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Vida\Desktop\VPS nauja KVIETIMAI 2024\VPS ataskaita už 2024 m\Galutinė ataskaita patvirtinta 2024 03 31\"/>
    </mc:Choice>
  </mc:AlternateContent>
  <xr:revisionPtr revIDLastSave="0" documentId="8_{D7DCE4A2-7F0D-40DF-A2B9-610CD0A7FD1C}" xr6:coauthVersionLast="47" xr6:coauthVersionMax="47" xr10:uidLastSave="{00000000-0000-0000-0000-000000000000}"/>
  <bookViews>
    <workbookView xWindow="-108" yWindow="-108" windowWidth="30936" windowHeight="16776"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ąrašas" sheetId="2" state="hidden" r:id="rId27"/>
    <sheet name="Instrukcija" sheetId="10" state="hidden"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23" l="1"/>
  <c r="E17" i="26"/>
  <c r="E11" i="26"/>
  <c r="D10" i="26"/>
  <c r="B11" i="9"/>
  <c r="BM12" i="9" l="1"/>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11" i="9"/>
  <c r="BL12" i="9"/>
  <c r="BL13" i="9"/>
  <c r="BL14" i="9"/>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11" i="9"/>
  <c r="C10" i="31"/>
  <c r="Q10" i="31" s="1"/>
  <c r="D10" i="31"/>
  <c r="R10" i="31" s="1"/>
  <c r="E10" i="31"/>
  <c r="S10" i="31" s="1"/>
  <c r="F10" i="31"/>
  <c r="T10" i="31" s="1"/>
  <c r="G10" i="31"/>
  <c r="H10" i="31"/>
  <c r="V10" i="31" s="1"/>
  <c r="C11" i="31"/>
  <c r="Q11" i="31" s="1"/>
  <c r="D11" i="31"/>
  <c r="R11" i="31" s="1"/>
  <c r="E11" i="31"/>
  <c r="F11" i="31"/>
  <c r="G11" i="31"/>
  <c r="U11" i="31" s="1"/>
  <c r="H11" i="31"/>
  <c r="V11" i="31" s="1"/>
  <c r="C12" i="31"/>
  <c r="Q12" i="31" s="1"/>
  <c r="D12" i="31"/>
  <c r="R12" i="31" s="1"/>
  <c r="E12" i="31"/>
  <c r="F12" i="31"/>
  <c r="G12" i="31"/>
  <c r="H12" i="31"/>
  <c r="C13" i="31"/>
  <c r="Q13" i="31" s="1"/>
  <c r="D13" i="31"/>
  <c r="R13" i="31" s="1"/>
  <c r="E13" i="31"/>
  <c r="F13" i="31"/>
  <c r="T13" i="31" s="1"/>
  <c r="G13" i="31"/>
  <c r="H13" i="31"/>
  <c r="C14" i="31"/>
  <c r="Q14" i="31" s="1"/>
  <c r="D14" i="31"/>
  <c r="R14" i="31" s="1"/>
  <c r="E14" i="31"/>
  <c r="F14" i="31"/>
  <c r="G14" i="31"/>
  <c r="H14" i="31"/>
  <c r="C15" i="31"/>
  <c r="Q15" i="31" s="1"/>
  <c r="D15" i="31"/>
  <c r="R15" i="31" s="1"/>
  <c r="E15" i="31"/>
  <c r="F15" i="31"/>
  <c r="G15" i="31"/>
  <c r="U15" i="31" s="1"/>
  <c r="H15" i="31"/>
  <c r="V15" i="31" s="1"/>
  <c r="D9" i="31"/>
  <c r="R9" i="31" s="1"/>
  <c r="E9" i="31"/>
  <c r="F9" i="31"/>
  <c r="G9" i="31"/>
  <c r="H9" i="31"/>
  <c r="C9" i="31"/>
  <c r="Q9" i="31" s="1"/>
  <c r="I13" i="30"/>
  <c r="I14" i="30"/>
  <c r="M13" i="31" l="1"/>
  <c r="M11" i="31"/>
  <c r="T11" i="31" s="1"/>
  <c r="K11" i="31"/>
  <c r="J11" i="31"/>
  <c r="L11" i="31"/>
  <c r="S11" i="31" s="1"/>
  <c r="N15" i="31"/>
  <c r="O11" i="31"/>
  <c r="O14" i="31"/>
  <c r="O10" i="31"/>
  <c r="N11" i="31"/>
  <c r="O12" i="31"/>
  <c r="K14" i="31"/>
  <c r="M9" i="31"/>
  <c r="K10" i="31"/>
  <c r="K12" i="31"/>
  <c r="M15" i="31"/>
  <c r="T15" i="31" s="1"/>
  <c r="T9" i="31"/>
  <c r="V14" i="31"/>
  <c r="V12" i="31"/>
  <c r="N12" i="31"/>
  <c r="U12" i="31" s="1"/>
  <c r="O9" i="31"/>
  <c r="V9" i="31" s="1"/>
  <c r="K9" i="31"/>
  <c r="M10" i="31"/>
  <c r="M12" i="31"/>
  <c r="T12" i="31" s="1"/>
  <c r="O13" i="31"/>
  <c r="V13" i="31" s="1"/>
  <c r="K13" i="31"/>
  <c r="M14" i="31"/>
  <c r="T14" i="31" s="1"/>
  <c r="O15" i="31"/>
  <c r="K15" i="31"/>
  <c r="J9" i="31"/>
  <c r="N10" i="31"/>
  <c r="U10" i="31" s="1"/>
  <c r="J13" i="31"/>
  <c r="N14" i="31"/>
  <c r="U14" i="31" s="1"/>
  <c r="J15" i="31"/>
  <c r="N9" i="31"/>
  <c r="U9" i="31" s="1"/>
  <c r="J10" i="31"/>
  <c r="J12" i="31"/>
  <c r="N13" i="31"/>
  <c r="U13" i="31" s="1"/>
  <c r="J14" i="31"/>
  <c r="B14" i="31" l="1"/>
  <c r="B12" i="31"/>
  <c r="B15" i="31"/>
  <c r="B10" i="31"/>
  <c r="B9" i="31"/>
  <c r="B13" i="31"/>
  <c r="B11" i="31"/>
  <c r="I9" i="30" l="1"/>
  <c r="I10" i="30"/>
  <c r="I11" i="30"/>
  <c r="I12" i="30"/>
  <c r="I8" i="30"/>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6" i="19"/>
  <c r="E15" i="19"/>
  <c r="F15" i="19"/>
  <c r="G15" i="19"/>
  <c r="H15" i="19"/>
  <c r="H16" i="19" s="1"/>
  <c r="I15" i="19"/>
  <c r="I16" i="19" s="1"/>
  <c r="J15" i="19"/>
  <c r="J16" i="19" s="1"/>
  <c r="K15" i="19"/>
  <c r="K16" i="19" s="1"/>
  <c r="L15" i="19"/>
  <c r="L16" i="19" s="1"/>
  <c r="M15" i="19"/>
  <c r="M16" i="19" s="1"/>
  <c r="N15" i="19"/>
  <c r="N16" i="19" s="1"/>
  <c r="G16" i="19"/>
  <c r="O11" i="19"/>
  <c r="O12" i="19"/>
  <c r="O13" i="19"/>
  <c r="O14" i="19"/>
  <c r="O9" i="19"/>
  <c r="C16" i="19"/>
  <c r="B7" i="18"/>
  <c r="L9" i="31" l="1"/>
  <c r="S9" i="31" s="1"/>
  <c r="L10" i="31"/>
  <c r="L14" i="31"/>
  <c r="S14" i="31" s="1"/>
  <c r="L13" i="31"/>
  <c r="S13" i="31" s="1"/>
  <c r="L12" i="31"/>
  <c r="S12" i="31" s="1"/>
  <c r="L15" i="31"/>
  <c r="S15" i="31" s="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P24" i="29" l="1"/>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F15" i="17"/>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11" i="9"/>
  <c r="BN11" i="9" s="1"/>
  <c r="C11" i="1"/>
  <c r="B10" i="17" s="1"/>
  <c r="C12" i="1"/>
  <c r="B11" i="17" s="1"/>
  <c r="C13" i="1"/>
  <c r="B12" i="17" s="1"/>
  <c r="C14" i="1"/>
  <c r="B13" i="14" s="1"/>
  <c r="B14" i="17"/>
  <c r="B15" i="17"/>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G10" i="14"/>
  <c r="H10" i="14"/>
  <c r="I10" i="14"/>
  <c r="J10" i="14"/>
  <c r="K10" i="14"/>
  <c r="L10" i="14"/>
  <c r="M10" i="14"/>
  <c r="AG10" i="14" s="1"/>
  <c r="N10" i="14"/>
  <c r="AH10" i="14" s="1"/>
  <c r="E11" i="14"/>
  <c r="F11" i="14"/>
  <c r="G11" i="14"/>
  <c r="H11" i="14"/>
  <c r="I11" i="14"/>
  <c r="J11" i="14"/>
  <c r="K11" i="14"/>
  <c r="L11" i="14"/>
  <c r="AF11" i="14" s="1"/>
  <c r="M11" i="14"/>
  <c r="AG11" i="14" s="1"/>
  <c r="N11" i="14"/>
  <c r="AH11" i="14" s="1"/>
  <c r="E12" i="14"/>
  <c r="F12" i="14"/>
  <c r="G12" i="14"/>
  <c r="H12" i="14"/>
  <c r="I12" i="14"/>
  <c r="J12" i="14"/>
  <c r="K12" i="14"/>
  <c r="L12" i="14"/>
  <c r="AF12" i="14" s="1"/>
  <c r="M12" i="14"/>
  <c r="AG12" i="14" s="1"/>
  <c r="N12" i="14"/>
  <c r="AH12" i="14" s="1"/>
  <c r="E13" i="14"/>
  <c r="F13" i="14"/>
  <c r="G13" i="14"/>
  <c r="H13" i="14"/>
  <c r="I13" i="14"/>
  <c r="J13" i="14"/>
  <c r="K13" i="14"/>
  <c r="L13" i="14"/>
  <c r="AF13" i="14" s="1"/>
  <c r="M13" i="14"/>
  <c r="AG13" i="14" s="1"/>
  <c r="N13" i="14"/>
  <c r="AH13" i="14" s="1"/>
  <c r="E14" i="14"/>
  <c r="F14" i="14"/>
  <c r="Z14" i="14" s="1"/>
  <c r="G14" i="14"/>
  <c r="H14" i="14"/>
  <c r="I14" i="14"/>
  <c r="J14" i="14"/>
  <c r="K14" i="14"/>
  <c r="L14" i="14"/>
  <c r="AF14" i="14" s="1"/>
  <c r="M14" i="14"/>
  <c r="AG14" i="14" s="1"/>
  <c r="N14" i="14"/>
  <c r="AH14" i="14" s="1"/>
  <c r="E15" i="14"/>
  <c r="Y15" i="14" s="1"/>
  <c r="F15" i="14"/>
  <c r="Z15" i="14" s="1"/>
  <c r="G15" i="14"/>
  <c r="AA15" i="14" s="1"/>
  <c r="H15" i="14"/>
  <c r="AB15" i="14" s="1"/>
  <c r="I15" i="14"/>
  <c r="AC15" i="14" s="1"/>
  <c r="J15" i="14"/>
  <c r="AD15" i="14" s="1"/>
  <c r="K15" i="14"/>
  <c r="L15" i="14"/>
  <c r="AF15" i="14" s="1"/>
  <c r="M15" i="14"/>
  <c r="AG15" i="14" s="1"/>
  <c r="N15" i="14"/>
  <c r="AH15" i="14" s="1"/>
  <c r="E16" i="14"/>
  <c r="Y16" i="14" s="1"/>
  <c r="F16" i="14"/>
  <c r="Z16" i="14" s="1"/>
  <c r="G16" i="14"/>
  <c r="AA16" i="14" s="1"/>
  <c r="H16" i="14"/>
  <c r="AB16" i="14" s="1"/>
  <c r="I16" i="14"/>
  <c r="AC16" i="14" s="1"/>
  <c r="J16" i="14"/>
  <c r="AD16" i="14" s="1"/>
  <c r="K16" i="14"/>
  <c r="AE16" i="14" s="1"/>
  <c r="L16" i="14"/>
  <c r="AF16" i="14" s="1"/>
  <c r="M16" i="14"/>
  <c r="AG16" i="14" s="1"/>
  <c r="N16" i="14"/>
  <c r="AH16" i="14" s="1"/>
  <c r="E17" i="14"/>
  <c r="Y17" i="14" s="1"/>
  <c r="F17" i="14"/>
  <c r="Z17" i="14" s="1"/>
  <c r="G17" i="14"/>
  <c r="AA17" i="14" s="1"/>
  <c r="H17" i="14"/>
  <c r="AB17" i="14" s="1"/>
  <c r="I17" i="14"/>
  <c r="AC17" i="14" s="1"/>
  <c r="J17" i="14"/>
  <c r="AD17" i="14" s="1"/>
  <c r="K17" i="14"/>
  <c r="AE17" i="14" s="1"/>
  <c r="L17" i="14"/>
  <c r="AF17" i="14" s="1"/>
  <c r="M17" i="14"/>
  <c r="AG17" i="14" s="1"/>
  <c r="N17" i="14"/>
  <c r="AH17" i="14" s="1"/>
  <c r="E18" i="14"/>
  <c r="Y18" i="14" s="1"/>
  <c r="F18" i="14"/>
  <c r="Z18" i="14" s="1"/>
  <c r="G18" i="14"/>
  <c r="AA18" i="14" s="1"/>
  <c r="H18" i="14"/>
  <c r="AB18" i="14" s="1"/>
  <c r="I18" i="14"/>
  <c r="AC18" i="14" s="1"/>
  <c r="J18" i="14"/>
  <c r="AD18" i="14" s="1"/>
  <c r="K18" i="14"/>
  <c r="AE18" i="14" s="1"/>
  <c r="L18" i="14"/>
  <c r="AF18" i="14" s="1"/>
  <c r="M18" i="14"/>
  <c r="AG18" i="14" s="1"/>
  <c r="N18" i="14"/>
  <c r="AH18" i="14" s="1"/>
  <c r="E19" i="14"/>
  <c r="Y19" i="14" s="1"/>
  <c r="F19" i="14"/>
  <c r="Z19" i="14" s="1"/>
  <c r="G19" i="14"/>
  <c r="AA19" i="14" s="1"/>
  <c r="H19" i="14"/>
  <c r="AB19" i="14" s="1"/>
  <c r="I19" i="14"/>
  <c r="AC19" i="14" s="1"/>
  <c r="J19" i="14"/>
  <c r="AD19" i="14" s="1"/>
  <c r="K19" i="14"/>
  <c r="AE19" i="14" s="1"/>
  <c r="L19" i="14"/>
  <c r="AF19" i="14" s="1"/>
  <c r="M19" i="14"/>
  <c r="AG19" i="14" s="1"/>
  <c r="N19" i="14"/>
  <c r="AH19" i="14" s="1"/>
  <c r="E20" i="14"/>
  <c r="Y20" i="14" s="1"/>
  <c r="F20" i="14"/>
  <c r="Z20" i="14" s="1"/>
  <c r="G20" i="14"/>
  <c r="AA20" i="14" s="1"/>
  <c r="H20" i="14"/>
  <c r="AB20" i="14" s="1"/>
  <c r="I20" i="14"/>
  <c r="AC20" i="14" s="1"/>
  <c r="J20" i="14"/>
  <c r="AD20" i="14" s="1"/>
  <c r="K20" i="14"/>
  <c r="AE20" i="14" s="1"/>
  <c r="L20" i="14"/>
  <c r="AF20" i="14" s="1"/>
  <c r="M20" i="14"/>
  <c r="AG20" i="14" s="1"/>
  <c r="N20" i="14"/>
  <c r="AH20" i="14" s="1"/>
  <c r="E21" i="14"/>
  <c r="Y21" i="14" s="1"/>
  <c r="F21" i="14"/>
  <c r="Z21" i="14" s="1"/>
  <c r="G21" i="14"/>
  <c r="AA21" i="14" s="1"/>
  <c r="H21" i="14"/>
  <c r="AB21" i="14" s="1"/>
  <c r="I21" i="14"/>
  <c r="AC21" i="14" s="1"/>
  <c r="J21" i="14"/>
  <c r="AD21" i="14" s="1"/>
  <c r="K21" i="14"/>
  <c r="AE21" i="14" s="1"/>
  <c r="L21" i="14"/>
  <c r="AF21" i="14" s="1"/>
  <c r="M21" i="14"/>
  <c r="AG21" i="14" s="1"/>
  <c r="N21" i="14"/>
  <c r="AH21" i="14" s="1"/>
  <c r="E22" i="14"/>
  <c r="Y22" i="14" s="1"/>
  <c r="F22" i="14"/>
  <c r="Z22" i="14" s="1"/>
  <c r="G22" i="14"/>
  <c r="AA22" i="14" s="1"/>
  <c r="H22" i="14"/>
  <c r="AB22" i="14" s="1"/>
  <c r="I22" i="14"/>
  <c r="AC22" i="14" s="1"/>
  <c r="J22" i="14"/>
  <c r="AD22" i="14" s="1"/>
  <c r="K22" i="14"/>
  <c r="AE22" i="14" s="1"/>
  <c r="L22" i="14"/>
  <c r="AF22" i="14" s="1"/>
  <c r="M22" i="14"/>
  <c r="AG22" i="14" s="1"/>
  <c r="N22" i="14"/>
  <c r="AH22" i="14" s="1"/>
  <c r="E23" i="14"/>
  <c r="Y23" i="14" s="1"/>
  <c r="F23" i="14"/>
  <c r="Z23" i="14" s="1"/>
  <c r="G23" i="14"/>
  <c r="AA23" i="14" s="1"/>
  <c r="H23" i="14"/>
  <c r="AB23" i="14" s="1"/>
  <c r="I23" i="14"/>
  <c r="AC23" i="14" s="1"/>
  <c r="J23" i="14"/>
  <c r="AD23" i="14" s="1"/>
  <c r="K23" i="14"/>
  <c r="AE23" i="14" s="1"/>
  <c r="L23" i="14"/>
  <c r="AF23" i="14" s="1"/>
  <c r="M23" i="14"/>
  <c r="AG23" i="14" s="1"/>
  <c r="N23" i="14"/>
  <c r="AH23" i="14" s="1"/>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N9" i="14"/>
  <c r="AH9" i="14" s="1"/>
  <c r="F9" i="14"/>
  <c r="G9" i="14"/>
  <c r="H9" i="14"/>
  <c r="I9" i="14"/>
  <c r="J9" i="14"/>
  <c r="K9" i="14"/>
  <c r="L9" i="14"/>
  <c r="AF9" i="14" s="1"/>
  <c r="M9" i="14"/>
  <c r="AG9" i="14" s="1"/>
  <c r="E9" i="14"/>
  <c r="C21" i="14"/>
  <c r="C22" i="14"/>
  <c r="C23" i="14"/>
  <c r="C24" i="14"/>
  <c r="C25" i="14"/>
  <c r="C26" i="14"/>
  <c r="C27" i="14"/>
  <c r="C28" i="14"/>
  <c r="C10" i="14"/>
  <c r="C11" i="14"/>
  <c r="C12" i="14"/>
  <c r="C13" i="14"/>
  <c r="C14" i="14"/>
  <c r="C15" i="14"/>
  <c r="C16" i="14"/>
  <c r="C17" i="14"/>
  <c r="C18" i="14"/>
  <c r="C19" i="14"/>
  <c r="C20" i="14"/>
  <c r="C9" i="14"/>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C16" i="8"/>
  <c r="C16" i="6"/>
  <c r="C10" i="13"/>
  <c r="D10" i="13"/>
  <c r="E10" i="13"/>
  <c r="G10" i="13"/>
  <c r="C11" i="13"/>
  <c r="D11" i="13"/>
  <c r="Z10" i="15" s="1"/>
  <c r="E11" i="13"/>
  <c r="G11" i="13"/>
  <c r="C12" i="13"/>
  <c r="D12" i="13"/>
  <c r="E12" i="13"/>
  <c r="G12" i="13"/>
  <c r="C13" i="13"/>
  <c r="D13" i="13"/>
  <c r="T12" i="15" s="1"/>
  <c r="E13" i="13"/>
  <c r="G13" i="13"/>
  <c r="C14" i="13"/>
  <c r="D14" i="13"/>
  <c r="E14" i="13"/>
  <c r="G14" i="13"/>
  <c r="C15" i="13"/>
  <c r="D15" i="13"/>
  <c r="E15" i="13"/>
  <c r="G15" i="13"/>
  <c r="C16" i="13"/>
  <c r="D16" i="13"/>
  <c r="E16" i="13"/>
  <c r="G16" i="13"/>
  <c r="K16" i="13" s="1"/>
  <c r="C17" i="13"/>
  <c r="D17" i="13"/>
  <c r="E17" i="13"/>
  <c r="G17" i="13"/>
  <c r="K17" i="13" s="1"/>
  <c r="C18" i="13"/>
  <c r="D18" i="13"/>
  <c r="AB17" i="15" s="1"/>
  <c r="E18" i="13"/>
  <c r="G18" i="13"/>
  <c r="K18" i="13" s="1"/>
  <c r="C19" i="13"/>
  <c r="D19" i="13"/>
  <c r="Z18" i="15" s="1"/>
  <c r="E19" i="13"/>
  <c r="G19" i="13"/>
  <c r="K19" i="13" s="1"/>
  <c r="C20" i="13"/>
  <c r="D20" i="13"/>
  <c r="E20" i="13"/>
  <c r="G20" i="13"/>
  <c r="K20" i="13" s="1"/>
  <c r="C21" i="13"/>
  <c r="D21" i="13"/>
  <c r="E21" i="13"/>
  <c r="G21" i="13"/>
  <c r="K21" i="13" s="1"/>
  <c r="C22" i="13"/>
  <c r="D22" i="13"/>
  <c r="AB21" i="15" s="1"/>
  <c r="E22" i="13"/>
  <c r="G22" i="13"/>
  <c r="K22" i="13" s="1"/>
  <c r="C23" i="13"/>
  <c r="D23" i="13"/>
  <c r="E23" i="13"/>
  <c r="G23" i="13"/>
  <c r="K23" i="13" s="1"/>
  <c r="C24" i="13"/>
  <c r="D24" i="13"/>
  <c r="E24" i="13"/>
  <c r="G24" i="13"/>
  <c r="K24" i="13" s="1"/>
  <c r="C25" i="13"/>
  <c r="D25" i="13"/>
  <c r="E25" i="13"/>
  <c r="G25" i="13"/>
  <c r="K25" i="13" s="1"/>
  <c r="C26" i="13"/>
  <c r="D26" i="13"/>
  <c r="AB25" i="15" s="1"/>
  <c r="E26" i="13"/>
  <c r="G26" i="13"/>
  <c r="K26" i="13" s="1"/>
  <c r="C27" i="13"/>
  <c r="D27" i="13"/>
  <c r="Z26" i="15" s="1"/>
  <c r="E27" i="13"/>
  <c r="G27" i="13"/>
  <c r="K27" i="13" s="1"/>
  <c r="C28" i="13"/>
  <c r="D28" i="13"/>
  <c r="E28" i="13"/>
  <c r="G28" i="13"/>
  <c r="K28" i="13" s="1"/>
  <c r="G9" i="13"/>
  <c r="E9" i="13"/>
  <c r="D9" i="13"/>
  <c r="C9" i="13"/>
  <c r="F11" i="12"/>
  <c r="F12" i="12"/>
  <c r="F13" i="12"/>
  <c r="F14" i="12"/>
  <c r="F15" i="12"/>
  <c r="F16" i="12"/>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B23" i="12"/>
  <c r="C16" i="11"/>
  <c r="C19" i="11"/>
  <c r="B23" i="15"/>
  <c r="H14" i="12" l="1"/>
  <c r="H13" i="12"/>
  <c r="H11" i="12"/>
  <c r="H12" i="12"/>
  <c r="C11" i="3"/>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B10"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Z13" i="12" s="1"/>
  <c r="Q14" i="12"/>
  <c r="X14" i="12" s="1"/>
  <c r="O15" i="12"/>
  <c r="S15" i="12"/>
  <c r="Z15" i="12" s="1"/>
  <c r="Q16" i="12"/>
  <c r="X16" i="12" s="1"/>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Y16" i="12" s="1"/>
  <c r="P17" i="12"/>
  <c r="T17" i="12"/>
  <c r="R18" i="12"/>
  <c r="P19" i="12"/>
  <c r="T19" i="12"/>
  <c r="R20" i="12"/>
  <c r="P21" i="12"/>
  <c r="T21" i="12"/>
  <c r="R22" i="12"/>
  <c r="P23" i="12"/>
  <c r="T23" i="12"/>
  <c r="R24" i="12"/>
  <c r="P25" i="12"/>
  <c r="T25" i="12"/>
  <c r="R26" i="12"/>
  <c r="P27" i="12"/>
  <c r="T27" i="12"/>
  <c r="R28" i="12"/>
  <c r="P29" i="12"/>
  <c r="T29" i="12"/>
  <c r="S10" i="12"/>
  <c r="L10" i="12"/>
  <c r="O12" i="12"/>
  <c r="S12" i="12"/>
  <c r="Z12" i="12" s="1"/>
  <c r="Q13" i="12"/>
  <c r="X13" i="12" s="1"/>
  <c r="O14" i="12"/>
  <c r="V14" i="12" s="1"/>
  <c r="S14" i="12"/>
  <c r="Z14" i="12" s="1"/>
  <c r="Q15" i="12"/>
  <c r="X15" i="12" s="1"/>
  <c r="O16" i="12"/>
  <c r="S16" i="12"/>
  <c r="Z16" i="12" s="1"/>
  <c r="Q17" i="12"/>
  <c r="O18" i="12"/>
  <c r="S18" i="12"/>
  <c r="Q19" i="12"/>
  <c r="O20" i="12"/>
  <c r="S20" i="12"/>
  <c r="P12" i="12"/>
  <c r="W12" i="12" s="1"/>
  <c r="T12" i="12"/>
  <c r="AA12" i="12" s="1"/>
  <c r="R13" i="12"/>
  <c r="P14" i="12"/>
  <c r="W14" i="12" s="1"/>
  <c r="T14" i="12"/>
  <c r="AA14" i="12" s="1"/>
  <c r="R15" i="12"/>
  <c r="Y15" i="12" s="1"/>
  <c r="P16" i="12"/>
  <c r="W16" i="12" s="1"/>
  <c r="T16" i="12"/>
  <c r="AA16" i="12" s="1"/>
  <c r="R17" i="12"/>
  <c r="P18" i="12"/>
  <c r="T18" i="12"/>
  <c r="R19" i="12"/>
  <c r="P20" i="12"/>
  <c r="T20" i="12"/>
  <c r="R21" i="12"/>
  <c r="P22" i="12"/>
  <c r="T22" i="12"/>
  <c r="R23" i="12"/>
  <c r="P24" i="12"/>
  <c r="T24" i="12"/>
  <c r="R25" i="12"/>
  <c r="P26" i="12"/>
  <c r="T26" i="12"/>
  <c r="R27" i="12"/>
  <c r="P28" i="12"/>
  <c r="T28" i="12"/>
  <c r="R29" i="12"/>
  <c r="Q10" i="12"/>
  <c r="O10" i="12"/>
  <c r="V10" i="12" s="1"/>
  <c r="Q23" i="12"/>
  <c r="O26" i="12"/>
  <c r="S28" i="12"/>
  <c r="M10" i="12"/>
  <c r="Q21" i="12"/>
  <c r="O24" i="12"/>
  <c r="S26" i="12"/>
  <c r="Q29" i="12"/>
  <c r="I10" i="12"/>
  <c r="H10" i="12"/>
  <c r="O22" i="12"/>
  <c r="S24" i="12"/>
  <c r="Q27" i="12"/>
  <c r="P10" i="12"/>
  <c r="J10" i="12"/>
  <c r="S22" i="12"/>
  <c r="Q25" i="12"/>
  <c r="O28" i="12"/>
  <c r="T10" i="12"/>
  <c r="K10" i="12"/>
  <c r="I27" i="12"/>
  <c r="M27" i="12"/>
  <c r="H27" i="12"/>
  <c r="J27" i="12"/>
  <c r="K27" i="12"/>
  <c r="L27" i="12"/>
  <c r="I23" i="12"/>
  <c r="M23" i="12"/>
  <c r="K23" i="12"/>
  <c r="L23" i="12"/>
  <c r="H23" i="12"/>
  <c r="J23" i="12"/>
  <c r="H19" i="12"/>
  <c r="I19" i="12"/>
  <c r="M19" i="12"/>
  <c r="J19" i="12"/>
  <c r="K19" i="12"/>
  <c r="L19" i="12"/>
  <c r="H15" i="12"/>
  <c r="L15" i="12"/>
  <c r="I15" i="12"/>
  <c r="M15" i="12"/>
  <c r="J15" i="12"/>
  <c r="K15" i="12"/>
  <c r="I11" i="12"/>
  <c r="M11" i="12"/>
  <c r="K26" i="12"/>
  <c r="I26" i="12"/>
  <c r="J26" i="12"/>
  <c r="L26" i="12"/>
  <c r="H26" i="12"/>
  <c r="M26" i="12"/>
  <c r="K22" i="12"/>
  <c r="L22" i="12"/>
  <c r="H22" i="12"/>
  <c r="M22" i="12"/>
  <c r="I22" i="12"/>
  <c r="J22" i="12"/>
  <c r="J18" i="12"/>
  <c r="K18" i="12"/>
  <c r="M18" i="12"/>
  <c r="H18" i="12"/>
  <c r="I18" i="12"/>
  <c r="L18" i="12"/>
  <c r="J14" i="12"/>
  <c r="K14" i="12"/>
  <c r="I14" i="12"/>
  <c r="M14" i="12"/>
  <c r="L14" i="12"/>
  <c r="I29" i="12"/>
  <c r="M29" i="12"/>
  <c r="L29" i="12"/>
  <c r="H29" i="12"/>
  <c r="J29" i="12"/>
  <c r="K29" i="12"/>
  <c r="I25" i="12"/>
  <c r="M25" i="12"/>
  <c r="J25" i="12"/>
  <c r="K25" i="12"/>
  <c r="L25" i="12"/>
  <c r="H25" i="12"/>
  <c r="I21" i="12"/>
  <c r="M21" i="12"/>
  <c r="L21" i="12"/>
  <c r="H21" i="12"/>
  <c r="J21" i="12"/>
  <c r="K21" i="12"/>
  <c r="H17" i="12"/>
  <c r="L17" i="12"/>
  <c r="I17" i="12"/>
  <c r="M17" i="12"/>
  <c r="K17" i="12"/>
  <c r="J17" i="12"/>
  <c r="L13" i="12"/>
  <c r="I13" i="12"/>
  <c r="M13" i="12"/>
  <c r="K13" i="12"/>
  <c r="J13" i="12"/>
  <c r="K28" i="12"/>
  <c r="H28" i="12"/>
  <c r="M28" i="12"/>
  <c r="I28" i="12"/>
  <c r="J28" i="12"/>
  <c r="L28" i="12"/>
  <c r="K24" i="12"/>
  <c r="J24" i="12"/>
  <c r="L24" i="12"/>
  <c r="H24" i="12"/>
  <c r="M24" i="12"/>
  <c r="I24" i="12"/>
  <c r="K20" i="12"/>
  <c r="H20" i="12"/>
  <c r="M20" i="12"/>
  <c r="I20" i="12"/>
  <c r="J20" i="12"/>
  <c r="L20" i="12"/>
  <c r="J16" i="12"/>
  <c r="K16" i="12"/>
  <c r="I16" i="12"/>
  <c r="L16" i="12"/>
  <c r="M16" i="12"/>
  <c r="H16" i="12"/>
  <c r="J12" i="12"/>
  <c r="K12" i="12"/>
  <c r="I12" i="12"/>
  <c r="M12" i="12"/>
  <c r="L12" i="12"/>
  <c r="F16" i="19"/>
  <c r="O15" i="19"/>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L11" i="12"/>
  <c r="K11" i="12"/>
  <c r="R11" i="12"/>
  <c r="J11" i="12"/>
  <c r="Q11" i="12"/>
  <c r="X11" i="12" s="1"/>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AS29" i="12"/>
  <c r="AQ25" i="12"/>
  <c r="AS17" i="12"/>
  <c r="BK17" i="12"/>
  <c r="CI29" i="12"/>
  <c r="AU28" i="12"/>
  <c r="X28" i="12"/>
  <c r="AA28" i="12"/>
  <c r="W28" i="12"/>
  <c r="Z28" i="12"/>
  <c r="V28" i="12"/>
  <c r="Y28" i="12"/>
  <c r="U28" i="12"/>
  <c r="X24" i="12"/>
  <c r="AA24" i="12"/>
  <c r="W24" i="12"/>
  <c r="Y24" i="12"/>
  <c r="U24" i="12"/>
  <c r="X20" i="12"/>
  <c r="AA20" i="12"/>
  <c r="W20" i="12"/>
  <c r="Y20" i="12"/>
  <c r="U20" i="12"/>
  <c r="AQ29" i="12"/>
  <c r="AU21" i="12"/>
  <c r="AP18" i="12"/>
  <c r="BO29" i="12"/>
  <c r="BO21" i="12"/>
  <c r="CK26" i="12"/>
  <c r="CG22" i="12"/>
  <c r="CI17"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AE15" i="14" s="1"/>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8" i="14" s="1"/>
  <c r="AF10" i="14"/>
  <c r="W28" i="14"/>
  <c r="V27" i="14"/>
  <c r="X25" i="14"/>
  <c r="W24" i="14"/>
  <c r="X21" i="14"/>
  <c r="W20" i="14"/>
  <c r="X17" i="14"/>
  <c r="V16" i="14"/>
  <c r="U28" i="14"/>
  <c r="Q24" i="14"/>
  <c r="T19" i="14"/>
  <c r="R17" i="14"/>
  <c r="P15" i="14"/>
  <c r="K8" i="14"/>
  <c r="E8" i="14"/>
  <c r="M8" i="14"/>
  <c r="AG8" i="14" s="1"/>
  <c r="G8" i="14"/>
  <c r="AG26" i="12"/>
  <c r="BT27" i="12"/>
  <c r="BC22" i="12"/>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BS19"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Y20"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BC28" i="12"/>
  <c r="AF29" i="12"/>
  <c r="AE21" i="12"/>
  <c r="BA27" i="12"/>
  <c r="BU28" i="12"/>
  <c r="BS28" i="12"/>
  <c r="BW19" i="12"/>
  <c r="BW21" i="12"/>
  <c r="BS23" i="12"/>
  <c r="CD28" i="12"/>
  <c r="AC24" i="12"/>
  <c r="AD28" i="12"/>
  <c r="BA25" i="12"/>
  <c r="AE29" i="12"/>
  <c r="AC28" i="12"/>
  <c r="AC26" i="12"/>
  <c r="AE23" i="12"/>
  <c r="AG20" i="12"/>
  <c r="BB28" i="12"/>
  <c r="AZ27" i="12"/>
  <c r="BC24" i="12"/>
  <c r="AY22" i="12"/>
  <c r="BA19" i="12"/>
  <c r="BX29" i="12"/>
  <c r="BV24" i="12"/>
  <c r="BI28" i="12"/>
  <c r="BS27" i="12"/>
  <c r="BU26" i="12"/>
  <c r="AH28" i="12"/>
  <c r="AF27" i="12"/>
  <c r="AE25" i="12"/>
  <c r="AG22" i="12"/>
  <c r="AC20" i="12"/>
  <c r="BA29" i="12"/>
  <c r="AY28" i="12"/>
  <c r="BC26" i="12"/>
  <c r="AY24" i="12"/>
  <c r="BA21" i="12"/>
  <c r="BW29" i="12"/>
  <c r="BX21" i="12"/>
  <c r="BU29" i="12"/>
  <c r="BU24" i="12"/>
  <c r="AG28" i="12"/>
  <c r="AE27" i="12"/>
  <c r="AG24" i="12"/>
  <c r="AC22" i="12"/>
  <c r="AE19" i="12"/>
  <c r="AZ29" i="12"/>
  <c r="AX28" i="12"/>
  <c r="AY26" i="12"/>
  <c r="BA23" i="12"/>
  <c r="BC20" i="12"/>
  <c r="BV28" i="12"/>
  <c r="BT19" i="12"/>
  <c r="BS24" i="12"/>
  <c r="AD26" i="12"/>
  <c r="AH24" i="12"/>
  <c r="AF23" i="12"/>
  <c r="AD22" i="12"/>
  <c r="AH20" i="12"/>
  <c r="AF19" i="12"/>
  <c r="AX26" i="12"/>
  <c r="BB24" i="12"/>
  <c r="AZ23" i="12"/>
  <c r="AX22" i="12"/>
  <c r="BB20" i="12"/>
  <c r="AZ19" i="12"/>
  <c r="BX25" i="12"/>
  <c r="BV20" i="12"/>
  <c r="BW25" i="12"/>
  <c r="BU20" i="12"/>
  <c r="AH26" i="12"/>
  <c r="AF25" i="12"/>
  <c r="AD24" i="12"/>
  <c r="AH22" i="12"/>
  <c r="AF21" i="12"/>
  <c r="AD20" i="12"/>
  <c r="BB26" i="12"/>
  <c r="AZ25" i="12"/>
  <c r="AX24" i="12"/>
  <c r="BB22" i="12"/>
  <c r="AZ21" i="12"/>
  <c r="AX20" i="12"/>
  <c r="BT23" i="12"/>
  <c r="BW23" i="12"/>
  <c r="BJ28" i="12"/>
  <c r="AD27" i="12"/>
  <c r="BU22"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BW28" i="12"/>
  <c r="BS20" i="12"/>
  <c r="AH29" i="12"/>
  <c r="AD29" i="12"/>
  <c r="AF28" i="12"/>
  <c r="AH27" i="12"/>
  <c r="AF26" i="12"/>
  <c r="AH25" i="12"/>
  <c r="AD25" i="12"/>
  <c r="AF24" i="12"/>
  <c r="AH23" i="12"/>
  <c r="AD23" i="12"/>
  <c r="AF22" i="12"/>
  <c r="AH21" i="12"/>
  <c r="AD21" i="12"/>
  <c r="AF20" i="12"/>
  <c r="AH19" i="12"/>
  <c r="AD19" i="12"/>
  <c r="AM27" i="12"/>
  <c r="AJ24" i="12"/>
  <c r="BC29" i="12"/>
  <c r="AY29" i="12"/>
  <c r="BA28" i="12"/>
  <c r="BC27" i="12"/>
  <c r="AY27" i="12"/>
  <c r="BA26" i="12"/>
  <c r="BC25" i="12"/>
  <c r="AY25" i="12"/>
  <c r="BA24" i="12"/>
  <c r="BC23" i="12"/>
  <c r="AY23" i="12"/>
  <c r="BA22" i="12"/>
  <c r="BC21" i="12"/>
  <c r="AY21" i="12"/>
  <c r="BA20" i="12"/>
  <c r="BC19" i="12"/>
  <c r="AY19" i="12"/>
  <c r="BJ29" i="12"/>
  <c r="BF28" i="12"/>
  <c r="BJ26" i="12"/>
  <c r="BI25" i="12"/>
  <c r="BF24" i="12"/>
  <c r="BG22" i="12"/>
  <c r="BI20" i="12"/>
  <c r="BG17" i="12"/>
  <c r="BT29" i="12"/>
  <c r="BX27" i="12"/>
  <c r="BV26" i="12"/>
  <c r="BT25" i="12"/>
  <c r="BX23" i="12"/>
  <c r="BV22" i="12"/>
  <c r="BT21" i="12"/>
  <c r="BX19" i="12"/>
  <c r="CD27" i="12"/>
  <c r="BE27" i="12"/>
  <c r="CB16" i="12"/>
  <c r="CI16" i="12" s="1"/>
  <c r="AG29" i="12"/>
  <c r="AC29" i="12"/>
  <c r="AE28" i="12"/>
  <c r="AG27" i="12"/>
  <c r="AC27" i="12"/>
  <c r="AE26" i="12"/>
  <c r="AG25" i="12"/>
  <c r="AC25" i="12"/>
  <c r="AE24" i="12"/>
  <c r="AG23" i="12"/>
  <c r="AC23" i="12"/>
  <c r="AE22" i="12"/>
  <c r="AG21" i="12"/>
  <c r="AC21" i="12"/>
  <c r="AE20" i="12"/>
  <c r="AG19" i="12"/>
  <c r="AC19" i="12"/>
  <c r="AL29" i="12"/>
  <c r="AK27" i="12"/>
  <c r="AM21" i="12"/>
  <c r="BB29" i="12"/>
  <c r="AX29" i="12"/>
  <c r="AZ28" i="12"/>
  <c r="BB27" i="12"/>
  <c r="AX27" i="12"/>
  <c r="AZ26" i="12"/>
  <c r="BB25" i="12"/>
  <c r="AX25" i="12"/>
  <c r="AZ24" i="12"/>
  <c r="BB23" i="12"/>
  <c r="AX23" i="12"/>
  <c r="AZ22" i="12"/>
  <c r="BB21" i="12"/>
  <c r="AX21" i="12"/>
  <c r="AZ20" i="12"/>
  <c r="BB19" i="12"/>
  <c r="AX19" i="12"/>
  <c r="BI29" i="12"/>
  <c r="BI27" i="12"/>
  <c r="BI23" i="12"/>
  <c r="BF22" i="12"/>
  <c r="BF20" i="12"/>
  <c r="BS29" i="12"/>
  <c r="BW27" i="12"/>
  <c r="BS25" i="12"/>
  <c r="BS21" i="12"/>
  <c r="CB27" i="12"/>
  <c r="BG29" i="12"/>
  <c r="BF26" i="12"/>
  <c r="BE25" i="12"/>
  <c r="BE24" i="12"/>
  <c r="BJ22" i="12"/>
  <c r="BH21" i="12"/>
  <c r="BG19" i="12"/>
  <c r="BE17" i="12"/>
  <c r="BV29" i="12"/>
  <c r="BX28" i="12"/>
  <c r="BT28" i="12"/>
  <c r="BV27" i="12"/>
  <c r="BX26" i="12"/>
  <c r="BT26" i="12"/>
  <c r="BV25" i="12"/>
  <c r="BX24" i="12"/>
  <c r="BT24" i="12"/>
  <c r="BV23" i="12"/>
  <c r="BX22" i="12"/>
  <c r="BT22" i="12"/>
  <c r="BV21" i="12"/>
  <c r="BX20" i="12"/>
  <c r="BT20" i="12"/>
  <c r="BV19" i="12"/>
  <c r="BU17" i="12"/>
  <c r="CD29" i="12"/>
  <c r="CB28" i="12"/>
  <c r="BZ27" i="12"/>
  <c r="CD21" i="12"/>
  <c r="BU27" i="12"/>
  <c r="BW26" i="12"/>
  <c r="BS26" i="12"/>
  <c r="BU25" i="12"/>
  <c r="BW24" i="12"/>
  <c r="BU23" i="12"/>
  <c r="BW22" i="12"/>
  <c r="BS22" i="12"/>
  <c r="BU21" i="12"/>
  <c r="BW20" i="12"/>
  <c r="BU19" i="12"/>
  <c r="CB29" i="12"/>
  <c r="BZ28" i="12"/>
  <c r="CB26" i="12"/>
  <c r="BS18" i="12"/>
  <c r="AZ18" i="12"/>
  <c r="BB17" i="12"/>
  <c r="AX17" i="12"/>
  <c r="BW18" i="12"/>
  <c r="BV18" i="12"/>
  <c r="BX17" i="12"/>
  <c r="BT17" i="12"/>
  <c r="BZ26" i="12"/>
  <c r="CD24" i="12"/>
  <c r="CB23" i="12"/>
  <c r="BZ21" i="12"/>
  <c r="AH17" i="12"/>
  <c r="AD17" i="12"/>
  <c r="AL23" i="12"/>
  <c r="AO16" i="12"/>
  <c r="AV16" i="12" s="1"/>
  <c r="BC18" i="12"/>
  <c r="AY18" i="12"/>
  <c r="BA17" i="12"/>
  <c r="AE18" i="12"/>
  <c r="AG17" i="12"/>
  <c r="AC17" i="12"/>
  <c r="AO29" i="12"/>
  <c r="AK28" i="12"/>
  <c r="AN26" i="12"/>
  <c r="AJ25" i="12"/>
  <c r="AN22" i="12"/>
  <c r="AJ20" i="12"/>
  <c r="AJ16" i="12"/>
  <c r="AQ16" i="12" s="1"/>
  <c r="BB18" i="12"/>
  <c r="AX18" i="12"/>
  <c r="AZ17" i="12"/>
  <c r="BE28" i="12"/>
  <c r="BG27" i="12"/>
  <c r="BI26" i="12"/>
  <c r="BE26" i="12"/>
  <c r="BG25" i="12"/>
  <c r="BG24" i="12"/>
  <c r="BH23" i="12"/>
  <c r="BI22" i="12"/>
  <c r="BI21" i="12"/>
  <c r="BG20" i="12"/>
  <c r="BH18" i="12"/>
  <c r="BE16" i="12"/>
  <c r="BL16" i="12" s="1"/>
  <c r="BU18" i="12"/>
  <c r="BW17" i="12"/>
  <c r="BS17" i="12"/>
  <c r="CD25" i="12"/>
  <c r="CB24" i="12"/>
  <c r="BZ23" i="12"/>
  <c r="BZ20" i="12"/>
  <c r="AG18" i="12"/>
  <c r="AC18" i="12"/>
  <c r="AE17" i="12"/>
  <c r="AF18" i="12"/>
  <c r="AH18" i="12"/>
  <c r="AD18" i="12"/>
  <c r="AF17" i="12"/>
  <c r="AJ28" i="12"/>
  <c r="AM26" i="12"/>
  <c r="AK24" i="12"/>
  <c r="AK22" i="12"/>
  <c r="AM19" i="12"/>
  <c r="BA18" i="12"/>
  <c r="BC17" i="12"/>
  <c r="AY17" i="12"/>
  <c r="BX18" i="12"/>
  <c r="BT18" i="12"/>
  <c r="BV17" i="12"/>
  <c r="CD26" i="12"/>
  <c r="CB25" i="12"/>
  <c r="BZ24" i="12"/>
  <c r="CB22" i="12"/>
  <c r="CE29" i="12"/>
  <c r="CA29" i="12"/>
  <c r="CC28" i="12"/>
  <c r="CE27" i="12"/>
  <c r="CA27" i="12"/>
  <c r="CC26" i="12"/>
  <c r="CE25" i="12"/>
  <c r="CA25" i="12"/>
  <c r="CC24" i="12"/>
  <c r="CE23" i="12"/>
  <c r="CA23" i="12"/>
  <c r="CC22" i="12"/>
  <c r="CE21" i="12"/>
  <c r="CA21" i="12"/>
  <c r="CA20" i="12"/>
  <c r="CD18" i="12"/>
  <c r="CD16" i="12"/>
  <c r="CK16" i="12" s="1"/>
  <c r="AN29" i="12"/>
  <c r="AM28" i="12"/>
  <c r="AL27" i="12"/>
  <c r="AK26" i="12"/>
  <c r="AL24" i="12"/>
  <c r="AJ23" i="12"/>
  <c r="AL21" i="12"/>
  <c r="AM18" i="12"/>
  <c r="BF25" i="12"/>
  <c r="BH24" i="12"/>
  <c r="BJ23" i="12"/>
  <c r="BF23" i="12"/>
  <c r="BH22" i="12"/>
  <c r="BJ21" i="12"/>
  <c r="BE21" i="12"/>
  <c r="BI19" i="12"/>
  <c r="BG18" i="12"/>
  <c r="BI16" i="12"/>
  <c r="BP16" i="12" s="1"/>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AU16" i="12" s="1"/>
  <c r="CC20" i="12"/>
  <c r="CE19" i="12"/>
  <c r="BZ19" i="12"/>
  <c r="CA18" i="12"/>
  <c r="CB17" i="12"/>
  <c r="BZ16" i="12"/>
  <c r="CG16" i="12" s="1"/>
  <c r="BJ20" i="12"/>
  <c r="BE20" i="12"/>
  <c r="BI18" i="12"/>
  <c r="BI17" i="12"/>
  <c r="BH16" i="12"/>
  <c r="BO16" i="12" s="1"/>
  <c r="CB20" i="12"/>
  <c r="CD19" i="12"/>
  <c r="CE18" i="12"/>
  <c r="BZ18" i="12"/>
  <c r="CE16" i="12"/>
  <c r="CL16" i="12" s="1"/>
  <c r="AE16" i="12"/>
  <c r="AF16" i="12"/>
  <c r="AD16" i="12"/>
  <c r="AJ29" i="12"/>
  <c r="AL28" i="12"/>
  <c r="AN27" i="12"/>
  <c r="AJ27" i="12"/>
  <c r="AL26" i="12"/>
  <c r="AM25" i="12"/>
  <c r="AN24" i="12"/>
  <c r="AN23" i="12"/>
  <c r="AO22" i="12"/>
  <c r="AJ22" i="12"/>
  <c r="AN20" i="12"/>
  <c r="AL19" i="12"/>
  <c r="AM17" i="12"/>
  <c r="BF21" i="12"/>
  <c r="BH20" i="12"/>
  <c r="BJ19" i="12"/>
  <c r="BE19" i="12"/>
  <c r="BE18" i="12"/>
  <c r="BF17" i="12"/>
  <c r="BG16" i="12"/>
  <c r="BN16" i="12" s="1"/>
  <c r="BZ17" i="12"/>
  <c r="CA16" i="12"/>
  <c r="CH16" i="12" s="1"/>
  <c r="AH16" i="12"/>
  <c r="AO25" i="12"/>
  <c r="AK25" i="12"/>
  <c r="AM24" i="12"/>
  <c r="AO23" i="12"/>
  <c r="AK23" i="12"/>
  <c r="AM22" i="12"/>
  <c r="AO21" i="12"/>
  <c r="AK21" i="12"/>
  <c r="AM20" i="12"/>
  <c r="AO19" i="12"/>
  <c r="AK19" i="12"/>
  <c r="AK18" i="12"/>
  <c r="AL17" i="12"/>
  <c r="AM16" i="12"/>
  <c r="AT16" i="12" s="1"/>
  <c r="BC16" i="12"/>
  <c r="AX16" i="12"/>
  <c r="CC16" i="12"/>
  <c r="CJ16" i="12" s="1"/>
  <c r="CA17" i="12"/>
  <c r="CE17" i="12"/>
  <c r="CC18" i="12"/>
  <c r="CA19" i="12"/>
  <c r="BS16" i="12"/>
  <c r="BW16" i="12"/>
  <c r="BT16" i="12"/>
  <c r="BX16" i="12"/>
  <c r="BF16" i="12"/>
  <c r="BM16" i="12" s="1"/>
  <c r="BJ16" i="12"/>
  <c r="BQ16" i="12" s="1"/>
  <c r="BH17" i="12"/>
  <c r="BF18" i="12"/>
  <c r="BJ18" i="12"/>
  <c r="BH19" i="12"/>
  <c r="AZ16" i="12"/>
  <c r="AL16" i="12"/>
  <c r="AS16" i="12" s="1"/>
  <c r="AJ17" i="12"/>
  <c r="AN17" i="12"/>
  <c r="AL18" i="12"/>
  <c r="AJ19" i="12"/>
  <c r="AG16" i="12"/>
  <c r="AC16" i="12"/>
  <c r="AN21" i="12"/>
  <c r="AJ21" i="12"/>
  <c r="AL20" i="12"/>
  <c r="AN19" i="12"/>
  <c r="AO18" i="12"/>
  <c r="AJ18" i="12"/>
  <c r="AK17" i="12"/>
  <c r="AK16" i="12"/>
  <c r="AR16" i="12" s="1"/>
  <c r="BB16" i="12"/>
  <c r="BA16" i="12"/>
  <c r="BV16" i="12"/>
  <c r="AY16" i="12"/>
  <c r="BU16" i="12"/>
  <c r="G8" i="13"/>
  <c r="F9" i="12"/>
  <c r="I9" i="31" l="1"/>
  <c r="P9" i="31" s="1"/>
  <c r="I12" i="31"/>
  <c r="P12" i="31" s="1"/>
  <c r="I10" i="31"/>
  <c r="P10" i="31" s="1"/>
  <c r="I13" i="31"/>
  <c r="P13" i="31" s="1"/>
  <c r="I11" i="31"/>
  <c r="P11" i="31" s="1"/>
  <c r="I14" i="31"/>
  <c r="P14" i="31" s="1"/>
  <c r="I15" i="31"/>
  <c r="P15" i="31" s="1"/>
  <c r="N27" i="12"/>
  <c r="H26" i="17" s="1"/>
  <c r="N19" i="12"/>
  <c r="H18" i="17" s="1"/>
  <c r="G14" i="12"/>
  <c r="I13" i="17" s="1"/>
  <c r="K13" i="17" s="1"/>
  <c r="G22" i="12"/>
  <c r="I21" i="17" s="1"/>
  <c r="G26" i="12"/>
  <c r="I25" i="17" s="1"/>
  <c r="R9" i="12"/>
  <c r="F8" i="18" s="1"/>
  <c r="F9" i="18" s="1"/>
  <c r="F10" i="18" s="1"/>
  <c r="N13" i="12"/>
  <c r="U13" i="12" s="1"/>
  <c r="Y13" i="12"/>
  <c r="O16" i="19"/>
  <c r="P15" i="19"/>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K15" i="17" s="1"/>
  <c r="N20" i="12"/>
  <c r="H19" i="17" s="1"/>
  <c r="G24" i="12"/>
  <c r="I23" i="17" s="1"/>
  <c r="N17" i="12"/>
  <c r="H16" i="17" s="1"/>
  <c r="G29" i="12"/>
  <c r="I28" i="17" s="1"/>
  <c r="Q9" i="12"/>
  <c r="L9" i="12"/>
  <c r="V11" i="12"/>
  <c r="N10" i="12"/>
  <c r="H9" i="17" s="1"/>
  <c r="O9" i="12"/>
  <c r="G19" i="12"/>
  <c r="I18" i="17" s="1"/>
  <c r="G12" i="12"/>
  <c r="I11" i="17" s="1"/>
  <c r="K11" i="17" s="1"/>
  <c r="N28" i="12"/>
  <c r="H27" i="17" s="1"/>
  <c r="G17" i="12"/>
  <c r="I16" i="17" s="1"/>
  <c r="N21" i="12"/>
  <c r="H20" i="17" s="1"/>
  <c r="G11" i="12"/>
  <c r="I10" i="17" s="1"/>
  <c r="K10" i="17" s="1"/>
  <c r="M9" i="12"/>
  <c r="V12" i="12"/>
  <c r="X10" i="12"/>
  <c r="G10" i="12"/>
  <c r="I9" i="17" s="1"/>
  <c r="K9" i="17" s="1"/>
  <c r="H9" i="12"/>
  <c r="N14" i="12"/>
  <c r="N18" i="12"/>
  <c r="H17" i="17" s="1"/>
  <c r="N22" i="12"/>
  <c r="H21" i="17" s="1"/>
  <c r="N26" i="12"/>
  <c r="H25" i="17" s="1"/>
  <c r="K9" i="12"/>
  <c r="G23" i="12"/>
  <c r="I22" i="17" s="1"/>
  <c r="Z10" i="12"/>
  <c r="J9" i="12"/>
  <c r="N16" i="12"/>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K16" i="12" s="1"/>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AB29" i="12"/>
  <c r="BD28" i="12"/>
  <c r="BD26" i="12"/>
  <c r="AW25" i="12"/>
  <c r="BR27" i="12"/>
  <c r="I26" i="13" s="1"/>
  <c r="AW27" i="12"/>
  <c r="BR25" i="12"/>
  <c r="I24" i="13" s="1"/>
  <c r="BR23" i="12"/>
  <c r="I22" i="13" s="1"/>
  <c r="AW23" i="12"/>
  <c r="BY20" i="12"/>
  <c r="H19" i="13" s="1"/>
  <c r="BD18" i="12"/>
  <c r="BR16" i="12"/>
  <c r="I15" i="13" s="1"/>
  <c r="K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AP16" i="12" s="1"/>
  <c r="Y9" i="12" l="1"/>
  <c r="H15" i="13"/>
  <c r="J15" i="13" s="1"/>
  <c r="CF16" i="12"/>
  <c r="H15" i="17"/>
  <c r="J15" i="17" s="1"/>
  <c r="U16" i="12"/>
  <c r="H12" i="17"/>
  <c r="J12" i="17" s="1"/>
  <c r="Y7" i="15"/>
  <c r="U15" i="12"/>
  <c r="H14" i="17"/>
  <c r="J14" i="17" s="1"/>
  <c r="W9" i="12"/>
  <c r="D8" i="18"/>
  <c r="D9" i="18" s="1"/>
  <c r="D10" i="18" s="1"/>
  <c r="V9" i="12"/>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59" i="9" l="1"/>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S16" i="9" s="1"/>
  <c r="BJ16" i="9"/>
  <c r="BP16" i="9" s="1"/>
  <c r="BI16" i="9"/>
  <c r="BO16" i="9" s="1"/>
  <c r="BG16" i="9"/>
  <c r="BK15" i="9"/>
  <c r="BJ15" i="9"/>
  <c r="BI15" i="9"/>
  <c r="BG15" i="9"/>
  <c r="BK14" i="9"/>
  <c r="BJ14" i="9"/>
  <c r="BI14" i="9"/>
  <c r="BG14" i="9"/>
  <c r="BK13" i="9"/>
  <c r="BJ13" i="9"/>
  <c r="BI13" i="9"/>
  <c r="BG13" i="9"/>
  <c r="BK12" i="9"/>
  <c r="BJ12" i="9"/>
  <c r="BI12" i="9"/>
  <c r="BG12" i="9"/>
  <c r="BK11" i="9"/>
  <c r="BJ11" i="9"/>
  <c r="BI11" i="9"/>
  <c r="BG11" i="9"/>
  <c r="BS11" i="9" l="1"/>
  <c r="BV10" i="12" s="1"/>
  <c r="BX10" i="12"/>
  <c r="CD10" i="12"/>
  <c r="BZ10" i="12"/>
  <c r="BT10" i="12"/>
  <c r="CA10" i="12"/>
  <c r="CE10" i="12"/>
  <c r="CB10" i="12"/>
  <c r="BS10" i="12"/>
  <c r="BW10" i="12"/>
  <c r="BU10" i="12"/>
  <c r="BS12" i="9"/>
  <c r="CB12" i="12"/>
  <c r="CI12" i="12" s="1"/>
  <c r="CC12" i="12"/>
  <c r="CJ12" i="12" s="1"/>
  <c r="BS12" i="12"/>
  <c r="BW12" i="12"/>
  <c r="BT12" i="12"/>
  <c r="BU12" i="12"/>
  <c r="CA12" i="12"/>
  <c r="CH12" i="12" s="1"/>
  <c r="CE12" i="12"/>
  <c r="CL12" i="12" s="1"/>
  <c r="CD12" i="12"/>
  <c r="CK12" i="12" s="1"/>
  <c r="BX12" i="12"/>
  <c r="BV12" i="12"/>
  <c r="BZ12" i="12"/>
  <c r="BS13" i="9"/>
  <c r="BX13" i="12"/>
  <c r="CC13" i="12"/>
  <c r="CJ13" i="12" s="1"/>
  <c r="BT13" i="12"/>
  <c r="CA13" i="12"/>
  <c r="CH13" i="12" s="1"/>
  <c r="BZ13" i="12"/>
  <c r="CE13" i="12"/>
  <c r="CL13" i="12" s="1"/>
  <c r="BU13" i="12"/>
  <c r="BS13" i="12"/>
  <c r="CB13" i="12"/>
  <c r="CI13" i="12" s="1"/>
  <c r="BV13" i="12"/>
  <c r="BS15" i="9"/>
  <c r="CA15" i="12"/>
  <c r="CH15" i="12" s="1"/>
  <c r="CD15" i="12"/>
  <c r="CK15" i="12" s="1"/>
  <c r="BZ15" i="12"/>
  <c r="CE15" i="12"/>
  <c r="CL15" i="12" s="1"/>
  <c r="BU15" i="12"/>
  <c r="CC15" i="12"/>
  <c r="CJ15" i="12" s="1"/>
  <c r="BV15" i="12"/>
  <c r="BT15" i="12"/>
  <c r="BS15" i="12"/>
  <c r="BW15" i="12"/>
  <c r="CB15" i="12"/>
  <c r="CI15" i="12" s="1"/>
  <c r="BX15" i="12"/>
  <c r="BO11" i="9"/>
  <c r="AJ10" i="12" s="1"/>
  <c r="AO10" i="12"/>
  <c r="AV10" i="12" s="1"/>
  <c r="AE10" i="12"/>
  <c r="AD10" i="12"/>
  <c r="AM10" i="12"/>
  <c r="AT10" i="12" s="1"/>
  <c r="AK10" i="12"/>
  <c r="AR10" i="12" s="1"/>
  <c r="AN10" i="12"/>
  <c r="AU10" i="12" s="1"/>
  <c r="AF10" i="12"/>
  <c r="AG10" i="12"/>
  <c r="AH10" i="12"/>
  <c r="AL10" i="12"/>
  <c r="AS10" i="12" s="1"/>
  <c r="BP11" i="9"/>
  <c r="AZ10" i="12"/>
  <c r="BE10" i="12"/>
  <c r="BJ10" i="12"/>
  <c r="BF10" i="12"/>
  <c r="BB10" i="12"/>
  <c r="BA10" i="12"/>
  <c r="AX10" i="12"/>
  <c r="AY10" i="12"/>
  <c r="BI10" i="12"/>
  <c r="BH10" i="12"/>
  <c r="BG10" i="12"/>
  <c r="BC10" i="12"/>
  <c r="BP12" i="9"/>
  <c r="BA12" i="12" s="1"/>
  <c r="AZ12" i="12"/>
  <c r="BB12" i="12"/>
  <c r="BG12" i="12"/>
  <c r="BN12" i="12" s="1"/>
  <c r="BH12" i="12"/>
  <c r="BO12" i="12" s="1"/>
  <c r="BC12" i="12"/>
  <c r="BI12" i="12"/>
  <c r="BP12" i="12" s="1"/>
  <c r="BF12" i="12"/>
  <c r="BM12" i="12" s="1"/>
  <c r="AX12" i="12"/>
  <c r="AY12" i="12"/>
  <c r="BE12" i="12"/>
  <c r="BJ12" i="12"/>
  <c r="BQ12" i="12" s="1"/>
  <c r="BP15" i="9"/>
  <c r="BJ15" i="12" s="1"/>
  <c r="BQ15" i="12" s="1"/>
  <c r="BF15" i="12"/>
  <c r="BM15" i="12" s="1"/>
  <c r="AX15" i="12"/>
  <c r="BB15" i="12"/>
  <c r="AZ15" i="12"/>
  <c r="AY15" i="12"/>
  <c r="BA15" i="12"/>
  <c r="BI15" i="12"/>
  <c r="BP15" i="12" s="1"/>
  <c r="BE15" i="12"/>
  <c r="BG15" i="12"/>
  <c r="BN15" i="12" s="1"/>
  <c r="BH15" i="12"/>
  <c r="BO15" i="12" s="1"/>
  <c r="AZ11" i="12"/>
  <c r="BE11" i="12"/>
  <c r="BH11" i="12"/>
  <c r="BO11" i="12" s="1"/>
  <c r="BA11" i="12"/>
  <c r="AX11" i="12"/>
  <c r="AY11" i="12"/>
  <c r="BC11" i="12"/>
  <c r="BF11" i="12"/>
  <c r="BM11" i="12" s="1"/>
  <c r="BI11" i="12"/>
  <c r="BP11" i="12" s="1"/>
  <c r="BJ11" i="12"/>
  <c r="BQ11" i="12" s="1"/>
  <c r="BB11" i="12"/>
  <c r="BP13" i="9"/>
  <c r="BI13" i="12" s="1"/>
  <c r="BP13" i="12" s="1"/>
  <c r="BF13" i="12"/>
  <c r="BM13" i="12" s="1"/>
  <c r="BJ13" i="12"/>
  <c r="BQ13" i="12" s="1"/>
  <c r="AZ13" i="12"/>
  <c r="BH13" i="12"/>
  <c r="BO13" i="12" s="1"/>
  <c r="BC13" i="12"/>
  <c r="AX13" i="12"/>
  <c r="BG13" i="12"/>
  <c r="BN13" i="12" s="1"/>
  <c r="BE13" i="12"/>
  <c r="AY13" i="12"/>
  <c r="BA13" i="12"/>
  <c r="BP14" i="9"/>
  <c r="BC14" i="12" s="1"/>
  <c r="BI14" i="12"/>
  <c r="BP14" i="12" s="1"/>
  <c r="BH14" i="12"/>
  <c r="BO14" i="12" s="1"/>
  <c r="BF14" i="12"/>
  <c r="BM14" i="12" s="1"/>
  <c r="BG14" i="12"/>
  <c r="BN14" i="12" s="1"/>
  <c r="BE14" i="12"/>
  <c r="BA14" i="12"/>
  <c r="BB14" i="12"/>
  <c r="AX14" i="12"/>
  <c r="AY14" i="12"/>
  <c r="AZ14" i="12"/>
  <c r="CA11" i="12"/>
  <c r="CH11" i="12" s="1"/>
  <c r="BZ11" i="12"/>
  <c r="BV11" i="12"/>
  <c r="BW11" i="12"/>
  <c r="CC11" i="12"/>
  <c r="CJ11" i="12" s="1"/>
  <c r="CB11" i="12"/>
  <c r="CI11" i="12" s="1"/>
  <c r="BX11" i="12"/>
  <c r="BS11" i="12"/>
  <c r="CD11" i="12"/>
  <c r="CK11" i="12" s="1"/>
  <c r="CE11" i="12"/>
  <c r="CL11" i="12" s="1"/>
  <c r="BU11" i="12"/>
  <c r="BS14" i="9"/>
  <c r="BX14" i="12" s="1"/>
  <c r="CD14" i="12"/>
  <c r="CK14" i="12" s="1"/>
  <c r="CB14" i="12"/>
  <c r="CI14" i="12" s="1"/>
  <c r="BV14" i="12"/>
  <c r="BW14" i="12"/>
  <c r="BT14" i="12"/>
  <c r="BZ14" i="12"/>
  <c r="CA14" i="12"/>
  <c r="CH14" i="12" s="1"/>
  <c r="BU14" i="12"/>
  <c r="CC14" i="12"/>
  <c r="CJ14" i="12" s="1"/>
  <c r="BS14" i="12"/>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K12" i="12"/>
  <c r="AR12" i="12" s="1"/>
  <c r="AO12" i="12"/>
  <c r="AV12" i="12" s="1"/>
  <c r="AL12" i="12"/>
  <c r="AS12" i="12" s="1"/>
  <c r="AK11" i="12"/>
  <c r="AO11" i="12"/>
  <c r="AM11" i="12"/>
  <c r="AJ11" i="12"/>
  <c r="AQ11" i="12" s="1"/>
  <c r="AN11" i="12"/>
  <c r="AE12" i="12"/>
  <c r="AG12" i="12"/>
  <c r="AD12" i="12"/>
  <c r="AH12" i="12"/>
  <c r="AG13" i="12"/>
  <c r="AD13" i="12"/>
  <c r="AE13" i="12"/>
  <c r="AF13" i="12"/>
  <c r="AC11" i="12"/>
  <c r="AG11" i="12"/>
  <c r="AD11" i="12"/>
  <c r="AH11" i="12"/>
  <c r="AF11" i="12"/>
  <c r="BO15" i="9"/>
  <c r="AN15" i="12" s="1"/>
  <c r="AU15" i="12" s="1"/>
  <c r="AE15" i="12"/>
  <c r="AF15" i="12"/>
  <c r="AC15" i="12"/>
  <c r="AG15" i="12"/>
  <c r="AD15" i="12"/>
  <c r="AH15" i="12"/>
  <c r="AE14" i="12"/>
  <c r="AH14" i="12"/>
  <c r="BO14" i="9"/>
  <c r="AG14" i="12" s="1"/>
  <c r="BO13" i="9"/>
  <c r="AC13" i="12" s="1"/>
  <c r="BO12" i="9"/>
  <c r="AC12" i="12" s="1"/>
  <c r="AL11" i="12"/>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J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J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A19" i="5" s="1"/>
  <c r="H18" i="5"/>
  <c r="G18" i="5"/>
  <c r="F18" i="5"/>
  <c r="A18" i="5" s="1"/>
  <c r="H17" i="5"/>
  <c r="G17" i="5"/>
  <c r="F17" i="5"/>
  <c r="A17" i="5" s="1"/>
  <c r="H16" i="5"/>
  <c r="G16" i="5"/>
  <c r="F16" i="5"/>
  <c r="A16" i="5" s="1"/>
  <c r="H15" i="5"/>
  <c r="G15" i="5"/>
  <c r="F15" i="5"/>
  <c r="A15" i="5" s="1"/>
  <c r="H14" i="5"/>
  <c r="G14" i="5"/>
  <c r="F14" i="5"/>
  <c r="A14" i="5" s="1"/>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BT11" i="12" l="1"/>
  <c r="H10" i="8"/>
  <c r="J14" i="6"/>
  <c r="CC10" i="12"/>
  <c r="CC9" i="12" s="1"/>
  <c r="CJ9" i="12" s="1"/>
  <c r="AC10" i="12"/>
  <c r="AB10" i="12" s="1"/>
  <c r="CE14" i="12"/>
  <c r="CL14" i="12" s="1"/>
  <c r="W13" i="14"/>
  <c r="Q13" i="14"/>
  <c r="AA13" i="14" s="1"/>
  <c r="P13" i="14"/>
  <c r="Z13" i="14" s="1"/>
  <c r="U13" i="14"/>
  <c r="AE13" i="14" s="1"/>
  <c r="V13" i="14"/>
  <c r="Y13" i="14"/>
  <c r="T13" i="14"/>
  <c r="AD13" i="14" s="1"/>
  <c r="S13" i="14"/>
  <c r="AC13" i="14" s="1"/>
  <c r="X13" i="14"/>
  <c r="R13" i="14"/>
  <c r="AB13" i="14" s="1"/>
  <c r="BG11" i="12"/>
  <c r="BN11" i="12" s="1"/>
  <c r="BC15" i="12"/>
  <c r="BC9" i="12" s="1"/>
  <c r="Y10" i="14"/>
  <c r="Q10" i="14"/>
  <c r="AA10" i="14" s="1"/>
  <c r="P10" i="14"/>
  <c r="Z10" i="14" s="1"/>
  <c r="U10" i="14"/>
  <c r="AE10" i="14" s="1"/>
  <c r="T10" i="14"/>
  <c r="AD10" i="14" s="1"/>
  <c r="R10" i="14"/>
  <c r="AB10" i="14" s="1"/>
  <c r="S10" i="14"/>
  <c r="AC10" i="14" s="1"/>
  <c r="W10" i="14"/>
  <c r="X10" i="14"/>
  <c r="V10" i="14"/>
  <c r="BW13" i="12"/>
  <c r="BR13" i="12" s="1"/>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Q11" i="14"/>
  <c r="AA11" i="14" s="1"/>
  <c r="Y11" i="14"/>
  <c r="P11" i="14"/>
  <c r="Z11" i="14" s="1"/>
  <c r="X11" i="14"/>
  <c r="U11" i="14"/>
  <c r="AE11" i="14" s="1"/>
  <c r="S11" i="14"/>
  <c r="AC11" i="14" s="1"/>
  <c r="R11" i="14"/>
  <c r="AB11" i="14" s="1"/>
  <c r="W11" i="14"/>
  <c r="T11" i="14"/>
  <c r="AD11" i="14" s="1"/>
  <c r="Q9" i="14"/>
  <c r="U9" i="14"/>
  <c r="V9" i="14"/>
  <c r="P9" i="14"/>
  <c r="R9" i="14"/>
  <c r="X9" i="14"/>
  <c r="T9" i="14"/>
  <c r="S9" i="14"/>
  <c r="W9" i="14"/>
  <c r="BB13" i="12"/>
  <c r="AW13" i="12" s="1"/>
  <c r="CD13" i="12"/>
  <c r="CK13" i="12" s="1"/>
  <c r="AQ10" i="12"/>
  <c r="AI10" i="12"/>
  <c r="AP10" i="12" s="1"/>
  <c r="AE11" i="12"/>
  <c r="AB11" i="12" s="1"/>
  <c r="AW12" i="12"/>
  <c r="BO10" i="12"/>
  <c r="BH9" i="12"/>
  <c r="BO9" i="12" s="1"/>
  <c r="BA9" i="12"/>
  <c r="BL10" i="12"/>
  <c r="BD10" i="12"/>
  <c r="BE9" i="12"/>
  <c r="BL9" i="12" s="1"/>
  <c r="BW9" i="12"/>
  <c r="CL10" i="12"/>
  <c r="CK10" i="12"/>
  <c r="AO13" i="12"/>
  <c r="AV13" i="12" s="1"/>
  <c r="BL13" i="12"/>
  <c r="BD13" i="12"/>
  <c r="BK13" i="12" s="1"/>
  <c r="AW11" i="12"/>
  <c r="BP10" i="12"/>
  <c r="BI9" i="12"/>
  <c r="BP9" i="12" s="1"/>
  <c r="AZ9" i="12"/>
  <c r="CG15" i="12"/>
  <c r="BY15" i="12"/>
  <c r="CH10" i="12"/>
  <c r="CA9" i="12"/>
  <c r="CH9" i="12" s="1"/>
  <c r="BV9" i="12"/>
  <c r="BJ14" i="12"/>
  <c r="BQ14" i="12" s="1"/>
  <c r="BL11" i="12"/>
  <c r="BL15" i="12"/>
  <c r="BD15" i="12"/>
  <c r="BK15" i="12" s="1"/>
  <c r="BL12" i="12"/>
  <c r="BD12" i="12"/>
  <c r="BK12" i="12" s="1"/>
  <c r="AY9" i="12"/>
  <c r="BM10" i="12"/>
  <c r="BF9" i="12"/>
  <c r="BM9" i="12" s="1"/>
  <c r="CG13" i="12"/>
  <c r="CG12" i="12"/>
  <c r="BY12" i="12"/>
  <c r="BS9" i="12"/>
  <c r="BR10" i="12"/>
  <c r="I9" i="13" s="1"/>
  <c r="BT9" i="12"/>
  <c r="BX9" i="12"/>
  <c r="BR14" i="12"/>
  <c r="I13" i="13" s="1"/>
  <c r="K13" i="13" s="1"/>
  <c r="CG14" i="12"/>
  <c r="BR11" i="12"/>
  <c r="I10" i="13" s="1"/>
  <c r="K10" i="13" s="1"/>
  <c r="CG11" i="12"/>
  <c r="BY11" i="12"/>
  <c r="AW14" i="12"/>
  <c r="BL14" i="12"/>
  <c r="BN10" i="12"/>
  <c r="AX9" i="12"/>
  <c r="AW10" i="12"/>
  <c r="BQ10" i="12"/>
  <c r="BR15" i="12"/>
  <c r="I14" i="13" s="1"/>
  <c r="K14" i="13" s="1"/>
  <c r="BR12" i="12"/>
  <c r="I11" i="13" s="1"/>
  <c r="K11" i="13" s="1"/>
  <c r="BU9" i="12"/>
  <c r="CI10" i="12"/>
  <c r="CB9" i="12"/>
  <c r="CI9" i="12" s="1"/>
  <c r="CG10" i="12"/>
  <c r="BZ9" i="12"/>
  <c r="CG9" i="12" s="1"/>
  <c r="AS11" i="12"/>
  <c r="AL9" i="12"/>
  <c r="AS9" i="12" s="1"/>
  <c r="AT11" i="12"/>
  <c r="AV11" i="12"/>
  <c r="AU11" i="12"/>
  <c r="AN9" i="12"/>
  <c r="AU9" i="12" s="1"/>
  <c r="AR11" i="12"/>
  <c r="AB15" i="12"/>
  <c r="AG9" i="12"/>
  <c r="AI15" i="12"/>
  <c r="AP15" i="12" s="1"/>
  <c r="AK14" i="12"/>
  <c r="AD14" i="12"/>
  <c r="AD9" i="12" s="1"/>
  <c r="AH13" i="12"/>
  <c r="AB13" i="12" s="1"/>
  <c r="AM12" i="12"/>
  <c r="AM9" i="12" s="1"/>
  <c r="AT9" i="12" s="1"/>
  <c r="AF12" i="12"/>
  <c r="AB12" i="12" s="1"/>
  <c r="AJ9" i="12"/>
  <c r="AQ9" i="12" s="1"/>
  <c r="AI11" i="12"/>
  <c r="AP11" i="12" s="1"/>
  <c r="AC14" i="12"/>
  <c r="AF14"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AC9" i="12" l="1"/>
  <c r="CJ10" i="12"/>
  <c r="BD11" i="12"/>
  <c r="BK11" i="12" s="1"/>
  <c r="BG9" i="12"/>
  <c r="BN9" i="12" s="1"/>
  <c r="BY14" i="12"/>
  <c r="CF14" i="12" s="1"/>
  <c r="BY10" i="12"/>
  <c r="H9" i="13" s="1"/>
  <c r="J9" i="13" s="1"/>
  <c r="AW15" i="12"/>
  <c r="AW9" i="12" s="1"/>
  <c r="V8" i="14"/>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BJ9" i="12"/>
  <c r="BQ9" i="12" s="1"/>
  <c r="AO9" i="12"/>
  <c r="AV9" i="12" s="1"/>
  <c r="BK10" i="12"/>
  <c r="AI12" i="12"/>
  <c r="AP12" i="12" s="1"/>
  <c r="AT12" i="12"/>
  <c r="AI14" i="12"/>
  <c r="AP14" i="12" s="1"/>
  <c r="AR14" i="12"/>
  <c r="AK9" i="12"/>
  <c r="AR9" i="12" s="1"/>
  <c r="AB14" i="12"/>
  <c r="AB9" i="12" s="1"/>
  <c r="AH9" i="12"/>
  <c r="AF9" i="12"/>
  <c r="I9" i="11"/>
  <c r="H9" i="11"/>
  <c r="J8" i="6"/>
  <c r="H8" i="8"/>
  <c r="H9" i="1"/>
  <c r="G9" i="1"/>
  <c r="F9" i="1"/>
  <c r="H13" i="13" l="1"/>
  <c r="J13" i="13" s="1"/>
  <c r="CF10" i="12"/>
  <c r="CF13" i="12"/>
  <c r="H12" i="13"/>
  <c r="J12" i="13" s="1"/>
  <c r="BD9" i="12"/>
  <c r="BK9" i="12" s="1"/>
  <c r="BY9" i="12"/>
  <c r="CF9" i="12" s="1"/>
  <c r="J9" i="1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<sst xmlns="http://schemas.openxmlformats.org/spreadsheetml/2006/main" count="2249" uniqueCount="807">
  <si>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</si>
  <si>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</si>
  <si>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</si>
  <si>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</si>
  <si>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</si>
  <si>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</si>
  <si>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</si>
  <si>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</si>
  <si>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</si>
  <si>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</si>
  <si>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</si>
  <si>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</si>
  <si>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</si>
  <si>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</si>
  <si>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</si>
  <si>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</si>
  <si>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</si>
  <si>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</si>
  <si>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</si>
  <si>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</si>
  <si>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</si>
  <si>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</si>
  <si>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</si>
  <si>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</si>
  <si>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</si>
  <si>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</si>
  <si>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</si>
  <si>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</si>
  <si>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</si>
  <si>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</si>
  <si>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</si>
  <si>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</si>
  <si>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</si>
  <si>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</si>
  <si>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</si>
  <si>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</si>
  <si>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</si>
  <si>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</si>
  <si>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</si>
  <si>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</si>
  <si>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</si>
  <si>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</si>
  <si>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</si>
  <si>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</si>
  <si>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</si>
  <si>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</si>
  <si>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</si>
  <si>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</si>
  <si>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</si>
  <si>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</si>
  <si>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</si>
  <si>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</si>
  <si>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</si>
  <si>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</si>
  <si>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</si>
  <si>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</si>
  <si>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</si>
  <si>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</si>
  <si>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</si>
  <si>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</si>
  <si>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</si>
  <si>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</si>
  <si>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</si>
  <si>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</si>
  <si>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</si>
  <si>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</si>
  <si>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</si>
  <si>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</si>
  <si>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</si>
  <si>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</si>
  <si>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</si>
  <si>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</si>
  <si>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</si>
  <si>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</si>
  <si>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</si>
  <si>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</si>
  <si>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</si>
  <si>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</si>
  <si>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</si>
  <si>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</si>
  <si>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</si>
  <si>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</si>
  <si>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</si>
  <si>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</si>
  <si>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</si>
  <si>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</si>
  <si>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</si>
  <si>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</si>
  <si>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</si>
  <si>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</si>
  <si>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</si>
  <si>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</si>
  <si>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</si>
  <si>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</si>
  <si>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</si>
  <si>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</si>
  <si>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</si>
  <si>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</si>
  <si>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</si>
  <si>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</si>
  <si>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</si>
  <si>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</si>
  <si>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</si>
  <si>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</si>
  <si>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</si>
  <si>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</si>
  <si>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</si>
  <si>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</si>
  <si>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</si>
  <si>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</si>
  <si>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</si>
  <si>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</si>
  <si>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</si>
  <si>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</si>
  <si>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</si>
  <si>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</si>
  <si>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</si>
  <si>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</si>
  <si>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</si>
  <si>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</si>
  <si>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</si>
  <si>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</si>
  <si>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</si>
  <si>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</si>
  <si>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</si>
  <si>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</si>
  <si>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</si>
  <si>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</si>
  <si>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</si>
  <si>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</si>
  <si>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</si>
  <si>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</si>
  <si>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</si>
  <si>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</si>
  <si>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</si>
  <si>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</si>
  <si>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</si>
  <si>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</si>
  <si>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</si>
  <si>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</si>
  <si>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</si>
  <si>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</si>
  <si>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</si>
  <si>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</si>
  <si>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</si>
  <si>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</si>
  <si>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</si>
  <si>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</si>
  <si>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</si>
  <si>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</si>
  <si>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</si>
  <si>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</si>
  <si>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</si>
  <si>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</si>
  <si>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</si>
  <si>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</si>
  <si>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</si>
  <si>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</si>
  <si>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</si>
  <si>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</si>
  <si>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</si>
  <si>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</si>
  <si>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</si>
  <si>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</si>
  <si>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</si>
  <si>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</si>
  <si>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</si>
  <si>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</si>
  <si>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</si>
  <si>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</si>
  <si>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</si>
  <si>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</si>
  <si>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</si>
  <si>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</si>
  <si>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</si>
  <si>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</si>
  <si>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</si>
  <si>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</si>
  <si>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</si>
  <si>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</si>
  <si>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</si>
  <si>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</si>
  <si>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</si>
  <si>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</si>
  <si>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</si>
  <si>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</si>
  <si>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</si>
  <si>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</si>
  <si>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</si>
  <si>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</si>
  <si>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</si>
  <si>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</si>
  <si>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</si>
  <si>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</si>
  <si>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</si>
  <si>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</si>
  <si>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</si>
  <si>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</si>
  <si>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</si>
  <si>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</si>
  <si>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</si>
  <si>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</si>
  <si>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</si>
  <si>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</si>
  <si>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</si>
  <si>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</si>
  <si>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</si>
  <si>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</si>
  <si>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</si>
  <si>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</si>
  <si>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</si>
  <si>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</si>
  <si>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</si>
  <si>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</si>
  <si>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</si>
  <si>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</si>
  <si>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</si>
  <si>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</si>
  <si>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</si>
  <si>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</si>
  <si>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</si>
  <si>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</si>
  <si>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</si>
  <si>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</si>
  <si>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</si>
  <si>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</si>
  <si>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</si>
  <si>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</si>
  <si>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</si>
  <si>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</si>
  <si>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</si>
  <si>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</si>
  <si>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</si>
  <si>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</si>
  <si>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</si>
  <si>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</si>
  <si>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</si>
  <si>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</si>
  <si>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</si>
  <si>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</si>
  <si>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</si>
  <si>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</si>
  <si>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</si>
  <si>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</si>
  <si>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</si>
  <si>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</si>
  <si>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</si>
  <si>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</si>
  <si>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</si>
  <si>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</si>
  <si>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</si>
  <si>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</si>
  <si>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</si>
  <si>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</si>
  <si>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</si>
  <si>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</si>
  <si>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</si>
  <si>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</si>
  <si>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</si>
  <si>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</si>
  <si>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</si>
  <si>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</si>
  <si>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</si>
  <si>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</si>
  <si>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</si>
  <si>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</si>
  <si>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</si>
  <si>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</si>
  <si>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</si>
  <si>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</si>
  <si>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</si>
  <si>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</si>
  <si>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</si>
  <si>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</si>
  <si>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</si>
  <si>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</si>
  <si>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</si>
  <si>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</si>
  <si>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</si>
  <si>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</si>
  <si>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</si>
  <si>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</si>
  <si>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</si>
  <si>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</si>
  <si>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</si>
  <si>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</si>
  <si>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</si>
  <si>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</si>
  <si>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</si>
  <si>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</si>
  <si>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</si>
  <si>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</si>
  <si>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</si>
  <si>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</si>
  <si>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</si>
  <si>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</si>
  <si>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</si>
  <si>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</si>
  <si>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</si>
  <si>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</si>
  <si>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</si>
  <si>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</si>
  <si>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</si>
  <si>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</si>
  <si>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</si>
  <si>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</si>
  <si>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</si>
  <si>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</si>
  <si>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</si>
  <si>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</si>
  <si>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</si>
  <si>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</si>
  <si>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</si>
  <si>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</si>
  <si>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</si>
  <si>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</si>
  <si>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</si>
  <si>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</si>
  <si>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</si>
  <si>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</si>
  <si>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</si>
  <si>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</si>
  <si>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</si>
  <si>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</si>
  <si>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</si>
  <si>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</si>
  <si>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</si>
  <si>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</si>
  <si>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</si>
  <si>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</si>
  <si>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</si>
  <si>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</si>
  <si>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</si>
  <si>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</si>
  <si>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</si>
  <si>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</si>
  <si>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</si>
  <si>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</si>
  <si>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</si>
  <si>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</si>
  <si>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</si>
  <si>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</si>
  <si>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</si>
  <si>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</si>
  <si>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</si>
  <si>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</si>
  <si>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</si>
  <si>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</si>
  <si>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</si>
  <si>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</si>
  <si>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</si>
  <si>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</si>
  <si>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</si>
  <si>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</si>
  <si>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</si>
  <si>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</si>
  <si>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</si>
  <si>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</si>
  <si>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</si>
  <si>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</si>
  <si>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</si>
  <si>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</si>
  <si>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</si>
  <si>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</si>
  <si>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</si>
  <si>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</si>
  <si>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</si>
  <si>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</si>
  <si>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</si>
  <si>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</si>
  <si>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</si>
  <si>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</si>
  <si>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</si>
  <si>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</si>
  <si>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</si>
  <si>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</si>
  <si>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</si>
  <si>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</si>
  <si>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</si>
  <si>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</si>
  <si>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</si>
  <si>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</si>
  <si>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</si>
  <si>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</si>
  <si>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</si>
  <si>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</si>
  <si>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</si>
  <si>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</si>
  <si>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</si>
  <si>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</si>
  <si>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</si>
  <si>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</si>
  <si>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</si>
  <si>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</si>
  <si>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</si>
  <si>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</si>
  <si>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</si>
  <si>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</si>
  <si>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</si>
  <si>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</si>
  <si>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</si>
  <si>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</si>
  <si>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</si>
  <si>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</si>
  <si>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</si>
  <si>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</si>
  <si>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</si>
  <si>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</si>
  <si>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</si>
  <si>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</si>
  <si>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</si>
  <si>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</si>
  <si>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</si>
  <si>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</si>
  <si>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</si>
  <si>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</si>
  <si>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</si>
  <si>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</si>
  <si>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</si>
  <si>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</si>
  <si>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</si>
  <si>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</si>
  <si>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</si>
  <si>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</si>
  <si>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</si>
  <si>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</si>
  <si>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</si>
  <si>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</si>
  <si>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</si>
  <si>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</si>
  <si>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</si>
  <si>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</si>
  <si>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</si>
  <si>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</si>
  <si>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</si>
  <si>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</si>
  <si>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</si>
  <si>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</si>
  <si>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</si>
  <si>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</si>
  <si>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</si>
  <si>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</si>
  <si>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</si>
  <si>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</si>
  <si>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</si>
  <si>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</si>
  <si>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</si>
  <si>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</si>
  <si>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</si>
  <si>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</si>
  <si>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</si>
  <si>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</si>
  <si>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</si>
  <si>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</si>
  <si>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</si>
  <si>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</si>
  <si>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</si>
  <si>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</si>
  <si>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</si>
  <si>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</si>
  <si>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</si>
  <si>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</si>
  <si>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</si>
  <si>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</si>
  <si>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</si>
  <si>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</si>
  <si>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</si>
  <si>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</si>
  <si>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</si>
  <si>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</si>
  <si>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</si>
  <si>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</si>
  <si>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</si>
  <si>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</si>
  <si>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</si>
  <si>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</si>
  <si>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</si>
  <si>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</si>
  <si>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</si>
  <si>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</si>
  <si>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</si>
  <si>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</si>
  <si>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</si>
  <si>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</si>
  <si>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</si>
  <si>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</si>
  <si>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</si>
  <si>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</si>
  <si>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</si>
  <si>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</si>
  <si>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</si>
  <si>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</si>
  <si>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</si>
  <si>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</si>
  <si>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</si>
  <si>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</si>
  <si>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</si>
  <si>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</si>
  <si>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</si>
  <si>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</si>
  <si>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</si>
  <si>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</si>
  <si>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</si>
  <si>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</si>
  <si>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</si>
  <si>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</si>
  <si>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</si>
  <si>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</si>
  <si>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</si>
  <si>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</si>
  <si>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</si>
  <si>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</si>
  <si>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</si>
  <si>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</si>
  <si>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</si>
  <si>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</si>
  <si>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</si>
  <si>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</si>
  <si>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</si>
  <si>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</si>
  <si>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</si>
  <si>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</si>
  <si>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</si>
  <si>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</si>
  <si>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</si>
  <si>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</si>
  <si>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</si>
  <si>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</si>
  <si>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</si>
  <si>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</si>
  <si>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</si>
  <si>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</si>
  <si>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</si>
  <si>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</si>
  <si>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</si>
  <si>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</si>
  <si>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</si>
  <si>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</si>
  <si>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</si>
  <si>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</si>
  <si>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</si>
  <si>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</si>
  <si>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</si>
  <si>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</si>
  <si>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</si>
  <si>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</si>
  <si>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</si>
  <si>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</si>
  <si>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</si>
  <si>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</si>
  <si>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</si>
  <si>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</si>
  <si>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</si>
  <si>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</si>
  <si>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</si>
  <si>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</si>
  <si>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</si>
  <si>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</si>
  <si>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</si>
  <si>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</si>
  <si>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</si>
  <si>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</si>
  <si>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</si>
  <si>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</si>
  <si>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</si>
  <si>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</si>
  <si>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</si>
  <si>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</si>
  <si>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</si>
  <si>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</si>
  <si>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</si>
  <si>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</si>
  <si>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</si>
  <si>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</si>
  <si>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</si>
  <si>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</si>
  <si>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</si>
  <si>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</si>
  <si>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</si>
  <si>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</si>
  <si>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</si>
  <si>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</si>
  <si>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</si>
  <si>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</si>
  <si>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</si>
  <si>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</si>
  <si>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</si>
  <si>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</si>
  <si>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</si>
  <si>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</si>
  <si>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</si>
  <si>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</si>
  <si>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</si>
  <si>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</si>
  <si>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</si>
  <si>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</si>
  <si>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</si>
  <si>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</si>
  <si>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</si>
  <si>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</si>
  <si>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</si>
  <si>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</si>
  <si>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</si>
  <si>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</si>
  <si>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</si>
  <si>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</si>
  <si>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</si>
  <si>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</si>
  <si>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</si>
  <si>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</si>
  <si>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</si>
  <si>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</si>
  <si>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</si>
  <si>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</si>
  <si>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</si>
  <si>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</si>
  <si>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</si>
  <si>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</si>
  <si>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</si>
  <si>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</si>
  <si>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</si>
  <si>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</si>
  <si>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</si>
  <si>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</si>
  <si>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</si>
  <si>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</si>
  <si>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</si>
  <si>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</si>
  <si>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</si>
  <si>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</si>
  <si>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</si>
  <si>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</si>
  <si>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</si>
  <si>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</si>
  <si>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</si>
  <si>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</si>
  <si>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</si>
  <si>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</si>
  <si>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</si>
  <si>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</si>
  <si>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</si>
  <si>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</si>
  <si>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</si>
  <si>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</si>
  <si>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</si>
  <si>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</si>
  <si>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</si>
  <si>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</si>
  <si>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</si>
  <si>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</si>
  <si>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</si>
  <si>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</si>
  <si>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</si>
  <si>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</si>
  <si>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</si>
  <si>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</si>
  <si>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</si>
  <si>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</si>
  <si>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</si>
  <si>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</si>
  <si>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</si>
  <si>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</si>
  <si>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</si>
  <si>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</si>
  <si>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</si>
  <si>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</si>
  <si>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</si>
  <si>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</si>
  <si>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</si>
  <si>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</si>
  <si>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</si>
  <si>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</si>
  <si>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</si>
  <si>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</si>
  <si>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</si>
  <si>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</si>
  <si>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</si>
  <si>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</si>
  <si>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</si>
  <si>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</si>
  <si>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</si>
  <si>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</si>
  <si>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</si>
  <si>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</si>
  <si>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</si>
  <si>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</si>
  <si>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</si>
  <si>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</si>
  <si>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</si>
  <si>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</si>
  <si>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</si>
  <si>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</si>
  <si>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</si>
  <si>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</si>
  <si>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</si>
  <si>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</si>
  <si>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</si>
  <si>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 xml:space="preserve">Sveikatinimo paslaugų kokybės gerinimas  ir prieinamumo didinimas </t>
  </si>
  <si>
    <t>Darnaus turizmo verslo kūrimas ir plėtra integruojant vietos kultūros ir gamtos  išteklius</t>
  </si>
  <si>
    <t>Teminių kaimų kūrimas ir  vietos produktų populiarinimas</t>
  </si>
  <si>
    <t>Įtraukios infrastruktūros vystymas taikant sumanius sprendimus</t>
  </si>
  <si>
    <t>Jaunimo verslumo ir įtraukties skatinimas</t>
  </si>
  <si>
    <t>ALYT-LEADER-20VVG-03-01</t>
  </si>
  <si>
    <t>ALYT-LEADER-20VVG-03-02</t>
  </si>
  <si>
    <t>ALYT-LEADER-20VVG-07-03</t>
  </si>
  <si>
    <t>ALYT-LEADER-20VVG-04-04</t>
  </si>
  <si>
    <t>ALYT-LEADER-20VVG-09-05</t>
  </si>
  <si>
    <t>ALYTAUS RAJONO VIETOS VEIKLOS GRUPĖ</t>
  </si>
  <si>
    <t>Kazimieras Kazlauskas</t>
  </si>
  <si>
    <t>ALYT-LEADER-02-1-1</t>
  </si>
  <si>
    <t>20VS-PV-24-2-03358</t>
  </si>
  <si>
    <t>Verslo plėtra teikiant sveikatinimo paslaugas</t>
  </si>
  <si>
    <t>ne</t>
  </si>
  <si>
    <t>paramos administravimas</t>
  </si>
  <si>
    <t>juridinis asmuo</t>
  </si>
  <si>
    <t>UAB "TARZANAS"</t>
  </si>
  <si>
    <t>ALYT-LEADER-02-3-2</t>
  </si>
  <si>
    <t>20VS-PV-24-2-06462</t>
  </si>
  <si>
    <t>Investicijos į vandens pramogų paslaugas</t>
  </si>
  <si>
    <t>https://www.facebook.com/Alytausrvvg/?locale=lt_LT</t>
  </si>
  <si>
    <t xml:space="preserve">https://www.facebook.com/Alytausrvvg/?locale=lt_LT </t>
  </si>
  <si>
    <t>https://alytausrvvg.lt/kvietimas-teikti-vietos-projektus-nr-1/</t>
  </si>
  <si>
    <t xml:space="preserve">https://alytausrvvg.lt/kvietimas-teikti-vietos-projektus-nr-2/ </t>
  </si>
  <si>
    <t>KVIETIMAS  Nr.1</t>
  </si>
  <si>
    <t>Kvietimas   Nr. 2</t>
  </si>
  <si>
    <t>1,4 tūkst. stebėtojų (vieša ingormacija)</t>
  </si>
  <si>
    <t>1,4 tūkst. Stebėtojų (vieša informacija)</t>
  </si>
  <si>
    <t>DĖL KVIETIMO TEIKTI VIETOS PROJEKTUS  NR.4</t>
  </si>
  <si>
    <t xml:space="preserve">https://alytausrvvg.lt/del-kvietimo-teikti-vietos-projektus-nr-4/ </t>
  </si>
  <si>
    <t>KVIETIMAS TEIKTI VIETOS PROJEKTUS Nr. 4</t>
  </si>
  <si>
    <t xml:space="preserve">https://alytausrvvg.lt/kvietimas-teikti-vietos-projektus-nr-4/ </t>
  </si>
  <si>
    <t xml:space="preserve">https://www.facebook.com/photo/?fbid=972209138266428&amp;set=a.461844579302889&amp;locale=lt_LT </t>
  </si>
  <si>
    <t>Alytaus rajono vietos veiklos grupė pagal naują „Alytaus rajono ir Birštono savivaldybių kaimiškosios teritorijos bendruomenių inicijuotos vietos plėtros strategiją 2023 – 2029 metams“ Nr. 20VS-PV-23-1-01764-PR001“ (VPS) skelbs Kvietimą teikti vietos projektus Nr. 4, </t>
  </si>
  <si>
    <t xml:space="preserve">https://alytausrvvg.lt/strategijos/kvietimai/  </t>
  </si>
  <si>
    <t>Alytaus rajono vietos veiklos grupės „Alytaus rajono ir Birštono savivaldybių kaimiškosios teritorijos  bendruomenių inicijuota  vietos plėtros strategija  2023 – 2029  metams“  planuojamų kvietimų grafikas 2024 metams</t>
  </si>
  <si>
    <t>2023-2029 m. vietos plėtros strategija</t>
  </si>
  <si>
    <t xml:space="preserve">https://alytausrvvg.lt/strategijos/2023-2029-m-vietos-pletros-strategija/  </t>
  </si>
  <si>
    <t>Nuo gegužės 27 d. iki birželio 28 d. skelbiamas kvietimas Nr.2 (SP-ALYT-LEADER-01/02-2) teikti vietos projektus Nr.2. Tai naujos teminės strategijos "Alytaus rajono ir Birštono savivaldybių kaimiškosios teritorijos bendruomenių inicijuota vietos plėtros strategija 2023 – 2029 metams" 2 priemonei Darnaus turizmo verslo kūrimas ir plėtra, integruojant vietos kultūros ir gamtos išteklius". Žr. www.alytausrvvg.lt. naujienose. Paramos lėšos skiriamos iš EŽŪFKP ir Lietuvos Respublikos valstybės biudžeto lėšų.</t>
  </si>
  <si>
    <t xml:space="preserve"> "Sveikas maistas - gydanti maistas" (https://alytausrvvg.lt/projektas-sveikas-maistas-gydantis-maistas-2/)</t>
  </si>
  <si>
    <t>2024 11</t>
  </si>
  <si>
    <t>Alytaus rajono savivaldybės Visuomenės sveikatos rėmimo specialioji programa</t>
  </si>
  <si>
    <t>2024 06 14</t>
  </si>
  <si>
    <t>Nacionalinės mokėjimo agentūros prie Žemės ūkio ministerija pagal Nacionalinės paramos kaimo bendruomenių veiklai taisyklių 3 veiklą </t>
  </si>
  <si>
    <t>Projektas „Susitelkti ir kurti“, skirtas paminėti Lietuvos įstojimo į NATO ir Europos Sąjungą 20-metį (https://alytausrvvg.lt/projektas-susitelkti-ir-kurti-skirtas-pamineti-lietuvos-istojimo-i-nato-ir-europos-sajunga-20-met/)</t>
  </si>
  <si>
    <t>Alytaus rajono savivaldybės nevyriuasybinių ir bendruomeninių organizacijų finasavimas</t>
  </si>
  <si>
    <t>2024 06 15- 16</t>
  </si>
  <si>
    <t>Projektai „Susitelkti ir kurti“ ir „Susitelkti ir kurti 2“ (https://alytausrvvg.lt/projektai-susitelkti-ir-kurti-ir-susitelkti-ir-kurti-2/)</t>
  </si>
  <si>
    <t>Kvietimas teikti vietos projektus Nr. 1</t>
  </si>
  <si>
    <t xml:space="preserve"> Savaitraštis "Dainavos žodis", 2024 m. vasario 8 d.  Nr. 6,  P.3</t>
  </si>
  <si>
    <t xml:space="preserve"> Kvietimas teikti vietos projektus   Nr.4</t>
  </si>
  <si>
    <t xml:space="preserve"> Savaitraštis "Dainavos žodis", 2024 m. spalio 31 d.  Nr. 44,  P.5</t>
  </si>
  <si>
    <t xml:space="preserve"> Tiražas 4000</t>
  </si>
  <si>
    <t>Tiražas 4000</t>
  </si>
  <si>
    <t xml:space="preserve">  Kvietimas teikti vietos projektus Nr. 2</t>
  </si>
  <si>
    <t xml:space="preserve">  Savaitraštis "Alytaus naujienos" 2024 m. gegužės 7-9 d., Nr. 33, P.2 </t>
  </si>
  <si>
    <t xml:space="preserve"> Tiražas 2996</t>
  </si>
  <si>
    <t>VPS priemonių, pagal kurias finansuojami projektai, skirti moterų ir vyrų lygių galimybių skatinimui ir nediskriminavimui, skaičius</t>
  </si>
  <si>
    <t>Įgyvendinant VPS pagal teritorinį principą bus siekiama:
- užtikrinti gamtos ir kultūros išteklių geriausią panaudojimą, skirtingų vietovių suinteresuotųjų bendradarbiavimą ir veikimą kartu integruojant sveikatinimo ir turizmo paslaugas</t>
  </si>
  <si>
    <t xml:space="preserve">
Principo laikymasis įgyvendinant VPS:
Įgyvendinant VPS, VVG ir toliau veiks, laikydamasi partnerystės principo (atitikdama partnerystei keliamus reikalavimus). Partneriai (bendruomeninių organizacijų, kitų NVO, pilietinės visuomenės, verslo, vietos valdžios atstovai), siekdami VVG teritorijos vizijos ir vykdydami misiją, vadovaudamiesi nešališkumo, skaidrumo, atvirumo, viešų ir privačių interesų derinimo principais, atstovaus kaimo plėtros partnerius, rengiant ir tvirtinant VP atrankos ir įgyvendinimo taisykles, rengiant ir tvirtinant kvietimus teikti VP paraiškas, įgyvendinant partnerių aktyvinimo veiksmus, priimant sprendimus dėl VP finansavimo, stebint ir vertinant VPS įgyvendinimo eigą bei rezultatus. Su VPS įgyvendinimo tvarka, sprendimų dėl VP finansavimo priėmimo eiga ir rezultatais, VPS įgyvendinimo rezultatais bus supažindinami visi kaimo plėtros partneriai, skelbiant informaciją interneto svetainėse www.alytausrvvg.lt, www.birstonas.lt, www.arsa.lt, elektroninėje arba periodinėje spaudoje, partnerių neformaliuose susitikimuose, taip sudarant jiems galimybę ir skatinant palaikyti ,,grįžtamąjį ryšį“ bei suteikti žinių partnerių atstovams VVG valdyboje, VVG administracijai dėl VPS konkrečių priemonių įgyvendinimo.</t>
  </si>
  <si>
    <t>2023-2027 m. laikotarpio Alytaus r. VPS
1 priemonė. Sveikatinimo paslaugų kokybės gerinimas ir prieinamumo didinimas;
2 priemonė. Darnaus turizmo verslo kūrimas ir plėtra integruojant vietos kultūros ir gamtos
išteklius;
4 priemonė. Įtraukios infrastruktūros vystymas taikant sumanius sprendimus;
5 priemonė. Jaunimo verslumo ir socialinės įtraukties skatinimas;
ES Baltijos jūros regiono strategija
3 tikslus - padidinti gerovę:
3.1. kompleksinė tema - kultūra (kultūros ir kūrybos sektoriai);
3.2. kompleksinė tema - švietimas (švietimas, moksliniai tyrimai ir įsidarbinamumas);
3.3. kompleksinė tema - sveikata – gerinti ir skatinti žmonių sveikatą, įskaitant so-cialinius
aspektus;
3.4. kompleksinė tema - inovacijos – išnaudoti visas regiono mokslinių tyrimų, inovacijų ir MVĮ galimybes, naudojantis bendrąja skaitmeninio turinio rinka kaip talentų ir investicijų pritraukimo šaltiniu;
3.6. kompleksinė tema - turizmas – didinti makroregiono sanglaudą skatinant turizmą.</t>
  </si>
  <si>
    <t xml:space="preserve"> 2024 m. VVG  palietė ES  Baltijos jūros strattegijos (ES BJRS) 3.3. kompleksinė temą - sveikatą – gerinti ir skatinti žmonių sveikatą, įskaitant socialinius aspektus. 1) VVG organizavo  4 kvietimus teikti vietos projektus, kurie buvo skirti VPS 1 priemonei. Sveikatinimo paslaugų kokybės gerinimas ir prieinamumo didinimas;  2 priemonei. Darnaus turizmo verslo kūrimas ir plėtra integruojant vietos kultūros ir gamtos išteklius, kuomet buvo įvykdyti 2 kvietimai (1 pakartotinis po to, kai buvo atsiimta gauta  paraiška); VPS 5 priemonei. Jaunimo verslumo ir socialinės įtraukties skatinimas,  organizuotas 1 kvietimas, nors paraiškų nebuvo gauta.</t>
  </si>
  <si>
    <t xml:space="preserve"> VVG nariai</t>
  </si>
  <si>
    <t xml:space="preserve"> VVG valdybos nariai</t>
  </si>
  <si>
    <t xml:space="preserve"> 1. Pagal  VVG nariams priskirtą funkciją žr.  VPS 1 dalis P.120, VVG nariai  2024 m. sausio 18 d.  išrinko  naują VVG pirmininką, kuris pradėjo  naujos VPS įgyvendinimo etapą. 2. pagal VVG nariams  priskirtą funkciją 2024 m. balandžio 18 d. VVG narių visuotiniame susirinkime patvirtino VVG finasinę atskaitomybę ir 2024 m. veiklos ataskaitą, kurioje pateikta informacija apie VPS ir jos įgyvendinimo eigą.</t>
  </si>
  <si>
    <t xml:space="preserve"> 1. Pagal  VVG  kolegialaus organo nariams nariams priskirtą funkciją žr.  VPS 1 dalis P.120 - 121, VVG  valdybos nariai 4 rašytinės procedūros  posedžiuose  patvirtino VPS kvietimus teikti  vietos projektus: 1. 204 m. vasario 3 d.  protokolo Nr. 15 nutarimas "Dėl Alytaus rajono vietos veiklos grupės kvietimo teikti vietos projektus Nr.1 dokumentų tvirtinimo, Kvietimo teikti vietos projektus Nr.1 paskelbimo". 2. pakartotinis posėdis 1 kvietimo klausimu  vyko  2024 m. vasario 5 d. protokolo Nr. 16 nutarimu."Dėl Alytaus rajono vietos veiklos grupės kvietimo teikti vietos projektus Nr.1 dokumentų tvirtinimo, Kvietimo teikti vietos projektus Nr.1 paskelbimo"; 3.2024 m. gegužės 3 d. protokolu Nr. 20 priimtas nutarimas "Dėl Alytaus rajono vietos veiklos grupės kvietimo teikti vietos projektus Nr.2 dokumentų tvirtinimo, Kvietimo teikti vietos projektus Nr.2 paskelbimo". 4. prganizuotas , nors nešvyko  2024 m. rugpjūčio 5 d. posėdis Nr. 26  nutarimu "Dėl Alytaus rajono vietos veiklos grupės kvietimo teikti vietos projektus Nr.3 dokumentų tvirtinimo, Kvietimo teikti vietos projektus Nr.3 paskelbimo'. 5. organizuotas pakartotinai 2024 d. rugpjūčio 9 d. protokolus   Nr. 27  nutarimu "Dėl Alytaus rajono vietos veiklos grupės kvietimo teikti vietos projektus Nr.3 dokumentų tvirtinimo, Kvietimo teikti vietos projektus Nr.3 paskelbimo" ; 6.    2024 m. spalio 28 d. nuotolinio podėdžio protokolo Nr. 29  patvirtintas nutarimas   "1.Dėl Alytaus rajono vietos veiklos grupės Kvietimo teikti vietos projektus Nr.4 dokumentacijos tvirtinimo ir  paskelbimo. </t>
  </si>
  <si>
    <t xml:space="preserve">VVG adminitracija </t>
  </si>
  <si>
    <t xml:space="preserve"> Kvietimų Nr. 1 - 4 dokumentacijos rengimas, peržiūra, valdybos posėdžių administravimas,  VPS administravimo finansų valdymas ir priežiūra, prognozavimas ir VPS  vykdymo stebėsena.</t>
  </si>
  <si>
    <t xml:space="preserve">Kviečiant teikti VP paraiškas, kvietimų informacija taip pat buvo viešinama interneto svetainėse www.alytausrvvg.lt pagal viešųjų pirkimų reikalavimus atrinktuose leidiniuose. Informacija apie paskelbtus kvietimus teikti VP paraiškas bus siunčiama VVG teritorijos seniūnijoms, kaimo bendruomenėms, NVO, atskirų VVG teritorijos gyventojų grupių interesams atstovaujančioms organizacijoms. Bus stengiamasi aktyvinti VVG teritorijos lyderius savanoriškai teikti informaciją apie kvietimus teikti VP paraiškas. VVG administracija teiks konsultacijas dėl reikalavimų pareiškėjams, teikiantiems VP paraiškas, taip pat dėl reikalavimų VP atrankai ir įgyvendinimui. </t>
  </si>
  <si>
    <t xml:space="preserve"> Taikant C stulpelyje  nurodytus  veiksmus:1.) Įvykdytas   Kvietimas teikti  vietos projektus Nr. 1, 2, 3, 4.</t>
  </si>
  <si>
    <t>Taikant C stulpelyke aprašytus veiksmus organizuoti 1.) Kvietimas teikti vietos projektus Nr. 1, 2,3,4.</t>
  </si>
  <si>
    <t>Taikant C stulpelyke aprašytus veiksmus organizuoti 1.) Kvietimas teikti vietos projektus Nr. 1, 2,3.</t>
  </si>
  <si>
    <t xml:space="preserve"> sukurtos 2 darbo vietos, taikant C stulpelyke aprašytus veiksmus  bei organizuoti  Kvietimaiteikti vietos projektus Nr. 1, 2,3,4.  </t>
  </si>
  <si>
    <t>Principo laikymasis įgyvendinant VPS:
Planuojami tinklaveikos ir bendradarbiavimo veiksmai: pasiūlymų teikimas Vietos veiklos grupių tinklui; bendradarbiavimas su kitomis Lietuvos ir užsienio VVG; bendradarbiavimas su mokslo ir konsultavimo, švietimo ir kitomis, su vietovių vystymusi susijusiomis, organizacijomis. 
Per vietos plėtros strategijos įgyvendinimo laikotarpį, planuojama bendradarbiauti su VVG teritorijoje veikiančiomis bendruomeninėmis, verslo, savivaldos ir kitomis organizacijomis, vystyti partnerių tinklą ir pasitikėjimu bei atviru bendradarbiavimu pagrįstus ryšius. Alytaus r. VVG ketina inicijuoti bendradarbiavimo ryšių stiprinimą ir bendrų projektų įgyvendinimą su aplinkinių rajonų VVG ir pasidalijimo gerąja patirtimi galimybes. Bus siekiama su gyventojais dalintis informacija ir užtikrinti grįžtamąjį ryšį vykdant VVG komunikaciją interneto svetainėje, socialiniuose tinkluose, partnerių komunikacijos kanaluose, žiniasklaidoje ir kt.</t>
  </si>
  <si>
    <t xml:space="preserve">  Įgyvendinat C stulpelyje aprašytus veiksmus 2024 m. parengti ir įgyvendinti 3  nauji  VVG projektai "Sveikas maistas - gydantis maistas " , "Susitelkti ir kurti", "Susitelkti ir kurti 2"</t>
  </si>
  <si>
    <t xml:space="preserve">Įgyvendinant VPS, VVG didelį dėmesį numato skirti IKT taikymui VVG valdyme, gyventojų aktyvinimo veiksmų įgyvendinime, numatoma pasitelkti socialinių tinklų teikiamas galimybes. Inovacijų principas bus įgyvendinimas organizuojant patirties mainus, dalyvaujant VVG tinkle, ugdant gyventojų kompetencijas, nes lektoriams bus keliamas reikalavimas kompetencijų ugdymo metu taikyti inovacines priemones. Potencialiems VP pareiškėjams ir VP vykdytojams bus sudarytos galimybės semtis tarptautinės inovacinės praktikos. </t>
  </si>
  <si>
    <t xml:space="preserve"> Įgyvendinant C stulpelyje suplanuotus veiksmus VVG socialinianio tinklo paskyroje Alytaus rajono vietos veiklos grupė kvietė  į įvairia nuotolines priemones skrirtas, VVG nariams, Valdybos nariams, VVG teritorijos  gyventojams ir potencialiems projektų pareiškėjams, buvo dalyvaujama VVG tinklo veiklosje, atviruose VVGT posėdžiuose, kurie paprašai vyko nuotoliniu būdu. Dalyvauta ir skelbta </t>
  </si>
  <si>
    <t>Įgyvendinant VPS „Jaunimo“  horizontaliojo principą ir prioritetą:
- organizuojant VVG valdymo organo darbą – buvo ir bus įtrauktas jaunimas iki 29 m. amžiaus (imtinai) ir jauni žmonės nuo 30 m. iki 40 m. amžiaus. Siekiama, kad jie tinkamai atstovautų šio amžiaus grupę.
 - kviečiant teikti vietos projektų paraiškas, VVG veikloje  dalyvaujantis jaunimas ir jauni žmonės bus kviečiami  įsitraukti į VPS  kvietimų teikti vietos projektų paraiškas,  sąlygų rengimą. VVG valdyba ir administracija su visų VPS kvietimų sąlygomis ir dokumentacija supažindins VVG narius ir VVG valdybos jaunimą iki 29 m. amžiaus (imtinai) ir  jaunus žmones nuo 30 m. iki 40 m. amžiaus.</t>
  </si>
  <si>
    <t xml:space="preserve"> VVG valdyboje veikia 2 asmenys iki 29 m. amžiaus. 5 asmenys iki 40 m.</t>
  </si>
  <si>
    <t>https://alytausrvvg.lt/kvietimas-teikti-vietos-projektus-nr-3/</t>
  </si>
  <si>
    <t xml:space="preserve">Kvietimas teikti  vietos projektus Nr. 3 </t>
  </si>
  <si>
    <t>1 dalis, Civilinės saugos mokymai bendruomenių lyderiams;2 dalis.  Kas tas sumanus kaimas</t>
  </si>
  <si>
    <t xml:space="preserve">  VVG dalyvavimas  diskusijosje  "Savanorystės  Pietų Lietuvoje aktualijos ir perspektyvos", kurią organizavo VVG narys VšĮ "Tėvisškės namai" ir kuriame dalyvavo Alytaus krašto asmenų su negalia  darugijos atstovė Liudmila Makselienė, kuri  yra VVG bvaldybos narė</t>
  </si>
  <si>
    <t>Susipažinkite su  Alytaus rajono vietos veiklos grupės projekto "Sveikas maistas - gydantis maistas"  video, kuriame pristatomi imunitetą stiprinantys, Alytaus  rajone gaminami išskirtiniai maisto produktai bei jų gamintojai, profesionalų ir  projekto partnerių nuomonė apie sveiką maistą ir ar jis gali būti  gydantis.
Projektą finansavo Alytaus rajono savivaldybė.</t>
  </si>
  <si>
    <t>VVG teritorijoje įgyvendinta 11 renginių, kurie įgyvendinti  projekto  "Sveikas maistas - gydantis  maistas" metu, kurie susijė su  VVG temine strategija , kurios viena sudedamųjų dalių sveikatinimas. Sukurtas  viešinimo filmas. Renginių metu pristatyta VPS  ir jos  priemonės.https://www.youtube.com/watch?v=qbrtsXak2yA</t>
  </si>
  <si>
    <t xml:space="preserve">1.https://www.facebook.com/photo/?fbid=997880039032671&amp;set=pcb.997881252365883&amp;locale=lt_LT 2. https://www.facebook.com/photo/?fbid=997880002366008&amp;set=pcb.997881252365883&amp;locale=lt_LT  </t>
  </si>
  <si>
    <t>Alytaus rajono VVG ststovai dalyvauja mokymų "LEADER pridėtinė vertė: kurk, atpažink, stebėk, parodyk" renginyje Birštone.</t>
  </si>
  <si>
    <t>Alytaus rajono VVG ststovai dalyvavo  mokymų "LEADER pridėtinė vertė: kurk, atpažink, stebėk, parodyk" renginyje Birštone.</t>
  </si>
  <si>
    <t xml:space="preserve">2024 11 20- 21 renginyje dalyvavo ir pažymėjimą gavo VVG valdybos narys   Laurynas  Laukevičius . LEADER pridėtinės vertės mokymus vedė  ekspertė Neringa Viršilienė.https://www.facebook.com/photo/?fbid=986430710177604&amp;set=a.461844579302889&amp;locale=lt_LT       2. 2024 09 26  https://www.facebook.com/photo/?fbid=987097960110879&amp;set=pcb.987098380110837&amp;locale=lt_LT    </t>
  </si>
  <si>
    <t xml:space="preserve">2024 11 20 -21 renginyje dalyvavo ir pažymėjimą gavo  VPS administravimo vadovė Vida Vrubliauskienė. LEADER pridėtinės vertės mokymus veda  ekspertė Neringa Viršilienė.https://www.facebook.com/photo/?fbid=986430710177604&amp;set=a.461844579302889&amp;locale=lt_LT  2 diena2024 09 26  https://www.facebook.com/photo/?fbid=987097960110879&amp;set=pcb.987098380110837&amp;locale=lt_LT     </t>
  </si>
  <si>
    <t>Viešinama nuolat ir prienanama visiems VVG teritorijos NVO</t>
  </si>
  <si>
    <t>2024 12 10 VVG pakvietė  visus  VVG teritorijos NVO dalyvauti NVO teisės instituto  nemokamuose  mokymuose, kuriuose  atnaujinamos žinios apie NVO reguliavimą</t>
  </si>
  <si>
    <t>https://www.facebook.com/NVOteise/videos/1092745455384481?locale=lt_LT</t>
  </si>
  <si>
    <t xml:space="preserve"> VVG  projektai "Susitelkti  ir kurti"  bei  "Susitelkti ir kurti2"</t>
  </si>
  <si>
    <t>https://alytausrvvg.lt/projektai-susitelkti-ir-kurti-bei-susitelkti-ir-kurti-2-kurybiskumo-demesio-ir-lyderystes-skatinimas-alytaus-rajone/</t>
  </si>
  <si>
    <t xml:space="preserve"> 25 VVG nariaI  dalyvavo  VŠĮ "Tarptautiniai solidarumo projektai"  Vilniuje organizuotoje konferencijoje, kurioje pristatė  parnešimą "Alytaus rajono vietos veiklos grupės patirtis įgyvendinant vietos plėtros strategijas"</t>
  </si>
  <si>
    <t>1. https://www.facebook.com/photo?fbid=944448341042508&amp;set=pcb.944448811042461&amp;locale=lt_LT   2.     https://www.facebook.com/photo/?fbid=944820021005340&amp;set=pcb.944820937671915&amp;locale=lt_LT</t>
  </si>
  <si>
    <t>https://www.facebook.com/photo/?fbid=841437884676888&amp;set=pcb.841438471343496&amp;locale=lt_LT</t>
  </si>
  <si>
    <t xml:space="preserve">VVG pirminkas  ir 3 administracijos darbuotojai dalyvavo VVGT 2024 04 27 organizuotoje konferencijoje "Kartu esame galimybė" </t>
  </si>
  <si>
    <t xml:space="preserve"> Dalyvių sąrašai  nebuvo formuoti. Informacija viešinta socialiniame tinklę facebook 1. https://www.facebook.com/photo/?fbid=800002422169012&amp;set=pcb.800006805501907&amp;locale=lt_LT   2. https://www.facebook.com/photo?fbid=799555645531779&amp;set=pcb.799555662198444&amp;locale=lt_LT</t>
  </si>
  <si>
    <t>Naujai kuriamų arba plėtojamų verslų kaime skaičius, vnt. (VVG informacija)</t>
  </si>
  <si>
    <t xml:space="preserve">Naujai kuriamų ir išlaikomų darbo vietų skaičius, etatais (VVG informacija)  </t>
  </si>
  <si>
    <t>Naujai kuriamų ir išlaikomų darbo vietų skaičius, etatais (VVG informacija)</t>
  </si>
  <si>
    <t xml:space="preserve">Naujai kuriamų arba plėtojamų verslų kaime skaičius, vnt. (VVG informacija)  </t>
  </si>
  <si>
    <t>Galutinių naudos gavėjų skaičius, vnt.</t>
  </si>
  <si>
    <t>Galutinių naudos gavėjų skaičius, vnt. (VVG informacija)</t>
  </si>
  <si>
    <t>Galutinių naudos gavėjų, mažiau galimybių turinčių asmenų, skaičius, vnt. (VVG informacija)</t>
  </si>
  <si>
    <t>Galutinių naudos gavėjų skaičius, vnt.(VVG informacija)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</si>
</sst>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0"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u/>
      <sz val="11"/>
      <color theme="1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2">
    <xf numFmtId="0" fontId="0"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79" fillId="0" borderId="0" applyNumberFormat="0" applyFill="0" applyBorder="0" applyAlignment="0" applyProtection="0"/>
    <xf numFmtId="0" fontId="1" fillId="0" borderId="0"/>
  </cellStyleXfs>
  <cellXfs count="415">
    <xf numFmtId="0" fontId="0" fillId="0" borderId="0" xfId="0"/>
    <xf numFmtId="0" fontId="12" fillId="0" borderId="0" xfId="0" applyFont="1" applyAlignment="1">
      <alignment vertical="top"/>
    </xf>
    <xf numFmtId="0" fontId="13"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3" fillId="2" borderId="6" xfId="0" applyFont="1" applyFill="1" applyBorder="1" applyAlignment="1">
      <alignment horizontal="center" vertical="top" wrapText="1"/>
    </xf>
    <xf numFmtId="0" fontId="13" fillId="2" borderId="1"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5" xfId="0" applyFont="1" applyFill="1" applyBorder="1" applyAlignment="1">
      <alignment horizontal="center" vertical="top" wrapText="1"/>
    </xf>
    <xf numFmtId="0" fontId="0" fillId="2" borderId="6" xfId="0" applyFill="1" applyBorder="1" applyAlignment="1">
      <alignment vertical="top"/>
    </xf>
    <xf numFmtId="0" fontId="15" fillId="3" borderId="1" xfId="0" applyFont="1" applyFill="1" applyBorder="1" applyAlignment="1">
      <alignment vertical="top"/>
    </xf>
    <xf numFmtId="0" fontId="13" fillId="2" borderId="10" xfId="0" applyFont="1" applyFill="1" applyBorder="1" applyAlignment="1">
      <alignment vertical="top"/>
    </xf>
    <xf numFmtId="0" fontId="0" fillId="2" borderId="1" xfId="0" applyFill="1" applyBorder="1" applyAlignment="1">
      <alignment vertical="top"/>
    </xf>
    <xf numFmtId="0" fontId="16" fillId="0" borderId="0" xfId="0" applyFont="1" applyAlignment="1">
      <alignment horizontal="left"/>
    </xf>
    <xf numFmtId="0" fontId="17" fillId="0" borderId="0" xfId="0" applyFont="1" applyAlignment="1">
      <alignment horizontal="left"/>
    </xf>
    <xf numFmtId="0" fontId="17" fillId="0" borderId="0" xfId="0" applyFont="1"/>
    <xf numFmtId="0" fontId="17" fillId="2" borderId="12" xfId="0" applyFont="1" applyFill="1" applyBorder="1" applyAlignment="1">
      <alignment horizontal="left" vertical="center"/>
    </xf>
    <xf numFmtId="0" fontId="17" fillId="2" borderId="13" xfId="0" applyFont="1" applyFill="1" applyBorder="1" applyAlignment="1">
      <alignment horizontal="left" vertical="center"/>
    </xf>
    <xf numFmtId="0" fontId="18" fillId="0" borderId="14" xfId="0" applyFont="1" applyBorder="1" applyAlignment="1">
      <alignment horizontal="left"/>
    </xf>
    <xf numFmtId="0" fontId="17" fillId="0" borderId="13" xfId="0" applyFont="1" applyBorder="1" applyAlignment="1">
      <alignment horizontal="left"/>
    </xf>
    <xf numFmtId="0" fontId="17" fillId="0" borderId="15" xfId="0" applyFont="1" applyBorder="1" applyAlignment="1">
      <alignment horizontal="left"/>
    </xf>
    <xf numFmtId="0" fontId="18" fillId="0" borderId="16" xfId="0" applyFont="1" applyBorder="1" applyAlignment="1">
      <alignment horizontal="left"/>
    </xf>
    <xf numFmtId="0" fontId="17" fillId="0" borderId="17" xfId="0" applyFont="1" applyBorder="1" applyAlignment="1">
      <alignment horizontal="left"/>
    </xf>
    <xf numFmtId="0" fontId="13" fillId="2" borderId="7" xfId="0" applyFont="1" applyFill="1" applyBorder="1" applyAlignment="1">
      <alignment horizontal="center" vertical="top" wrapText="1"/>
    </xf>
    <xf numFmtId="0" fontId="14" fillId="0" borderId="1" xfId="0" applyFont="1" applyBorder="1" applyAlignment="1" applyProtection="1">
      <alignment vertical="top" wrapText="1"/>
      <protection locked="0"/>
    </xf>
    <xf numFmtId="0" fontId="15" fillId="0" borderId="1" xfId="0" applyFont="1" applyBorder="1" applyAlignment="1" applyProtection="1">
      <alignment vertical="top" wrapText="1"/>
      <protection locked="0"/>
    </xf>
    <xf numFmtId="3" fontId="15" fillId="0" borderId="1" xfId="0" applyNumberFormat="1" applyFont="1" applyBorder="1" applyAlignment="1">
      <alignment horizontal="center" vertical="top"/>
    </xf>
    <xf numFmtId="4" fontId="15" fillId="0" borderId="8" xfId="0" applyNumberFormat="1" applyFont="1" applyBorder="1" applyAlignment="1">
      <alignment horizontal="center" vertical="top"/>
    </xf>
    <xf numFmtId="4" fontId="15" fillId="0" borderId="5" xfId="0" applyNumberFormat="1" applyFont="1" applyBorder="1" applyAlignment="1">
      <alignment horizontal="center" vertical="top"/>
    </xf>
    <xf numFmtId="0" fontId="15"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9"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4" fillId="0" borderId="10" xfId="0" applyFont="1" applyBorder="1" applyAlignment="1" applyProtection="1">
      <alignment vertical="top" wrapText="1"/>
      <protection locked="0"/>
    </xf>
    <xf numFmtId="0" fontId="15" fillId="0" borderId="10" xfId="0" applyFont="1" applyBorder="1" applyAlignment="1" applyProtection="1">
      <alignment vertical="top" wrapText="1"/>
      <protection locked="0"/>
    </xf>
    <xf numFmtId="3" fontId="15" fillId="0" borderId="10" xfId="0" applyNumberFormat="1" applyFont="1" applyBorder="1" applyAlignment="1">
      <alignment horizontal="center" vertical="top"/>
    </xf>
    <xf numFmtId="4" fontId="15"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3" fillId="2" borderId="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26" fillId="0" borderId="0" xfId="0" applyFont="1" applyAlignment="1">
      <alignment vertical="top"/>
    </xf>
    <xf numFmtId="0" fontId="27" fillId="0" borderId="0" xfId="0" applyFont="1" applyAlignment="1">
      <alignment vertical="top"/>
    </xf>
    <xf numFmtId="0" fontId="28" fillId="0" borderId="0" xfId="0" applyFont="1" applyAlignment="1">
      <alignment vertical="top"/>
    </xf>
    <xf numFmtId="0" fontId="29" fillId="0" borderId="0" xfId="0" applyFont="1" applyAlignment="1">
      <alignment vertical="top"/>
    </xf>
    <xf numFmtId="0" fontId="27" fillId="2" borderId="1" xfId="0" applyFont="1" applyFill="1" applyBorder="1" applyAlignment="1">
      <alignment horizontal="center" vertical="top" wrapText="1"/>
    </xf>
    <xf numFmtId="0" fontId="30" fillId="0" borderId="1" xfId="0" applyFont="1" applyBorder="1" applyAlignment="1">
      <alignment horizontal="center" vertical="top" wrapText="1"/>
    </xf>
    <xf numFmtId="0" fontId="27" fillId="3" borderId="1" xfId="0" applyFont="1" applyFill="1" applyBorder="1" applyAlignment="1">
      <alignment horizontal="center" vertical="top" wrapText="1"/>
    </xf>
    <xf numFmtId="0" fontId="31" fillId="3" borderId="1" xfId="0" applyFont="1" applyFill="1" applyBorder="1" applyAlignment="1">
      <alignment vertical="top"/>
    </xf>
    <xf numFmtId="14" fontId="31" fillId="0" borderId="1" xfId="0" applyNumberFormat="1" applyFont="1" applyBorder="1" applyAlignment="1">
      <alignment vertical="top"/>
    </xf>
    <xf numFmtId="0" fontId="7" fillId="0" borderId="0" xfId="0" applyFont="1"/>
    <xf numFmtId="0" fontId="33" fillId="0" borderId="0" xfId="0" applyFont="1" applyAlignment="1">
      <alignment vertical="top"/>
    </xf>
    <xf numFmtId="0" fontId="34" fillId="0" borderId="0" xfId="0" applyFont="1" applyAlignment="1">
      <alignment vertical="top"/>
    </xf>
    <xf numFmtId="0" fontId="35" fillId="0" borderId="0" xfId="0" applyFont="1" applyAlignment="1">
      <alignment horizontal="center" vertical="top"/>
    </xf>
    <xf numFmtId="0" fontId="9" fillId="2" borderId="1" xfId="0" applyFont="1" applyFill="1" applyBorder="1" applyAlignment="1">
      <alignment horizontal="center" vertical="center" wrapText="1"/>
    </xf>
    <xf numFmtId="0" fontId="36" fillId="0" borderId="1" xfId="0" applyFont="1" applyBorder="1" applyAlignment="1">
      <alignment horizontal="center" vertical="top" wrapText="1"/>
    </xf>
    <xf numFmtId="0" fontId="9" fillId="3" borderId="1" xfId="0" applyFont="1" applyFill="1" applyBorder="1" applyAlignment="1">
      <alignment horizontal="center" vertical="top" wrapText="1"/>
    </xf>
    <xf numFmtId="1" fontId="9" fillId="3" borderId="1" xfId="0" applyNumberFormat="1" applyFont="1" applyFill="1" applyBorder="1" applyAlignment="1">
      <alignment horizontal="center" vertical="top" wrapText="1"/>
    </xf>
    <xf numFmtId="0" fontId="7" fillId="3" borderId="1" xfId="0" applyFont="1" applyFill="1" applyBorder="1" applyAlignment="1">
      <alignment horizontal="center" vertical="top"/>
    </xf>
    <xf numFmtId="14" fontId="7" fillId="0" borderId="1" xfId="0" applyNumberFormat="1" applyFont="1" applyBorder="1"/>
    <xf numFmtId="1" fontId="7" fillId="3" borderId="1" xfId="0" applyNumberFormat="1" applyFont="1" applyFill="1" applyBorder="1" applyAlignment="1">
      <alignment horizontal="center" vertical="top"/>
    </xf>
    <xf numFmtId="0" fontId="27" fillId="0" borderId="0" xfId="0" applyFont="1" applyAlignment="1">
      <alignment horizontal="center" vertical="top"/>
    </xf>
    <xf numFmtId="0" fontId="29" fillId="0" borderId="0" xfId="0" applyFont="1" applyAlignment="1">
      <alignment horizontal="center" vertical="top"/>
    </xf>
    <xf numFmtId="0" fontId="27" fillId="0" borderId="0" xfId="0" applyFont="1" applyAlignment="1">
      <alignment horizontal="center" vertical="top" wrapText="1"/>
    </xf>
    <xf numFmtId="0" fontId="30" fillId="0" borderId="0" xfId="0" applyFont="1" applyAlignment="1">
      <alignment horizontal="center" vertical="top" wrapText="1"/>
    </xf>
    <xf numFmtId="0" fontId="20" fillId="0" borderId="0" xfId="0" applyFont="1" applyAlignment="1">
      <alignment vertical="top"/>
    </xf>
    <xf numFmtId="0" fontId="20" fillId="0" borderId="0" xfId="0" applyFont="1" applyAlignment="1" applyProtection="1">
      <alignment vertical="top"/>
      <protection locked="0"/>
    </xf>
    <xf numFmtId="0" fontId="24" fillId="0" borderId="0" xfId="0" applyFont="1" applyAlignment="1">
      <alignment vertical="top"/>
    </xf>
    <xf numFmtId="0" fontId="20" fillId="0" borderId="0" xfId="0" applyFont="1" applyAlignment="1">
      <alignment horizontal="left" vertical="top"/>
    </xf>
    <xf numFmtId="0" fontId="20" fillId="0" borderId="0" xfId="0" applyFont="1" applyAlignment="1">
      <alignment horizontal="center" vertical="top"/>
    </xf>
    <xf numFmtId="0" fontId="10" fillId="0" borderId="0" xfId="0" applyFont="1" applyAlignment="1">
      <alignment horizontal="left" vertical="top"/>
    </xf>
    <xf numFmtId="0" fontId="10" fillId="0" borderId="0" xfId="0" applyFont="1" applyAlignment="1">
      <alignment horizontal="center" vertical="top"/>
    </xf>
    <xf numFmtId="0" fontId="10" fillId="0" borderId="0" xfId="0" applyFont="1" applyAlignment="1">
      <alignment vertical="top"/>
    </xf>
    <xf numFmtId="0" fontId="20" fillId="2" borderId="1" xfId="0" applyFont="1" applyFill="1" applyBorder="1" applyAlignment="1">
      <alignment horizontal="center" vertical="top" wrapText="1"/>
    </xf>
    <xf numFmtId="0" fontId="20" fillId="0" borderId="0" xfId="0" applyFont="1" applyAlignment="1">
      <alignment horizontal="center" vertical="top" wrapText="1"/>
    </xf>
    <xf numFmtId="0" fontId="22" fillId="0" borderId="1" xfId="0" applyFont="1" applyBorder="1" applyAlignment="1" applyProtection="1">
      <alignment horizontal="center" vertical="top" wrapText="1"/>
      <protection locked="0"/>
    </xf>
    <xf numFmtId="0" fontId="22" fillId="0" borderId="1" xfId="0" applyFont="1" applyBorder="1" applyAlignment="1">
      <alignment horizontal="center" vertical="top" wrapText="1"/>
    </xf>
    <xf numFmtId="0" fontId="22" fillId="0" borderId="0" xfId="0" applyFont="1" applyAlignment="1">
      <alignment horizontal="center" vertical="top" wrapText="1"/>
    </xf>
    <xf numFmtId="0" fontId="10" fillId="0" borderId="0" xfId="0" applyFont="1" applyAlignment="1" applyProtection="1">
      <alignment vertical="top"/>
      <protection locked="0"/>
    </xf>
    <xf numFmtId="0" fontId="23" fillId="3" borderId="1" xfId="0" applyFont="1" applyFill="1" applyBorder="1" applyAlignment="1">
      <alignment vertical="top"/>
    </xf>
    <xf numFmtId="0" fontId="23" fillId="3" borderId="1" xfId="0" applyFont="1" applyFill="1" applyBorder="1" applyAlignment="1">
      <alignment horizontal="center" vertical="top"/>
    </xf>
    <xf numFmtId="4" fontId="10" fillId="3" borderId="1" xfId="0" applyNumberFormat="1" applyFont="1" applyFill="1" applyBorder="1" applyAlignment="1">
      <alignment vertical="top"/>
    </xf>
    <xf numFmtId="10" fontId="10" fillId="3" borderId="12" xfId="2" applyNumberFormat="1" applyFont="1" applyFill="1" applyBorder="1" applyAlignment="1" applyProtection="1">
      <alignment horizontal="right" vertical="top" wrapText="1"/>
    </xf>
    <xf numFmtId="4" fontId="23" fillId="0" borderId="1" xfId="0" applyNumberFormat="1" applyFont="1" applyBorder="1" applyAlignment="1" applyProtection="1">
      <alignment vertical="top"/>
      <protection locked="0"/>
    </xf>
    <xf numFmtId="0" fontId="24" fillId="0" borderId="0" xfId="0" applyFont="1" applyAlignment="1" applyProtection="1">
      <alignment vertical="top"/>
      <protection locked="0"/>
    </xf>
    <xf numFmtId="0" fontId="10" fillId="0" borderId="0" xfId="0" applyFont="1" applyAlignment="1" applyProtection="1">
      <alignment horizontal="center" vertical="top"/>
      <protection locked="0"/>
    </xf>
    <xf numFmtId="0" fontId="38" fillId="0" borderId="0" xfId="0" applyFont="1" applyAlignment="1">
      <alignment vertical="top"/>
    </xf>
    <xf numFmtId="0" fontId="21" fillId="0" borderId="0" xfId="0" applyFont="1" applyAlignment="1">
      <alignment vertical="top"/>
    </xf>
    <xf numFmtId="0" fontId="14" fillId="3" borderId="1" xfId="0" applyFont="1" applyFill="1" applyBorder="1" applyAlignment="1" applyProtection="1">
      <alignment horizontal="center" vertical="top" wrapText="1"/>
      <protection locked="0"/>
    </xf>
    <xf numFmtId="0" fontId="15" fillId="3" borderId="12" xfId="0" applyFont="1" applyFill="1" applyBorder="1" applyAlignment="1">
      <alignment horizontal="center" vertical="top"/>
    </xf>
    <xf numFmtId="0" fontId="22" fillId="2" borderId="1" xfId="0" applyFont="1" applyFill="1" applyBorder="1" applyAlignment="1" applyProtection="1">
      <alignment horizontal="center" vertical="top" wrapText="1"/>
      <protection locked="0"/>
    </xf>
    <xf numFmtId="4" fontId="20" fillId="2" borderId="12" xfId="0" applyNumberFormat="1" applyFont="1" applyFill="1" applyBorder="1" applyAlignment="1">
      <alignment horizontal="right" vertical="top" wrapText="1"/>
    </xf>
    <xf numFmtId="10" fontId="20" fillId="2" borderId="12" xfId="2" applyNumberFormat="1" applyFont="1" applyFill="1" applyBorder="1" applyAlignment="1" applyProtection="1">
      <alignment horizontal="right" vertical="top" wrapText="1"/>
    </xf>
    <xf numFmtId="4" fontId="20" fillId="2" borderId="1" xfId="0" applyNumberFormat="1" applyFont="1" applyFill="1" applyBorder="1" applyAlignment="1">
      <alignment horizontal="right" vertical="top" wrapText="1"/>
    </xf>
    <xf numFmtId="0" fontId="20" fillId="2" borderId="1" xfId="0" applyFont="1" applyFill="1" applyBorder="1" applyAlignment="1">
      <alignment horizontal="center" vertical="center" wrapText="1"/>
    </xf>
    <xf numFmtId="0" fontId="23" fillId="3" borderId="1" xfId="0" applyFont="1" applyFill="1" applyBorder="1" applyAlignment="1">
      <alignment horizontal="center" vertical="top" wrapText="1"/>
    </xf>
    <xf numFmtId="3" fontId="10" fillId="3" borderId="1" xfId="0" applyNumberFormat="1" applyFont="1" applyFill="1" applyBorder="1" applyAlignment="1">
      <alignment horizontal="center" vertical="center"/>
    </xf>
    <xf numFmtId="0" fontId="23" fillId="3" borderId="1" xfId="0" applyFont="1" applyFill="1" applyBorder="1" applyAlignment="1">
      <alignment horizontal="center" vertical="center"/>
    </xf>
    <xf numFmtId="4" fontId="10" fillId="3" borderId="1" xfId="0" applyNumberFormat="1" applyFont="1" applyFill="1" applyBorder="1" applyAlignment="1">
      <alignment horizontal="center" vertical="center"/>
    </xf>
    <xf numFmtId="10" fontId="10" fillId="3" borderId="12" xfId="2" applyNumberFormat="1" applyFont="1" applyFill="1" applyBorder="1" applyAlignment="1" applyProtection="1">
      <alignment horizontal="center" vertical="center" wrapText="1"/>
    </xf>
    <xf numFmtId="0" fontId="39" fillId="2" borderId="1" xfId="0" applyFont="1" applyFill="1" applyBorder="1" applyAlignment="1">
      <alignment horizontal="center" vertical="top" wrapText="1"/>
    </xf>
    <xf numFmtId="0" fontId="20" fillId="2" borderId="13" xfId="0" applyFont="1" applyFill="1" applyBorder="1" applyAlignment="1">
      <alignment horizontal="center" vertical="center" wrapText="1"/>
    </xf>
    <xf numFmtId="0" fontId="10" fillId="2" borderId="6" xfId="0" applyFont="1" applyFill="1" applyBorder="1" applyAlignment="1">
      <alignment vertical="top"/>
    </xf>
    <xf numFmtId="0" fontId="10" fillId="2" borderId="9" xfId="0" applyFont="1" applyFill="1" applyBorder="1" applyAlignment="1">
      <alignment vertical="top"/>
    </xf>
    <xf numFmtId="0" fontId="37" fillId="2" borderId="1" xfId="0" applyFont="1" applyFill="1" applyBorder="1" applyAlignment="1">
      <alignment horizontal="center" vertical="top" wrapText="1"/>
    </xf>
    <xf numFmtId="1" fontId="20" fillId="2" borderId="1" xfId="0" applyNumberFormat="1" applyFont="1" applyFill="1" applyBorder="1" applyAlignment="1">
      <alignment horizontal="center" vertical="top" wrapText="1"/>
    </xf>
    <xf numFmtId="1" fontId="10" fillId="3" borderId="1" xfId="0" applyNumberFormat="1" applyFont="1" applyFill="1" applyBorder="1" applyAlignment="1">
      <alignment horizontal="center" vertical="center"/>
    </xf>
    <xf numFmtId="1" fontId="23" fillId="0" borderId="1" xfId="0" applyNumberFormat="1" applyFont="1" applyBorder="1" applyAlignment="1">
      <alignment vertical="top"/>
    </xf>
    <xf numFmtId="0" fontId="23" fillId="3" borderId="1" xfId="0" applyFont="1" applyFill="1" applyBorder="1" applyAlignment="1">
      <alignment vertical="top" wrapText="1"/>
    </xf>
    <xf numFmtId="0" fontId="31" fillId="0" borderId="0" xfId="0" applyFont="1" applyAlignment="1">
      <alignment vertical="top"/>
    </xf>
    <xf numFmtId="0" fontId="40" fillId="0" borderId="0" xfId="0" applyFont="1" applyAlignment="1">
      <alignment vertical="top"/>
    </xf>
    <xf numFmtId="0" fontId="41" fillId="0" borderId="0" xfId="0" applyFont="1" applyAlignment="1">
      <alignment horizontal="center" vertical="top" wrapText="1"/>
    </xf>
    <xf numFmtId="0" fontId="40" fillId="0" borderId="0" xfId="0" applyFont="1" applyAlignment="1">
      <alignment horizontal="center" vertical="top" wrapText="1"/>
    </xf>
    <xf numFmtId="0" fontId="42" fillId="0" borderId="0" xfId="0" applyFont="1" applyAlignment="1">
      <alignment horizontal="center" vertical="top" wrapText="1"/>
    </xf>
    <xf numFmtId="0" fontId="28" fillId="0" borderId="0" xfId="0" applyFont="1" applyAlignment="1">
      <alignment horizontal="center" vertical="top" wrapText="1"/>
    </xf>
    <xf numFmtId="0" fontId="27" fillId="8" borderId="1" xfId="0" applyFont="1" applyFill="1" applyBorder="1" applyAlignment="1">
      <alignment horizontal="center" vertical="top" wrapText="1"/>
    </xf>
    <xf numFmtId="0" fontId="27" fillId="4" borderId="1" xfId="0" applyFont="1" applyFill="1" applyBorder="1" applyAlignment="1">
      <alignment horizontal="center" vertical="top" wrapText="1"/>
    </xf>
    <xf numFmtId="0" fontId="39" fillId="4" borderId="1" xfId="0" applyFont="1" applyFill="1" applyBorder="1" applyAlignment="1">
      <alignment horizontal="center" vertical="top" wrapText="1"/>
    </xf>
    <xf numFmtId="0" fontId="43" fillId="0" borderId="1" xfId="0" applyFont="1" applyBorder="1" applyAlignment="1">
      <alignment horizontal="center" vertical="top" wrapText="1"/>
    </xf>
    <xf numFmtId="0" fontId="30" fillId="0" borderId="0" xfId="0" applyFont="1" applyAlignment="1">
      <alignment horizontal="right" vertical="top" wrapText="1"/>
    </xf>
    <xf numFmtId="0" fontId="30" fillId="3" borderId="1" xfId="0" applyFont="1" applyFill="1" applyBorder="1" applyAlignment="1">
      <alignment horizontal="center" vertical="top" wrapText="1"/>
    </xf>
    <xf numFmtId="0" fontId="43" fillId="3" borderId="1" xfId="0" applyFont="1" applyFill="1" applyBorder="1" applyAlignment="1">
      <alignment horizontal="center" vertical="top" wrapText="1"/>
    </xf>
    <xf numFmtId="0" fontId="43" fillId="0" borderId="0" xfId="0" applyFont="1" applyAlignment="1">
      <alignment horizontal="right" vertical="top" wrapText="1"/>
    </xf>
    <xf numFmtId="0" fontId="43" fillId="0" borderId="0" xfId="0" applyFont="1" applyAlignment="1">
      <alignment horizontal="center" vertical="top" wrapText="1"/>
    </xf>
    <xf numFmtId="0" fontId="31" fillId="0" borderId="0" xfId="0" applyFont="1" applyAlignment="1">
      <alignment horizontal="center" vertical="top"/>
    </xf>
    <xf numFmtId="0" fontId="31" fillId="3" borderId="1" xfId="0" applyFont="1" applyFill="1" applyBorder="1" applyAlignment="1">
      <alignment horizontal="left" vertical="top"/>
    </xf>
    <xf numFmtId="0" fontId="31" fillId="0" borderId="1" xfId="0" applyFont="1" applyBorder="1"/>
    <xf numFmtId="4" fontId="31" fillId="0" borderId="1" xfId="0" applyNumberFormat="1" applyFont="1" applyBorder="1"/>
    <xf numFmtId="0" fontId="31" fillId="0" borderId="5" xfId="0" applyFont="1" applyBorder="1" applyAlignment="1">
      <alignment horizontal="left" vertical="top"/>
    </xf>
    <xf numFmtId="0" fontId="31" fillId="0" borderId="1" xfId="0" applyFont="1" applyBorder="1" applyAlignment="1">
      <alignment horizontal="left" vertical="top"/>
    </xf>
    <xf numFmtId="14" fontId="31" fillId="0" borderId="1" xfId="0" applyNumberFormat="1" applyFont="1" applyBorder="1"/>
    <xf numFmtId="0" fontId="29" fillId="0" borderId="1" xfId="0" applyFont="1" applyBorder="1"/>
    <xf numFmtId="0" fontId="29" fillId="5" borderId="1" xfId="0" applyFont="1" applyFill="1" applyBorder="1"/>
    <xf numFmtId="0" fontId="44" fillId="0" borderId="0" xfId="0" applyFont="1"/>
    <xf numFmtId="4" fontId="32" fillId="0" borderId="1" xfId="0" applyNumberFormat="1" applyFont="1" applyBorder="1"/>
    <xf numFmtId="4" fontId="45" fillId="0" borderId="1" xfId="0" applyNumberFormat="1" applyFont="1" applyBorder="1"/>
    <xf numFmtId="0" fontId="31" fillId="0" borderId="1" xfId="0" applyFont="1" applyBorder="1" applyAlignment="1">
      <alignment wrapText="1"/>
    </xf>
    <xf numFmtId="0" fontId="31" fillId="0" borderId="1" xfId="0" applyFont="1" applyBorder="1" applyAlignment="1">
      <alignment horizontal="left"/>
    </xf>
    <xf numFmtId="0" fontId="29" fillId="0" borderId="0" xfId="0" applyFont="1"/>
    <xf numFmtId="0" fontId="48" fillId="0" borderId="0" xfId="0" applyFont="1" applyAlignment="1">
      <alignment vertical="top"/>
    </xf>
    <xf numFmtId="0" fontId="48" fillId="0" borderId="0" xfId="0" applyFont="1" applyAlignment="1">
      <alignment vertical="top" wrapText="1"/>
    </xf>
    <xf numFmtId="0" fontId="49" fillId="0" borderId="0" xfId="0" applyFont="1" applyAlignment="1">
      <alignment vertical="top"/>
    </xf>
    <xf numFmtId="0" fontId="50" fillId="0" borderId="0" xfId="0" applyFont="1" applyAlignment="1">
      <alignment horizontal="center" vertical="top" wrapText="1"/>
    </xf>
    <xf numFmtId="0" fontId="48" fillId="0" borderId="0" xfId="0" applyFont="1" applyAlignment="1">
      <alignment horizontal="center" vertical="top" wrapText="1"/>
    </xf>
    <xf numFmtId="0" fontId="50" fillId="0" borderId="0" xfId="0" applyFont="1" applyAlignment="1">
      <alignment vertical="top" wrapText="1"/>
    </xf>
    <xf numFmtId="0" fontId="51" fillId="2" borderId="2" xfId="0" applyFont="1" applyFill="1" applyBorder="1" applyAlignment="1">
      <alignment horizontal="center" vertical="top" wrapText="1"/>
    </xf>
    <xf numFmtId="0" fontId="51" fillId="2" borderId="3" xfId="0" applyFont="1" applyFill="1" applyBorder="1" applyAlignment="1">
      <alignment horizontal="center" vertical="top" wrapText="1"/>
    </xf>
    <xf numFmtId="0" fontId="51" fillId="2" borderId="4" xfId="0" applyFont="1" applyFill="1" applyBorder="1" applyAlignment="1">
      <alignment vertical="top" wrapText="1"/>
    </xf>
    <xf numFmtId="0" fontId="52" fillId="0" borderId="6" xfId="0" applyFont="1" applyBorder="1" applyAlignment="1">
      <alignment horizontal="center" vertical="top" wrapText="1"/>
    </xf>
    <xf numFmtId="0" fontId="52" fillId="0" borderId="1" xfId="0" applyFont="1" applyBorder="1" applyAlignment="1">
      <alignment horizontal="center" vertical="top" wrapText="1"/>
    </xf>
    <xf numFmtId="0" fontId="52" fillId="0" borderId="8" xfId="0" applyFont="1" applyBorder="1" applyAlignment="1">
      <alignment vertical="top" wrapText="1"/>
    </xf>
    <xf numFmtId="0" fontId="52" fillId="0" borderId="20" xfId="0" applyFont="1" applyBorder="1" applyAlignment="1">
      <alignment horizontal="center" vertical="top" wrapText="1"/>
    </xf>
    <xf numFmtId="0" fontId="52" fillId="0" borderId="13" xfId="0" applyFont="1" applyBorder="1" applyAlignment="1">
      <alignment horizontal="center" vertical="top" wrapText="1"/>
    </xf>
    <xf numFmtId="0" fontId="52" fillId="0" borderId="21" xfId="0" applyFont="1" applyBorder="1" applyAlignment="1">
      <alignment vertical="top" wrapText="1"/>
    </xf>
    <xf numFmtId="0" fontId="52" fillId="0" borderId="9" xfId="0" applyFont="1" applyBorder="1" applyAlignment="1">
      <alignment horizontal="center" vertical="top" wrapText="1"/>
    </xf>
    <xf numFmtId="0" fontId="52" fillId="0" borderId="10" xfId="0" applyFont="1" applyBorder="1" applyAlignment="1">
      <alignment horizontal="center" vertical="top" wrapText="1"/>
    </xf>
    <xf numFmtId="0" fontId="52" fillId="0" borderId="11" xfId="0" applyFont="1" applyBorder="1" applyAlignment="1">
      <alignment vertical="top" wrapText="1"/>
    </xf>
    <xf numFmtId="0" fontId="52" fillId="0" borderId="0" xfId="0" applyFont="1" applyAlignment="1">
      <alignment horizontal="center" vertical="top" wrapText="1"/>
    </xf>
    <xf numFmtId="0" fontId="51" fillId="0" borderId="0" xfId="0" applyFont="1" applyAlignment="1">
      <alignment horizontal="center" vertical="top" wrapText="1"/>
    </xf>
    <xf numFmtId="0" fontId="52" fillId="0" borderId="0" xfId="0" applyFont="1" applyAlignment="1">
      <alignment vertical="top" wrapText="1"/>
    </xf>
    <xf numFmtId="0" fontId="48" fillId="0" borderId="0" xfId="0" applyFont="1" applyAlignment="1">
      <alignment horizontal="center" vertical="center"/>
    </xf>
    <xf numFmtId="0" fontId="51" fillId="2" borderId="2"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51" fillId="2" borderId="4" xfId="0" applyFont="1" applyFill="1" applyBorder="1" applyAlignment="1">
      <alignment horizontal="center" vertical="center" wrapText="1"/>
    </xf>
    <xf numFmtId="0" fontId="52" fillId="9" borderId="6" xfId="0" applyFont="1" applyFill="1" applyBorder="1" applyAlignment="1">
      <alignment horizontal="left" vertical="top"/>
    </xf>
    <xf numFmtId="0" fontId="52" fillId="10" borderId="6" xfId="0" applyFont="1" applyFill="1" applyBorder="1" applyAlignment="1">
      <alignment horizontal="left" vertical="top"/>
    </xf>
    <xf numFmtId="0" fontId="52" fillId="11" borderId="6" xfId="0" applyFont="1" applyFill="1" applyBorder="1" applyAlignment="1">
      <alignment horizontal="left" vertical="top"/>
    </xf>
    <xf numFmtId="0" fontId="52" fillId="11" borderId="9" xfId="0" applyFont="1" applyFill="1" applyBorder="1" applyAlignment="1">
      <alignment horizontal="left" vertical="top"/>
    </xf>
    <xf numFmtId="0" fontId="51" fillId="0" borderId="6" xfId="0" applyFont="1" applyBorder="1" applyAlignment="1">
      <alignment horizontal="center" vertical="top" wrapText="1"/>
    </xf>
    <xf numFmtId="0" fontId="57" fillId="0" borderId="8" xfId="0" applyFont="1" applyBorder="1" applyAlignment="1">
      <alignment vertical="top" wrapText="1"/>
    </xf>
    <xf numFmtId="0" fontId="51" fillId="0" borderId="9" xfId="0" applyFont="1" applyBorder="1" applyAlignment="1">
      <alignment horizontal="center" vertical="top" wrapText="1"/>
    </xf>
    <xf numFmtId="0" fontId="58" fillId="2" borderId="24" xfId="0" applyFont="1" applyFill="1" applyBorder="1" applyAlignment="1" applyProtection="1">
      <alignment horizontal="center" vertical="top" wrapText="1"/>
      <protection locked="0"/>
    </xf>
    <xf numFmtId="0" fontId="51" fillId="0" borderId="25" xfId="0" applyFont="1" applyBorder="1" applyAlignment="1">
      <alignment horizontal="center" vertical="top" wrapText="1"/>
    </xf>
    <xf numFmtId="0" fontId="51" fillId="0" borderId="26" xfId="0" applyFont="1" applyBorder="1" applyAlignment="1">
      <alignment horizontal="center" vertical="top" wrapText="1"/>
    </xf>
    <xf numFmtId="0" fontId="58" fillId="2" borderId="2" xfId="0" applyFont="1" applyFill="1" applyBorder="1" applyAlignment="1" applyProtection="1">
      <alignment horizontal="center" vertical="top" wrapText="1"/>
      <protection locked="0"/>
    </xf>
    <xf numFmtId="0" fontId="58" fillId="2" borderId="4" xfId="0" applyFont="1" applyFill="1" applyBorder="1" applyAlignment="1" applyProtection="1">
      <alignment horizontal="center" vertical="top" wrapText="1"/>
      <protection locked="0"/>
    </xf>
    <xf numFmtId="0" fontId="59" fillId="2" borderId="4" xfId="0" applyFont="1" applyFill="1" applyBorder="1" applyAlignment="1">
      <alignment vertical="top" wrapText="1"/>
    </xf>
    <xf numFmtId="0" fontId="51" fillId="7" borderId="6" xfId="0" applyFont="1" applyFill="1" applyBorder="1" applyAlignment="1">
      <alignment horizontal="center" vertical="top" wrapText="1"/>
    </xf>
    <xf numFmtId="0" fontId="51" fillId="7" borderId="8" xfId="0" applyFont="1" applyFill="1" applyBorder="1" applyAlignment="1">
      <alignment horizontal="center" vertical="top" wrapText="1"/>
    </xf>
    <xf numFmtId="0" fontId="51" fillId="7" borderId="9" xfId="0" applyFont="1" applyFill="1" applyBorder="1" applyAlignment="1">
      <alignment horizontal="center" vertical="top" wrapText="1"/>
    </xf>
    <xf numFmtId="0" fontId="51" fillId="7" borderId="11" xfId="0" applyFont="1" applyFill="1" applyBorder="1" applyAlignment="1">
      <alignment horizontal="center" vertical="top" wrapText="1"/>
    </xf>
    <xf numFmtId="0" fontId="51" fillId="7" borderId="22" xfId="0" applyFont="1" applyFill="1" applyBorder="1" applyAlignment="1">
      <alignment horizontal="center" vertical="top" wrapText="1"/>
    </xf>
    <xf numFmtId="0" fontId="51" fillId="7" borderId="23" xfId="0" applyFont="1" applyFill="1" applyBorder="1" applyAlignment="1">
      <alignment horizontal="center" vertical="top" wrapText="1"/>
    </xf>
    <xf numFmtId="0" fontId="27" fillId="12" borderId="1" xfId="0" applyFont="1" applyFill="1" applyBorder="1" applyAlignment="1">
      <alignment horizontal="center" vertical="top" wrapText="1"/>
    </xf>
    <xf numFmtId="0" fontId="39" fillId="0" borderId="0" xfId="0" applyFont="1" applyAlignment="1">
      <alignment vertical="top"/>
    </xf>
    <xf numFmtId="0" fontId="60" fillId="0" borderId="0" xfId="0" applyFont="1" applyAlignment="1">
      <alignment vertical="top"/>
    </xf>
    <xf numFmtId="0" fontId="40" fillId="0" borderId="0" xfId="0" applyFont="1" applyAlignment="1">
      <alignment vertical="top" wrapText="1"/>
    </xf>
    <xf numFmtId="0" fontId="39" fillId="2" borderId="12" xfId="0" applyFont="1" applyFill="1" applyBorder="1" applyAlignment="1">
      <alignment horizontal="center" vertical="top" wrapText="1"/>
    </xf>
    <xf numFmtId="4" fontId="39" fillId="4" borderId="1" xfId="0" applyNumberFormat="1" applyFont="1" applyFill="1" applyBorder="1" applyAlignment="1">
      <alignment horizontal="center" vertical="top" wrapText="1"/>
    </xf>
    <xf numFmtId="3" fontId="39" fillId="4" borderId="1" xfId="0" applyNumberFormat="1" applyFont="1" applyFill="1" applyBorder="1" applyAlignment="1">
      <alignment horizontal="center" vertical="top" wrapText="1"/>
    </xf>
    <xf numFmtId="164" fontId="39" fillId="4" borderId="1" xfId="0" applyNumberFormat="1" applyFont="1" applyFill="1" applyBorder="1" applyAlignment="1">
      <alignment horizontal="center" vertical="top" wrapText="1"/>
    </xf>
    <xf numFmtId="0" fontId="31" fillId="3" borderId="1" xfId="0" applyFont="1" applyFill="1" applyBorder="1" applyAlignment="1">
      <alignment horizontal="center" vertical="top"/>
    </xf>
    <xf numFmtId="4" fontId="31" fillId="3" borderId="1" xfId="0" applyNumberFormat="1" applyFont="1" applyFill="1" applyBorder="1" applyAlignment="1">
      <alignment vertical="top"/>
    </xf>
    <xf numFmtId="3" fontId="31" fillId="3" borderId="1" xfId="0" applyNumberFormat="1" applyFont="1" applyFill="1" applyBorder="1" applyAlignment="1">
      <alignment horizontal="center" vertical="top"/>
    </xf>
    <xf numFmtId="164" fontId="31" fillId="3" borderId="1" xfId="0" applyNumberFormat="1" applyFont="1" applyFill="1" applyBorder="1" applyAlignment="1">
      <alignment horizontal="center" vertical="top" wrapText="1"/>
    </xf>
    <xf numFmtId="0" fontId="61" fillId="0" borderId="1" xfId="0" applyFont="1" applyBorder="1" applyAlignment="1">
      <alignment wrapText="1"/>
    </xf>
    <xf numFmtId="0" fontId="45" fillId="3" borderId="1" xfId="0" applyFont="1" applyFill="1" applyBorder="1" applyAlignment="1">
      <alignment horizontal="center" vertical="center" wrapText="1"/>
    </xf>
    <xf numFmtId="0" fontId="45" fillId="0" borderId="1" xfId="0" applyFont="1" applyBorder="1"/>
    <xf numFmtId="0" fontId="63" fillId="3" borderId="1" xfId="0" applyFont="1" applyFill="1" applyBorder="1" applyAlignment="1">
      <alignment vertical="center" wrapText="1"/>
    </xf>
    <xf numFmtId="0" fontId="45" fillId="3" borderId="1" xfId="0" applyFont="1" applyFill="1" applyBorder="1" applyAlignment="1">
      <alignment vertical="center" wrapText="1"/>
    </xf>
    <xf numFmtId="0" fontId="62" fillId="0" borderId="1" xfId="0" applyFont="1" applyBorder="1"/>
    <xf numFmtId="0" fontId="0" fillId="13" borderId="1" xfId="0" applyFill="1" applyBorder="1" applyAlignment="1">
      <alignment vertical="top"/>
    </xf>
    <xf numFmtId="0" fontId="9" fillId="2" borderId="1" xfId="0" applyFont="1" applyFill="1" applyBorder="1" applyAlignment="1">
      <alignment horizontal="center" vertical="top" wrapText="1"/>
    </xf>
    <xf numFmtId="0" fontId="13" fillId="2" borderId="29" xfId="0" applyFont="1" applyFill="1" applyBorder="1" applyAlignment="1">
      <alignment horizontal="center" vertical="top" wrapText="1"/>
    </xf>
    <xf numFmtId="4" fontId="13" fillId="13" borderId="8" xfId="1" applyNumberFormat="1" applyFont="1" applyFill="1" applyBorder="1" applyAlignment="1">
      <alignment horizontal="center" vertical="top" wrapText="1"/>
    </xf>
    <xf numFmtId="0" fontId="13" fillId="13" borderId="1" xfId="0" applyFont="1" applyFill="1" applyBorder="1" applyAlignment="1">
      <alignment horizontal="center" vertical="top" wrapText="1"/>
    </xf>
    <xf numFmtId="4" fontId="13" fillId="13" borderId="5" xfId="0" applyNumberFormat="1" applyFont="1" applyFill="1" applyBorder="1" applyAlignment="1">
      <alignment horizontal="center" vertical="top" wrapText="1"/>
    </xf>
    <xf numFmtId="0" fontId="31" fillId="3" borderId="1" xfId="0" applyFont="1" applyFill="1" applyBorder="1" applyAlignment="1">
      <alignment vertical="top" wrapText="1"/>
    </xf>
    <xf numFmtId="0" fontId="49" fillId="0" borderId="0" xfId="0" applyFont="1" applyAlignment="1">
      <alignment horizontal="left" vertical="top"/>
    </xf>
    <xf numFmtId="0" fontId="64" fillId="0" borderId="0" xfId="0" applyFont="1" applyAlignment="1">
      <alignment vertical="top"/>
    </xf>
    <xf numFmtId="0" fontId="39" fillId="6" borderId="1" xfId="0" applyFont="1" applyFill="1" applyBorder="1" applyAlignment="1">
      <alignment horizontal="center" vertical="top" wrapText="1"/>
    </xf>
    <xf numFmtId="0" fontId="39" fillId="14" borderId="1" xfId="0" applyFont="1" applyFill="1" applyBorder="1" applyAlignment="1">
      <alignment horizontal="center" vertical="top" wrapText="1"/>
    </xf>
    <xf numFmtId="0" fontId="39" fillId="15" borderId="1" xfId="0" applyFont="1" applyFill="1" applyBorder="1" applyAlignment="1">
      <alignment horizontal="center" vertical="top" wrapText="1"/>
    </xf>
    <xf numFmtId="166" fontId="39" fillId="4" borderId="1" xfId="0" applyNumberFormat="1" applyFont="1" applyFill="1" applyBorder="1" applyAlignment="1">
      <alignment horizontal="center" vertical="top" wrapText="1"/>
    </xf>
    <xf numFmtId="167" fontId="39" fillId="4" borderId="1" xfId="0" applyNumberFormat="1" applyFont="1" applyFill="1" applyBorder="1" applyAlignment="1">
      <alignment horizontal="center" vertical="top" wrapText="1"/>
    </xf>
    <xf numFmtId="166" fontId="39" fillId="4" borderId="1" xfId="0" applyNumberFormat="1" applyFont="1" applyFill="1" applyBorder="1" applyAlignment="1">
      <alignment vertical="top"/>
    </xf>
    <xf numFmtId="166" fontId="31" fillId="3" borderId="1" xfId="0" applyNumberFormat="1" applyFont="1" applyFill="1" applyBorder="1" applyAlignment="1">
      <alignment vertical="top"/>
    </xf>
    <xf numFmtId="167" fontId="31"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3"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3" fillId="3" borderId="1" xfId="0" applyFont="1" applyFill="1" applyBorder="1" applyAlignment="1">
      <alignment horizontal="center" vertical="top" wrapText="1"/>
    </xf>
    <xf numFmtId="0" fontId="13" fillId="3" borderId="1" xfId="0" applyFont="1" applyFill="1" applyBorder="1" applyAlignment="1">
      <alignment vertical="top"/>
    </xf>
    <xf numFmtId="0" fontId="13" fillId="3" borderId="12" xfId="0" applyFont="1" applyFill="1" applyBorder="1" applyAlignment="1">
      <alignment horizontal="center" vertical="top" wrapText="1"/>
    </xf>
    <xf numFmtId="0" fontId="20" fillId="3" borderId="1" xfId="0" applyFont="1" applyFill="1" applyBorder="1" applyAlignment="1">
      <alignment horizontal="center" vertical="top" wrapText="1"/>
    </xf>
    <xf numFmtId="0" fontId="22" fillId="3" borderId="1" xfId="0" applyFont="1" applyFill="1" applyBorder="1" applyAlignment="1" applyProtection="1">
      <alignment horizontal="center" vertical="top" wrapText="1"/>
      <protection locked="0"/>
    </xf>
    <xf numFmtId="0" fontId="22" fillId="3" borderId="12" xfId="0" applyFont="1" applyFill="1" applyBorder="1" applyAlignment="1" applyProtection="1">
      <alignment horizontal="center" vertical="top" wrapText="1"/>
      <protection locked="0"/>
    </xf>
    <xf numFmtId="4" fontId="20" fillId="3" borderId="12" xfId="0" applyNumberFormat="1" applyFont="1" applyFill="1" applyBorder="1" applyAlignment="1">
      <alignment horizontal="center" vertical="top" wrapText="1"/>
    </xf>
    <xf numFmtId="3" fontId="20" fillId="3" borderId="12" xfId="0" applyNumberFormat="1" applyFont="1" applyFill="1" applyBorder="1" applyAlignment="1">
      <alignment horizontal="center" vertical="top" wrapText="1"/>
    </xf>
    <xf numFmtId="10" fontId="20" fillId="3" borderId="12" xfId="2" applyNumberFormat="1" applyFont="1" applyFill="1" applyBorder="1" applyAlignment="1" applyProtection="1">
      <alignment horizontal="center" vertical="top" wrapText="1"/>
    </xf>
    <xf numFmtId="4" fontId="20" fillId="3" borderId="1" xfId="0" applyNumberFormat="1" applyFont="1" applyFill="1" applyBorder="1" applyAlignment="1">
      <alignment horizontal="center" vertical="top" wrapText="1"/>
    </xf>
    <xf numFmtId="0" fontId="10" fillId="3" borderId="1" xfId="0" applyFont="1" applyFill="1" applyBorder="1" applyAlignment="1">
      <alignment vertical="top"/>
    </xf>
    <xf numFmtId="0" fontId="10" fillId="16" borderId="1" xfId="0" applyFont="1" applyFill="1" applyBorder="1" applyAlignment="1">
      <alignment vertical="top"/>
    </xf>
    <xf numFmtId="0" fontId="20" fillId="16" borderId="1" xfId="0" applyFont="1" applyFill="1" applyBorder="1" applyAlignment="1">
      <alignment horizontal="center" vertical="top" wrapText="1"/>
    </xf>
    <xf numFmtId="0" fontId="0" fillId="16" borderId="5" xfId="0" applyFill="1" applyBorder="1" applyAlignment="1">
      <alignment vertical="top"/>
    </xf>
    <xf numFmtId="0" fontId="30" fillId="5" borderId="1" xfId="0" applyFont="1" applyFill="1" applyBorder="1" applyAlignment="1">
      <alignment horizontal="center" vertical="top" wrapText="1"/>
    </xf>
    <xf numFmtId="168" fontId="39" fillId="4" borderId="1" xfId="0" applyNumberFormat="1" applyFont="1" applyFill="1" applyBorder="1" applyAlignment="1">
      <alignment horizontal="center" vertical="top" wrapText="1"/>
    </xf>
    <xf numFmtId="167" fontId="65" fillId="4" borderId="1" xfId="0" applyNumberFormat="1" applyFont="1" applyFill="1" applyBorder="1" applyAlignment="1">
      <alignment horizontal="center" vertical="top" wrapText="1"/>
    </xf>
    <xf numFmtId="0" fontId="27" fillId="0" borderId="0" xfId="0" applyFont="1" applyAlignment="1">
      <alignment horizontal="left" vertical="top"/>
    </xf>
    <xf numFmtId="0" fontId="40" fillId="0" borderId="0" xfId="0" applyFont="1" applyAlignment="1">
      <alignment horizontal="left" vertical="top"/>
    </xf>
    <xf numFmtId="166" fontId="39" fillId="4" borderId="1" xfId="6" applyNumberFormat="1" applyFont="1" applyFill="1" applyBorder="1" applyAlignment="1" applyProtection="1">
      <alignment horizontal="center" vertical="top" wrapText="1"/>
    </xf>
    <xf numFmtId="165" fontId="39" fillId="4" borderId="1" xfId="6" applyNumberFormat="1" applyFont="1" applyFill="1" applyBorder="1" applyAlignment="1" applyProtection="1">
      <alignment horizontal="center" vertical="top" wrapText="1"/>
    </xf>
    <xf numFmtId="166" fontId="39" fillId="3" borderId="1" xfId="0" applyNumberFormat="1" applyFont="1" applyFill="1" applyBorder="1" applyAlignment="1">
      <alignment horizontal="center" vertical="top"/>
    </xf>
    <xf numFmtId="165" fontId="39" fillId="3" borderId="1" xfId="6" applyNumberFormat="1" applyFont="1" applyFill="1" applyBorder="1" applyAlignment="1" applyProtection="1">
      <alignment horizontal="center" vertical="top" wrapText="1"/>
    </xf>
    <xf numFmtId="0" fontId="11" fillId="0" borderId="0" xfId="0" applyFont="1" applyAlignment="1">
      <alignment vertical="top"/>
    </xf>
    <xf numFmtId="0" fontId="39" fillId="3" borderId="1" xfId="0" applyFont="1" applyFill="1" applyBorder="1" applyAlignment="1">
      <alignment vertical="top"/>
    </xf>
    <xf numFmtId="0" fontId="43" fillId="4" borderId="1" xfId="0" applyFont="1" applyFill="1" applyBorder="1" applyAlignment="1">
      <alignment horizontal="center" vertical="top" wrapText="1"/>
    </xf>
    <xf numFmtId="0" fontId="66" fillId="4" borderId="1" xfId="0" applyFont="1" applyFill="1" applyBorder="1" applyAlignment="1">
      <alignment horizontal="center" vertical="top" wrapText="1"/>
    </xf>
    <xf numFmtId="0" fontId="68" fillId="4" borderId="1" xfId="0" applyFont="1" applyFill="1" applyBorder="1" applyAlignment="1">
      <alignment horizontal="center" vertical="top" wrapText="1"/>
    </xf>
    <xf numFmtId="3" fontId="67" fillId="3" borderId="1" xfId="0" applyNumberFormat="1" applyFont="1" applyFill="1" applyBorder="1" applyAlignment="1">
      <alignment horizontal="center" vertical="top"/>
    </xf>
    <xf numFmtId="0" fontId="67" fillId="3" borderId="1" xfId="0" applyFont="1" applyFill="1" applyBorder="1" applyAlignment="1">
      <alignment vertical="top" wrapText="1"/>
    </xf>
    <xf numFmtId="3" fontId="65" fillId="4" borderId="1" xfId="0" applyNumberFormat="1" applyFont="1" applyFill="1" applyBorder="1" applyAlignment="1">
      <alignment horizontal="center" vertical="top" wrapText="1"/>
    </xf>
    <xf numFmtId="0" fontId="39" fillId="2" borderId="1" xfId="0" applyFont="1" applyFill="1" applyBorder="1" applyAlignment="1">
      <alignment horizontal="center" vertical="center" wrapText="1"/>
    </xf>
    <xf numFmtId="2" fontId="31" fillId="3" borderId="1" xfId="6" applyNumberFormat="1" applyFont="1" applyFill="1" applyBorder="1" applyAlignment="1" applyProtection="1">
      <alignment vertical="top"/>
    </xf>
    <xf numFmtId="2" fontId="65" fillId="4" borderId="1" xfId="6" applyNumberFormat="1" applyFont="1" applyFill="1" applyBorder="1" applyAlignment="1" applyProtection="1">
      <alignment vertical="top"/>
    </xf>
    <xf numFmtId="0" fontId="8"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5" fillId="0" borderId="1" xfId="0" applyNumberFormat="1" applyFont="1" applyBorder="1" applyAlignment="1">
      <alignment vertical="center"/>
    </xf>
    <xf numFmtId="4" fontId="15" fillId="13" borderId="1" xfId="0" applyNumberFormat="1" applyFont="1" applyFill="1" applyBorder="1" applyAlignment="1">
      <alignment vertical="center"/>
    </xf>
    <xf numFmtId="4" fontId="65" fillId="13" borderId="1" xfId="0" applyNumberFormat="1" applyFont="1" applyFill="1" applyBorder="1" applyAlignment="1">
      <alignment vertical="center"/>
    </xf>
    <xf numFmtId="9" fontId="31" fillId="13" borderId="1" xfId="2" applyFont="1" applyFill="1" applyBorder="1" applyAlignment="1">
      <alignment horizontal="center" vertical="top"/>
    </xf>
    <xf numFmtId="0" fontId="0" fillId="0" borderId="1" xfId="0" applyBorder="1" applyAlignment="1">
      <alignment wrapText="1"/>
    </xf>
    <xf numFmtId="165" fontId="67" fillId="0" borderId="1" xfId="6" applyNumberFormat="1" applyFont="1" applyFill="1" applyBorder="1" applyAlignment="1" applyProtection="1">
      <alignment vertical="center" wrapText="1"/>
    </xf>
    <xf numFmtId="0" fontId="5"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8" fillId="2" borderId="6" xfId="0" applyFont="1" applyFill="1" applyBorder="1"/>
    <xf numFmtId="0" fontId="8" fillId="0" borderId="1" xfId="0" applyFont="1" applyBorder="1" applyAlignment="1" applyProtection="1">
      <alignment horizontal="center" wrapText="1"/>
      <protection locked="0"/>
    </xf>
    <xf numFmtId="0" fontId="13" fillId="2" borderId="6" xfId="0" applyFont="1" applyFill="1" applyBorder="1"/>
    <xf numFmtId="0" fontId="13" fillId="3" borderId="1" xfId="0" applyFont="1" applyFill="1" applyBorder="1" applyAlignment="1">
      <alignment horizontal="center" wrapText="1"/>
    </xf>
    <xf numFmtId="0" fontId="12"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3" fillId="0" borderId="6" xfId="0" applyFont="1" applyBorder="1"/>
    <xf numFmtId="0" fontId="25"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70" fillId="0" borderId="0" xfId="0" applyFont="1"/>
    <xf numFmtId="0" fontId="69"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4"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2" fontId="8" fillId="0" borderId="1" xfId="0" applyNumberFormat="1" applyFont="1" applyBorder="1" applyAlignment="1">
      <alignment horizontal="center" wrapText="1"/>
    </xf>
    <xf numFmtId="0" fontId="9" fillId="13" borderId="1" xfId="0" applyFont="1" applyFill="1" applyBorder="1" applyAlignment="1" applyProtection="1">
      <alignment horizontal="center" wrapText="1"/>
      <protection locked="0"/>
    </xf>
    <xf numFmtId="0" fontId="4" fillId="0" borderId="0" xfId="0" applyFont="1" applyAlignment="1">
      <alignment horizontal="center"/>
    </xf>
    <xf numFmtId="2" fontId="8" fillId="13" borderId="8" xfId="0" applyNumberFormat="1" applyFont="1" applyFill="1" applyBorder="1" applyAlignment="1">
      <alignment horizontal="center" wrapText="1"/>
    </xf>
    <xf numFmtId="0" fontId="36" fillId="0" borderId="1" xfId="0" applyFont="1" applyBorder="1" applyAlignment="1">
      <alignment horizontal="center" vertical="center"/>
    </xf>
    <xf numFmtId="0" fontId="36"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8" fillId="0" borderId="1" xfId="0" applyFont="1" applyBorder="1"/>
    <xf numFmtId="0" fontId="8" fillId="0" borderId="1" xfId="0" applyFont="1" applyBorder="1" applyAlignment="1">
      <alignment wrapText="1"/>
    </xf>
    <xf numFmtId="0" fontId="0" fillId="3" borderId="1" xfId="0" applyFill="1" applyBorder="1"/>
    <xf numFmtId="0" fontId="13" fillId="3" borderId="6" xfId="0" applyFont="1" applyFill="1" applyBorder="1"/>
    <xf numFmtId="0" fontId="13" fillId="3" borderId="9" xfId="0" applyFont="1" applyFill="1" applyBorder="1"/>
    <xf numFmtId="0" fontId="71" fillId="0" borderId="0" xfId="0" applyFont="1"/>
    <xf numFmtId="0" fontId="13" fillId="8" borderId="6" xfId="0" applyFont="1" applyFill="1" applyBorder="1"/>
    <xf numFmtId="0" fontId="4" fillId="13" borderId="1" xfId="0" applyFont="1" applyFill="1" applyBorder="1" applyAlignment="1" applyProtection="1">
      <alignment horizontal="center" wrapText="1"/>
      <protection locked="0"/>
    </xf>
    <xf numFmtId="2" fontId="0" fillId="3" borderId="1" xfId="0" applyNumberFormat="1" applyFill="1" applyBorder="1"/>
    <xf numFmtId="2" fontId="9"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6" fillId="0" borderId="1" xfId="0" applyFont="1" applyBorder="1" applyAlignment="1">
      <alignment vertical="center" wrapText="1"/>
    </xf>
    <xf numFmtId="0" fontId="9" fillId="0" borderId="0" xfId="0" applyFont="1"/>
    <xf numFmtId="0" fontId="0" fillId="2" borderId="1" xfId="0" applyFill="1" applyBorder="1" applyAlignment="1">
      <alignment wrapText="1"/>
    </xf>
    <xf numFmtId="0" fontId="25" fillId="0" borderId="0" xfId="0" applyFont="1"/>
    <xf numFmtId="0" fontId="38" fillId="0" borderId="0" xfId="0" applyFont="1" applyAlignment="1">
      <alignment horizontal="left" vertical="top"/>
    </xf>
    <xf numFmtId="0" fontId="36" fillId="2" borderId="1" xfId="0" applyFont="1" applyFill="1" applyBorder="1" applyAlignment="1">
      <alignment horizontal="left" vertical="center"/>
    </xf>
    <xf numFmtId="0" fontId="0" fillId="2" borderId="1" xfId="0" applyFill="1" applyBorder="1" applyAlignment="1">
      <alignment horizontal="left"/>
    </xf>
    <xf numFmtId="0" fontId="12" fillId="0" borderId="0" xfId="0" applyFont="1" applyAlignment="1">
      <alignment horizontal="left" vertical="top"/>
    </xf>
    <xf numFmtId="0" fontId="38" fillId="0" borderId="0" xfId="0" applyFont="1" applyAlignment="1">
      <alignment horizontal="left" vertical="center" wrapText="1"/>
    </xf>
    <xf numFmtId="0" fontId="3" fillId="0" borderId="0" xfId="0" applyFont="1" applyAlignment="1">
      <alignment horizontal="left" vertical="top"/>
    </xf>
    <xf numFmtId="0" fontId="3" fillId="0" borderId="0" xfId="0" applyFont="1" applyAlignment="1">
      <alignment vertical="top"/>
    </xf>
    <xf numFmtId="0" fontId="73" fillId="0" borderId="0" xfId="0" applyFont="1"/>
    <xf numFmtId="0" fontId="74" fillId="0" borderId="0" xfId="0" applyFont="1" applyAlignment="1">
      <alignment horizontal="left" vertical="top"/>
    </xf>
    <xf numFmtId="0" fontId="75" fillId="0" borderId="0" xfId="0" applyFont="1" applyAlignment="1">
      <alignment vertical="top"/>
    </xf>
    <xf numFmtId="0" fontId="76" fillId="0" borderId="0" xfId="0" applyFont="1" applyAlignment="1">
      <alignment vertical="top"/>
    </xf>
    <xf numFmtId="0" fontId="23" fillId="0" borderId="0" xfId="0" applyFont="1" applyAlignment="1">
      <alignment vertical="top"/>
    </xf>
    <xf numFmtId="0" fontId="77"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0" fontId="72" fillId="0" borderId="0" xfId="0" applyFont="1" applyAlignment="1">
      <alignment vertical="center" wrapText="1"/>
    </xf>
    <xf numFmtId="0" fontId="2" fillId="0" borderId="0" xfId="0" applyFont="1"/>
    <xf numFmtId="0" fontId="27" fillId="4"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9" fillId="13" borderId="1" xfId="0" applyFont="1" applyFill="1" applyBorder="1" applyAlignment="1">
      <alignment horizontal="center" vertical="center" wrapText="1"/>
    </xf>
    <xf numFmtId="0" fontId="39" fillId="8" borderId="1" xfId="0" applyFont="1" applyFill="1" applyBorder="1" applyAlignment="1">
      <alignment horizontal="center" vertical="center" wrapText="1"/>
    </xf>
    <xf numFmtId="0" fontId="39"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39" fillId="0" borderId="1" xfId="0" applyNumberFormat="1" applyFont="1" applyBorder="1" applyAlignment="1">
      <alignment horizontal="center" vertical="center" wrapText="1"/>
    </xf>
    <xf numFmtId="3" fontId="14" fillId="0" borderId="1" xfId="0" applyNumberFormat="1" applyFont="1" applyBorder="1" applyAlignment="1" applyProtection="1">
      <alignment horizontal="center" vertical="center" wrapText="1"/>
      <protection locked="0"/>
    </xf>
    <xf numFmtId="3" fontId="15"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9" fillId="13" borderId="1" xfId="0" applyNumberFormat="1" applyFont="1" applyFill="1" applyBorder="1" applyAlignment="1">
      <alignment horizontal="center" vertical="center"/>
    </xf>
    <xf numFmtId="4" fontId="39" fillId="0" borderId="1" xfId="0" applyNumberFormat="1" applyFont="1" applyBorder="1" applyAlignment="1">
      <alignment horizontal="center" vertical="center" wrapText="1"/>
    </xf>
    <xf numFmtId="4" fontId="14" fillId="0" borderId="1" xfId="0" applyNumberFormat="1" applyFont="1" applyBorder="1" applyAlignment="1" applyProtection="1">
      <alignment horizontal="center" vertical="center" wrapText="1"/>
      <protection locked="0"/>
    </xf>
    <xf numFmtId="4" fontId="15" fillId="0" borderId="12" xfId="0" applyNumberFormat="1" applyFont="1" applyBorder="1" applyAlignment="1">
      <alignment horizontal="center" vertical="center"/>
    </xf>
    <xf numFmtId="4" fontId="0" fillId="0" borderId="1" xfId="0" applyNumberFormat="1" applyBorder="1" applyAlignment="1">
      <alignment horizontal="center" vertical="center"/>
    </xf>
    <xf numFmtId="4" fontId="9"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39" fillId="4" borderId="1" xfId="0" applyNumberFormat="1" applyFont="1" applyFill="1" applyBorder="1" applyAlignment="1">
      <alignment vertical="center"/>
    </xf>
    <xf numFmtId="166" fontId="31" fillId="3" borderId="1" xfId="0" applyNumberFormat="1" applyFont="1" applyFill="1" applyBorder="1" applyAlignment="1">
      <alignment vertical="center"/>
    </xf>
    <xf numFmtId="167" fontId="39" fillId="4" borderId="1" xfId="0" applyNumberFormat="1" applyFont="1" applyFill="1" applyBorder="1" applyAlignment="1">
      <alignment horizontal="center" vertical="center" wrapText="1"/>
    </xf>
    <xf numFmtId="167" fontId="31" fillId="3" borderId="1" xfId="0" applyNumberFormat="1" applyFont="1" applyFill="1" applyBorder="1" applyAlignment="1">
      <alignment horizontal="center" vertical="center" wrapText="1"/>
    </xf>
    <xf numFmtId="0" fontId="39"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8" fillId="0" borderId="0" xfId="0" applyFont="1" applyAlignment="1">
      <alignment vertical="top"/>
    </xf>
    <xf numFmtId="0" fontId="10"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0" fontId="79" fillId="0" borderId="1" xfId="10" applyBorder="1" applyAlignment="1">
      <alignment wrapText="1"/>
    </xf>
    <xf numFmtId="0" fontId="0" fillId="0" borderId="1" xfId="0" applyBorder="1" applyAlignment="1">
      <alignment vertical="top" wrapText="1"/>
    </xf>
    <xf numFmtId="0" fontId="1" fillId="0" borderId="6" xfId="11" applyBorder="1" applyAlignment="1">
      <alignment vertical="top" wrapText="1"/>
    </xf>
    <xf numFmtId="0" fontId="1" fillId="0" borderId="9" xfId="11" applyBorder="1" applyAlignment="1">
      <alignment vertical="top" wrapText="1"/>
    </xf>
    <xf numFmtId="0" fontId="14" fillId="0" borderId="1" xfId="0" applyFont="1" applyBorder="1" applyAlignment="1">
      <alignment wrapText="1"/>
    </xf>
    <xf numFmtId="0" fontId="0" fillId="2"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center" vertical="top"/>
    </xf>
    <xf numFmtId="0" fontId="79" fillId="0" borderId="1" xfId="10" applyBorder="1" applyAlignment="1">
      <alignment vertical="top" wrapText="1"/>
    </xf>
    <xf numFmtId="0" fontId="9" fillId="6" borderId="1" xfId="0" applyFont="1" applyFill="1" applyBorder="1" applyAlignment="1">
      <alignment horizontal="center"/>
    </xf>
    <xf numFmtId="0" fontId="0" fillId="6" borderId="1" xfId="0" applyFill="1" applyBorder="1" applyAlignment="1">
      <alignment horizontal="left" vertical="center" wrapText="1"/>
    </xf>
    <xf numFmtId="0" fontId="12" fillId="0" borderId="0" xfId="0" applyFont="1" applyAlignment="1">
      <alignment horizontal="left" vertical="top"/>
    </xf>
    <xf numFmtId="0" fontId="20" fillId="2" borderId="1" xfId="0" applyFont="1" applyFill="1" applyBorder="1" applyAlignment="1">
      <alignment horizontal="left" vertical="top"/>
    </xf>
    <xf numFmtId="0" fontId="22" fillId="0" borderId="12" xfId="0" applyFont="1" applyBorder="1" applyAlignment="1">
      <alignment horizontal="left" vertical="top" wrapText="1"/>
    </xf>
    <xf numFmtId="0" fontId="22" fillId="0" borderId="7" xfId="0" applyFont="1" applyBorder="1" applyAlignment="1">
      <alignment horizontal="left" vertical="top" wrapText="1"/>
    </xf>
    <xf numFmtId="0" fontId="22" fillId="0" borderId="5" xfId="0" applyFont="1" applyBorder="1" applyAlignment="1">
      <alignment horizontal="left" vertical="top" wrapText="1"/>
    </xf>
    <xf numFmtId="0" fontId="31" fillId="0" borderId="19" xfId="0" applyFont="1" applyBorder="1" applyAlignment="1">
      <alignment horizontal="left" vertical="top" wrapText="1"/>
    </xf>
    <xf numFmtId="0" fontId="38"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 xfId="0" applyBorder="1" applyAlignment="1">
      <alignment horizontal="center" wrapText="1"/>
    </xf>
    <xf numFmtId="0" fontId="0" fillId="2" borderId="1" xfId="0" applyFill="1" applyBorder="1" applyAlignment="1">
      <alignment horizontal="center"/>
    </xf>
    <xf numFmtId="0" fontId="12" fillId="0" borderId="0" xfId="0" applyFont="1" applyAlignment="1">
      <alignment horizontal="left"/>
    </xf>
    <xf numFmtId="0" fontId="51" fillId="2" borderId="2" xfId="0" applyFont="1" applyFill="1" applyBorder="1" applyAlignment="1" applyProtection="1">
      <alignment horizontal="center" vertical="top" wrapText="1"/>
      <protection locked="0"/>
    </xf>
    <xf numFmtId="0" fontId="51" fillId="2" borderId="4" xfId="0" applyFont="1" applyFill="1" applyBorder="1" applyAlignment="1" applyProtection="1">
      <alignment horizontal="center" vertical="top" wrapText="1"/>
      <protection locked="0"/>
    </xf>
    <xf numFmtId="0" fontId="51" fillId="2" borderId="27" xfId="0" applyFont="1" applyFill="1" applyBorder="1" applyAlignment="1" applyProtection="1">
      <alignment horizontal="center" vertical="top" wrapText="1"/>
      <protection locked="0"/>
    </xf>
    <xf numFmtId="0" fontId="51" fillId="2" borderId="28" xfId="0" applyFont="1" applyFill="1" applyBorder="1" applyAlignment="1" applyProtection="1">
      <alignment horizontal="center" vertical="top" wrapText="1"/>
      <protection locked="0"/>
    </xf>
    <xf numFmtId="0" fontId="0" fillId="0" borderId="1" xfId="0" applyFill="1" applyBorder="1" applyAlignment="1" applyProtection="1">
      <alignment horizontal="left" vertical="top"/>
      <protection locked="0"/>
    </xf>
    <xf numFmtId="0" fontId="0" fillId="0" borderId="1" xfId="0" applyFill="1" applyBorder="1" applyAlignment="1" applyProtection="1">
      <alignment vertical="top" wrapText="1"/>
      <protection locked="0"/>
    </xf>
    <xf numFmtId="0" fontId="0" fillId="0" borderId="1" xfId="0" applyFill="1" applyBorder="1" applyAlignment="1" applyProtection="1">
      <alignment vertical="top"/>
      <protection locked="0"/>
    </xf>
  </cellXfs>
  <cellStyles count="12">
    <cellStyle name="Hipersaitas" xfId="10" builtinId="8"/>
    <cellStyle name="Įprastas" xfId="0" builtinId="0"/>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Įprastas 4" xfId="11" xr:uid="{95471CF1-D4F3-48CF-8B49-6238CFF61ACE}"/>
    <cellStyle name="Kablelis" xfId="1" builtinId="3"/>
    <cellStyle name="Kablelis 2" xfId="7" xr:uid="{00000000-0005-0000-0000-000006000000}"/>
    <cellStyle name="Normal 2" xfId="5" xr:uid="{00000000-0005-0000-0000-000007000000}"/>
    <cellStyle name="Procentai"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hyperlink" Target="https://alytausrvvg.lt/projektai-susitelkti-ir-kurti-bei-susitelkti-ir-kurti-2-kurybiskumo-demesio-ir-lyderystes-skatinimas-alytaus-rajone/" TargetMode="External"/><Relationship Id="rId2" Type="http://schemas.openxmlformats.org/officeDocument/2006/relationships/hyperlink" Target="https://www.facebook.com/photo/?fbid=944820021005340&amp;set=pcb.944820937671915&amp;locale=lt_LT" TargetMode="External"/><Relationship Id="rId1" Type="http://schemas.openxmlformats.org/officeDocument/2006/relationships/hyperlink" Target="https://www.facebook.com/photo/?fbid=997880002366008&amp;set=pcb.997881252365883&amp;locale=lt_LT" TargetMode="External"/><Relationship Id="rId4"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hyperlink" Target="https://alytausrvvg.lt/del-kvietimo-teikti-vietos-projektus-nr-4/" TargetMode="External"/><Relationship Id="rId7" Type="http://schemas.openxmlformats.org/officeDocument/2006/relationships/hyperlink" Target="https://alytausrvvg.lt/strategijos/2023-2029-m-vietos-pletros-strategija/" TargetMode="External"/><Relationship Id="rId2" Type="http://schemas.openxmlformats.org/officeDocument/2006/relationships/hyperlink" Target="https://alytausrvvg.lt/kvietimas-teikti-vietos-projektus-nr-2/" TargetMode="External"/><Relationship Id="rId1" Type="http://schemas.openxmlformats.org/officeDocument/2006/relationships/hyperlink" Target="https://www.facebook.com/Alytausrvvg/?locale=lt_LT" TargetMode="External"/><Relationship Id="rId6" Type="http://schemas.openxmlformats.org/officeDocument/2006/relationships/hyperlink" Target="https://alytausrvvg.lt/strategijos/kvietimai/" TargetMode="External"/><Relationship Id="rId5" Type="http://schemas.openxmlformats.org/officeDocument/2006/relationships/hyperlink" Target="https://www.facebook.com/photo/?fbid=972209138266428&amp;set=a.461844579302889&amp;locale=lt_LT" TargetMode="External"/><Relationship Id="rId4" Type="http://schemas.openxmlformats.org/officeDocument/2006/relationships/hyperlink" Target="https://alytausrvvg.lt/kvietimas-teikti-vietos-projektus-nr-4/"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tabSelected="1" zoomScale="110" zoomScaleNormal="110" workbookViewId="0">
      <selection activeCell="C15" sqref="C15"/>
    </sheetView>
  </sheetViews>
  <sheetFormatPr defaultRowHeight="14.4" x14ac:dyDescent="0.3"/>
  <cols>
    <col min="2" max="2" width="16.6640625" customWidth="1"/>
    <col min="3" max="3" width="13.44140625" customWidth="1"/>
    <col min="4" max="4" width="55.33203125" customWidth="1"/>
    <col min="5" max="5" width="31.88671875" customWidth="1"/>
    <col min="6" max="6" width="21.109375" customWidth="1"/>
    <col min="7" max="9" width="23.6640625" customWidth="1"/>
    <col min="10" max="10" width="27.33203125" customWidth="1"/>
    <col min="11" max="11" width="36.33203125" customWidth="1"/>
    <col min="12" max="12" width="16.6640625" customWidth="1"/>
    <col min="13" max="13" width="31.44140625" customWidth="1"/>
  </cols>
  <sheetData>
    <row r="1" spans="1:13" ht="19.2" customHeight="1" x14ac:dyDescent="0.35">
      <c r="A1" t="s">
        <v>1</v>
      </c>
      <c r="B1" s="1" t="s">
        <v>0</v>
      </c>
      <c r="C1" s="1"/>
      <c r="D1" s="320" t="s">
        <v>0</v>
      </c>
      <c r="F1" s="375" t="s">
        <v>694</v>
      </c>
      <c r="G1" s="374"/>
      <c r="H1" s="378"/>
    </row>
    <row r="2" spans="1:13" x14ac:dyDescent="0.3">
      <c r="F2" s="376" t="s">
        <v>695</v>
      </c>
      <c r="G2" s="372"/>
      <c r="H2" s="379"/>
    </row>
    <row r="3" spans="1:13" x14ac:dyDescent="0.3">
      <c r="C3" s="328" t="s">
        <v>613</v>
      </c>
      <c r="D3" t="s">
        <v>614</v>
      </c>
      <c r="F3" s="377" t="s">
        <v>696</v>
      </c>
      <c r="G3" s="373"/>
      <c r="H3" s="380"/>
    </row>
    <row r="4" spans="1:13" x14ac:dyDescent="0.3">
      <c r="C4" s="328" t="s">
        <v>615</v>
      </c>
      <c r="D4" t="s">
        <v>616</v>
      </c>
    </row>
    <row r="5" spans="1:13" x14ac:dyDescent="0.3">
      <c r="B5" s="2" t="s">
        <v>2</v>
      </c>
      <c r="C5" s="366" t="s">
        <v>345</v>
      </c>
      <c r="D5" s="367"/>
    </row>
    <row r="6" spans="1:13" ht="15" thickBot="1" x14ac:dyDescent="0.35"/>
    <row r="7" spans="1:13" x14ac:dyDescent="0.3">
      <c r="A7" s="3"/>
      <c r="B7" s="4">
        <v>1</v>
      </c>
      <c r="C7" s="224">
        <v>2</v>
      </c>
      <c r="D7" s="4">
        <v>3</v>
      </c>
      <c r="E7" s="224">
        <v>4</v>
      </c>
      <c r="F7" s="4">
        <v>5</v>
      </c>
      <c r="G7" s="224">
        <v>6</v>
      </c>
      <c r="H7" s="4">
        <v>7</v>
      </c>
      <c r="I7" s="224">
        <v>8</v>
      </c>
      <c r="J7" s="4">
        <v>9</v>
      </c>
      <c r="K7" s="224">
        <v>10</v>
      </c>
      <c r="L7" s="4">
        <v>11</v>
      </c>
      <c r="M7" s="224">
        <v>12</v>
      </c>
    </row>
    <row r="8" spans="1:13" ht="43.2" x14ac:dyDescent="0.3">
      <c r="A8" s="3"/>
      <c r="B8" s="6" t="s">
        <v>3</v>
      </c>
      <c r="C8" s="7" t="s">
        <v>343</v>
      </c>
      <c r="D8" s="24" t="s">
        <v>4</v>
      </c>
      <c r="E8" s="7" t="s">
        <v>5</v>
      </c>
      <c r="F8" s="7" t="s">
        <v>6</v>
      </c>
      <c r="G8" s="8" t="s">
        <v>7</v>
      </c>
      <c r="H8" s="9" t="s">
        <v>8</v>
      </c>
      <c r="I8" s="7" t="s">
        <v>9</v>
      </c>
      <c r="J8" s="9" t="s">
        <v>10</v>
      </c>
      <c r="K8" s="9" t="s">
        <v>11</v>
      </c>
      <c r="L8" s="9" t="s">
        <v>157</v>
      </c>
      <c r="M8" s="208" t="s">
        <v>444</v>
      </c>
    </row>
    <row r="9" spans="1:13" ht="15" thickBot="1" x14ac:dyDescent="0.35">
      <c r="A9" s="3" t="s">
        <v>63</v>
      </c>
      <c r="B9" s="6"/>
      <c r="C9" s="225"/>
      <c r="D9" s="12" t="s">
        <v>49</v>
      </c>
      <c r="E9" s="209"/>
      <c r="F9" s="211">
        <f>SUMIFS($F10:$F29,$K10:$K29,"Vietos projektų įgyvendinimo išlaidos")</f>
        <v>20</v>
      </c>
      <c r="G9" s="210">
        <f>SUMIFS($G10:$G29,$K10:$K29,"Vietos projektų įgyvendinimo išlaidos")</f>
        <v>1607108</v>
      </c>
      <c r="H9" s="212">
        <f>SUM(H10:H29)</f>
        <v>100</v>
      </c>
      <c r="I9" s="209"/>
      <c r="J9" s="209"/>
      <c r="K9" s="209"/>
      <c r="L9" s="209"/>
      <c r="M9" s="209"/>
    </row>
    <row r="10" spans="1:13" ht="28.8" x14ac:dyDescent="0.3">
      <c r="A10" s="3" t="s">
        <v>64</v>
      </c>
      <c r="B10" s="10" t="s">
        <v>12</v>
      </c>
      <c r="C10" s="241" t="str">
        <f>IF(F10&gt;0,$C$5,0)</f>
        <v>ALYT</v>
      </c>
      <c r="D10" s="25" t="s">
        <v>697</v>
      </c>
      <c r="E10" s="26" t="s">
        <v>13</v>
      </c>
      <c r="F10" s="27">
        <v>3</v>
      </c>
      <c r="G10" s="28">
        <v>480000</v>
      </c>
      <c r="H10" s="29">
        <v>29.8673144555313</v>
      </c>
      <c r="I10" s="30" t="s">
        <v>14</v>
      </c>
      <c r="J10" s="30" t="s">
        <v>702</v>
      </c>
      <c r="K10" s="31" t="s">
        <v>15</v>
      </c>
      <c r="L10" s="207" t="s">
        <v>263</v>
      </c>
      <c r="M10" s="315" t="str">
        <f t="shared" ref="M10:M29" si="0">IF(K10="Vietos projektų įgyvendinimo išlaidos", "Gerai","Priemonę pašalinti iš sąrašo")</f>
        <v>Gerai</v>
      </c>
    </row>
    <row r="11" spans="1:13" ht="28.8" x14ac:dyDescent="0.3">
      <c r="A11" s="3" t="s">
        <v>65</v>
      </c>
      <c r="B11" s="10" t="s">
        <v>16</v>
      </c>
      <c r="C11" s="241" t="str">
        <f t="shared" ref="C11:C29" si="1">IF(F11&gt;0,$C$5,0)</f>
        <v>ALYT</v>
      </c>
      <c r="D11" s="25" t="s">
        <v>698</v>
      </c>
      <c r="E11" s="26" t="s">
        <v>13</v>
      </c>
      <c r="F11" s="27">
        <v>3</v>
      </c>
      <c r="G11" s="28">
        <v>450000</v>
      </c>
      <c r="H11" s="29">
        <v>28.000607302060597</v>
      </c>
      <c r="I11" s="30" t="s">
        <v>14</v>
      </c>
      <c r="J11" s="30" t="s">
        <v>703</v>
      </c>
      <c r="K11" s="31" t="s">
        <v>15</v>
      </c>
      <c r="L11" s="207" t="s">
        <v>263</v>
      </c>
      <c r="M11" s="315" t="str">
        <f t="shared" si="0"/>
        <v>Gerai</v>
      </c>
    </row>
    <row r="12" spans="1:13" x14ac:dyDescent="0.3">
      <c r="A12" s="3" t="s">
        <v>66</v>
      </c>
      <c r="B12" s="10" t="s">
        <v>19</v>
      </c>
      <c r="C12" s="241" t="str">
        <f t="shared" si="1"/>
        <v>ALYT</v>
      </c>
      <c r="D12" s="25" t="s">
        <v>699</v>
      </c>
      <c r="E12" s="26" t="s">
        <v>26</v>
      </c>
      <c r="F12" s="27">
        <v>5</v>
      </c>
      <c r="G12" s="28">
        <v>325000</v>
      </c>
      <c r="H12" s="29">
        <v>20.222660829265987</v>
      </c>
      <c r="I12" s="30" t="s">
        <v>27</v>
      </c>
      <c r="J12" s="30" t="s">
        <v>704</v>
      </c>
      <c r="K12" s="31" t="s">
        <v>15</v>
      </c>
      <c r="L12" s="207" t="s">
        <v>263</v>
      </c>
      <c r="M12" s="315" t="str">
        <f t="shared" si="0"/>
        <v>Gerai</v>
      </c>
    </row>
    <row r="13" spans="1:13" ht="28.8" x14ac:dyDescent="0.3">
      <c r="A13" s="3" t="s">
        <v>67</v>
      </c>
      <c r="B13" s="10" t="s">
        <v>22</v>
      </c>
      <c r="C13" s="241" t="str">
        <f t="shared" si="1"/>
        <v>ALYT</v>
      </c>
      <c r="D13" s="25" t="s">
        <v>700</v>
      </c>
      <c r="E13" s="26" t="s">
        <v>57</v>
      </c>
      <c r="F13" s="27">
        <v>2</v>
      </c>
      <c r="G13" s="28">
        <v>201608</v>
      </c>
      <c r="H13" s="29">
        <v>12.544769859897405</v>
      </c>
      <c r="I13" s="30" t="s">
        <v>58</v>
      </c>
      <c r="J13" s="30" t="s">
        <v>705</v>
      </c>
      <c r="K13" s="31" t="s">
        <v>15</v>
      </c>
      <c r="L13" s="207" t="s">
        <v>263</v>
      </c>
      <c r="M13" s="315" t="str">
        <f t="shared" si="0"/>
        <v>Gerai</v>
      </c>
    </row>
    <row r="14" spans="1:13" x14ac:dyDescent="0.3">
      <c r="A14" s="3" t="s">
        <v>68</v>
      </c>
      <c r="B14" s="10" t="s">
        <v>25</v>
      </c>
      <c r="C14" s="241" t="str">
        <f t="shared" si="1"/>
        <v>ALYT</v>
      </c>
      <c r="D14" s="25" t="s">
        <v>701</v>
      </c>
      <c r="E14" s="26" t="s">
        <v>23</v>
      </c>
      <c r="F14" s="27">
        <v>7</v>
      </c>
      <c r="G14" s="28">
        <v>150500</v>
      </c>
      <c r="H14" s="29">
        <v>9.3646475532447102</v>
      </c>
      <c r="I14" s="30" t="s">
        <v>24</v>
      </c>
      <c r="J14" s="30" t="s">
        <v>706</v>
      </c>
      <c r="K14" s="31" t="s">
        <v>15</v>
      </c>
      <c r="L14" s="207" t="s">
        <v>263</v>
      </c>
      <c r="M14" s="315" t="str">
        <f t="shared" si="0"/>
        <v>Gerai</v>
      </c>
    </row>
    <row r="15" spans="1:13" x14ac:dyDescent="0.3">
      <c r="A15" s="3" t="s">
        <v>69</v>
      </c>
      <c r="B15" s="10" t="s">
        <v>28</v>
      </c>
      <c r="C15" s="241"/>
      <c r="D15" s="25"/>
      <c r="E15" s="26"/>
      <c r="F15" s="27"/>
      <c r="G15" s="28"/>
      <c r="H15" s="29"/>
      <c r="I15" s="30"/>
      <c r="J15" s="30"/>
      <c r="K15" s="31"/>
      <c r="L15" s="207" t="s">
        <v>263</v>
      </c>
      <c r="M15" s="315" t="str">
        <f t="shared" si="0"/>
        <v>Priemonę pašalinti iš sąrašo</v>
      </c>
    </row>
    <row r="16" spans="1:13" x14ac:dyDescent="0.3">
      <c r="A16" s="3" t="s">
        <v>70</v>
      </c>
      <c r="B16" s="10" t="s">
        <v>31</v>
      </c>
      <c r="C16" s="241"/>
      <c r="D16" s="25"/>
      <c r="E16" s="26"/>
      <c r="F16" s="27"/>
      <c r="G16" s="28"/>
      <c r="H16" s="29"/>
      <c r="I16" s="30"/>
      <c r="J16" s="30"/>
      <c r="K16" s="31"/>
      <c r="L16" s="207" t="s">
        <v>263</v>
      </c>
      <c r="M16" s="315" t="str">
        <f t="shared" si="0"/>
        <v>Priemonę pašalinti iš sąrašo</v>
      </c>
    </row>
    <row r="17" spans="1:13" x14ac:dyDescent="0.3">
      <c r="A17" s="3" t="s">
        <v>71</v>
      </c>
      <c r="B17" s="10" t="s">
        <v>36</v>
      </c>
      <c r="C17" s="241">
        <f t="shared" si="1"/>
        <v>0</v>
      </c>
      <c r="D17" s="25"/>
      <c r="E17" s="26"/>
      <c r="F17" s="27"/>
      <c r="G17" s="28"/>
      <c r="H17" s="29"/>
      <c r="I17" s="30"/>
      <c r="J17" s="30"/>
      <c r="K17" s="31"/>
      <c r="L17" s="207" t="s">
        <v>263</v>
      </c>
      <c r="M17" s="315" t="str">
        <f t="shared" si="0"/>
        <v>Priemonę pašalinti iš sąrašo</v>
      </c>
    </row>
    <row r="18" spans="1:13" x14ac:dyDescent="0.3">
      <c r="A18" s="3" t="s">
        <v>72</v>
      </c>
      <c r="B18" s="10" t="s">
        <v>37</v>
      </c>
      <c r="C18" s="241">
        <f t="shared" si="1"/>
        <v>0</v>
      </c>
      <c r="D18" s="25"/>
      <c r="E18" s="26"/>
      <c r="F18" s="27"/>
      <c r="G18" s="28"/>
      <c r="H18" s="29"/>
      <c r="I18" s="30"/>
      <c r="J18" s="30"/>
      <c r="K18" s="31"/>
      <c r="L18" s="207" t="s">
        <v>263</v>
      </c>
      <c r="M18" s="315" t="str">
        <f t="shared" si="0"/>
        <v>Priemonę pašalinti iš sąrašo</v>
      </c>
    </row>
    <row r="19" spans="1:13" x14ac:dyDescent="0.3">
      <c r="A19" s="3" t="s">
        <v>73</v>
      </c>
      <c r="B19" s="10" t="s">
        <v>38</v>
      </c>
      <c r="C19" s="241">
        <f t="shared" si="1"/>
        <v>0</v>
      </c>
      <c r="D19" s="25"/>
      <c r="E19" s="26"/>
      <c r="F19" s="27"/>
      <c r="G19" s="28"/>
      <c r="H19" s="29"/>
      <c r="I19" s="30"/>
      <c r="J19" s="30"/>
      <c r="K19" s="31"/>
      <c r="L19" s="207" t="s">
        <v>263</v>
      </c>
      <c r="M19" s="315" t="str">
        <f t="shared" si="0"/>
        <v>Priemonę pašalinti iš sąrašo</v>
      </c>
    </row>
    <row r="20" spans="1:13" x14ac:dyDescent="0.3">
      <c r="A20" s="3" t="s">
        <v>74</v>
      </c>
      <c r="B20" s="10" t="s">
        <v>39</v>
      </c>
      <c r="C20" s="241">
        <f t="shared" si="1"/>
        <v>0</v>
      </c>
      <c r="D20" s="25"/>
      <c r="E20" s="26"/>
      <c r="F20" s="27"/>
      <c r="G20" s="28"/>
      <c r="H20" s="29"/>
      <c r="I20" s="30"/>
      <c r="J20" s="30"/>
      <c r="K20" s="31"/>
      <c r="L20" s="207" t="s">
        <v>263</v>
      </c>
      <c r="M20" s="315" t="str">
        <f t="shared" si="0"/>
        <v>Priemonę pašalinti iš sąrašo</v>
      </c>
    </row>
    <row r="21" spans="1:13" x14ac:dyDescent="0.3">
      <c r="A21" s="3" t="s">
        <v>75</v>
      </c>
      <c r="B21" s="10" t="s">
        <v>40</v>
      </c>
      <c r="C21" s="241">
        <f t="shared" si="1"/>
        <v>0</v>
      </c>
      <c r="D21" s="25"/>
      <c r="E21" s="26"/>
      <c r="F21" s="27"/>
      <c r="G21" s="28"/>
      <c r="H21" s="29"/>
      <c r="I21" s="30"/>
      <c r="J21" s="30"/>
      <c r="K21" s="31"/>
      <c r="L21" s="207" t="s">
        <v>263</v>
      </c>
      <c r="M21" s="315" t="str">
        <f t="shared" si="0"/>
        <v>Priemonę pašalinti iš sąrašo</v>
      </c>
    </row>
    <row r="22" spans="1:13" x14ac:dyDescent="0.3">
      <c r="A22" s="3" t="s">
        <v>76</v>
      </c>
      <c r="B22" s="10" t="s">
        <v>41</v>
      </c>
      <c r="C22" s="241">
        <f t="shared" si="1"/>
        <v>0</v>
      </c>
      <c r="D22" s="25"/>
      <c r="E22" s="26"/>
      <c r="F22" s="27"/>
      <c r="G22" s="28"/>
      <c r="H22" s="29"/>
      <c r="I22" s="30"/>
      <c r="J22" s="30"/>
      <c r="K22" s="31"/>
      <c r="L22" s="207" t="s">
        <v>263</v>
      </c>
      <c r="M22" s="315" t="str">
        <f t="shared" si="0"/>
        <v>Priemonę pašalinti iš sąrašo</v>
      </c>
    </row>
    <row r="23" spans="1:13" x14ac:dyDescent="0.3">
      <c r="A23" s="3" t="s">
        <v>77</v>
      </c>
      <c r="B23" s="10" t="s">
        <v>42</v>
      </c>
      <c r="C23" s="241">
        <f t="shared" si="1"/>
        <v>0</v>
      </c>
      <c r="D23" s="25"/>
      <c r="E23" s="26"/>
      <c r="F23" s="27"/>
      <c r="G23" s="28"/>
      <c r="H23" s="29"/>
      <c r="I23" s="30"/>
      <c r="J23" s="30"/>
      <c r="K23" s="31"/>
      <c r="L23" s="207" t="s">
        <v>263</v>
      </c>
      <c r="M23" s="315" t="str">
        <f t="shared" si="0"/>
        <v>Priemonę pašalinti iš sąrašo</v>
      </c>
    </row>
    <row r="24" spans="1:13" x14ac:dyDescent="0.3">
      <c r="A24" s="3" t="s">
        <v>78</v>
      </c>
      <c r="B24" s="10" t="s">
        <v>43</v>
      </c>
      <c r="C24" s="241">
        <f t="shared" si="1"/>
        <v>0</v>
      </c>
      <c r="D24" s="25"/>
      <c r="E24" s="26"/>
      <c r="F24" s="27"/>
      <c r="G24" s="28"/>
      <c r="H24" s="29"/>
      <c r="I24" s="30"/>
      <c r="J24" s="30"/>
      <c r="K24" s="31"/>
      <c r="L24" s="207" t="s">
        <v>263</v>
      </c>
      <c r="M24" s="315" t="str">
        <f t="shared" si="0"/>
        <v>Priemonę pašalinti iš sąrašo</v>
      </c>
    </row>
    <row r="25" spans="1:13" x14ac:dyDescent="0.3">
      <c r="A25" s="3" t="s">
        <v>79</v>
      </c>
      <c r="B25" s="10" t="s">
        <v>44</v>
      </c>
      <c r="C25" s="241">
        <f t="shared" si="1"/>
        <v>0</v>
      </c>
      <c r="D25" s="25"/>
      <c r="E25" s="26"/>
      <c r="F25" s="27"/>
      <c r="G25" s="28"/>
      <c r="H25" s="29"/>
      <c r="I25" s="30"/>
      <c r="J25" s="30"/>
      <c r="K25" s="31"/>
      <c r="L25" s="207" t="s">
        <v>263</v>
      </c>
      <c r="M25" s="315" t="str">
        <f t="shared" si="0"/>
        <v>Priemonę pašalinti iš sąrašo</v>
      </c>
    </row>
    <row r="26" spans="1:13" x14ac:dyDescent="0.3">
      <c r="A26" s="3" t="s">
        <v>80</v>
      </c>
      <c r="B26" s="10" t="s">
        <v>45</v>
      </c>
      <c r="C26" s="241">
        <f t="shared" si="1"/>
        <v>0</v>
      </c>
      <c r="D26" s="25"/>
      <c r="E26" s="26"/>
      <c r="F26" s="27"/>
      <c r="G26" s="28"/>
      <c r="H26" s="29"/>
      <c r="I26" s="30"/>
      <c r="J26" s="30"/>
      <c r="K26" s="31"/>
      <c r="L26" s="207" t="s">
        <v>263</v>
      </c>
      <c r="M26" s="315" t="str">
        <f t="shared" si="0"/>
        <v>Priemonę pašalinti iš sąrašo</v>
      </c>
    </row>
    <row r="27" spans="1:13" x14ac:dyDescent="0.3">
      <c r="A27" s="3" t="s">
        <v>81</v>
      </c>
      <c r="B27" s="10" t="s">
        <v>46</v>
      </c>
      <c r="C27" s="241">
        <f t="shared" si="1"/>
        <v>0</v>
      </c>
      <c r="D27" s="25"/>
      <c r="E27" s="26"/>
      <c r="F27" s="27"/>
      <c r="G27" s="28"/>
      <c r="H27" s="29"/>
      <c r="I27" s="30"/>
      <c r="J27" s="30"/>
      <c r="K27" s="31"/>
      <c r="L27" s="207" t="s">
        <v>263</v>
      </c>
      <c r="M27" s="315" t="str">
        <f t="shared" si="0"/>
        <v>Priemonę pašalinti iš sąrašo</v>
      </c>
    </row>
    <row r="28" spans="1:13" x14ac:dyDescent="0.3">
      <c r="A28" s="3" t="s">
        <v>82</v>
      </c>
      <c r="B28" s="10" t="s">
        <v>47</v>
      </c>
      <c r="C28" s="241">
        <f t="shared" si="1"/>
        <v>0</v>
      </c>
      <c r="D28" s="25"/>
      <c r="E28" s="26"/>
      <c r="F28" s="27"/>
      <c r="G28" s="28"/>
      <c r="H28" s="29"/>
      <c r="I28" s="30"/>
      <c r="J28" s="30"/>
      <c r="K28" s="31"/>
      <c r="L28" s="207" t="s">
        <v>263</v>
      </c>
      <c r="M28" s="315" t="str">
        <f t="shared" si="0"/>
        <v>Priemonę pašalinti iš sąrašo</v>
      </c>
    </row>
    <row r="29" spans="1:13" ht="15" thickBot="1" x14ac:dyDescent="0.35">
      <c r="A29" s="3" t="s">
        <v>83</v>
      </c>
      <c r="B29" s="36" t="s">
        <v>48</v>
      </c>
      <c r="C29" s="241">
        <f t="shared" si="1"/>
        <v>0</v>
      </c>
      <c r="D29" s="37"/>
      <c r="E29" s="38"/>
      <c r="F29" s="39"/>
      <c r="G29" s="40"/>
      <c r="H29" s="29"/>
      <c r="I29" s="30"/>
      <c r="J29" s="30"/>
      <c r="K29" s="31"/>
      <c r="L29" s="207" t="s">
        <v>263</v>
      </c>
      <c r="M29" s="315" t="str">
        <f t="shared" si="0"/>
        <v>Priemonę pašalinti iš sąrašo</v>
      </c>
    </row>
    <row r="32" spans="1:13" x14ac:dyDescent="0.3">
      <c r="B32" s="32"/>
      <c r="C32" s="32"/>
      <c r="D32" s="34" t="s">
        <v>84</v>
      </c>
    </row>
    <row r="33" spans="2:4" ht="86.4" x14ac:dyDescent="0.3">
      <c r="B33" s="35" t="s">
        <v>85</v>
      </c>
      <c r="C33" s="35"/>
      <c r="D33" s="33" t="s">
        <v>617</v>
      </c>
    </row>
    <row r="34" spans="2:4" ht="57.6" x14ac:dyDescent="0.3">
      <c r="B34" s="35" t="s">
        <v>146</v>
      </c>
      <c r="C34" s="35"/>
      <c r="D34" s="33" t="s">
        <v>451</v>
      </c>
    </row>
  </sheetData>
  <phoneticPr fontId="19" type="noConversion"/>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workbookViewId="0">
      <selection activeCell="H15" sqref="H15"/>
    </sheetView>
  </sheetViews>
  <sheetFormatPr defaultRowHeight="14.4" x14ac:dyDescent="0.3"/>
  <cols>
    <col min="1" max="1" width="16.6640625" customWidth="1"/>
    <col min="2" max="2" width="12.6640625" customWidth="1"/>
    <col min="3" max="3" width="23.88671875" customWidth="1"/>
    <col min="4" max="4" width="22.5546875" customWidth="1"/>
    <col min="5" max="5" width="13.33203125" customWidth="1"/>
    <col min="6" max="6" width="16.109375" customWidth="1"/>
    <col min="7" max="13" width="10.109375" customWidth="1"/>
    <col min="14" max="14" width="12.44140625" customWidth="1"/>
    <col min="15" max="20" width="12.109375" customWidth="1"/>
    <col min="21" max="21" width="11.44140625" bestFit="1" customWidth="1"/>
    <col min="22" max="26" width="10.6640625" customWidth="1"/>
    <col min="27" max="27" width="11.44140625" bestFit="1" customWidth="1"/>
    <col min="28" max="34" width="10" customWidth="1"/>
    <col min="35" max="35" width="12.44140625" customWidth="1"/>
    <col min="36" max="41" width="12.109375" customWidth="1"/>
    <col min="42" max="42" width="11.44140625" bestFit="1" customWidth="1"/>
    <col min="43" max="47" width="10.33203125" customWidth="1"/>
    <col min="48" max="48" width="11.44140625" bestFit="1" customWidth="1"/>
    <col min="63" max="63" width="12.6640625" bestFit="1" customWidth="1"/>
  </cols>
  <sheetData>
    <row r="1" spans="1:90" ht="20.399999999999999" x14ac:dyDescent="0.3">
      <c r="A1" s="47"/>
      <c r="B1" s="321" t="s">
        <v>579</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399999999999999" x14ac:dyDescent="0.3">
      <c r="A2" s="47"/>
      <c r="B2" s="321"/>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3">
      <c r="A3" s="333" t="s">
        <v>613</v>
      </c>
      <c r="B3" s="331"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3">
      <c r="A4" s="333" t="s">
        <v>615</v>
      </c>
      <c r="B4" s="331"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68.400000000000006" x14ac:dyDescent="0.3">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68.400000000000006" x14ac:dyDescent="0.3">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3">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5.6" x14ac:dyDescent="0.3">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3">
      <c r="A9" s="123" t="s">
        <v>342</v>
      </c>
      <c r="B9" s="123"/>
      <c r="C9" s="123"/>
      <c r="D9" s="123"/>
      <c r="E9" s="123"/>
      <c r="F9" s="194">
        <f>SUM(F10:F29)</f>
        <v>1607108</v>
      </c>
      <c r="G9" s="219">
        <f>SUM(G10:G29)</f>
        <v>2</v>
      </c>
      <c r="H9" s="219">
        <f t="shared" ref="H9:T9" si="0">SUM(H10:H29)</f>
        <v>2</v>
      </c>
      <c r="I9" s="219">
        <f t="shared" si="0"/>
        <v>0</v>
      </c>
      <c r="J9" s="219">
        <f t="shared" si="0"/>
        <v>0</v>
      </c>
      <c r="K9" s="219">
        <f t="shared" si="0"/>
        <v>0</v>
      </c>
      <c r="L9" s="219">
        <f t="shared" si="0"/>
        <v>0</v>
      </c>
      <c r="M9" s="219">
        <f t="shared" si="0"/>
        <v>0</v>
      </c>
      <c r="N9" s="243">
        <f t="shared" si="0"/>
        <v>310000</v>
      </c>
      <c r="O9" s="243">
        <f t="shared" si="0"/>
        <v>310000</v>
      </c>
      <c r="P9" s="243">
        <f t="shared" si="0"/>
        <v>0</v>
      </c>
      <c r="Q9" s="243">
        <f t="shared" si="0"/>
        <v>0</v>
      </c>
      <c r="R9" s="243">
        <f t="shared" si="0"/>
        <v>0</v>
      </c>
      <c r="S9" s="243">
        <f t="shared" si="0"/>
        <v>0</v>
      </c>
      <c r="T9" s="243">
        <f t="shared" si="0"/>
        <v>0</v>
      </c>
      <c r="U9" s="244">
        <f>IF($F9&gt;0,N9/$F9*100,0)</f>
        <v>19.289307252530634</v>
      </c>
      <c r="V9" s="244">
        <f t="shared" ref="V9" si="1">IF($F9&gt;0,O9/$F9*100,0)</f>
        <v>19.289307252530634</v>
      </c>
      <c r="W9" s="244">
        <f t="shared" ref="W9:W29" si="2">IF($F9&gt;0,P9/$F9*100,0)</f>
        <v>0</v>
      </c>
      <c r="X9" s="244">
        <f t="shared" ref="X9:X29" si="3">IF($F9&gt;0,Q9/$F9*100,0)</f>
        <v>0</v>
      </c>
      <c r="Y9" s="244">
        <f t="shared" ref="Y9:Y29" si="4">IF($F9&gt;0,R9/$F9*100,0)</f>
        <v>0</v>
      </c>
      <c r="Z9" s="244">
        <f t="shared" ref="Z9:Z29" si="5">IF($F9&gt;0,S9/$F9*100,0)</f>
        <v>0</v>
      </c>
      <c r="AA9" s="244">
        <f t="shared" ref="AA9:AA29" si="6">IF($F9&gt;0,T9/$F9*100,0)</f>
        <v>0</v>
      </c>
      <c r="AB9" s="219">
        <f>SUM(AB10:AB29)</f>
        <v>1</v>
      </c>
      <c r="AC9" s="219">
        <f t="shared" ref="AC9:AH9" si="7">SUM(AC10:AC29)</f>
        <v>1</v>
      </c>
      <c r="AD9" s="219">
        <f t="shared" si="7"/>
        <v>0</v>
      </c>
      <c r="AE9" s="219">
        <f t="shared" si="7"/>
        <v>0</v>
      </c>
      <c r="AF9" s="219">
        <f t="shared" si="7"/>
        <v>0</v>
      </c>
      <c r="AG9" s="219">
        <f t="shared" si="7"/>
        <v>0</v>
      </c>
      <c r="AH9" s="219">
        <f t="shared" si="7"/>
        <v>0</v>
      </c>
      <c r="AI9" s="243">
        <f t="shared" ref="AI9" si="8">SUM(AI10:AI29)</f>
        <v>160000</v>
      </c>
      <c r="AJ9" s="243">
        <f t="shared" ref="AJ9" si="9">SUM(AJ10:AJ29)</f>
        <v>160000</v>
      </c>
      <c r="AK9" s="243">
        <f t="shared" ref="AK9" si="10">SUM(AK10:AK29)</f>
        <v>0</v>
      </c>
      <c r="AL9" s="243">
        <f t="shared" ref="AL9" si="11">SUM(AL10:AL29)</f>
        <v>0</v>
      </c>
      <c r="AM9" s="243">
        <f t="shared" ref="AM9" si="12">SUM(AM10:AM29)</f>
        <v>0</v>
      </c>
      <c r="AN9" s="243">
        <f t="shared" ref="AN9" si="13">SUM(AN10:AN29)</f>
        <v>0</v>
      </c>
      <c r="AO9" s="243">
        <f t="shared" ref="AO9" si="14">SUM(AO10:AO29)</f>
        <v>0</v>
      </c>
      <c r="AP9" s="244">
        <f>IF($F9&gt;0,AI9/$F9*100,0)</f>
        <v>9.9557714851771006</v>
      </c>
      <c r="AQ9" s="244">
        <f t="shared" ref="AQ9:AV9" si="15">IF($F9&gt;0,AJ9/$F9*100,0)</f>
        <v>9.9557714851771006</v>
      </c>
      <c r="AR9" s="244">
        <f t="shared" si="15"/>
        <v>0</v>
      </c>
      <c r="AS9" s="244">
        <f t="shared" si="15"/>
        <v>0</v>
      </c>
      <c r="AT9" s="244">
        <f t="shared" si="15"/>
        <v>0</v>
      </c>
      <c r="AU9" s="244">
        <f t="shared" si="15"/>
        <v>0</v>
      </c>
      <c r="AV9" s="244">
        <f t="shared" si="15"/>
        <v>0</v>
      </c>
      <c r="AW9" s="219">
        <f>SUM(AW10:AW29)</f>
        <v>1</v>
      </c>
      <c r="AX9" s="219">
        <f t="shared" ref="AX9:BD9" si="16">SUM(AX10:AX29)</f>
        <v>1</v>
      </c>
      <c r="AY9" s="219">
        <f t="shared" si="16"/>
        <v>0</v>
      </c>
      <c r="AZ9" s="219">
        <f t="shared" si="16"/>
        <v>0</v>
      </c>
      <c r="BA9" s="219">
        <f t="shared" si="16"/>
        <v>0</v>
      </c>
      <c r="BB9" s="219">
        <f t="shared" si="16"/>
        <v>0</v>
      </c>
      <c r="BC9" s="219">
        <f t="shared" si="16"/>
        <v>0</v>
      </c>
      <c r="BD9" s="243">
        <f t="shared" si="16"/>
        <v>160000</v>
      </c>
      <c r="BE9" s="243">
        <f t="shared" ref="BE9" si="17">SUM(BE10:BE29)</f>
        <v>160000</v>
      </c>
      <c r="BF9" s="243">
        <f t="shared" ref="BF9" si="18">SUM(BF10:BF29)</f>
        <v>0</v>
      </c>
      <c r="BG9" s="243">
        <f t="shared" ref="BG9" si="19">SUM(BG10:BG29)</f>
        <v>0</v>
      </c>
      <c r="BH9" s="243">
        <f t="shared" ref="BH9" si="20">SUM(BH10:BH29)</f>
        <v>0</v>
      </c>
      <c r="BI9" s="243">
        <f t="shared" ref="BI9" si="21">SUM(BI10:BI29)</f>
        <v>0</v>
      </c>
      <c r="BJ9" s="243">
        <f t="shared" ref="BJ9" si="22">SUM(BJ10:BJ29)</f>
        <v>0</v>
      </c>
      <c r="BK9" s="220">
        <f>IF($F9&gt;0,BD9/$F9*100,0)</f>
        <v>9.9557714851771006</v>
      </c>
      <c r="BL9" s="220">
        <f>IF($F9&gt;0,BE9/$F9*100,0)</f>
        <v>9.9557714851771006</v>
      </c>
      <c r="BM9" s="220">
        <f t="shared" ref="BM9:BQ9" si="23">IF($F9&gt;0,BF9/$F9*100,0)</f>
        <v>0</v>
      </c>
      <c r="BN9" s="220">
        <f t="shared" si="23"/>
        <v>0</v>
      </c>
      <c r="BO9" s="220">
        <f t="shared" si="23"/>
        <v>0</v>
      </c>
      <c r="BP9" s="220">
        <f t="shared" si="23"/>
        <v>0</v>
      </c>
      <c r="BQ9" s="220">
        <f t="shared" si="23"/>
        <v>0</v>
      </c>
      <c r="BR9" s="219">
        <f>SUM(BR10:BR29)</f>
        <v>0</v>
      </c>
      <c r="BS9" s="219">
        <f t="shared" ref="BS9:BY9" si="24">SUM(BS10:BS29)</f>
        <v>0</v>
      </c>
      <c r="BT9" s="219">
        <f t="shared" si="24"/>
        <v>0</v>
      </c>
      <c r="BU9" s="219">
        <f t="shared" si="24"/>
        <v>0</v>
      </c>
      <c r="BV9" s="219">
        <f t="shared" si="24"/>
        <v>0</v>
      </c>
      <c r="BW9" s="219">
        <f t="shared" si="24"/>
        <v>0</v>
      </c>
      <c r="BX9" s="219">
        <f t="shared" si="24"/>
        <v>0</v>
      </c>
      <c r="BY9" s="243">
        <f t="shared" si="24"/>
        <v>0</v>
      </c>
      <c r="BZ9" s="243">
        <f t="shared" ref="BZ9" si="25">SUM(BZ10:BZ29)</f>
        <v>0</v>
      </c>
      <c r="CA9" s="243">
        <f t="shared" ref="CA9" si="26">SUM(CA10:CA29)</f>
        <v>0</v>
      </c>
      <c r="CB9" s="243">
        <f t="shared" ref="CB9" si="27">SUM(CB10:CB29)</f>
        <v>0</v>
      </c>
      <c r="CC9" s="243">
        <f t="shared" ref="CC9" si="28">SUM(CC10:CC29)</f>
        <v>0</v>
      </c>
      <c r="CD9" s="243">
        <f t="shared" ref="CD9" si="29">SUM(CD10:CD29)</f>
        <v>0</v>
      </c>
      <c r="CE9" s="243">
        <f t="shared" ref="CE9" si="30">SUM(CE10:CE29)</f>
        <v>0</v>
      </c>
      <c r="CF9" s="220">
        <f>IF($F9&gt;0,BY9/$F9*100,0)</f>
        <v>0</v>
      </c>
      <c r="CG9" s="220">
        <f t="shared" ref="CG9:CL10" si="31">IF($F9&gt;0,BZ9/$F9*100,0)</f>
        <v>0</v>
      </c>
      <c r="CH9" s="220">
        <f t="shared" si="31"/>
        <v>0</v>
      </c>
      <c r="CI9" s="220">
        <f t="shared" si="31"/>
        <v>0</v>
      </c>
      <c r="CJ9" s="220">
        <f t="shared" si="31"/>
        <v>0</v>
      </c>
      <c r="CK9" s="220">
        <f t="shared" si="31"/>
        <v>0</v>
      </c>
      <c r="CL9" s="220">
        <f t="shared" si="31"/>
        <v>0</v>
      </c>
    </row>
    <row r="10" spans="1:90" ht="34.200000000000003" x14ac:dyDescent="0.3">
      <c r="A10" s="10" t="s">
        <v>12</v>
      </c>
      <c r="B10" s="197" t="str">
        <f>'VPS1'!C10</f>
        <v>ALYT</v>
      </c>
      <c r="C10" s="213" t="str">
        <f>'VPS1'!D10</f>
        <v xml:space="preserve">Sveikatinimo paslaugų kokybės gerinimas  ir prieinamumo didinimas </v>
      </c>
      <c r="D10" s="54" t="str">
        <f>'VPS1'!J10</f>
        <v>ALYT-LEADER-20VVG-03-01</v>
      </c>
      <c r="E10" s="54" t="str">
        <f>'VPS1'!L10</f>
        <v>EŽŪFKP</v>
      </c>
      <c r="F10" s="198">
        <f>'VPS1'!G10</f>
        <v>480000</v>
      </c>
      <c r="G10" s="221">
        <f t="shared" ref="G10:G29" si="32">SUM(H10:M10)</f>
        <v>1</v>
      </c>
      <c r="H10" s="222">
        <f>COUNTIFS('D5'!$B11:$B4859,'A2'!$D10,'D5'!$BH11:$BH4859,'A2'!H$7,'D5'!$BN11:$BN4859,"taip")</f>
        <v>1</v>
      </c>
      <c r="I10" s="222">
        <f>COUNTIFS('D5'!$B11:$B4859,'A2'!$D10,'D5'!$BH11:$BH4859,'A2'!I$7,'D5'!$BN11:$BN4859,"taip")</f>
        <v>0</v>
      </c>
      <c r="J10" s="222">
        <f>COUNTIFS('D5'!$B11:$B4859,'A2'!$D10,'D5'!$BH11:$BH4859,'A2'!J$7,'D5'!$BN11:$BN4859,"taip")</f>
        <v>0</v>
      </c>
      <c r="K10" s="222">
        <f>COUNTIFS('D5'!$B11:$B4859,'A2'!$D10,'D5'!$BH11:$BH4859,'A2'!K$7,'D5'!$BN11:$BN4859,"taip")</f>
        <v>0</v>
      </c>
      <c r="L10" s="222">
        <f>COUNTIFS('D5'!$B11:$B4859,'A2'!$D10,'D5'!$BH11:$BH4859,'A2'!L$7,'D5'!$BN11:$BN4859,"taip")</f>
        <v>0</v>
      </c>
      <c r="M10" s="222">
        <f>COUNTIFS('D5'!$B11:$B4859,'A2'!$D10,'D5'!$BH11:$BH4859,'A2'!M$7,'D5'!$BN11:$BN4859,"taip")</f>
        <v>0</v>
      </c>
      <c r="N10" s="221">
        <f t="shared" ref="N10:N29" si="33">SUM(O10:T10)</f>
        <v>160000</v>
      </c>
      <c r="O10" s="222">
        <f>SUMIFS('D5'!$L$11:$L$4859,'D5'!$B$11:$B$4859,'A2'!$D10,'D5'!$BH$11:$BH$4859,O$7,'D5'!$BN$11:$BN$4859,"taip")</f>
        <v>160000</v>
      </c>
      <c r="P10" s="222">
        <f>SUMIFS('D5'!$L$11:$L$4859,'D5'!$B$11:$B$4859,'A2'!$D10,'D5'!$BH$11:$BH$4859,P$7,'D5'!$BN$11:$BN$4859,"taip")</f>
        <v>0</v>
      </c>
      <c r="Q10" s="222">
        <f>SUMIFS('D5'!$L$11:$L$4859,'D5'!$B$11:$B$4859,'A2'!$D10,'D5'!$BH$11:$BH$4859,Q$7,'D5'!$BN$11:$BN$4859,"taip")</f>
        <v>0</v>
      </c>
      <c r="R10" s="222">
        <f>SUMIFS('D5'!$L$11:$L$4859,'D5'!$B$11:$B$4859,'A2'!$D10,'D5'!$BH$11:$BH$4859,R$7,'D5'!$BN$11:$BN$4859,"taip")</f>
        <v>0</v>
      </c>
      <c r="S10" s="222">
        <f>SUMIFS('D5'!$L$11:$L$4859,'D5'!$B$11:$B$4859,'A2'!$D10,'D5'!$BH$11:$BH$4859,S$7,'D5'!$BN$11:$BN$4859,"taip")</f>
        <v>0</v>
      </c>
      <c r="T10" s="222">
        <f>SUMIFS('D5'!$L$11:$L$4859,'D5'!$B$11:$B$4859,'A2'!$D10,'D5'!$BH$11:$BH$4859,T$7,'D5'!$BN$11:$BN$4859,"taip")</f>
        <v>0</v>
      </c>
      <c r="U10" s="244">
        <f t="shared" ref="U10:U29" si="34">IF($F10&gt;0,N10/$F10*100,0)</f>
        <v>33.333333333333329</v>
      </c>
      <c r="V10" s="223">
        <f>IF($F10&gt;0,O10/$F10*100,0)</f>
        <v>33.333333333333329</v>
      </c>
      <c r="W10" s="223">
        <f t="shared" si="2"/>
        <v>0</v>
      </c>
      <c r="X10" s="223">
        <f t="shared" si="3"/>
        <v>0</v>
      </c>
      <c r="Y10" s="223">
        <f t="shared" si="4"/>
        <v>0</v>
      </c>
      <c r="Z10" s="223">
        <f t="shared" si="5"/>
        <v>0</v>
      </c>
      <c r="AA10" s="223">
        <f t="shared" si="6"/>
        <v>0</v>
      </c>
      <c r="AB10" s="221">
        <f t="shared" ref="AB10:AB29" si="35">SUM(AC10:AH10)</f>
        <v>1</v>
      </c>
      <c r="AC10" s="222">
        <f>COUNTIFS('D5'!$B11:$B4859,'A2'!$D10,'D5'!$BI11:$BI4859,'A2'!AC$7,'D5'!$BO11:$BO4859,"taip")</f>
        <v>1</v>
      </c>
      <c r="AD10" s="222">
        <f>COUNTIFS('D5'!$B11:$B4859,'A2'!$D10,'D5'!$BI11:$BI4859,'A2'!AD$7,'D5'!$BO11:$BO4859,"taip")</f>
        <v>0</v>
      </c>
      <c r="AE10" s="222">
        <f>COUNTIFS('D5'!$B11:$B4859,'A2'!$D10,'D5'!$BI11:$BI4859,'A2'!AE$7,'D5'!$BO11:$BO4859,"taip")</f>
        <v>0</v>
      </c>
      <c r="AF10" s="222">
        <f>COUNTIFS('D5'!$B11:$B4859,'A2'!$D10,'D5'!$BI11:$BI4859,'A2'!AF$7,'D5'!$BO11:$BO4859,"taip")</f>
        <v>0</v>
      </c>
      <c r="AG10" s="222">
        <f>COUNTIFS('D5'!$B11:$B4859,'A2'!$D10,'D5'!$BI11:$BI4859,'A2'!AG$7,'D5'!$BO11:$BO4859,"taip")</f>
        <v>0</v>
      </c>
      <c r="AH10" s="222">
        <f>COUNTIFS('D5'!$B11:$B4859,'A2'!$D10,'D5'!$BI11:$BI4859,'A2'!AH$7,'D5'!$BO11:$BO4859,"taip")</f>
        <v>0</v>
      </c>
      <c r="AI10" s="221">
        <f t="shared" ref="AI10:AI29" si="36">SUM(AJ10:AO10)</f>
        <v>160000</v>
      </c>
      <c r="AJ10" s="222">
        <f>SUMIFS('D5'!$AG$11:$AG$4859,'D5'!$B$11:$B$4859,'A2'!$D10,'D5'!$BI$11:$BI$4859,AJ$7,'D5'!$BO$11:$BO$4859,"taip")</f>
        <v>160000</v>
      </c>
      <c r="AK10" s="222">
        <f>SUMIFS('D5'!$AG$11:$AG$4859,'D5'!$B$11:$B$4859,'A2'!$D10,'D5'!$BI$11:$BI$4859,AK$7,'D5'!$BO$11:$BO$4859,"taip")</f>
        <v>0</v>
      </c>
      <c r="AL10" s="222">
        <f>SUMIFS('D5'!$AG$11:$AG$4859,'D5'!$B$11:$B$4859,'A2'!$D10,'D5'!$BI$11:$BI$4859,AL$7,'D5'!$BO$11:$BO$4859,"taip")</f>
        <v>0</v>
      </c>
      <c r="AM10" s="222">
        <f>SUMIFS('D5'!$AG$11:$AG$4859,'D5'!$B$11:$B$4859,'A2'!$D10,'D5'!$BI$11:$BI$4859,AM$7,'D5'!$BO$11:$BO$4859,"taip")</f>
        <v>0</v>
      </c>
      <c r="AN10" s="222">
        <f>SUMIFS('D5'!$AG$11:$AG$4859,'D5'!$B$11:$B$4859,'A2'!$D10,'D5'!$BI$11:$BI$4859,AN$7,'D5'!$BO$11:$BO$4859,"taip")</f>
        <v>0</v>
      </c>
      <c r="AO10" s="222">
        <f>SUMIFS('D5'!$AG$11:$AG$4859,'D5'!$B$11:$B$4859,'A2'!$D10,'D5'!$BI$11:$BI$4859,AO$7,'D5'!$BO$11:$BO$4859,"taip")</f>
        <v>0</v>
      </c>
      <c r="AP10" s="244">
        <f t="shared" ref="AP10:AP29" si="37">IF($F10&gt;0,AI10/$F10*100,0)</f>
        <v>33.333333333333329</v>
      </c>
      <c r="AQ10" s="223">
        <f>IF($F10&gt;0,AJ10/$F10*100,0)</f>
        <v>33.333333333333329</v>
      </c>
      <c r="AR10" s="223">
        <f t="shared" ref="AR10:AV10" si="38">IF($F10&gt;0,AK10/$F10*100,0)</f>
        <v>0</v>
      </c>
      <c r="AS10" s="223">
        <f t="shared" si="38"/>
        <v>0</v>
      </c>
      <c r="AT10" s="223">
        <f t="shared" si="38"/>
        <v>0</v>
      </c>
      <c r="AU10" s="223">
        <f t="shared" si="38"/>
        <v>0</v>
      </c>
      <c r="AV10" s="223">
        <f t="shared" si="38"/>
        <v>0</v>
      </c>
      <c r="AW10" s="221">
        <f t="shared" ref="AW10:AW29" si="39">SUM(AX10:BC10)</f>
        <v>1</v>
      </c>
      <c r="AX10" s="222">
        <f>COUNTIFS('D5'!$B11:$B4859,'A2'!$D10,'D5'!$BJ11:$BJ4859,'A2'!AX$7,'D5'!$BP11:$BP4859,"taip")</f>
        <v>1</v>
      </c>
      <c r="AY10" s="222">
        <f>COUNTIFS('D5'!$B11:$B4859,'A2'!$D10,'D5'!$BJ11:$BJ4859,'A2'!AY$7,'D5'!$BP11:$BP4859,"taip")</f>
        <v>0</v>
      </c>
      <c r="AZ10" s="222">
        <f>COUNTIFS('D5'!$B11:$B4859,'A2'!$D10,'D5'!$BJ11:$BJ4859,'A2'!AZ$7,'D5'!$BP11:$BP4859,"taip")</f>
        <v>0</v>
      </c>
      <c r="BA10" s="222">
        <f>COUNTIFS('D5'!$B11:$B4859,'A2'!$D10,'D5'!$BJ11:$BJ4859,'A2'!BA$7,'D5'!$BP11:$BP4859,"taip")</f>
        <v>0</v>
      </c>
      <c r="BB10" s="222">
        <f>COUNTIFS('D5'!$B11:$B4859,'A2'!$D10,'D5'!$BJ11:$BJ4859,'A2'!BB$7,'D5'!$BP11:$BP4859,"taip")</f>
        <v>0</v>
      </c>
      <c r="BC10" s="222">
        <f>COUNTIFS('D5'!$B11:$B4859,'A2'!$D10,'D5'!$BJ11:$BJ4859,'A2'!BC$7,'D5'!$BP11:$BP4859,"taip")</f>
        <v>0</v>
      </c>
      <c r="BD10" s="221">
        <f t="shared" ref="BD10:BD29" si="40">SUM(BE10:BJ10)</f>
        <v>160000</v>
      </c>
      <c r="BE10" s="222">
        <f>SUMIFS('D5'!$AG$11:$AG$4859,'D5'!$B$11:$B$4859,'A2'!$D10,'D5'!$BJ$11:$BJ$4859,BE$7,'D5'!$BP$11:$BP$4859,"taip")</f>
        <v>160000</v>
      </c>
      <c r="BF10" s="222">
        <f>SUMIFS('D5'!$AG$11:$AG$4859,'D5'!$B$11:$B$4859,'A2'!$D10,'D5'!$BJ$11:$BJ$4859,BF$7,'D5'!$BP$11:$BP$4859,"taip")</f>
        <v>0</v>
      </c>
      <c r="BG10" s="222">
        <f>SUMIFS('D5'!$AG$11:$AG$4859,'D5'!$B$11:$B$4859,'A2'!$D10,'D5'!$BJ$11:$BJ$4859,BG$7,'D5'!$BP$11:$BP$4859,"taip")</f>
        <v>0</v>
      </c>
      <c r="BH10" s="222">
        <f>SUMIFS('D5'!$AG$11:$AG$4859,'D5'!$B$11:$B$4859,'A2'!$D10,'D5'!$BJ$11:$BJ$4859,BH$7,'D5'!$BP$11:$BP$4859,"taip")</f>
        <v>0</v>
      </c>
      <c r="BI10" s="222">
        <f>SUMIFS('D5'!$AG$11:$AG$4859,'D5'!$B$11:$B$4859,'A2'!$D10,'D5'!$BJ$11:$BJ$4859,BI$7,'D5'!$BP$11:$BP$4859,"taip")</f>
        <v>0</v>
      </c>
      <c r="BJ10" s="222">
        <f>SUMIFS('D5'!$AG$11:$AG$4859,'D5'!$B$11:$B$4859,'A2'!$D10,'D5'!$BJ$11:$BJ$4859,BJ$7,'D5'!$BP$11:$BP$4859,"taip")</f>
        <v>0</v>
      </c>
      <c r="BK10" s="220">
        <f t="shared" ref="BK10:BK29" si="41">IF($F10&gt;0,BD10/$F10*100,0)</f>
        <v>33.333333333333329</v>
      </c>
      <c r="BL10" s="223">
        <f>IF($F10&gt;0,BE10/$F10*100,0)</f>
        <v>33.333333333333329</v>
      </c>
      <c r="BM10" s="223">
        <f t="shared" ref="BM10:BQ10" si="42">IF($F10&gt;0,BF10/$F10*100,0)</f>
        <v>0</v>
      </c>
      <c r="BN10" s="223">
        <f t="shared" si="42"/>
        <v>0</v>
      </c>
      <c r="BO10" s="223">
        <f t="shared" si="42"/>
        <v>0</v>
      </c>
      <c r="BP10" s="223">
        <f t="shared" si="42"/>
        <v>0</v>
      </c>
      <c r="BQ10" s="223">
        <f t="shared" si="42"/>
        <v>0</v>
      </c>
      <c r="BR10" s="221">
        <f t="shared" ref="BR10:BR29" si="43">SUM(BS10:BX10)</f>
        <v>0</v>
      </c>
      <c r="BS10" s="222">
        <f>COUNTIFS('D5'!$B11:$B4859,'A2'!$D10,'D5'!$BK11:$BK4859,'A2'!BS$7,'D5'!$BS11:$BS4859,"taip")</f>
        <v>0</v>
      </c>
      <c r="BT10" s="222">
        <f>COUNTIFS('D5'!$B11:$B4859,'A2'!$D10,'D5'!$BK11:$BK4859,'A2'!BT$7,'D5'!$BS11:$BS4859,"taip")</f>
        <v>0</v>
      </c>
      <c r="BU10" s="222">
        <f>COUNTIFS('D5'!$B11:$B4859,'A2'!$D10,'D5'!$BK11:$BK4859,'A2'!BU$7,'D5'!$BS11:$BS4859,"taip")</f>
        <v>0</v>
      </c>
      <c r="BV10" s="222">
        <f>COUNTIFS('D5'!$B11:$B4859,'A2'!$D10,'D5'!$BK11:$BK4859,'A2'!BV$7,'D5'!$BS11:$BS4859,"taip")</f>
        <v>0</v>
      </c>
      <c r="BW10" s="222">
        <f>COUNTIFS('D5'!$B11:$B4859,'A2'!$D10,'D5'!$BK11:$BK4859,'A2'!BW$7,'D5'!$BS11:$BS4859,"taip")</f>
        <v>0</v>
      </c>
      <c r="BX10" s="222">
        <f>COUNTIFS('D5'!$B11:$B4859,'A2'!$D10,'D5'!$BK11:$BK4859,'A2'!BX$7,'D5'!$BS11:$BS4859,"taip")</f>
        <v>0</v>
      </c>
      <c r="BY10" s="221">
        <f t="shared" ref="BY10:BY29" si="44">SUM(BZ10:CE10)</f>
        <v>0</v>
      </c>
      <c r="BZ10" s="222">
        <f>SUMIFS('D5'!$AG$11:$AG$4859,'D5'!$B$11:$B$4859,'A2'!$D10,'D5'!$BK$11:$BK$4859,BZ$7,'D5'!$BS$11:$BS$4859,"taip")</f>
        <v>0</v>
      </c>
      <c r="CA10" s="222">
        <f>SUMIFS('D5'!$AG$11:$AG$4859,'D5'!$B$11:$B$4859,'A2'!$D10,'D5'!$BK$11:$BK$4859,CA$7,'D5'!$BS$11:$BS$4859,"taip")</f>
        <v>0</v>
      </c>
      <c r="CB10" s="222">
        <f>SUMIFS('D5'!$AG$11:$AG$4859,'D5'!$B$11:$B$4859,'A2'!$D10,'D5'!$BK$11:$BK$4859,CB$7,'D5'!$BS$11:$BS$4859,"taip")</f>
        <v>0</v>
      </c>
      <c r="CC10" s="222">
        <f>SUMIFS('D5'!$AG$11:$AG$4859,'D5'!$B$11:$B$4859,'A2'!$D10,'D5'!$BK$11:$BK$4859,CC$7,'D5'!$BS$11:$BS$4859,"taip")</f>
        <v>0</v>
      </c>
      <c r="CD10" s="222">
        <f>SUMIFS('D5'!$AG$11:$AG$4859,'D5'!$B$11:$B$4859,'A2'!$D10,'D5'!$BK$11:$BK$4859,CD$7,'D5'!$BS$11:$BS$4859,"taip")</f>
        <v>0</v>
      </c>
      <c r="CE10" s="222">
        <f>SUMIFS('D5'!$AG$11:$AG$4859,'D5'!$B$11:$B$4859,'A2'!$D10,'D5'!$BK$11:$BK$4859,CE$7,'D5'!$BS$11:$BS$4859,"taip")</f>
        <v>0</v>
      </c>
      <c r="CF10" s="220">
        <f t="shared" ref="CF10:CF29" si="45">IF($F10&gt;0,BY10/$F10*100,0)</f>
        <v>0</v>
      </c>
      <c r="CG10" s="223">
        <f>IF($F10&gt;0,BZ10/$F10*100,0)</f>
        <v>0</v>
      </c>
      <c r="CH10" s="223">
        <f t="shared" si="31"/>
        <v>0</v>
      </c>
      <c r="CI10" s="223">
        <f t="shared" si="31"/>
        <v>0</v>
      </c>
      <c r="CJ10" s="223">
        <f t="shared" si="31"/>
        <v>0</v>
      </c>
      <c r="CK10" s="223">
        <f t="shared" si="31"/>
        <v>0</v>
      </c>
      <c r="CL10" s="223">
        <f t="shared" si="31"/>
        <v>0</v>
      </c>
    </row>
    <row r="11" spans="1:90" ht="34.200000000000003" x14ac:dyDescent="0.3">
      <c r="A11" s="10" t="s">
        <v>16</v>
      </c>
      <c r="B11" s="197" t="str">
        <f>'VPS1'!C11</f>
        <v>ALYT</v>
      </c>
      <c r="C11" s="213" t="str">
        <f>'VPS1'!D11</f>
        <v>Darnaus turizmo verslo kūrimas ir plėtra integruojant vietos kultūros ir gamtos  išteklius</v>
      </c>
      <c r="D11" s="54" t="str">
        <f>'VPS1'!J11</f>
        <v>ALYT-LEADER-20VVG-03-02</v>
      </c>
      <c r="E11" s="54" t="str">
        <f>'VPS1'!L11</f>
        <v>EŽŪFKP</v>
      </c>
      <c r="F11" s="198">
        <f>'VPS1'!G11</f>
        <v>450000</v>
      </c>
      <c r="G11" s="221">
        <f t="shared" si="32"/>
        <v>1</v>
      </c>
      <c r="H11" s="222">
        <f>COUNTIFS('D5'!$B11:$B4860,'A2'!$D11,'D5'!$BH11:$BH4860,'A2'!H$7,'D5'!$BN11:$BN4860,"taip")</f>
        <v>1</v>
      </c>
      <c r="I11" s="222">
        <f>COUNTIFS('D5'!$B12:$B4860,'A2'!$D11,'D5'!$BH12:$BH4860,'A2'!I$7,'D5'!$BN12:$BN4860,"taip")</f>
        <v>0</v>
      </c>
      <c r="J11" s="222">
        <f>COUNTIFS('D5'!$B12:$B4860,'A2'!$D11,'D5'!$BH12:$BH4860,'A2'!J$7,'D5'!$BN12:$BN4860,"taip")</f>
        <v>0</v>
      </c>
      <c r="K11" s="222">
        <f>COUNTIFS('D5'!$B12:$B4860,'A2'!$D11,'D5'!$BH12:$BH4860,'A2'!K$7,'D5'!$BN12:$BN4860,"taip")</f>
        <v>0</v>
      </c>
      <c r="L11" s="222">
        <f>COUNTIFS('D5'!$B12:$B4860,'A2'!$D11,'D5'!$BH12:$BH4860,'A2'!L$7,'D5'!$BN12:$BN4860,"taip")</f>
        <v>0</v>
      </c>
      <c r="M11" s="222">
        <f>COUNTIFS('D5'!$B12:$B4860,'A2'!$D11,'D5'!$BH12:$BH4860,'A2'!M$7,'D5'!$BN12:$BN4860,"taip")</f>
        <v>0</v>
      </c>
      <c r="N11" s="221">
        <f t="shared" si="33"/>
        <v>150000</v>
      </c>
      <c r="O11" s="222">
        <f>SUMIFS('D5'!$L$11:$L$4859,'D5'!$B$11:$B$4859,'A2'!$D11,'D5'!$BH$11:$BH$4859,O$7,'D5'!$BN$11:$BN$4859,"taip")</f>
        <v>150000</v>
      </c>
      <c r="P11" s="222">
        <f>SUMIFS('D5'!$L$11:$L$4859,'D5'!$B$11:$B$4859,'A2'!$D11,'D5'!$BH$11:$BH$4859,P$7,'D5'!$BN$11:$BN$4859,"taip")</f>
        <v>0</v>
      </c>
      <c r="Q11" s="222">
        <f>SUMIFS('D5'!$L$11:$L$4859,'D5'!$B$11:$B$4859,'A2'!$D11,'D5'!$BH$11:$BH$4859,Q$7,'D5'!$BN$11:$BN$4859,"taip")</f>
        <v>0</v>
      </c>
      <c r="R11" s="222">
        <f>SUMIFS('D5'!$L$11:$L$4859,'D5'!$B$11:$B$4859,'A2'!$D11,'D5'!$BH$11:$BH$4859,R$7,'D5'!$BN$11:$BN$4859,"taip")</f>
        <v>0</v>
      </c>
      <c r="S11" s="222">
        <f>SUMIFS('D5'!$L$11:$L$4859,'D5'!$B$11:$B$4859,'A2'!$D11,'D5'!$BH$11:$BH$4859,S$7,'D5'!$BN$11:$BN$4859,"taip")</f>
        <v>0</v>
      </c>
      <c r="T11" s="222">
        <f>SUMIFS('D5'!$L$11:$L$4859,'D5'!$B$11:$B$4859,'A2'!$D11,'D5'!$BH$11:$BH$4859,T$7,'D5'!$BN$11:$BN$4859,"taip")</f>
        <v>0</v>
      </c>
      <c r="U11" s="244">
        <f t="shared" si="34"/>
        <v>33.333333333333329</v>
      </c>
      <c r="V11" s="223">
        <f t="shared" ref="V11:V29" si="46">IF($F11&gt;0,O11/$F11*100,0)</f>
        <v>33.333333333333329</v>
      </c>
      <c r="W11" s="223">
        <f t="shared" si="2"/>
        <v>0</v>
      </c>
      <c r="X11" s="223">
        <f t="shared" si="3"/>
        <v>0</v>
      </c>
      <c r="Y11" s="223">
        <f t="shared" si="4"/>
        <v>0</v>
      </c>
      <c r="Z11" s="223">
        <f t="shared" si="5"/>
        <v>0</v>
      </c>
      <c r="AA11" s="223">
        <f t="shared" si="6"/>
        <v>0</v>
      </c>
      <c r="AB11" s="221">
        <f t="shared" si="35"/>
        <v>0</v>
      </c>
      <c r="AC11" s="222">
        <f>COUNTIFS('D5'!$B12:$B4860,'A2'!$D11,'D5'!$BI12:$BI4860,'A2'!AC$7,'D5'!$BO12:$BO4860,"taip")</f>
        <v>0</v>
      </c>
      <c r="AD11" s="222">
        <f>COUNTIFS('D5'!$B12:$B4860,'A2'!$D11,'D5'!$BI12:$BI4860,'A2'!AD$7,'D5'!$BO12:$BO4860,"taip")</f>
        <v>0</v>
      </c>
      <c r="AE11" s="222">
        <f>COUNTIFS('D5'!$B12:$B4860,'A2'!$D11,'D5'!$BI12:$BI4860,'A2'!AE$7,'D5'!$BO12:$BO4860,"taip")</f>
        <v>0</v>
      </c>
      <c r="AF11" s="222">
        <f>COUNTIFS('D5'!$B12:$B4860,'A2'!$D11,'D5'!$BI12:$BI4860,'A2'!AF$7,'D5'!$BO12:$BO4860,"taip")</f>
        <v>0</v>
      </c>
      <c r="AG11" s="222">
        <f>COUNTIFS('D5'!$B12:$B4860,'A2'!$D11,'D5'!$BI12:$BI4860,'A2'!AG$7,'D5'!$BO12:$BO4860,"taip")</f>
        <v>0</v>
      </c>
      <c r="AH11" s="222">
        <f>COUNTIFS('D5'!$B12:$B4860,'A2'!$D11,'D5'!$BI12:$BI4860,'A2'!AH$7,'D5'!$BO12:$BO4860,"taip")</f>
        <v>0</v>
      </c>
      <c r="AI11" s="221">
        <f t="shared" si="36"/>
        <v>0</v>
      </c>
      <c r="AJ11" s="222">
        <f>SUMIFS('D5'!$AG$11:$AG$4859,'D5'!$B$11:$B$4859,'A2'!$D11,'D5'!$BI$11:$BI$4859,AJ$7,'D5'!$BO$11:$BO$4859,"taip")</f>
        <v>0</v>
      </c>
      <c r="AK11" s="222">
        <f>SUMIFS('D5'!$AG$11:$AG$4859,'D5'!$B$11:$B$4859,'A2'!$D11,'D5'!$BI$11:$BI$4859,AK$7,'D5'!$BO$11:$BO$4859,"taip")</f>
        <v>0</v>
      </c>
      <c r="AL11" s="222">
        <f>SUMIFS('D5'!$AG$11:$AG$4859,'D5'!$B$11:$B$4859,'A2'!$D11,'D5'!$BI$11:$BI$4859,AL$7,'D5'!$BO$11:$BO$4859,"taip")</f>
        <v>0</v>
      </c>
      <c r="AM11" s="222">
        <f>SUMIFS('D5'!$AG$11:$AG$4859,'D5'!$B$11:$B$4859,'A2'!$D11,'D5'!$BI$11:$BI$4859,AM$7,'D5'!$BO$11:$BO$4859,"taip")</f>
        <v>0</v>
      </c>
      <c r="AN11" s="222">
        <f>SUMIFS('D5'!$AG$11:$AG$4859,'D5'!$B$11:$B$4859,'A2'!$D11,'D5'!$BI$11:$BI$4859,AN$7,'D5'!$BO$11:$BO$4859,"taip")</f>
        <v>0</v>
      </c>
      <c r="AO11" s="222">
        <f>SUMIFS('D5'!$AG$11:$AG$4859,'D5'!$B$11:$B$4859,'A2'!$D11,'D5'!$BI$11:$BI$4859,AO$7,'D5'!$BO$11:$BO$4859,"taip")</f>
        <v>0</v>
      </c>
      <c r="AP11" s="244">
        <f t="shared" si="37"/>
        <v>0</v>
      </c>
      <c r="AQ11" s="223">
        <f t="shared" ref="AQ11:AQ29" si="47">IF($F11&gt;0,AJ11/$F11*100,0)</f>
        <v>0</v>
      </c>
      <c r="AR11" s="223">
        <f t="shared" ref="AR11:AR29" si="48">IF($F11&gt;0,AK11/$F11*100,0)</f>
        <v>0</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0</v>
      </c>
      <c r="AX11" s="222">
        <f>COUNTIFS('D5'!$B12:$B4860,'A2'!$D11,'D5'!$BJ12:$BJ4860,'A2'!AX$7,'D5'!$BP12:$BP4860,"taip")</f>
        <v>0</v>
      </c>
      <c r="AY11" s="222">
        <f>COUNTIFS('D5'!$B12:$B4860,'A2'!$D11,'D5'!$BJ12:$BJ4860,'A2'!AY$7,'D5'!$BP12:$BP4860,"taip")</f>
        <v>0</v>
      </c>
      <c r="AZ11" s="222">
        <f>COUNTIFS('D5'!$B12:$B4860,'A2'!$D11,'D5'!$BJ12:$BJ4860,'A2'!AZ$7,'D5'!$BP12:$BP4860,"taip")</f>
        <v>0</v>
      </c>
      <c r="BA11" s="222">
        <f>COUNTIFS('D5'!$B12:$B4860,'A2'!$D11,'D5'!$BJ12:$BJ4860,'A2'!BA$7,'D5'!$BP12:$BP4860,"taip")</f>
        <v>0</v>
      </c>
      <c r="BB11" s="222">
        <f>COUNTIFS('D5'!$B12:$B4860,'A2'!$D11,'D5'!$BJ12:$BJ4860,'A2'!BB$7,'D5'!$BP12:$BP4860,"taip")</f>
        <v>0</v>
      </c>
      <c r="BC11" s="222">
        <f>COUNTIFS('D5'!$B12:$B4860,'A2'!$D11,'D5'!$BJ12:$BJ4860,'A2'!BC$7,'D5'!$BP12:$BP4860,"taip")</f>
        <v>0</v>
      </c>
      <c r="BD11" s="221">
        <f t="shared" si="40"/>
        <v>0</v>
      </c>
      <c r="BE11" s="222">
        <f>SUMIFS('D5'!$AG$11:$AG$4859,'D5'!$B$11:$B$4859,'A2'!$D11,'D5'!$BJ$11:$BJ$4859,BE$7,'D5'!$BP$11:$BP$4859,"taip")</f>
        <v>0</v>
      </c>
      <c r="BF11" s="222">
        <f>SUMIFS('D5'!$AG$11:$AG$4859,'D5'!$B$11:$B$4859,'A2'!$D11,'D5'!$BJ$11:$BJ$4859,BF$7,'D5'!$BP$11:$BP$4859,"taip")</f>
        <v>0</v>
      </c>
      <c r="BG11" s="222">
        <f>SUMIFS('D5'!$AG$11:$AG$4859,'D5'!$B$11:$B$4859,'A2'!$D11,'D5'!$BJ$11:$BJ$4859,BG$7,'D5'!$BP$11:$BP$4859,"taip")</f>
        <v>0</v>
      </c>
      <c r="BH11" s="222">
        <f>SUMIFS('D5'!$AG$11:$AG$4859,'D5'!$B$11:$B$4859,'A2'!$D11,'D5'!$BJ$11:$BJ$4859,BH$7,'D5'!$BP$11:$BP$4859,"taip")</f>
        <v>0</v>
      </c>
      <c r="BI11" s="222">
        <f>SUMIFS('D5'!$AG$11:$AG$4859,'D5'!$B$11:$B$4859,'A2'!$D11,'D5'!$BJ$11:$BJ$4859,BI$7,'D5'!$BP$11:$BP$4859,"taip")</f>
        <v>0</v>
      </c>
      <c r="BJ11" s="222">
        <f>SUMIFS('D5'!$AG$11:$AG$4859,'D5'!$B$11:$B$4859,'A2'!$D11,'D5'!$BJ$11:$BJ$4859,BJ$7,'D5'!$BP$11:$BP$4859,"taip")</f>
        <v>0</v>
      </c>
      <c r="BK11" s="220">
        <f t="shared" si="41"/>
        <v>0</v>
      </c>
      <c r="BL11" s="223">
        <f t="shared" ref="BL11:BL29" si="53">IF($F11&gt;0,BE11/$F11*100,0)</f>
        <v>0</v>
      </c>
      <c r="BM11" s="223">
        <f t="shared" ref="BM11:BM29" si="54">IF($F11&gt;0,BF11/$F11*100,0)</f>
        <v>0</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COUNTIFS('D5'!$B12:$B4860,'A2'!$D11,'D5'!$BK12:$BK4860,'A2'!BS$7,'D5'!$BS12:$BS4860,"taip")</f>
        <v>0</v>
      </c>
      <c r="BT11" s="222">
        <f>COUNTIFS('D5'!$B12:$B4860,'A2'!$D11,'D5'!$BK12:$BK4860,'A2'!BT$7,'D5'!$BS12:$BS4860,"taip")</f>
        <v>0</v>
      </c>
      <c r="BU11" s="222">
        <f>COUNTIFS('D5'!$B12:$B4860,'A2'!$D11,'D5'!$BK12:$BK4860,'A2'!BU$7,'D5'!$BS12:$BS4860,"taip")</f>
        <v>0</v>
      </c>
      <c r="BV11" s="222">
        <f>COUNTIFS('D5'!$B12:$B4860,'A2'!$D11,'D5'!$BK12:$BK4860,'A2'!BV$7,'D5'!$BS12:$BS4860,"taip")</f>
        <v>0</v>
      </c>
      <c r="BW11" s="222">
        <f>COUNTIFS('D5'!$B12:$B4860,'A2'!$D11,'D5'!$BK12:$BK4860,'A2'!BW$7,'D5'!$BS12:$BS4860,"taip")</f>
        <v>0</v>
      </c>
      <c r="BX11" s="222">
        <f>COUNTIFS('D5'!$B12:$B4860,'A2'!$D11,'D5'!$BK12:$BK4860,'A2'!BX$7,'D5'!$BS12:$BS4860,"taip")</f>
        <v>0</v>
      </c>
      <c r="BY11" s="221">
        <f t="shared" si="44"/>
        <v>0</v>
      </c>
      <c r="BZ11" s="222">
        <f>SUMIFS('D5'!$AG$11:$AG$4859,'D5'!$B$11:$B$4859,'A2'!$D11,'D5'!$BK$11:$BK$4859,BZ$7,'D5'!$BS$11:$BS$4859,"taip")</f>
        <v>0</v>
      </c>
      <c r="CA11" s="222">
        <f>SUMIFS('D5'!$AG$11:$AG$4859,'D5'!$B$11:$B$4859,'A2'!$D11,'D5'!$BK$11:$BK$4859,CA$7,'D5'!$BS$11:$BS$4859,"taip")</f>
        <v>0</v>
      </c>
      <c r="CB11" s="222">
        <f>SUMIFS('D5'!$AG$11:$AG$4859,'D5'!$B$11:$B$4859,'A2'!$D11,'D5'!$BK$11:$BK$4859,CB$7,'D5'!$BS$11:$BS$4859,"taip")</f>
        <v>0</v>
      </c>
      <c r="CC11" s="222">
        <f>SUMIFS('D5'!$AG$11:$AG$4859,'D5'!$B$11:$B$4859,'A2'!$D11,'D5'!$BK$11:$BK$4859,CC$7,'D5'!$BS$11:$BS$4859,"taip")</f>
        <v>0</v>
      </c>
      <c r="CD11" s="222">
        <f>SUMIFS('D5'!$AG$11:$AG$4859,'D5'!$B$11:$B$4859,'A2'!$D11,'D5'!$BK$11:$BK$4859,CD$7,'D5'!$BS$11:$BS$4859,"taip")</f>
        <v>0</v>
      </c>
      <c r="CE11" s="222">
        <f>SUMIFS('D5'!$AG$11:$AG$4859,'D5'!$B$11:$B$4859,'A2'!$D11,'D5'!$BK$11:$BK$4859,CE$7,'D5'!$BS$11:$BS$4859,"taip")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ht="22.8" x14ac:dyDescent="0.3">
      <c r="A12" s="10" t="s">
        <v>19</v>
      </c>
      <c r="B12" s="197" t="str">
        <f>'VPS1'!C12</f>
        <v>ALYT</v>
      </c>
      <c r="C12" s="213" t="str">
        <f>'VPS1'!D12</f>
        <v>Teminių kaimų kūrimas ir  vietos produktų populiarinimas</v>
      </c>
      <c r="D12" s="54" t="str">
        <f>'VPS1'!J12</f>
        <v>ALYT-LEADER-20VVG-07-03</v>
      </c>
      <c r="E12" s="54" t="str">
        <f>'VPS1'!L12</f>
        <v>EŽŪFKP</v>
      </c>
      <c r="F12" s="198">
        <f>'VPS1'!G12</f>
        <v>325000</v>
      </c>
      <c r="G12" s="221">
        <f t="shared" si="32"/>
        <v>0</v>
      </c>
      <c r="H12" s="222">
        <f>COUNTIFS('D5'!$B11:$B4861,'A2'!$D12,'D5'!$BH11:$BH4861,'A2'!H$7,'D5'!$BN11:$BN4861,"taip")</f>
        <v>0</v>
      </c>
      <c r="I12" s="222">
        <f>COUNTIFS('D5'!$B12:$B4861,'A2'!$D12,'D5'!$BH12:$BH4861,'A2'!I$7,'D5'!$BN12:$BN4861,"taip")</f>
        <v>0</v>
      </c>
      <c r="J12" s="222">
        <f>COUNTIFS('D5'!$B12:$B4861,'A2'!$D12,'D5'!$BH12:$BH4861,'A2'!J$7,'D5'!$BN12:$BN4861,"taip")</f>
        <v>0</v>
      </c>
      <c r="K12" s="222">
        <f>COUNTIFS('D5'!$B12:$B4861,'A2'!$D12,'D5'!$BH12:$BH4861,'A2'!K$7,'D5'!$BN12:$BN4861,"taip")</f>
        <v>0</v>
      </c>
      <c r="L12" s="222">
        <f>COUNTIFS('D5'!$B12:$B4861,'A2'!$D12,'D5'!$BH12:$BH4861,'A2'!L$7,'D5'!$BN12:$BN4861,"taip")</f>
        <v>0</v>
      </c>
      <c r="M12" s="222">
        <f>COUNTIFS('D5'!$B12:$B4861,'A2'!$D12,'D5'!$BH12:$BH4861,'A2'!M$7,'D5'!$BN12:$BN4861,"taip")</f>
        <v>0</v>
      </c>
      <c r="N12" s="221">
        <f t="shared" si="33"/>
        <v>0</v>
      </c>
      <c r="O12" s="222">
        <f>SUMIFS('D5'!$L$11:$L$4859,'D5'!$B$11:$B$4859,'A2'!$D12,'D5'!$BH$11:$BH$4859,O$7,'D5'!$BN$11:$BN$4859,"taip")</f>
        <v>0</v>
      </c>
      <c r="P12" s="222">
        <f>SUMIFS('D5'!$L$11:$L$4859,'D5'!$B$11:$B$4859,'A2'!$D12,'D5'!$BH$11:$BH$4859,P$7,'D5'!$BN$11:$BN$4859,"taip")</f>
        <v>0</v>
      </c>
      <c r="Q12" s="222">
        <f>SUMIFS('D5'!$L$11:$L$4859,'D5'!$B$11:$B$4859,'A2'!$D12,'D5'!$BH$11:$BH$4859,Q$7,'D5'!$BN$11:$BN$4859,"taip")</f>
        <v>0</v>
      </c>
      <c r="R12" s="222">
        <f>SUMIFS('D5'!$L$11:$L$4859,'D5'!$B$11:$B$4859,'A2'!$D12,'D5'!$BH$11:$BH$4859,R$7,'D5'!$BN$11:$BN$4859,"taip")</f>
        <v>0</v>
      </c>
      <c r="S12" s="222">
        <f>SUMIFS('D5'!$L$11:$L$4859,'D5'!$B$11:$B$4859,'A2'!$D12,'D5'!$BH$11:$BH$4859,S$7,'D5'!$BN$11:$BN$4859,"taip")</f>
        <v>0</v>
      </c>
      <c r="T12" s="222">
        <f>SUMIFS('D5'!$L$11:$L$4859,'D5'!$B$11:$B$4859,'A2'!$D12,'D5'!$BH$11:$BH$4859,T$7,'D5'!$BN$11:$BN$4859,"taip")</f>
        <v>0</v>
      </c>
      <c r="U12" s="244">
        <f t="shared" si="34"/>
        <v>0</v>
      </c>
      <c r="V12" s="223">
        <f t="shared" si="46"/>
        <v>0</v>
      </c>
      <c r="W12" s="223">
        <f t="shared" si="2"/>
        <v>0</v>
      </c>
      <c r="X12" s="223">
        <f t="shared" si="3"/>
        <v>0</v>
      </c>
      <c r="Y12" s="223">
        <f t="shared" si="4"/>
        <v>0</v>
      </c>
      <c r="Z12" s="223">
        <f t="shared" si="5"/>
        <v>0</v>
      </c>
      <c r="AA12" s="223">
        <f t="shared" si="6"/>
        <v>0</v>
      </c>
      <c r="AB12" s="221">
        <f t="shared" si="35"/>
        <v>0</v>
      </c>
      <c r="AC12" s="222">
        <f>COUNTIFS('D5'!$B12:$B4861,'A2'!$D12,'D5'!$BI12:$BI4861,'A2'!AC$7,'D5'!$BO12:$BO4861,"taip")</f>
        <v>0</v>
      </c>
      <c r="AD12" s="222">
        <f>COUNTIFS('D5'!$B12:$B4861,'A2'!$D12,'D5'!$BI12:$BI4861,'A2'!AD$7,'D5'!$BO12:$BO4861,"taip")</f>
        <v>0</v>
      </c>
      <c r="AE12" s="222">
        <f>COUNTIFS('D5'!$B12:$B4861,'A2'!$D12,'D5'!$BI12:$BI4861,'A2'!AE$7,'D5'!$BO12:$BO4861,"taip")</f>
        <v>0</v>
      </c>
      <c r="AF12" s="222">
        <f>COUNTIFS('D5'!$B12:$B4861,'A2'!$D12,'D5'!$BI12:$BI4861,'A2'!AF$7,'D5'!$BO12:$BO4861,"taip")</f>
        <v>0</v>
      </c>
      <c r="AG12" s="222">
        <f>COUNTIFS('D5'!$B12:$B4861,'A2'!$D12,'D5'!$BI12:$BI4861,'A2'!AG$7,'D5'!$BO12:$BO4861,"taip")</f>
        <v>0</v>
      </c>
      <c r="AH12" s="222">
        <f>COUNTIFS('D5'!$B12:$B4861,'A2'!$D12,'D5'!$BI12:$BI4861,'A2'!AH$7,'D5'!$BO12:$BO4861,"taip")</f>
        <v>0</v>
      </c>
      <c r="AI12" s="221">
        <f t="shared" si="36"/>
        <v>0</v>
      </c>
      <c r="AJ12" s="222">
        <f>SUMIFS('D5'!$AG$11:$AG$4859,'D5'!$B$11:$B$4859,'A2'!$D12,'D5'!$BI$11:$BI$4859,AJ$7,'D5'!$BO$11:$BO$4859,"taip")</f>
        <v>0</v>
      </c>
      <c r="AK12" s="222">
        <f>SUMIFS('D5'!$AG$11:$AG$4859,'D5'!$B$11:$B$4859,'A2'!$D12,'D5'!$BI$11:$BI$4859,AK$7,'D5'!$BO$11:$BO$4859,"taip")</f>
        <v>0</v>
      </c>
      <c r="AL12" s="222">
        <f>SUMIFS('D5'!$AG$11:$AG$4859,'D5'!$B$11:$B$4859,'A2'!$D12,'D5'!$BI$11:$BI$4859,AL$7,'D5'!$BO$11:$BO$4859,"taip")</f>
        <v>0</v>
      </c>
      <c r="AM12" s="222">
        <f>SUMIFS('D5'!$AG$11:$AG$4859,'D5'!$B$11:$B$4859,'A2'!$D12,'D5'!$BI$11:$BI$4859,AM$7,'D5'!$BO$11:$BO$4859,"taip")</f>
        <v>0</v>
      </c>
      <c r="AN12" s="222">
        <f>SUMIFS('D5'!$AG$11:$AG$4859,'D5'!$B$11:$B$4859,'A2'!$D12,'D5'!$BI$11:$BI$4859,AN$7,'D5'!$BO$11:$BO$4859,"taip")</f>
        <v>0</v>
      </c>
      <c r="AO12" s="222">
        <f>SUMIFS('D5'!$AG$11:$AG$4859,'D5'!$B$11:$B$4859,'A2'!$D12,'D5'!$BI$11:$BI$4859,AO$7,'D5'!$BO$11:$BO$4859,"taip")</f>
        <v>0</v>
      </c>
      <c r="AP12" s="244">
        <f t="shared" si="37"/>
        <v>0</v>
      </c>
      <c r="AQ12" s="223">
        <f t="shared" si="47"/>
        <v>0</v>
      </c>
      <c r="AR12" s="223">
        <f t="shared" si="48"/>
        <v>0</v>
      </c>
      <c r="AS12" s="223">
        <f t="shared" si="49"/>
        <v>0</v>
      </c>
      <c r="AT12" s="223">
        <f t="shared" si="50"/>
        <v>0</v>
      </c>
      <c r="AU12" s="223">
        <f t="shared" si="51"/>
        <v>0</v>
      </c>
      <c r="AV12" s="223">
        <f t="shared" si="52"/>
        <v>0</v>
      </c>
      <c r="AW12" s="221">
        <f t="shared" si="39"/>
        <v>0</v>
      </c>
      <c r="AX12" s="222">
        <f>COUNTIFS('D5'!$B12:$B4861,'A2'!$D12,'D5'!$BJ12:$BJ4861,'A2'!AX$7,'D5'!$BP12:$BP4861,"taip")</f>
        <v>0</v>
      </c>
      <c r="AY12" s="222">
        <f>COUNTIFS('D5'!$B12:$B4861,'A2'!$D12,'D5'!$BJ12:$BJ4861,'A2'!AY$7,'D5'!$BP12:$BP4861,"taip")</f>
        <v>0</v>
      </c>
      <c r="AZ12" s="222">
        <f>COUNTIFS('D5'!$B12:$B4861,'A2'!$D12,'D5'!$BJ12:$BJ4861,'A2'!AZ$7,'D5'!$BP12:$BP4861,"taip")</f>
        <v>0</v>
      </c>
      <c r="BA12" s="222">
        <f>COUNTIFS('D5'!$B12:$B4861,'A2'!$D12,'D5'!$BJ12:$BJ4861,'A2'!BA$7,'D5'!$BP12:$BP4861,"taip")</f>
        <v>0</v>
      </c>
      <c r="BB12" s="222">
        <f>COUNTIFS('D5'!$B12:$B4861,'A2'!$D12,'D5'!$BJ12:$BJ4861,'A2'!BB$7,'D5'!$BP12:$BP4861,"taip")</f>
        <v>0</v>
      </c>
      <c r="BC12" s="222">
        <f>COUNTIFS('D5'!$B12:$B4861,'A2'!$D12,'D5'!$BJ12:$BJ4861,'A2'!BC$7,'D5'!$BP12:$BP4861,"taip")</f>
        <v>0</v>
      </c>
      <c r="BD12" s="221">
        <f t="shared" si="40"/>
        <v>0</v>
      </c>
      <c r="BE12" s="222">
        <f>SUMIFS('D5'!$AG$11:$AG$4859,'D5'!$B$11:$B$4859,'A2'!$D12,'D5'!$BJ$11:$BJ$4859,BE$7,'D5'!$BP$11:$BP$4859,"taip")</f>
        <v>0</v>
      </c>
      <c r="BF12" s="222">
        <f>SUMIFS('D5'!$AG$11:$AG$4859,'D5'!$B$11:$B$4859,'A2'!$D12,'D5'!$BJ$11:$BJ$4859,BF$7,'D5'!$BP$11:$BP$4859,"taip")</f>
        <v>0</v>
      </c>
      <c r="BG12" s="222">
        <f>SUMIFS('D5'!$AG$11:$AG$4859,'D5'!$B$11:$B$4859,'A2'!$D12,'D5'!$BJ$11:$BJ$4859,BG$7,'D5'!$BP$11:$BP$4859,"taip")</f>
        <v>0</v>
      </c>
      <c r="BH12" s="222">
        <f>SUMIFS('D5'!$AG$11:$AG$4859,'D5'!$B$11:$B$4859,'A2'!$D12,'D5'!$BJ$11:$BJ$4859,BH$7,'D5'!$BP$11:$BP$4859,"taip")</f>
        <v>0</v>
      </c>
      <c r="BI12" s="222">
        <f>SUMIFS('D5'!$AG$11:$AG$4859,'D5'!$B$11:$B$4859,'A2'!$D12,'D5'!$BJ$11:$BJ$4859,BI$7,'D5'!$BP$11:$BP$4859,"taip")</f>
        <v>0</v>
      </c>
      <c r="BJ12" s="222">
        <f>SUMIFS('D5'!$AG$11:$AG$4859,'D5'!$B$11:$B$4859,'A2'!$D12,'D5'!$BJ$11:$BJ$4859,BJ$7,'D5'!$BP$11:$BP$4859,"taip")</f>
        <v>0</v>
      </c>
      <c r="BK12" s="220">
        <f t="shared" si="41"/>
        <v>0</v>
      </c>
      <c r="BL12" s="223">
        <f t="shared" si="53"/>
        <v>0</v>
      </c>
      <c r="BM12" s="223">
        <f t="shared" si="54"/>
        <v>0</v>
      </c>
      <c r="BN12" s="223">
        <f t="shared" si="55"/>
        <v>0</v>
      </c>
      <c r="BO12" s="223">
        <f t="shared" si="56"/>
        <v>0</v>
      </c>
      <c r="BP12" s="223">
        <f t="shared" si="57"/>
        <v>0</v>
      </c>
      <c r="BQ12" s="223">
        <f t="shared" si="58"/>
        <v>0</v>
      </c>
      <c r="BR12" s="221">
        <f t="shared" si="43"/>
        <v>0</v>
      </c>
      <c r="BS12" s="222">
        <f>COUNTIFS('D5'!$B12:$B4861,'A2'!$D12,'D5'!$BK12:$BK4861,'A2'!BS$7,'D5'!$BS12:$BS4861,"taip")</f>
        <v>0</v>
      </c>
      <c r="BT12" s="222">
        <f>COUNTIFS('D5'!$B12:$B4861,'A2'!$D12,'D5'!$BK12:$BK4861,'A2'!BT$7,'D5'!$BS12:$BS4861,"taip")</f>
        <v>0</v>
      </c>
      <c r="BU12" s="222">
        <f>COUNTIFS('D5'!$B12:$B4861,'A2'!$D12,'D5'!$BK12:$BK4861,'A2'!BU$7,'D5'!$BS12:$BS4861,"taip")</f>
        <v>0</v>
      </c>
      <c r="BV12" s="222">
        <f>COUNTIFS('D5'!$B12:$B4861,'A2'!$D12,'D5'!$BK12:$BK4861,'A2'!BV$7,'D5'!$BS12:$BS4861,"taip")</f>
        <v>0</v>
      </c>
      <c r="BW12" s="222">
        <f>COUNTIFS('D5'!$B12:$B4861,'A2'!$D12,'D5'!$BK12:$BK4861,'A2'!BW$7,'D5'!$BS12:$BS4861,"taip")</f>
        <v>0</v>
      </c>
      <c r="BX12" s="222">
        <f>COUNTIFS('D5'!$B12:$B4861,'A2'!$D12,'D5'!$BK12:$BK4861,'A2'!BX$7,'D5'!$BS12:$BS4861,"taip")</f>
        <v>0</v>
      </c>
      <c r="BY12" s="221">
        <f t="shared" si="44"/>
        <v>0</v>
      </c>
      <c r="BZ12" s="222">
        <f>SUMIFS('D5'!$AG$11:$AG$4859,'D5'!$B$11:$B$4859,'A2'!$D12,'D5'!$BK$11:$BK$4859,BZ$7,'D5'!$BS$11:$BS$4859,"taip")</f>
        <v>0</v>
      </c>
      <c r="CA12" s="222">
        <f>SUMIFS('D5'!$AG$11:$AG$4859,'D5'!$B$11:$B$4859,'A2'!$D12,'D5'!$BK$11:$BK$4859,CA$7,'D5'!$BS$11:$BS$4859,"taip")</f>
        <v>0</v>
      </c>
      <c r="CB12" s="222">
        <f>SUMIFS('D5'!$AG$11:$AG$4859,'D5'!$B$11:$B$4859,'A2'!$D12,'D5'!$BK$11:$BK$4859,CB$7,'D5'!$BS$11:$BS$4859,"taip")</f>
        <v>0</v>
      </c>
      <c r="CC12" s="222">
        <f>SUMIFS('D5'!$AG$11:$AG$4859,'D5'!$B$11:$B$4859,'A2'!$D12,'D5'!$BK$11:$BK$4859,CC$7,'D5'!$BS$11:$BS$4859,"taip")</f>
        <v>0</v>
      </c>
      <c r="CD12" s="222">
        <f>SUMIFS('D5'!$AG$11:$AG$4859,'D5'!$B$11:$B$4859,'A2'!$D12,'D5'!$BK$11:$BK$4859,CD$7,'D5'!$BS$11:$BS$4859,"taip")</f>
        <v>0</v>
      </c>
      <c r="CE12" s="222">
        <f>SUMIFS('D5'!$AG$11:$AG$4859,'D5'!$B$11:$B$4859,'A2'!$D12,'D5'!$BK$11:$BK$4859,CE$7,'D5'!$BS$11:$BS$4859,"taip")</f>
        <v>0</v>
      </c>
      <c r="CF12" s="220">
        <f t="shared" si="45"/>
        <v>0</v>
      </c>
      <c r="CG12" s="223">
        <f t="shared" si="59"/>
        <v>0</v>
      </c>
      <c r="CH12" s="223">
        <f t="shared" si="60"/>
        <v>0</v>
      </c>
      <c r="CI12" s="223">
        <f t="shared" si="61"/>
        <v>0</v>
      </c>
      <c r="CJ12" s="223">
        <f t="shared" si="62"/>
        <v>0</v>
      </c>
      <c r="CK12" s="223">
        <f t="shared" si="63"/>
        <v>0</v>
      </c>
      <c r="CL12" s="223">
        <f t="shared" si="64"/>
        <v>0</v>
      </c>
    </row>
    <row r="13" spans="1:90" ht="34.200000000000003" x14ac:dyDescent="0.3">
      <c r="A13" s="10" t="s">
        <v>22</v>
      </c>
      <c r="B13" s="197" t="str">
        <f>'VPS1'!C13</f>
        <v>ALYT</v>
      </c>
      <c r="C13" s="213" t="str">
        <f>'VPS1'!D13</f>
        <v>Įtraukios infrastruktūros vystymas taikant sumanius sprendimus</v>
      </c>
      <c r="D13" s="54" t="str">
        <f>'VPS1'!J13</f>
        <v>ALYT-LEADER-20VVG-04-04</v>
      </c>
      <c r="E13" s="54" t="str">
        <f>'VPS1'!L13</f>
        <v>EŽŪFKP</v>
      </c>
      <c r="F13" s="198">
        <f>'VPS1'!G13</f>
        <v>201608</v>
      </c>
      <c r="G13" s="221">
        <f t="shared" si="32"/>
        <v>0</v>
      </c>
      <c r="H13" s="222">
        <f>COUNTIFS('D5'!$B11:$B4862,'A2'!$D13,'D5'!$BH11:$BH4862,'A2'!H$7,'D5'!$BN11:$BN4862,"taip")</f>
        <v>0</v>
      </c>
      <c r="I13" s="222">
        <f>COUNTIFS('D5'!$B13:$B4862,'A2'!$D13,'D5'!$BH13:$BH4862,'A2'!I$7,'D5'!$BN13:$BN4862,"taip")</f>
        <v>0</v>
      </c>
      <c r="J13" s="222">
        <f>COUNTIFS('D5'!$B13:$B4862,'A2'!$D13,'D5'!$BH13:$BH4862,'A2'!J$7,'D5'!$BN13:$BN4862,"taip")</f>
        <v>0</v>
      </c>
      <c r="K13" s="222">
        <f>COUNTIFS('D5'!$B13:$B4862,'A2'!$D13,'D5'!$BH13:$BH4862,'A2'!K$7,'D5'!$BN13:$BN4862,"taip")</f>
        <v>0</v>
      </c>
      <c r="L13" s="222">
        <f>COUNTIFS('D5'!$B13:$B4862,'A2'!$D13,'D5'!$BH13:$BH4862,'A2'!L$7,'D5'!$BN13:$BN4862,"taip")</f>
        <v>0</v>
      </c>
      <c r="M13" s="222">
        <f>COUNTIFS('D5'!$B13:$B4862,'A2'!$D13,'D5'!$BH13:$BH4862,'A2'!M$7,'D5'!$BN13:$BN4862,"taip")</f>
        <v>0</v>
      </c>
      <c r="N13" s="221">
        <f t="shared" si="33"/>
        <v>0</v>
      </c>
      <c r="O13" s="222">
        <f>SUMIFS('D5'!$L$11:$L$4859,'D5'!$B$11:$B$4859,'A2'!$D13,'D5'!$BH$11:$BH$4859,O$7,'D5'!$BN$11:$BN$4859,"taip")</f>
        <v>0</v>
      </c>
      <c r="P13" s="222">
        <f>SUMIFS('D5'!$L$11:$L$4859,'D5'!$B$11:$B$4859,'A2'!$D13,'D5'!$BH$11:$BH$4859,P$7,'D5'!$BN$11:$BN$4859,"taip")</f>
        <v>0</v>
      </c>
      <c r="Q13" s="222">
        <f>SUMIFS('D5'!$L$11:$L$4859,'D5'!$B$11:$B$4859,'A2'!$D13,'D5'!$BH$11:$BH$4859,Q$7,'D5'!$BN$11:$BN$4859,"taip")</f>
        <v>0</v>
      </c>
      <c r="R13" s="222">
        <f>SUMIFS('D5'!$L$11:$L$4859,'D5'!$B$11:$B$4859,'A2'!$D13,'D5'!$BH$11:$BH$4859,R$7,'D5'!$BN$11:$BN$4859,"taip")</f>
        <v>0</v>
      </c>
      <c r="S13" s="222">
        <f>SUMIFS('D5'!$L$11:$L$4859,'D5'!$B$11:$B$4859,'A2'!$D13,'D5'!$BH$11:$BH$4859,S$7,'D5'!$BN$11:$BN$4859,"taip")</f>
        <v>0</v>
      </c>
      <c r="T13" s="222">
        <f>SUMIFS('D5'!$L$11:$L$4859,'D5'!$B$11:$B$4859,'A2'!$D13,'D5'!$BH$11:$BH$4859,T$7,'D5'!$BN$11:$BN$4859,"taip")</f>
        <v>0</v>
      </c>
      <c r="U13" s="244">
        <f t="shared" si="34"/>
        <v>0</v>
      </c>
      <c r="V13" s="223">
        <f t="shared" si="46"/>
        <v>0</v>
      </c>
      <c r="W13" s="223">
        <f t="shared" si="2"/>
        <v>0</v>
      </c>
      <c r="X13" s="223">
        <f t="shared" si="3"/>
        <v>0</v>
      </c>
      <c r="Y13" s="223">
        <f t="shared" si="4"/>
        <v>0</v>
      </c>
      <c r="Z13" s="223">
        <f t="shared" si="5"/>
        <v>0</v>
      </c>
      <c r="AA13" s="223">
        <f t="shared" si="6"/>
        <v>0</v>
      </c>
      <c r="AB13" s="221">
        <f t="shared" si="35"/>
        <v>0</v>
      </c>
      <c r="AC13" s="222">
        <f>COUNTIFS('D5'!$B13:$B4862,'A2'!$D13,'D5'!$BI13:$BI4862,'A2'!AC$7,'D5'!$BO13:$BO4862,"taip")</f>
        <v>0</v>
      </c>
      <c r="AD13" s="222">
        <f>COUNTIFS('D5'!$B13:$B4862,'A2'!$D13,'D5'!$BI13:$BI4862,'A2'!AD$7,'D5'!$BO13:$BO4862,"taip")</f>
        <v>0</v>
      </c>
      <c r="AE13" s="222">
        <f>COUNTIFS('D5'!$B13:$B4862,'A2'!$D13,'D5'!$BI13:$BI4862,'A2'!AE$7,'D5'!$BO13:$BO4862,"taip")</f>
        <v>0</v>
      </c>
      <c r="AF13" s="222">
        <f>COUNTIFS('D5'!$B13:$B4862,'A2'!$D13,'D5'!$BI13:$BI4862,'A2'!AF$7,'D5'!$BO13:$BO4862,"taip")</f>
        <v>0</v>
      </c>
      <c r="AG13" s="222">
        <f>COUNTIFS('D5'!$B13:$B4862,'A2'!$D13,'D5'!$BI13:$BI4862,'A2'!AG$7,'D5'!$BO13:$BO4862,"taip")</f>
        <v>0</v>
      </c>
      <c r="AH13" s="222">
        <f>COUNTIFS('D5'!$B13:$B4862,'A2'!$D13,'D5'!$BI13:$BI4862,'A2'!AH$7,'D5'!$BO13:$BO4862,"taip")</f>
        <v>0</v>
      </c>
      <c r="AI13" s="221">
        <f t="shared" si="36"/>
        <v>0</v>
      </c>
      <c r="AJ13" s="222">
        <f>SUMIFS('D5'!$AG$11:$AG$4859,'D5'!$B$11:$B$4859,'A2'!$D13,'D5'!$BI$11:$BI$4859,AJ$7,'D5'!$BO$11:$BO$4859,"taip")</f>
        <v>0</v>
      </c>
      <c r="AK13" s="222">
        <f>SUMIFS('D5'!$AG$11:$AG$4859,'D5'!$B$11:$B$4859,'A2'!$D13,'D5'!$BI$11:$BI$4859,AK$7,'D5'!$BO$11:$BO$4859,"taip")</f>
        <v>0</v>
      </c>
      <c r="AL13" s="222">
        <f>SUMIFS('D5'!$AG$11:$AG$4859,'D5'!$B$11:$B$4859,'A2'!$D13,'D5'!$BI$11:$BI$4859,AL$7,'D5'!$BO$11:$BO$4859,"taip")</f>
        <v>0</v>
      </c>
      <c r="AM13" s="222">
        <f>SUMIFS('D5'!$AG$11:$AG$4859,'D5'!$B$11:$B$4859,'A2'!$D13,'D5'!$BI$11:$BI$4859,AM$7,'D5'!$BO$11:$BO$4859,"taip")</f>
        <v>0</v>
      </c>
      <c r="AN13" s="222">
        <f>SUMIFS('D5'!$AG$11:$AG$4859,'D5'!$B$11:$B$4859,'A2'!$D13,'D5'!$BI$11:$BI$4859,AN$7,'D5'!$BO$11:$BO$4859,"taip")</f>
        <v>0</v>
      </c>
      <c r="AO13" s="222">
        <f>SUMIFS('D5'!$AG$11:$AG$4859,'D5'!$B$11:$B$4859,'A2'!$D13,'D5'!$BI$11:$BI$4859,AO$7,'D5'!$BO$11:$BO$4859,"taip")</f>
        <v>0</v>
      </c>
      <c r="AP13" s="244">
        <f t="shared" si="37"/>
        <v>0</v>
      </c>
      <c r="AQ13" s="223">
        <f t="shared" si="47"/>
        <v>0</v>
      </c>
      <c r="AR13" s="223">
        <f t="shared" si="48"/>
        <v>0</v>
      </c>
      <c r="AS13" s="223">
        <f t="shared" si="49"/>
        <v>0</v>
      </c>
      <c r="AT13" s="223">
        <f t="shared" si="50"/>
        <v>0</v>
      </c>
      <c r="AU13" s="223">
        <f t="shared" si="51"/>
        <v>0</v>
      </c>
      <c r="AV13" s="223">
        <f t="shared" si="52"/>
        <v>0</v>
      </c>
      <c r="AW13" s="221">
        <f t="shared" si="39"/>
        <v>0</v>
      </c>
      <c r="AX13" s="222">
        <f>COUNTIFS('D5'!$B13:$B4862,'A2'!$D13,'D5'!$BJ13:$BJ4862,'A2'!AX$7,'D5'!$BP13:$BP4862,"taip")</f>
        <v>0</v>
      </c>
      <c r="AY13" s="222">
        <f>COUNTIFS('D5'!$B13:$B4862,'A2'!$D13,'D5'!$BJ13:$BJ4862,'A2'!AY$7,'D5'!$BP13:$BP4862,"taip")</f>
        <v>0</v>
      </c>
      <c r="AZ13" s="222">
        <f>COUNTIFS('D5'!$B13:$B4862,'A2'!$D13,'D5'!$BJ13:$BJ4862,'A2'!AZ$7,'D5'!$BP13:$BP4862,"taip")</f>
        <v>0</v>
      </c>
      <c r="BA13" s="222">
        <f>COUNTIFS('D5'!$B13:$B4862,'A2'!$D13,'D5'!$BJ13:$BJ4862,'A2'!BA$7,'D5'!$BP13:$BP4862,"taip")</f>
        <v>0</v>
      </c>
      <c r="BB13" s="222">
        <f>COUNTIFS('D5'!$B13:$B4862,'A2'!$D13,'D5'!$BJ13:$BJ4862,'A2'!BB$7,'D5'!$BP13:$BP4862,"taip")</f>
        <v>0</v>
      </c>
      <c r="BC13" s="222">
        <f>COUNTIFS('D5'!$B13:$B4862,'A2'!$D13,'D5'!$BJ13:$BJ4862,'A2'!BC$7,'D5'!$BP13:$BP4862,"taip")</f>
        <v>0</v>
      </c>
      <c r="BD13" s="221">
        <f t="shared" si="40"/>
        <v>0</v>
      </c>
      <c r="BE13" s="222">
        <f>SUMIFS('D5'!$AG$11:$AG$4859,'D5'!$B$11:$B$4859,'A2'!$D13,'D5'!$BJ$11:$BJ$4859,BE$7,'D5'!$BP$11:$BP$4859,"taip")</f>
        <v>0</v>
      </c>
      <c r="BF13" s="222">
        <f>SUMIFS('D5'!$AG$11:$AG$4859,'D5'!$B$11:$B$4859,'A2'!$D13,'D5'!$BJ$11:$BJ$4859,BF$7,'D5'!$BP$11:$BP$4859,"taip")</f>
        <v>0</v>
      </c>
      <c r="BG13" s="222">
        <f>SUMIFS('D5'!$AG$11:$AG$4859,'D5'!$B$11:$B$4859,'A2'!$D13,'D5'!$BJ$11:$BJ$4859,BG$7,'D5'!$BP$11:$BP$4859,"taip")</f>
        <v>0</v>
      </c>
      <c r="BH13" s="222">
        <f>SUMIFS('D5'!$AG$11:$AG$4859,'D5'!$B$11:$B$4859,'A2'!$D13,'D5'!$BJ$11:$BJ$4859,BH$7,'D5'!$BP$11:$BP$4859,"taip")</f>
        <v>0</v>
      </c>
      <c r="BI13" s="222">
        <f>SUMIFS('D5'!$AG$11:$AG$4859,'D5'!$B$11:$B$4859,'A2'!$D13,'D5'!$BJ$11:$BJ$4859,BI$7,'D5'!$BP$11:$BP$4859,"taip")</f>
        <v>0</v>
      </c>
      <c r="BJ13" s="222">
        <f>SUMIFS('D5'!$AG$11:$AG$4859,'D5'!$B$11:$B$4859,'A2'!$D13,'D5'!$BJ$11:$BJ$4859,BJ$7,'D5'!$BP$11:$BP$4859,"taip")</f>
        <v>0</v>
      </c>
      <c r="BK13" s="220">
        <f t="shared" si="41"/>
        <v>0</v>
      </c>
      <c r="BL13" s="223">
        <f t="shared" si="53"/>
        <v>0</v>
      </c>
      <c r="BM13" s="223">
        <f t="shared" si="54"/>
        <v>0</v>
      </c>
      <c r="BN13" s="223">
        <f t="shared" si="55"/>
        <v>0</v>
      </c>
      <c r="BO13" s="223">
        <f t="shared" si="56"/>
        <v>0</v>
      </c>
      <c r="BP13" s="223">
        <f t="shared" si="57"/>
        <v>0</v>
      </c>
      <c r="BQ13" s="223">
        <f t="shared" si="58"/>
        <v>0</v>
      </c>
      <c r="BR13" s="221">
        <f t="shared" si="43"/>
        <v>0</v>
      </c>
      <c r="BS13" s="222">
        <f>COUNTIFS('D5'!$B13:$B4862,'A2'!$D13,'D5'!$BK13:$BK4862,'A2'!BS$7,'D5'!$BS13:$BS4862,"taip")</f>
        <v>0</v>
      </c>
      <c r="BT13" s="222">
        <f>COUNTIFS('D5'!$B13:$B4862,'A2'!$D13,'D5'!$BK13:$BK4862,'A2'!BT$7,'D5'!$BS13:$BS4862,"taip")</f>
        <v>0</v>
      </c>
      <c r="BU13" s="222">
        <f>COUNTIFS('D5'!$B13:$B4862,'A2'!$D13,'D5'!$BK13:$BK4862,'A2'!BU$7,'D5'!$BS13:$BS4862,"taip")</f>
        <v>0</v>
      </c>
      <c r="BV13" s="222">
        <f>COUNTIFS('D5'!$B13:$B4862,'A2'!$D13,'D5'!$BK13:$BK4862,'A2'!BV$7,'D5'!$BS13:$BS4862,"taip")</f>
        <v>0</v>
      </c>
      <c r="BW13" s="222">
        <f>COUNTIFS('D5'!$B13:$B4862,'A2'!$D13,'D5'!$BK13:$BK4862,'A2'!BW$7,'D5'!$BS13:$BS4862,"taip")</f>
        <v>0</v>
      </c>
      <c r="BX13" s="222">
        <f>COUNTIFS('D5'!$B13:$B4862,'A2'!$D13,'D5'!$BK13:$BK4862,'A2'!BX$7,'D5'!$BS13:$BS4862,"taip")</f>
        <v>0</v>
      </c>
      <c r="BY13" s="221">
        <f t="shared" si="44"/>
        <v>0</v>
      </c>
      <c r="BZ13" s="222">
        <f>SUMIFS('D5'!$AG$11:$AG$4859,'D5'!$B$11:$B$4859,'A2'!$D13,'D5'!$BK$11:$BK$4859,BZ$7,'D5'!$BS$11:$BS$4859,"taip")</f>
        <v>0</v>
      </c>
      <c r="CA13" s="222">
        <f>SUMIFS('D5'!$AG$11:$AG$4859,'D5'!$B$11:$B$4859,'A2'!$D13,'D5'!$BK$11:$BK$4859,CA$7,'D5'!$BS$11:$BS$4859,"taip")</f>
        <v>0</v>
      </c>
      <c r="CB13" s="222">
        <f>SUMIFS('D5'!$AG$11:$AG$4859,'D5'!$B$11:$B$4859,'A2'!$D13,'D5'!$BK$11:$BK$4859,CB$7,'D5'!$BS$11:$BS$4859,"taip")</f>
        <v>0</v>
      </c>
      <c r="CC13" s="222">
        <f>SUMIFS('D5'!$AG$11:$AG$4859,'D5'!$B$11:$B$4859,'A2'!$D13,'D5'!$BK$11:$BK$4859,CC$7,'D5'!$BS$11:$BS$4859,"taip")</f>
        <v>0</v>
      </c>
      <c r="CD13" s="222">
        <f>SUMIFS('D5'!$AG$11:$AG$4859,'D5'!$B$11:$B$4859,'A2'!$D13,'D5'!$BK$11:$BK$4859,CD$7,'D5'!$BS$11:$BS$4859,"taip")</f>
        <v>0</v>
      </c>
      <c r="CE13" s="222">
        <f>SUMIFS('D5'!$AG$11:$AG$4859,'D5'!$B$11:$B$4859,'A2'!$D13,'D5'!$BK$11:$BK$4859,CE$7,'D5'!$BS$11:$BS$4859,"taip")</f>
        <v>0</v>
      </c>
      <c r="CF13" s="220">
        <f t="shared" si="45"/>
        <v>0</v>
      </c>
      <c r="CG13" s="223">
        <f t="shared" si="59"/>
        <v>0</v>
      </c>
      <c r="CH13" s="223">
        <f t="shared" si="60"/>
        <v>0</v>
      </c>
      <c r="CI13" s="223">
        <f t="shared" si="61"/>
        <v>0</v>
      </c>
      <c r="CJ13" s="223">
        <f t="shared" si="62"/>
        <v>0</v>
      </c>
      <c r="CK13" s="223">
        <f t="shared" si="63"/>
        <v>0</v>
      </c>
      <c r="CL13" s="223">
        <f t="shared" si="64"/>
        <v>0</v>
      </c>
    </row>
    <row r="14" spans="1:90" ht="22.8" x14ac:dyDescent="0.3">
      <c r="A14" s="10" t="s">
        <v>25</v>
      </c>
      <c r="B14" s="197" t="str">
        <f>'VPS1'!C14</f>
        <v>ALYT</v>
      </c>
      <c r="C14" s="213" t="str">
        <f>'VPS1'!D14</f>
        <v>Jaunimo verslumo ir įtraukties skatinimas</v>
      </c>
      <c r="D14" s="54" t="str">
        <f>'VPS1'!J14</f>
        <v>ALYT-LEADER-20VVG-09-05</v>
      </c>
      <c r="E14" s="54" t="str">
        <f>'VPS1'!L14</f>
        <v>EŽŪFKP</v>
      </c>
      <c r="F14" s="198">
        <f>'VPS1'!G14</f>
        <v>150500</v>
      </c>
      <c r="G14" s="221">
        <f t="shared" si="32"/>
        <v>0</v>
      </c>
      <c r="H14" s="222">
        <f>COUNTIFS('D5'!$B11:$B4863,'A2'!$D14,'D5'!$BH11:$BH4863,'A2'!H$7,'D5'!$BN11:$BN4863,"taip")</f>
        <v>0</v>
      </c>
      <c r="I14" s="222">
        <f>COUNTIFS('D5'!$B14:$B4863,'A2'!$D14,'D5'!$BH14:$BH4863,'A2'!I$7,'D5'!$BN14:$BN4863,"taip")</f>
        <v>0</v>
      </c>
      <c r="J14" s="222">
        <f>COUNTIFS('D5'!$B14:$B4863,'A2'!$D14,'D5'!$BH14:$BH4863,'A2'!J$7,'D5'!$BN14:$BN4863,"taip")</f>
        <v>0</v>
      </c>
      <c r="K14" s="222">
        <f>COUNTIFS('D5'!$B14:$B4863,'A2'!$D14,'D5'!$BH14:$BH4863,'A2'!K$7,'D5'!$BN14:$BN4863,"taip")</f>
        <v>0</v>
      </c>
      <c r="L14" s="222">
        <f>COUNTIFS('D5'!$B14:$B4863,'A2'!$D14,'D5'!$BH14:$BH4863,'A2'!L$7,'D5'!$BN14:$BN4863,"taip")</f>
        <v>0</v>
      </c>
      <c r="M14" s="222">
        <f>COUNTIFS('D5'!$B14:$B4863,'A2'!$D14,'D5'!$BH14:$BH4863,'A2'!M$7,'D5'!$BN14:$BN4863,"taip")</f>
        <v>0</v>
      </c>
      <c r="N14" s="221">
        <f t="shared" si="33"/>
        <v>0</v>
      </c>
      <c r="O14" s="222">
        <f>SUMIFS('D5'!$L$11:$L$4859,'D5'!$B$11:$B$4859,'A2'!$D14,'D5'!$BH$11:$BH$4859,O$7,'D5'!$BN$11:$BN$4859,"taip")</f>
        <v>0</v>
      </c>
      <c r="P14" s="222">
        <f>SUMIFS('D5'!$L$11:$L$4859,'D5'!$B$11:$B$4859,'A2'!$D14,'D5'!$BH$11:$BH$4859,P$7,'D5'!$BN$11:$BN$4859,"taip")</f>
        <v>0</v>
      </c>
      <c r="Q14" s="222">
        <f>SUMIFS('D5'!$L$11:$L$4859,'D5'!$B$11:$B$4859,'A2'!$D14,'D5'!$BH$11:$BH$4859,Q$7,'D5'!$BN$11:$BN$4859,"taip")</f>
        <v>0</v>
      </c>
      <c r="R14" s="222">
        <f>SUMIFS('D5'!$L$11:$L$4859,'D5'!$B$11:$B$4859,'A2'!$D14,'D5'!$BH$11:$BH$4859,R$7,'D5'!$BN$11:$BN$4859,"taip")</f>
        <v>0</v>
      </c>
      <c r="S14" s="222">
        <f>SUMIFS('D5'!$L$11:$L$4859,'D5'!$B$11:$B$4859,'A2'!$D14,'D5'!$BH$11:$BH$4859,S$7,'D5'!$BN$11:$BN$4859,"taip")</f>
        <v>0</v>
      </c>
      <c r="T14" s="222">
        <f>SUMIFS('D5'!$L$11:$L$4859,'D5'!$B$11:$B$4859,'A2'!$D14,'D5'!$BH$11:$BH$4859,T$7,'D5'!$BN$11:$BN$4859,"taip")</f>
        <v>0</v>
      </c>
      <c r="U14" s="244">
        <f t="shared" si="34"/>
        <v>0</v>
      </c>
      <c r="V14" s="223">
        <f t="shared" si="46"/>
        <v>0</v>
      </c>
      <c r="W14" s="223">
        <f t="shared" si="2"/>
        <v>0</v>
      </c>
      <c r="X14" s="223">
        <f t="shared" si="3"/>
        <v>0</v>
      </c>
      <c r="Y14" s="223">
        <f t="shared" si="4"/>
        <v>0</v>
      </c>
      <c r="Z14" s="223">
        <f t="shared" si="5"/>
        <v>0</v>
      </c>
      <c r="AA14" s="223">
        <f t="shared" si="6"/>
        <v>0</v>
      </c>
      <c r="AB14" s="221">
        <f t="shared" si="35"/>
        <v>0</v>
      </c>
      <c r="AC14" s="222">
        <f>COUNTIFS('D5'!$B14:$B4863,'A2'!$D14,'D5'!$BI14:$BI4863,'A2'!AC$7,'D5'!$BO14:$BO4863,"taip")</f>
        <v>0</v>
      </c>
      <c r="AD14" s="222">
        <f>COUNTIFS('D5'!$B14:$B4863,'A2'!$D14,'D5'!$BI14:$BI4863,'A2'!AD$7,'D5'!$BO14:$BO4863,"taip")</f>
        <v>0</v>
      </c>
      <c r="AE14" s="222">
        <f>COUNTIFS('D5'!$B14:$B4863,'A2'!$D14,'D5'!$BI14:$BI4863,'A2'!AE$7,'D5'!$BO14:$BO4863,"taip")</f>
        <v>0</v>
      </c>
      <c r="AF14" s="222">
        <f>COUNTIFS('D5'!$B14:$B4863,'A2'!$D14,'D5'!$BI14:$BI4863,'A2'!AF$7,'D5'!$BO14:$BO4863,"taip")</f>
        <v>0</v>
      </c>
      <c r="AG14" s="222">
        <f>COUNTIFS('D5'!$B14:$B4863,'A2'!$D14,'D5'!$BI14:$BI4863,'A2'!AG$7,'D5'!$BO14:$BO4863,"taip")</f>
        <v>0</v>
      </c>
      <c r="AH14" s="222">
        <f>COUNTIFS('D5'!$B14:$B4863,'A2'!$D14,'D5'!$BI14:$BI4863,'A2'!AH$7,'D5'!$BO14:$BO4863,"taip")</f>
        <v>0</v>
      </c>
      <c r="AI14" s="221">
        <f t="shared" si="36"/>
        <v>0</v>
      </c>
      <c r="AJ14" s="222">
        <f>SUMIFS('D5'!$AG$11:$AG$4859,'D5'!$B$11:$B$4859,'A2'!$D14,'D5'!$BI$11:$BI$4859,AJ$7,'D5'!$BO$11:$BO$4859,"taip")</f>
        <v>0</v>
      </c>
      <c r="AK14" s="222">
        <f>SUMIFS('D5'!$AG$11:$AG$4859,'D5'!$B$11:$B$4859,'A2'!$D14,'D5'!$BI$11:$BI$4859,AK$7,'D5'!$BO$11:$BO$4859,"taip")</f>
        <v>0</v>
      </c>
      <c r="AL14" s="222">
        <f>SUMIFS('D5'!$AG$11:$AG$4859,'D5'!$B$11:$B$4859,'A2'!$D14,'D5'!$BI$11:$BI$4859,AL$7,'D5'!$BO$11:$BO$4859,"taip")</f>
        <v>0</v>
      </c>
      <c r="AM14" s="222">
        <f>SUMIFS('D5'!$AG$11:$AG$4859,'D5'!$B$11:$B$4859,'A2'!$D14,'D5'!$BI$11:$BI$4859,AM$7,'D5'!$BO$11:$BO$4859,"taip")</f>
        <v>0</v>
      </c>
      <c r="AN14" s="222">
        <f>SUMIFS('D5'!$AG$11:$AG$4859,'D5'!$B$11:$B$4859,'A2'!$D14,'D5'!$BI$11:$BI$4859,AN$7,'D5'!$BO$11:$BO$4859,"taip")</f>
        <v>0</v>
      </c>
      <c r="AO14" s="222">
        <f>SUMIFS('D5'!$AG$11:$AG$4859,'D5'!$B$11:$B$4859,'A2'!$D14,'D5'!$BI$11:$BI$4859,AO$7,'D5'!$BO$11:$BO$4859,"taip")</f>
        <v>0</v>
      </c>
      <c r="AP14" s="244">
        <f t="shared" si="37"/>
        <v>0</v>
      </c>
      <c r="AQ14" s="223">
        <f t="shared" si="47"/>
        <v>0</v>
      </c>
      <c r="AR14" s="223">
        <f t="shared" si="48"/>
        <v>0</v>
      </c>
      <c r="AS14" s="223">
        <f t="shared" si="49"/>
        <v>0</v>
      </c>
      <c r="AT14" s="223">
        <f t="shared" si="50"/>
        <v>0</v>
      </c>
      <c r="AU14" s="223">
        <f t="shared" si="51"/>
        <v>0</v>
      </c>
      <c r="AV14" s="223">
        <f t="shared" si="52"/>
        <v>0</v>
      </c>
      <c r="AW14" s="221">
        <f t="shared" si="39"/>
        <v>0</v>
      </c>
      <c r="AX14" s="222">
        <f>COUNTIFS('D5'!$B14:$B4863,'A2'!$D14,'D5'!$BJ14:$BJ4863,'A2'!AX$7,'D5'!$BP14:$BP4863,"taip")</f>
        <v>0</v>
      </c>
      <c r="AY14" s="222">
        <f>COUNTIFS('D5'!$B14:$B4863,'A2'!$D14,'D5'!$BJ14:$BJ4863,'A2'!AY$7,'D5'!$BP14:$BP4863,"taip")</f>
        <v>0</v>
      </c>
      <c r="AZ14" s="222">
        <f>COUNTIFS('D5'!$B14:$B4863,'A2'!$D14,'D5'!$BJ14:$BJ4863,'A2'!AZ$7,'D5'!$BP14:$BP4863,"taip")</f>
        <v>0</v>
      </c>
      <c r="BA14" s="222">
        <f>COUNTIFS('D5'!$B14:$B4863,'A2'!$D14,'D5'!$BJ14:$BJ4863,'A2'!BA$7,'D5'!$BP14:$BP4863,"taip")</f>
        <v>0</v>
      </c>
      <c r="BB14" s="222">
        <f>COUNTIFS('D5'!$B14:$B4863,'A2'!$D14,'D5'!$BJ14:$BJ4863,'A2'!BB$7,'D5'!$BP14:$BP4863,"taip")</f>
        <v>0</v>
      </c>
      <c r="BC14" s="222">
        <f>COUNTIFS('D5'!$B14:$B4863,'A2'!$D14,'D5'!$BJ14:$BJ4863,'A2'!BC$7,'D5'!$BP14:$BP4863,"taip")</f>
        <v>0</v>
      </c>
      <c r="BD14" s="221">
        <f t="shared" si="40"/>
        <v>0</v>
      </c>
      <c r="BE14" s="222">
        <f>SUMIFS('D5'!$AG$11:$AG$4859,'D5'!$B$11:$B$4859,'A2'!$D14,'D5'!$BJ$11:$BJ$4859,BE$7,'D5'!$BP$11:$BP$4859,"taip")</f>
        <v>0</v>
      </c>
      <c r="BF14" s="222">
        <f>SUMIFS('D5'!$AG$11:$AG$4859,'D5'!$B$11:$B$4859,'A2'!$D14,'D5'!$BJ$11:$BJ$4859,BF$7,'D5'!$BP$11:$BP$4859,"taip")</f>
        <v>0</v>
      </c>
      <c r="BG14" s="222">
        <f>SUMIFS('D5'!$AG$11:$AG$4859,'D5'!$B$11:$B$4859,'A2'!$D14,'D5'!$BJ$11:$BJ$4859,BG$7,'D5'!$BP$11:$BP$4859,"taip")</f>
        <v>0</v>
      </c>
      <c r="BH14" s="222">
        <f>SUMIFS('D5'!$AG$11:$AG$4859,'D5'!$B$11:$B$4859,'A2'!$D14,'D5'!$BJ$11:$BJ$4859,BH$7,'D5'!$BP$11:$BP$4859,"taip")</f>
        <v>0</v>
      </c>
      <c r="BI14" s="222">
        <f>SUMIFS('D5'!$AG$11:$AG$4859,'D5'!$B$11:$B$4859,'A2'!$D14,'D5'!$BJ$11:$BJ$4859,BI$7,'D5'!$BP$11:$BP$4859,"taip")</f>
        <v>0</v>
      </c>
      <c r="BJ14" s="222">
        <f>SUMIFS('D5'!$AG$11:$AG$4859,'D5'!$B$11:$B$4859,'A2'!$D14,'D5'!$BJ$11:$BJ$4859,BJ$7,'D5'!$BP$11:$BP$4859,"taip")</f>
        <v>0</v>
      </c>
      <c r="BK14" s="220">
        <f t="shared" si="41"/>
        <v>0</v>
      </c>
      <c r="BL14" s="223">
        <f t="shared" si="53"/>
        <v>0</v>
      </c>
      <c r="BM14" s="223">
        <f t="shared" si="54"/>
        <v>0</v>
      </c>
      <c r="BN14" s="223">
        <f t="shared" si="55"/>
        <v>0</v>
      </c>
      <c r="BO14" s="223">
        <f t="shared" si="56"/>
        <v>0</v>
      </c>
      <c r="BP14" s="223">
        <f t="shared" si="57"/>
        <v>0</v>
      </c>
      <c r="BQ14" s="223">
        <f t="shared" si="58"/>
        <v>0</v>
      </c>
      <c r="BR14" s="221">
        <f t="shared" si="43"/>
        <v>0</v>
      </c>
      <c r="BS14" s="222">
        <f>COUNTIFS('D5'!$B14:$B4863,'A2'!$D14,'D5'!$BK14:$BK4863,'A2'!BS$7,'D5'!$BS14:$BS4863,"taip")</f>
        <v>0</v>
      </c>
      <c r="BT14" s="222">
        <f>COUNTIFS('D5'!$B14:$B4863,'A2'!$D14,'D5'!$BK14:$BK4863,'A2'!BT$7,'D5'!$BS14:$BS4863,"taip")</f>
        <v>0</v>
      </c>
      <c r="BU14" s="222">
        <f>COUNTIFS('D5'!$B14:$B4863,'A2'!$D14,'D5'!$BK14:$BK4863,'A2'!BU$7,'D5'!$BS14:$BS4863,"taip")</f>
        <v>0</v>
      </c>
      <c r="BV14" s="222">
        <f>COUNTIFS('D5'!$B14:$B4863,'A2'!$D14,'D5'!$BK14:$BK4863,'A2'!BV$7,'D5'!$BS14:$BS4863,"taip")</f>
        <v>0</v>
      </c>
      <c r="BW14" s="222">
        <f>COUNTIFS('D5'!$B14:$B4863,'A2'!$D14,'D5'!$BK14:$BK4863,'A2'!BW$7,'D5'!$BS14:$BS4863,"taip")</f>
        <v>0</v>
      </c>
      <c r="BX14" s="222">
        <f>COUNTIFS('D5'!$B14:$B4863,'A2'!$D14,'D5'!$BK14:$BK4863,'A2'!BX$7,'D5'!$BS14:$BS4863,"taip")</f>
        <v>0</v>
      </c>
      <c r="BY14" s="221">
        <f t="shared" si="44"/>
        <v>0</v>
      </c>
      <c r="BZ14" s="222">
        <f>SUMIFS('D5'!$AG$11:$AG$4859,'D5'!$B$11:$B$4859,'A2'!$D14,'D5'!$BK$11:$BK$4859,BZ$7,'D5'!$BS$11:$BS$4859,"taip")</f>
        <v>0</v>
      </c>
      <c r="CA14" s="222">
        <f>SUMIFS('D5'!$AG$11:$AG$4859,'D5'!$B$11:$B$4859,'A2'!$D14,'D5'!$BK$11:$BK$4859,CA$7,'D5'!$BS$11:$BS$4859,"taip")</f>
        <v>0</v>
      </c>
      <c r="CB14" s="222">
        <f>SUMIFS('D5'!$AG$11:$AG$4859,'D5'!$B$11:$B$4859,'A2'!$D14,'D5'!$BK$11:$BK$4859,CB$7,'D5'!$BS$11:$BS$4859,"taip")</f>
        <v>0</v>
      </c>
      <c r="CC14" s="222">
        <f>SUMIFS('D5'!$AG$11:$AG$4859,'D5'!$B$11:$B$4859,'A2'!$D14,'D5'!$BK$11:$BK$4859,CC$7,'D5'!$BS$11:$BS$4859,"taip")</f>
        <v>0</v>
      </c>
      <c r="CD14" s="222">
        <f>SUMIFS('D5'!$AG$11:$AG$4859,'D5'!$B$11:$B$4859,'A2'!$D14,'D5'!$BK$11:$BK$4859,CD$7,'D5'!$BS$11:$BS$4859,"taip")</f>
        <v>0</v>
      </c>
      <c r="CE14" s="222">
        <f>SUMIFS('D5'!$AG$11:$AG$4859,'D5'!$B$11:$B$4859,'A2'!$D14,'D5'!$BK$11:$BK$4859,CE$7,'D5'!$BS$11:$BS$4859,"taip")</f>
        <v>0</v>
      </c>
      <c r="CF14" s="220">
        <f t="shared" si="45"/>
        <v>0</v>
      </c>
      <c r="CG14" s="223">
        <f t="shared" si="59"/>
        <v>0</v>
      </c>
      <c r="CH14" s="223">
        <f t="shared" si="60"/>
        <v>0</v>
      </c>
      <c r="CI14" s="223">
        <f t="shared" si="61"/>
        <v>0</v>
      </c>
      <c r="CJ14" s="223">
        <f t="shared" si="62"/>
        <v>0</v>
      </c>
      <c r="CK14" s="223">
        <f t="shared" si="63"/>
        <v>0</v>
      </c>
      <c r="CL14" s="223">
        <f t="shared" si="64"/>
        <v>0</v>
      </c>
    </row>
    <row r="15" spans="1:90" x14ac:dyDescent="0.3">
      <c r="A15" s="10" t="s">
        <v>28</v>
      </c>
      <c r="B15" s="197">
        <f>'VPS1'!C15</f>
        <v>0</v>
      </c>
      <c r="C15" s="213">
        <f>'VPS1'!D15</f>
        <v>0</v>
      </c>
      <c r="D15" s="54">
        <f>'VPS1'!J15</f>
        <v>0</v>
      </c>
      <c r="E15" s="54" t="str">
        <f>'VPS1'!L15</f>
        <v>EŽŪFKP</v>
      </c>
      <c r="F15" s="198">
        <f>'VPS1'!G15</f>
        <v>0</v>
      </c>
      <c r="G15" s="221">
        <f t="shared" si="32"/>
        <v>0</v>
      </c>
      <c r="H15" s="222">
        <f>COUNTIFS('D5'!$B15:$B4864,'A2'!$D15,'D5'!$BH15:$BH4864,'A2'!H$7,'D5'!$BN15:$BN4864,"taip")</f>
        <v>0</v>
      </c>
      <c r="I15" s="222">
        <f>COUNTIFS('D5'!$B15:$B4864,'A2'!$D15,'D5'!$BH15:$BH4864,'A2'!I$7,'D5'!$BN15:$BN4864,"taip")</f>
        <v>0</v>
      </c>
      <c r="J15" s="222">
        <f>COUNTIFS('D5'!$B15:$B4864,'A2'!$D15,'D5'!$BH15:$BH4864,'A2'!J$7,'D5'!$BN15:$BN4864,"taip")</f>
        <v>0</v>
      </c>
      <c r="K15" s="222">
        <f>COUNTIFS('D5'!$B15:$B4864,'A2'!$D15,'D5'!$BH15:$BH4864,'A2'!K$7,'D5'!$BN15:$BN4864,"taip")</f>
        <v>0</v>
      </c>
      <c r="L15" s="222">
        <f>COUNTIFS('D5'!$B15:$B4864,'A2'!$D15,'D5'!$BH15:$BH4864,'A2'!L$7,'D5'!$BN15:$BN4864,"taip")</f>
        <v>0</v>
      </c>
      <c r="M15" s="222">
        <f>COUNTIFS('D5'!$B15:$B4864,'A2'!$D15,'D5'!$BH15:$BH4864,'A2'!M$7,'D5'!$BN15:$BN4864,"taip")</f>
        <v>0</v>
      </c>
      <c r="N15" s="221">
        <f t="shared" si="33"/>
        <v>0</v>
      </c>
      <c r="O15" s="222">
        <f>SUMIFS('D5'!$L$11:$L$4859,'D5'!$B$11:$B$4859,'A2'!$D15,'D5'!$BH$11:$BH$4859,O$7,'D5'!$BN$11:$BN$4859,"taip")</f>
        <v>0</v>
      </c>
      <c r="P15" s="222">
        <f>SUMIFS('D5'!$L$11:$L$4859,'D5'!$B$11:$B$4859,'A2'!$D15,'D5'!$BH$11:$BH$4859,P$7,'D5'!$BN$11:$BN$4859,"taip")</f>
        <v>0</v>
      </c>
      <c r="Q15" s="222">
        <f>SUMIFS('D5'!$L$11:$L$4859,'D5'!$B$11:$B$4859,'A2'!$D15,'D5'!$BH$11:$BH$4859,Q$7,'D5'!$BN$11:$BN$4859,"taip")</f>
        <v>0</v>
      </c>
      <c r="R15" s="222">
        <f>SUMIFS('D5'!$L$11:$L$4859,'D5'!$B$11:$B$4859,'A2'!$D15,'D5'!$BH$11:$BH$4859,R$7,'D5'!$BN$11:$BN$4859,"taip")</f>
        <v>0</v>
      </c>
      <c r="S15" s="222">
        <f>SUMIFS('D5'!$L$11:$L$4859,'D5'!$B$11:$B$4859,'A2'!$D15,'D5'!$BH$11:$BH$4859,S$7,'D5'!$BN$11:$BN$4859,"taip")</f>
        <v>0</v>
      </c>
      <c r="T15" s="222">
        <f>SUMIFS('D5'!$L$11:$L$4859,'D5'!$B$11:$B$4859,'A2'!$D15,'D5'!$BH$11:$BH$4859,T$7,'D5'!$BN$11:$BN$4859,"taip")</f>
        <v>0</v>
      </c>
      <c r="U15" s="244">
        <f t="shared" si="34"/>
        <v>0</v>
      </c>
      <c r="V15" s="223">
        <f t="shared" si="46"/>
        <v>0</v>
      </c>
      <c r="W15" s="223">
        <f t="shared" si="2"/>
        <v>0</v>
      </c>
      <c r="X15" s="223">
        <f t="shared" si="3"/>
        <v>0</v>
      </c>
      <c r="Y15" s="223">
        <f t="shared" si="4"/>
        <v>0</v>
      </c>
      <c r="Z15" s="223">
        <f t="shared" si="5"/>
        <v>0</v>
      </c>
      <c r="AA15" s="223">
        <f t="shared" si="6"/>
        <v>0</v>
      </c>
      <c r="AB15" s="221">
        <f t="shared" si="35"/>
        <v>0</v>
      </c>
      <c r="AC15" s="222">
        <f>COUNTIFS('D5'!$B15:$B4864,'A2'!$D15,'D5'!$BI15:$BI4864,'A2'!AC$7,'D5'!$BO15:$BO4864,"taip")</f>
        <v>0</v>
      </c>
      <c r="AD15" s="222">
        <f>COUNTIFS('D5'!$B15:$B4864,'A2'!$D15,'D5'!$BI15:$BI4864,'A2'!AD$7,'D5'!$BO15:$BO4864,"taip")</f>
        <v>0</v>
      </c>
      <c r="AE15" s="222">
        <f>COUNTIFS('D5'!$B15:$B4864,'A2'!$D15,'D5'!$BI15:$BI4864,'A2'!AE$7,'D5'!$BO15:$BO4864,"taip")</f>
        <v>0</v>
      </c>
      <c r="AF15" s="222">
        <f>COUNTIFS('D5'!$B15:$B4864,'A2'!$D15,'D5'!$BI15:$BI4864,'A2'!AF$7,'D5'!$BO15:$BO4864,"taip")</f>
        <v>0</v>
      </c>
      <c r="AG15" s="222">
        <f>COUNTIFS('D5'!$B15:$B4864,'A2'!$D15,'D5'!$BI15:$BI4864,'A2'!AG$7,'D5'!$BO15:$BO4864,"taip")</f>
        <v>0</v>
      </c>
      <c r="AH15" s="222">
        <f>COUNTIFS('D5'!$B15:$B4864,'A2'!$D15,'D5'!$BI15:$BI4864,'A2'!AH$7,'D5'!$BO15:$BO4864,"taip")</f>
        <v>0</v>
      </c>
      <c r="AI15" s="221">
        <f t="shared" si="36"/>
        <v>0</v>
      </c>
      <c r="AJ15" s="222">
        <f>SUMIFS('D5'!$AG$11:$AG$4859,'D5'!$B$11:$B$4859,'A2'!$D15,'D5'!$BI$11:$BI$4859,AJ$7,'D5'!$BO$11:$BO$4859,"taip")</f>
        <v>0</v>
      </c>
      <c r="AK15" s="222">
        <f>SUMIFS('D5'!$AG$11:$AG$4859,'D5'!$B$11:$B$4859,'A2'!$D15,'D5'!$BI$11:$BI$4859,AK$7,'D5'!$BO$11:$BO$4859,"taip")</f>
        <v>0</v>
      </c>
      <c r="AL15" s="222">
        <f>SUMIFS('D5'!$AG$11:$AG$4859,'D5'!$B$11:$B$4859,'A2'!$D15,'D5'!$BI$11:$BI$4859,AL$7,'D5'!$BO$11:$BO$4859,"taip")</f>
        <v>0</v>
      </c>
      <c r="AM15" s="222">
        <f>SUMIFS('D5'!$AG$11:$AG$4859,'D5'!$B$11:$B$4859,'A2'!$D15,'D5'!$BI$11:$BI$4859,AM$7,'D5'!$BO$11:$BO$4859,"taip")</f>
        <v>0</v>
      </c>
      <c r="AN15" s="222">
        <f>SUMIFS('D5'!$AG$11:$AG$4859,'D5'!$B$11:$B$4859,'A2'!$D15,'D5'!$BI$11:$BI$4859,AN$7,'D5'!$BO$11:$BO$4859,"taip")</f>
        <v>0</v>
      </c>
      <c r="AO15" s="222">
        <f>SUMIFS('D5'!$AG$11:$AG$4859,'D5'!$B$11:$B$4859,'A2'!$D15,'D5'!$BI$11:$BI$4859,AO$7,'D5'!$BO$11:$BO$4859,"taip")</f>
        <v>0</v>
      </c>
      <c r="AP15" s="244">
        <f t="shared" si="37"/>
        <v>0</v>
      </c>
      <c r="AQ15" s="223">
        <f t="shared" si="47"/>
        <v>0</v>
      </c>
      <c r="AR15" s="223">
        <f t="shared" si="48"/>
        <v>0</v>
      </c>
      <c r="AS15" s="223">
        <f t="shared" si="49"/>
        <v>0</v>
      </c>
      <c r="AT15" s="223">
        <f t="shared" si="50"/>
        <v>0</v>
      </c>
      <c r="AU15" s="223">
        <f t="shared" si="51"/>
        <v>0</v>
      </c>
      <c r="AV15" s="223">
        <f t="shared" si="52"/>
        <v>0</v>
      </c>
      <c r="AW15" s="221">
        <f t="shared" si="39"/>
        <v>0</v>
      </c>
      <c r="AX15" s="222">
        <f>COUNTIFS('D5'!$B15:$B4864,'A2'!$D15,'D5'!$BJ15:$BJ4864,'A2'!AX$7,'D5'!$BP15:$BP4864,"taip")</f>
        <v>0</v>
      </c>
      <c r="AY15" s="222">
        <f>COUNTIFS('D5'!$B15:$B4864,'A2'!$D15,'D5'!$BJ15:$BJ4864,'A2'!AY$7,'D5'!$BP15:$BP4864,"taip")</f>
        <v>0</v>
      </c>
      <c r="AZ15" s="222">
        <f>COUNTIFS('D5'!$B15:$B4864,'A2'!$D15,'D5'!$BJ15:$BJ4864,'A2'!AZ$7,'D5'!$BP15:$BP4864,"taip")</f>
        <v>0</v>
      </c>
      <c r="BA15" s="222">
        <f>COUNTIFS('D5'!$B15:$B4864,'A2'!$D15,'D5'!$BJ15:$BJ4864,'A2'!BA$7,'D5'!$BP15:$BP4864,"taip")</f>
        <v>0</v>
      </c>
      <c r="BB15" s="222">
        <f>COUNTIFS('D5'!$B15:$B4864,'A2'!$D15,'D5'!$BJ15:$BJ4864,'A2'!BB$7,'D5'!$BP15:$BP4864,"taip")</f>
        <v>0</v>
      </c>
      <c r="BC15" s="222">
        <f>COUNTIFS('D5'!$B15:$B4864,'A2'!$D15,'D5'!$BJ15:$BJ4864,'A2'!BC$7,'D5'!$BP15:$BP4864,"taip")</f>
        <v>0</v>
      </c>
      <c r="BD15" s="221">
        <f t="shared" si="40"/>
        <v>0</v>
      </c>
      <c r="BE15" s="222">
        <f>SUMIFS('D5'!$AG$11:$AG$4859,'D5'!$B$11:$B$4859,'A2'!$D15,'D5'!$BJ$11:$BJ$4859,BE$7,'D5'!$BP$11:$BP$4859,"taip")</f>
        <v>0</v>
      </c>
      <c r="BF15" s="222">
        <f>SUMIFS('D5'!$AG$11:$AG$4859,'D5'!$B$11:$B$4859,'A2'!$D15,'D5'!$BJ$11:$BJ$4859,BF$7,'D5'!$BP$11:$BP$4859,"taip")</f>
        <v>0</v>
      </c>
      <c r="BG15" s="222">
        <f>SUMIFS('D5'!$AG$11:$AG$4859,'D5'!$B$11:$B$4859,'A2'!$D15,'D5'!$BJ$11:$BJ$4859,BG$7,'D5'!$BP$11:$BP$4859,"taip")</f>
        <v>0</v>
      </c>
      <c r="BH15" s="222">
        <f>SUMIFS('D5'!$AG$11:$AG$4859,'D5'!$B$11:$B$4859,'A2'!$D15,'D5'!$BJ$11:$BJ$4859,BH$7,'D5'!$BP$11:$BP$4859,"taip")</f>
        <v>0</v>
      </c>
      <c r="BI15" s="222">
        <f>SUMIFS('D5'!$AG$11:$AG$4859,'D5'!$B$11:$B$4859,'A2'!$D15,'D5'!$BJ$11:$BJ$4859,BI$7,'D5'!$BP$11:$BP$4859,"taip")</f>
        <v>0</v>
      </c>
      <c r="BJ15" s="222">
        <f>SUMIFS('D5'!$AG$11:$AG$4859,'D5'!$B$11:$B$4859,'A2'!$D15,'D5'!$BJ$11:$BJ$4859,BJ$7,'D5'!$BP$11:$BP$4859,"taip")</f>
        <v>0</v>
      </c>
      <c r="BK15" s="220">
        <f t="shared" si="41"/>
        <v>0</v>
      </c>
      <c r="BL15" s="223">
        <f t="shared" si="53"/>
        <v>0</v>
      </c>
      <c r="BM15" s="223">
        <f t="shared" si="54"/>
        <v>0</v>
      </c>
      <c r="BN15" s="223">
        <f t="shared" si="55"/>
        <v>0</v>
      </c>
      <c r="BO15" s="223">
        <f t="shared" si="56"/>
        <v>0</v>
      </c>
      <c r="BP15" s="223">
        <f t="shared" si="57"/>
        <v>0</v>
      </c>
      <c r="BQ15" s="223">
        <f t="shared" si="58"/>
        <v>0</v>
      </c>
      <c r="BR15" s="221">
        <f t="shared" si="43"/>
        <v>0</v>
      </c>
      <c r="BS15" s="222">
        <f>COUNTIFS('D5'!$B15:$B4864,'A2'!$D15,'D5'!$BK15:$BK4864,'A2'!BS$7,'D5'!$BS15:$BS4864,"taip")</f>
        <v>0</v>
      </c>
      <c r="BT15" s="222">
        <f>COUNTIFS('D5'!$B15:$B4864,'A2'!$D15,'D5'!$BK15:$BK4864,'A2'!BT$7,'D5'!$BS15:$BS4864,"taip")</f>
        <v>0</v>
      </c>
      <c r="BU15" s="222">
        <f>COUNTIFS('D5'!$B15:$B4864,'A2'!$D15,'D5'!$BK15:$BK4864,'A2'!BU$7,'D5'!$BS15:$BS4864,"taip")</f>
        <v>0</v>
      </c>
      <c r="BV15" s="222">
        <f>COUNTIFS('D5'!$B15:$B4864,'A2'!$D15,'D5'!$BK15:$BK4864,'A2'!BV$7,'D5'!$BS15:$BS4864,"taip")</f>
        <v>0</v>
      </c>
      <c r="BW15" s="222">
        <f>COUNTIFS('D5'!$B15:$B4864,'A2'!$D15,'D5'!$BK15:$BK4864,'A2'!BW$7,'D5'!$BS15:$BS4864,"taip")</f>
        <v>0</v>
      </c>
      <c r="BX15" s="222">
        <f>COUNTIFS('D5'!$B15:$B4864,'A2'!$D15,'D5'!$BK15:$BK4864,'A2'!BX$7,'D5'!$BS15:$BS4864,"taip")</f>
        <v>0</v>
      </c>
      <c r="BY15" s="221">
        <f t="shared" si="44"/>
        <v>0</v>
      </c>
      <c r="BZ15" s="222">
        <f>SUMIFS('D5'!$AG$11:$AG$4859,'D5'!$B$11:$B$4859,'A2'!$D15,'D5'!$BK$11:$BK$4859,BZ$7,'D5'!$BS$11:$BS$4859,"taip")</f>
        <v>0</v>
      </c>
      <c r="CA15" s="222">
        <f>SUMIFS('D5'!$AG$11:$AG$4859,'D5'!$B$11:$B$4859,'A2'!$D15,'D5'!$BK$11:$BK$4859,CA$7,'D5'!$BS$11:$BS$4859,"taip")</f>
        <v>0</v>
      </c>
      <c r="CB15" s="222">
        <f>SUMIFS('D5'!$AG$11:$AG$4859,'D5'!$B$11:$B$4859,'A2'!$D15,'D5'!$BK$11:$BK$4859,CB$7,'D5'!$BS$11:$BS$4859,"taip")</f>
        <v>0</v>
      </c>
      <c r="CC15" s="222">
        <f>SUMIFS('D5'!$AG$11:$AG$4859,'D5'!$B$11:$B$4859,'A2'!$D15,'D5'!$BK$11:$BK$4859,CC$7,'D5'!$BS$11:$BS$4859,"taip")</f>
        <v>0</v>
      </c>
      <c r="CD15" s="222">
        <f>SUMIFS('D5'!$AG$11:$AG$4859,'D5'!$B$11:$B$4859,'A2'!$D15,'D5'!$BK$11:$BK$4859,CD$7,'D5'!$BS$11:$BS$4859,"taip")</f>
        <v>0</v>
      </c>
      <c r="CE15" s="222">
        <f>SUMIFS('D5'!$AG$11:$AG$4859,'D5'!$B$11:$B$4859,'A2'!$D15,'D5'!$BK$11:$BK$4859,CE$7,'D5'!$BS$11:$BS$4859,"taip")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3">
      <c r="A16" s="10" t="s">
        <v>31</v>
      </c>
      <c r="B16" s="197">
        <f>'VPS1'!C16</f>
        <v>0</v>
      </c>
      <c r="C16" s="213">
        <f>'VPS1'!D16</f>
        <v>0</v>
      </c>
      <c r="D16" s="54">
        <f>'VPS1'!J16</f>
        <v>0</v>
      </c>
      <c r="E16" s="54" t="str">
        <f>'VPS1'!L16</f>
        <v>EŽŪFKP</v>
      </c>
      <c r="F16" s="198">
        <f>'VPS1'!G16</f>
        <v>0</v>
      </c>
      <c r="G16" s="221">
        <f t="shared" si="32"/>
        <v>0</v>
      </c>
      <c r="H16" s="222">
        <f>COUNTIFS('D5'!$B16:$B4865,'A2'!$D16,'D5'!$BH16:$BH4865,'A2'!H$7,'D5'!$BN16:$BN4865,"taip")</f>
        <v>0</v>
      </c>
      <c r="I16" s="222">
        <f>COUNTIFS('D5'!$B16:$B4865,'A2'!$D16,'D5'!$BH16:$BH4865,'A2'!I$7,'D5'!$BN16:$BN4865,"taip")</f>
        <v>0</v>
      </c>
      <c r="J16" s="222">
        <f>COUNTIFS('D5'!$B16:$B4865,'A2'!$D16,'D5'!$BH16:$BH4865,'A2'!J$7,'D5'!$BN16:$BN4865,"taip")</f>
        <v>0</v>
      </c>
      <c r="K16" s="222">
        <f>COUNTIFS('D5'!$B16:$B4865,'A2'!$D16,'D5'!$BH16:$BH4865,'A2'!K$7,'D5'!$BN16:$BN4865,"taip")</f>
        <v>0</v>
      </c>
      <c r="L16" s="222">
        <f>COUNTIFS('D5'!$B16:$B4865,'A2'!$D16,'D5'!$BH16:$BH4865,'A2'!L$7,'D5'!$BN16:$BN4865,"taip")</f>
        <v>0</v>
      </c>
      <c r="M16" s="222">
        <f>COUNTIFS('D5'!$B16:$B4865,'A2'!$D16,'D5'!$BH16:$BH4865,'A2'!M$7,'D5'!$BN16:$BN4865,"taip")</f>
        <v>0</v>
      </c>
      <c r="N16" s="221">
        <f t="shared" si="33"/>
        <v>0</v>
      </c>
      <c r="O16" s="222">
        <f>SUMIFS('D5'!$L$11:$L$4859,'D5'!$B$11:$B$4859,'A2'!$D16,'D5'!$BH$11:$BH$4859,O$7,'D5'!$BN$11:$BN$4859,"taip")</f>
        <v>0</v>
      </c>
      <c r="P16" s="222">
        <f>SUMIFS('D5'!$L$11:$L$4859,'D5'!$B$11:$B$4859,'A2'!$D16,'D5'!$BH$11:$BH$4859,P$7,'D5'!$BN$11:$BN$4859,"taip")</f>
        <v>0</v>
      </c>
      <c r="Q16" s="222">
        <f>SUMIFS('D5'!$L$11:$L$4859,'D5'!$B$11:$B$4859,'A2'!$D16,'D5'!$BH$11:$BH$4859,Q$7,'D5'!$BN$11:$BN$4859,"taip")</f>
        <v>0</v>
      </c>
      <c r="R16" s="222">
        <f>SUMIFS('D5'!$L$11:$L$4859,'D5'!$B$11:$B$4859,'A2'!$D16,'D5'!$BH$11:$BH$4859,R$7,'D5'!$BN$11:$BN$4859,"taip")</f>
        <v>0</v>
      </c>
      <c r="S16" s="222">
        <f>SUMIFS('D5'!$L$11:$L$4859,'D5'!$B$11:$B$4859,'A2'!$D16,'D5'!$BH$11:$BH$4859,S$7,'D5'!$BN$11:$BN$4859,"taip")</f>
        <v>0</v>
      </c>
      <c r="T16" s="222">
        <f>SUMIFS('D5'!$L$11:$L$4859,'D5'!$B$11:$B$4859,'A2'!$D16,'D5'!$BH$11:$BH$4859,T$7,'D5'!$BN$11:$BN$4859,"taip")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COUNTIFS('D5'!$B16:$B4865,'A2'!$D16,'D5'!$BI16:$BI4865,'A2'!AC$7,'D5'!$BO16:$BO4865,"taip")</f>
        <v>0</v>
      </c>
      <c r="AD16" s="222">
        <f>COUNTIFS('D5'!$B16:$B4865,'A2'!$D16,'D5'!$BI16:$BI4865,'A2'!AD$7,'D5'!$BO16:$BO4865,"taip")</f>
        <v>0</v>
      </c>
      <c r="AE16" s="222">
        <f>COUNTIFS('D5'!$B16:$B4865,'A2'!$D16,'D5'!$BI16:$BI4865,'A2'!AE$7,'D5'!$BO16:$BO4865,"taip")</f>
        <v>0</v>
      </c>
      <c r="AF16" s="222">
        <f>COUNTIFS('D5'!$B16:$B4865,'A2'!$D16,'D5'!$BI16:$BI4865,'A2'!AF$7,'D5'!$BO16:$BO4865,"taip")</f>
        <v>0</v>
      </c>
      <c r="AG16" s="222">
        <f>COUNTIFS('D5'!$B16:$B4865,'A2'!$D16,'D5'!$BI16:$BI4865,'A2'!AG$7,'D5'!$BO16:$BO4865,"taip")</f>
        <v>0</v>
      </c>
      <c r="AH16" s="222">
        <f>COUNTIFS('D5'!$B16:$B4865,'A2'!$D16,'D5'!$BI16:$BI4865,'A2'!AH$7,'D5'!$BO16:$BO4865,"taip")</f>
        <v>0</v>
      </c>
      <c r="AI16" s="221">
        <f t="shared" si="36"/>
        <v>0</v>
      </c>
      <c r="AJ16" s="222">
        <f>SUMIFS('D5'!$AG$11:$AG$4859,'D5'!$B$11:$B$4859,'A2'!$D16,'D5'!$BI$11:$BI$4859,AJ$7,'D5'!$BO$11:$BO$4859,"taip")</f>
        <v>0</v>
      </c>
      <c r="AK16" s="222">
        <f>SUMIFS('D5'!$AG$11:$AG$4859,'D5'!$B$11:$B$4859,'A2'!$D16,'D5'!$BI$11:$BI$4859,AK$7,'D5'!$BO$11:$BO$4859,"taip")</f>
        <v>0</v>
      </c>
      <c r="AL16" s="222">
        <f>SUMIFS('D5'!$AG$11:$AG$4859,'D5'!$B$11:$B$4859,'A2'!$D16,'D5'!$BI$11:$BI$4859,AL$7,'D5'!$BO$11:$BO$4859,"taip")</f>
        <v>0</v>
      </c>
      <c r="AM16" s="222">
        <f>SUMIFS('D5'!$AG$11:$AG$4859,'D5'!$B$11:$B$4859,'A2'!$D16,'D5'!$BI$11:$BI$4859,AM$7,'D5'!$BO$11:$BO$4859,"taip")</f>
        <v>0</v>
      </c>
      <c r="AN16" s="222">
        <f>SUMIFS('D5'!$AG$11:$AG$4859,'D5'!$B$11:$B$4859,'A2'!$D16,'D5'!$BI$11:$BI$4859,AN$7,'D5'!$BO$11:$BO$4859,"taip")</f>
        <v>0</v>
      </c>
      <c r="AO16" s="222">
        <f>SUMIFS('D5'!$AG$11:$AG$4859,'D5'!$B$11:$B$4859,'A2'!$D16,'D5'!$BI$11:$BI$4859,AO$7,'D5'!$BO$11:$BO$4859,"taip")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COUNTIFS('D5'!$B16:$B4865,'A2'!$D16,'D5'!$BJ16:$BJ4865,'A2'!AX$7,'D5'!$BP16:$BP4865,"taip")</f>
        <v>0</v>
      </c>
      <c r="AY16" s="222">
        <f>COUNTIFS('D5'!$B16:$B4865,'A2'!$D16,'D5'!$BJ16:$BJ4865,'A2'!AY$7,'D5'!$BP16:$BP4865,"taip")</f>
        <v>0</v>
      </c>
      <c r="AZ16" s="222">
        <f>COUNTIFS('D5'!$B16:$B4865,'A2'!$D16,'D5'!$BJ16:$BJ4865,'A2'!AZ$7,'D5'!$BP16:$BP4865,"taip")</f>
        <v>0</v>
      </c>
      <c r="BA16" s="222">
        <f>COUNTIFS('D5'!$B16:$B4865,'A2'!$D16,'D5'!$BJ16:$BJ4865,'A2'!BA$7,'D5'!$BP16:$BP4865,"taip")</f>
        <v>0</v>
      </c>
      <c r="BB16" s="222">
        <f>COUNTIFS('D5'!$B16:$B4865,'A2'!$D16,'D5'!$BJ16:$BJ4865,'A2'!BB$7,'D5'!$BP16:$BP4865,"taip")</f>
        <v>0</v>
      </c>
      <c r="BC16" s="222">
        <f>COUNTIFS('D5'!$B16:$B4865,'A2'!$D16,'D5'!$BJ16:$BJ4865,'A2'!BC$7,'D5'!$BP16:$BP4865,"taip")</f>
        <v>0</v>
      </c>
      <c r="BD16" s="221">
        <f t="shared" si="40"/>
        <v>0</v>
      </c>
      <c r="BE16" s="222">
        <f>SUMIFS('D5'!$AG$11:$AG$4859,'D5'!$B$11:$B$4859,'A2'!$D16,'D5'!$BJ$11:$BJ$4859,BE$7,'D5'!$BP$11:$BP$4859,"taip")</f>
        <v>0</v>
      </c>
      <c r="BF16" s="222">
        <f>SUMIFS('D5'!$AG$11:$AG$4859,'D5'!$B$11:$B$4859,'A2'!$D16,'D5'!$BJ$11:$BJ$4859,BF$7,'D5'!$BP$11:$BP$4859,"taip")</f>
        <v>0</v>
      </c>
      <c r="BG16" s="222">
        <f>SUMIFS('D5'!$AG$11:$AG$4859,'D5'!$B$11:$B$4859,'A2'!$D16,'D5'!$BJ$11:$BJ$4859,BG$7,'D5'!$BP$11:$BP$4859,"taip")</f>
        <v>0</v>
      </c>
      <c r="BH16" s="222">
        <f>SUMIFS('D5'!$AG$11:$AG$4859,'D5'!$B$11:$B$4859,'A2'!$D16,'D5'!$BJ$11:$BJ$4859,BH$7,'D5'!$BP$11:$BP$4859,"taip")</f>
        <v>0</v>
      </c>
      <c r="BI16" s="222">
        <f>SUMIFS('D5'!$AG$11:$AG$4859,'D5'!$B$11:$B$4859,'A2'!$D16,'D5'!$BJ$11:$BJ$4859,BI$7,'D5'!$BP$11:$BP$4859,"taip")</f>
        <v>0</v>
      </c>
      <c r="BJ16" s="222">
        <f>SUMIFS('D5'!$AG$11:$AG$4859,'D5'!$B$11:$B$4859,'A2'!$D16,'D5'!$BJ$11:$BJ$4859,BJ$7,'D5'!$BP$11:$BP$4859,"taip")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COUNTIFS('D5'!$B16:$B4865,'A2'!$D16,'D5'!$BK16:$BK4865,'A2'!BS$7,'D5'!$BS16:$BS4865,"taip")</f>
        <v>0</v>
      </c>
      <c r="BT16" s="222">
        <f>COUNTIFS('D5'!$B16:$B4865,'A2'!$D16,'D5'!$BK16:$BK4865,'A2'!BT$7,'D5'!$BS16:$BS4865,"taip")</f>
        <v>0</v>
      </c>
      <c r="BU16" s="222">
        <f>COUNTIFS('D5'!$B16:$B4865,'A2'!$D16,'D5'!$BK16:$BK4865,'A2'!BU$7,'D5'!$BS16:$BS4865,"taip")</f>
        <v>0</v>
      </c>
      <c r="BV16" s="222">
        <f>COUNTIFS('D5'!$B16:$B4865,'A2'!$D16,'D5'!$BK16:$BK4865,'A2'!BV$7,'D5'!$BS16:$BS4865,"taip")</f>
        <v>0</v>
      </c>
      <c r="BW16" s="222">
        <f>COUNTIFS('D5'!$B16:$B4865,'A2'!$D16,'D5'!$BK16:$BK4865,'A2'!BW$7,'D5'!$BS16:$BS4865,"taip")</f>
        <v>0</v>
      </c>
      <c r="BX16" s="222">
        <f>COUNTIFS('D5'!$B16:$B4865,'A2'!$D16,'D5'!$BK16:$BK4865,'A2'!BX$7,'D5'!$BS16:$BS4865,"taip")</f>
        <v>0</v>
      </c>
      <c r="BY16" s="221">
        <f t="shared" si="44"/>
        <v>0</v>
      </c>
      <c r="BZ16" s="222">
        <f>SUMIFS('D5'!$AG$11:$AG$4859,'D5'!$B$11:$B$4859,'A2'!$D16,'D5'!$BK$11:$BK$4859,BZ$7,'D5'!$BS$11:$BS$4859,"taip")</f>
        <v>0</v>
      </c>
      <c r="CA16" s="222">
        <f>SUMIFS('D5'!$AG$11:$AG$4859,'D5'!$B$11:$B$4859,'A2'!$D16,'D5'!$BK$11:$BK$4859,CA$7,'D5'!$BS$11:$BS$4859,"taip")</f>
        <v>0</v>
      </c>
      <c r="CB16" s="222">
        <f>SUMIFS('D5'!$AG$11:$AG$4859,'D5'!$B$11:$B$4859,'A2'!$D16,'D5'!$BK$11:$BK$4859,CB$7,'D5'!$BS$11:$BS$4859,"taip")</f>
        <v>0</v>
      </c>
      <c r="CC16" s="222">
        <f>SUMIFS('D5'!$AG$11:$AG$4859,'D5'!$B$11:$B$4859,'A2'!$D16,'D5'!$BK$11:$BK$4859,CC$7,'D5'!$BS$11:$BS$4859,"taip")</f>
        <v>0</v>
      </c>
      <c r="CD16" s="222">
        <f>SUMIFS('D5'!$AG$11:$AG$4859,'D5'!$B$11:$B$4859,'A2'!$D16,'D5'!$BK$11:$BK$4859,CD$7,'D5'!$BS$11:$BS$4859,"taip")</f>
        <v>0</v>
      </c>
      <c r="CE16" s="222">
        <f>SUMIFS('D5'!$AG$11:$AG$4859,'D5'!$B$11:$B$4859,'A2'!$D16,'D5'!$BK$11:$BK$4859,CE$7,'D5'!$BS$11:$BS$4859,"taip")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3">
      <c r="A17" s="10" t="s">
        <v>36</v>
      </c>
      <c r="B17" s="197">
        <f>'VPS1'!C17</f>
        <v>0</v>
      </c>
      <c r="C17" s="213">
        <f>'VPS1'!D17</f>
        <v>0</v>
      </c>
      <c r="D17" s="54">
        <f>'VPS1'!J17</f>
        <v>0</v>
      </c>
      <c r="E17" s="54" t="str">
        <f>'VPS1'!L17</f>
        <v>EŽŪFKP</v>
      </c>
      <c r="F17" s="198">
        <f>'VPS1'!G17</f>
        <v>0</v>
      </c>
      <c r="G17" s="221">
        <f t="shared" si="32"/>
        <v>0</v>
      </c>
      <c r="H17" s="222">
        <f>COUNTIFS('D5'!$B17:$B4866,'A2'!$D17,'D5'!$BH17:$BH4866,'A2'!H$7,'D5'!$BN17:$BN4866,"taip")</f>
        <v>0</v>
      </c>
      <c r="I17" s="222">
        <f>COUNTIFS('D5'!$B17:$B4866,'A2'!$D17,'D5'!$BH17:$BH4866,'A2'!I$7,'D5'!$BN17:$BN4866,"taip")</f>
        <v>0</v>
      </c>
      <c r="J17" s="222">
        <f>COUNTIFS('D5'!$B17:$B4866,'A2'!$D17,'D5'!$BH17:$BH4866,'A2'!J$7,'D5'!$BN17:$BN4866,"taip")</f>
        <v>0</v>
      </c>
      <c r="K17" s="222">
        <f>COUNTIFS('D5'!$B17:$B4866,'A2'!$D17,'D5'!$BH17:$BH4866,'A2'!K$7,'D5'!$BN17:$BN4866,"taip")</f>
        <v>0</v>
      </c>
      <c r="L17" s="222">
        <f>COUNTIFS('D5'!$B17:$B4866,'A2'!$D17,'D5'!$BH17:$BH4866,'A2'!L$7,'D5'!$BN17:$BN4866,"taip")</f>
        <v>0</v>
      </c>
      <c r="M17" s="222">
        <f>COUNTIFS('D5'!$B17:$B4866,'A2'!$D17,'D5'!$BH17:$BH4866,'A2'!M$7,'D5'!$BN17:$BN4866,"taip")</f>
        <v>0</v>
      </c>
      <c r="N17" s="221">
        <f t="shared" si="33"/>
        <v>0</v>
      </c>
      <c r="O17" s="222">
        <f>SUMIFS('D5'!$L$11:$L$4859,'D5'!$B$11:$B$4859,'A2'!$D17,'D5'!$BH$11:$BH$4859,O$7,'D5'!$BN$11:$BN$4859,"taip")</f>
        <v>0</v>
      </c>
      <c r="P17" s="222">
        <f>SUMIFS('D5'!$L$11:$L$4859,'D5'!$B$11:$B$4859,'A2'!$D17,'D5'!$BH$11:$BH$4859,P$7,'D5'!$BN$11:$BN$4859,"taip")</f>
        <v>0</v>
      </c>
      <c r="Q17" s="222">
        <f>SUMIFS('D5'!$L$11:$L$4859,'D5'!$B$11:$B$4859,'A2'!$D17,'D5'!$BH$11:$BH$4859,Q$7,'D5'!$BN$11:$BN$4859,"taip")</f>
        <v>0</v>
      </c>
      <c r="R17" s="222">
        <f>SUMIFS('D5'!$L$11:$L$4859,'D5'!$B$11:$B$4859,'A2'!$D17,'D5'!$BH$11:$BH$4859,R$7,'D5'!$BN$11:$BN$4859,"taip")</f>
        <v>0</v>
      </c>
      <c r="S17" s="222">
        <f>SUMIFS('D5'!$L$11:$L$4859,'D5'!$B$11:$B$4859,'A2'!$D17,'D5'!$BH$11:$BH$4859,S$7,'D5'!$BN$11:$BN$4859,"taip")</f>
        <v>0</v>
      </c>
      <c r="T17" s="222">
        <f>SUMIFS('D5'!$L$11:$L$4859,'D5'!$B$11:$B$4859,'A2'!$D17,'D5'!$BH$11:$BH$4859,T$7,'D5'!$BN$11:$BN$4859,"taip")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COUNTIFS('D5'!$B17:$B4866,'A2'!$D17,'D5'!$BI17:$BI4866,'A2'!AC$7,'D5'!$BO17:$BO4866,"taip")</f>
        <v>0</v>
      </c>
      <c r="AD17" s="222">
        <f>COUNTIFS('D5'!$B17:$B4866,'A2'!$D17,'D5'!$BI17:$BI4866,'A2'!AD$7,'D5'!$BO17:$BO4866,"taip")</f>
        <v>0</v>
      </c>
      <c r="AE17" s="222">
        <f>COUNTIFS('D5'!$B17:$B4866,'A2'!$D17,'D5'!$BI17:$BI4866,'A2'!AE$7,'D5'!$BO17:$BO4866,"taip")</f>
        <v>0</v>
      </c>
      <c r="AF17" s="222">
        <f>COUNTIFS('D5'!$B17:$B4866,'A2'!$D17,'D5'!$BI17:$BI4866,'A2'!AF$7,'D5'!$BO17:$BO4866,"taip")</f>
        <v>0</v>
      </c>
      <c r="AG17" s="222">
        <f>COUNTIFS('D5'!$B17:$B4866,'A2'!$D17,'D5'!$BI17:$BI4866,'A2'!AG$7,'D5'!$BO17:$BO4866,"taip")</f>
        <v>0</v>
      </c>
      <c r="AH17" s="222">
        <f>COUNTIFS('D5'!$B17:$B4866,'A2'!$D17,'D5'!$BI17:$BI4866,'A2'!AH$7,'D5'!$BO17:$BO4866,"taip")</f>
        <v>0</v>
      </c>
      <c r="AI17" s="221">
        <f t="shared" si="36"/>
        <v>0</v>
      </c>
      <c r="AJ17" s="222">
        <f>SUMIFS('D5'!$AG$11:$AG$4859,'D5'!$B$11:$B$4859,'A2'!$D17,'D5'!$BI$11:$BI$4859,AJ$7,'D5'!$BO$11:$BO$4859,"taip")</f>
        <v>0</v>
      </c>
      <c r="AK17" s="222">
        <f>SUMIFS('D5'!$AG$11:$AG$4859,'D5'!$B$11:$B$4859,'A2'!$D17,'D5'!$BI$11:$BI$4859,AK$7,'D5'!$BO$11:$BO$4859,"taip")</f>
        <v>0</v>
      </c>
      <c r="AL17" s="222">
        <f>SUMIFS('D5'!$AG$11:$AG$4859,'D5'!$B$11:$B$4859,'A2'!$D17,'D5'!$BI$11:$BI$4859,AL$7,'D5'!$BO$11:$BO$4859,"taip")</f>
        <v>0</v>
      </c>
      <c r="AM17" s="222">
        <f>SUMIFS('D5'!$AG$11:$AG$4859,'D5'!$B$11:$B$4859,'A2'!$D17,'D5'!$BI$11:$BI$4859,AM$7,'D5'!$BO$11:$BO$4859,"taip")</f>
        <v>0</v>
      </c>
      <c r="AN17" s="222">
        <f>SUMIFS('D5'!$AG$11:$AG$4859,'D5'!$B$11:$B$4859,'A2'!$D17,'D5'!$BI$11:$BI$4859,AN$7,'D5'!$BO$11:$BO$4859,"taip")</f>
        <v>0</v>
      </c>
      <c r="AO17" s="222">
        <f>SUMIFS('D5'!$AG$11:$AG$4859,'D5'!$B$11:$B$4859,'A2'!$D17,'D5'!$BI$11:$BI$4859,AO$7,'D5'!$BO$11:$BO$4859,"taip")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COUNTIFS('D5'!$B17:$B4866,'A2'!$D17,'D5'!$BJ17:$BJ4866,'A2'!AX$7,'D5'!$BP17:$BP4866,"taip")</f>
        <v>0</v>
      </c>
      <c r="AY17" s="222">
        <f>COUNTIFS('D5'!$B17:$B4866,'A2'!$D17,'D5'!$BJ17:$BJ4866,'A2'!AY$7,'D5'!$BP17:$BP4866,"taip")</f>
        <v>0</v>
      </c>
      <c r="AZ17" s="222">
        <f>COUNTIFS('D5'!$B17:$B4866,'A2'!$D17,'D5'!$BJ17:$BJ4866,'A2'!AZ$7,'D5'!$BP17:$BP4866,"taip")</f>
        <v>0</v>
      </c>
      <c r="BA17" s="222">
        <f>COUNTIFS('D5'!$B17:$B4866,'A2'!$D17,'D5'!$BJ17:$BJ4866,'A2'!BA$7,'D5'!$BP17:$BP4866,"taip")</f>
        <v>0</v>
      </c>
      <c r="BB17" s="222">
        <f>COUNTIFS('D5'!$B17:$B4866,'A2'!$D17,'D5'!$BJ17:$BJ4866,'A2'!BB$7,'D5'!$BP17:$BP4866,"taip")</f>
        <v>0</v>
      </c>
      <c r="BC17" s="222">
        <f>COUNTIFS('D5'!$B17:$B4866,'A2'!$D17,'D5'!$BJ17:$BJ4866,'A2'!BC$7,'D5'!$BP17:$BP4866,"taip")</f>
        <v>0</v>
      </c>
      <c r="BD17" s="221">
        <f t="shared" si="40"/>
        <v>0</v>
      </c>
      <c r="BE17" s="222">
        <f>SUMIFS('D5'!$AG$11:$AG$4859,'D5'!$B$11:$B$4859,'A2'!$D17,'D5'!$BJ$11:$BJ$4859,BE$7,'D5'!$BP$11:$BP$4859,"taip")</f>
        <v>0</v>
      </c>
      <c r="BF17" s="222">
        <f>SUMIFS('D5'!$AG$11:$AG$4859,'D5'!$B$11:$B$4859,'A2'!$D17,'D5'!$BJ$11:$BJ$4859,BF$7,'D5'!$BP$11:$BP$4859,"taip")</f>
        <v>0</v>
      </c>
      <c r="BG17" s="222">
        <f>SUMIFS('D5'!$AG$11:$AG$4859,'D5'!$B$11:$B$4859,'A2'!$D17,'D5'!$BJ$11:$BJ$4859,BG$7,'D5'!$BP$11:$BP$4859,"taip")</f>
        <v>0</v>
      </c>
      <c r="BH17" s="222">
        <f>SUMIFS('D5'!$AG$11:$AG$4859,'D5'!$B$11:$B$4859,'A2'!$D17,'D5'!$BJ$11:$BJ$4859,BH$7,'D5'!$BP$11:$BP$4859,"taip")</f>
        <v>0</v>
      </c>
      <c r="BI17" s="222">
        <f>SUMIFS('D5'!$AG$11:$AG$4859,'D5'!$B$11:$B$4859,'A2'!$D17,'D5'!$BJ$11:$BJ$4859,BI$7,'D5'!$BP$11:$BP$4859,"taip")</f>
        <v>0</v>
      </c>
      <c r="BJ17" s="222">
        <f>SUMIFS('D5'!$AG$11:$AG$4859,'D5'!$B$11:$B$4859,'A2'!$D17,'D5'!$BJ$11:$BJ$4859,BJ$7,'D5'!$BP$11:$BP$4859,"taip")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COUNTIFS('D5'!$B17:$B4866,'A2'!$D17,'D5'!$BK17:$BK4866,'A2'!BS$7,'D5'!$BS17:$BS4866,"taip")</f>
        <v>0</v>
      </c>
      <c r="BT17" s="222">
        <f>COUNTIFS('D5'!$B17:$B4866,'A2'!$D17,'D5'!$BK17:$BK4866,'A2'!BT$7,'D5'!$BS17:$BS4866,"taip")</f>
        <v>0</v>
      </c>
      <c r="BU17" s="222">
        <f>COUNTIFS('D5'!$B17:$B4866,'A2'!$D17,'D5'!$BK17:$BK4866,'A2'!BU$7,'D5'!$BS17:$BS4866,"taip")</f>
        <v>0</v>
      </c>
      <c r="BV17" s="222">
        <f>COUNTIFS('D5'!$B17:$B4866,'A2'!$D17,'D5'!$BK17:$BK4866,'A2'!BV$7,'D5'!$BS17:$BS4866,"taip")</f>
        <v>0</v>
      </c>
      <c r="BW17" s="222">
        <f>COUNTIFS('D5'!$B17:$B4866,'A2'!$D17,'D5'!$BK17:$BK4866,'A2'!BW$7,'D5'!$BS17:$BS4866,"taip")</f>
        <v>0</v>
      </c>
      <c r="BX17" s="222">
        <f>COUNTIFS('D5'!$B17:$B4866,'A2'!$D17,'D5'!$BK17:$BK4866,'A2'!BX$7,'D5'!$BS17:$BS4866,"taip")</f>
        <v>0</v>
      </c>
      <c r="BY17" s="221">
        <f t="shared" si="44"/>
        <v>0</v>
      </c>
      <c r="BZ17" s="222">
        <f>SUMIFS('D5'!$AG$11:$AG$4859,'D5'!$B$11:$B$4859,'A2'!$D17,'D5'!$BK$11:$BK$4859,BZ$7,'D5'!$BS$11:$BS$4859,"taip")</f>
        <v>0</v>
      </c>
      <c r="CA17" s="222">
        <f>SUMIFS('D5'!$AG$11:$AG$4859,'D5'!$B$11:$B$4859,'A2'!$D17,'D5'!$BK$11:$BK$4859,CA$7,'D5'!$BS$11:$BS$4859,"taip")</f>
        <v>0</v>
      </c>
      <c r="CB17" s="222">
        <f>SUMIFS('D5'!$AG$11:$AG$4859,'D5'!$B$11:$B$4859,'A2'!$D17,'D5'!$BK$11:$BK$4859,CB$7,'D5'!$BS$11:$BS$4859,"taip")</f>
        <v>0</v>
      </c>
      <c r="CC17" s="222">
        <f>SUMIFS('D5'!$AG$11:$AG$4859,'D5'!$B$11:$B$4859,'A2'!$D17,'D5'!$BK$11:$BK$4859,CC$7,'D5'!$BS$11:$BS$4859,"taip")</f>
        <v>0</v>
      </c>
      <c r="CD17" s="222">
        <f>SUMIFS('D5'!$AG$11:$AG$4859,'D5'!$B$11:$B$4859,'A2'!$D17,'D5'!$BK$11:$BK$4859,CD$7,'D5'!$BS$11:$BS$4859,"taip")</f>
        <v>0</v>
      </c>
      <c r="CE17" s="222">
        <f>SUMIFS('D5'!$AG$11:$AG$4859,'D5'!$B$11:$B$4859,'A2'!$D17,'D5'!$BK$11:$BK$4859,CE$7,'D5'!$BS$11:$BS$4859,"taip")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3">
      <c r="A18" s="10" t="s">
        <v>37</v>
      </c>
      <c r="B18" s="197">
        <f>'VPS1'!C18</f>
        <v>0</v>
      </c>
      <c r="C18" s="213">
        <f>'VPS1'!D18</f>
        <v>0</v>
      </c>
      <c r="D18" s="54">
        <f>'VPS1'!J18</f>
        <v>0</v>
      </c>
      <c r="E18" s="54" t="str">
        <f>'VPS1'!L18</f>
        <v>EŽŪFKP</v>
      </c>
      <c r="F18" s="198">
        <f>'VPS1'!G18</f>
        <v>0</v>
      </c>
      <c r="G18" s="221">
        <f t="shared" si="32"/>
        <v>0</v>
      </c>
      <c r="H18" s="222">
        <f>COUNTIFS('D5'!$B18:$B4867,'A2'!$D18,'D5'!$BH18:$BH4867,'A2'!H$7,'D5'!$BN18:$BN4867,"taip")</f>
        <v>0</v>
      </c>
      <c r="I18" s="222">
        <f>COUNTIFS('D5'!$B18:$B4867,'A2'!$D18,'D5'!$BH18:$BH4867,'A2'!I$7,'D5'!$BN18:$BN4867,"taip")</f>
        <v>0</v>
      </c>
      <c r="J18" s="222">
        <f>COUNTIFS('D5'!$B18:$B4867,'A2'!$D18,'D5'!$BH18:$BH4867,'A2'!J$7,'D5'!$BN18:$BN4867,"taip")</f>
        <v>0</v>
      </c>
      <c r="K18" s="222">
        <f>COUNTIFS('D5'!$B18:$B4867,'A2'!$D18,'D5'!$BH18:$BH4867,'A2'!K$7,'D5'!$BN18:$BN4867,"taip")</f>
        <v>0</v>
      </c>
      <c r="L18" s="222">
        <f>COUNTIFS('D5'!$B18:$B4867,'A2'!$D18,'D5'!$BH18:$BH4867,'A2'!L$7,'D5'!$BN18:$BN4867,"taip")</f>
        <v>0</v>
      </c>
      <c r="M18" s="222">
        <f>COUNTIFS('D5'!$B18:$B4867,'A2'!$D18,'D5'!$BH18:$BH4867,'A2'!M$7,'D5'!$BN18:$BN4867,"taip")</f>
        <v>0</v>
      </c>
      <c r="N18" s="221">
        <f t="shared" si="33"/>
        <v>0</v>
      </c>
      <c r="O18" s="222">
        <f>SUMIFS('D5'!$L$11:$L$4859,'D5'!$B$11:$B$4859,'A2'!$D18,'D5'!$BH$11:$BH$4859,O$7,'D5'!$BN$11:$BN$4859,"taip")</f>
        <v>0</v>
      </c>
      <c r="P18" s="222">
        <f>SUMIFS('D5'!$L$11:$L$4859,'D5'!$B$11:$B$4859,'A2'!$D18,'D5'!$BH$11:$BH$4859,P$7,'D5'!$BN$11:$BN$4859,"taip")</f>
        <v>0</v>
      </c>
      <c r="Q18" s="222">
        <f>SUMIFS('D5'!$L$11:$L$4859,'D5'!$B$11:$B$4859,'A2'!$D18,'D5'!$BH$11:$BH$4859,Q$7,'D5'!$BN$11:$BN$4859,"taip")</f>
        <v>0</v>
      </c>
      <c r="R18" s="222">
        <f>SUMIFS('D5'!$L$11:$L$4859,'D5'!$B$11:$B$4859,'A2'!$D18,'D5'!$BH$11:$BH$4859,R$7,'D5'!$BN$11:$BN$4859,"taip")</f>
        <v>0</v>
      </c>
      <c r="S18" s="222">
        <f>SUMIFS('D5'!$L$11:$L$4859,'D5'!$B$11:$B$4859,'A2'!$D18,'D5'!$BH$11:$BH$4859,S$7,'D5'!$BN$11:$BN$4859,"taip")</f>
        <v>0</v>
      </c>
      <c r="T18" s="222">
        <f>SUMIFS('D5'!$L$11:$L$4859,'D5'!$B$11:$B$4859,'A2'!$D18,'D5'!$BH$11:$BH$4859,T$7,'D5'!$BN$11:$BN$4859,"taip")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COUNTIFS('D5'!$B18:$B4867,'A2'!$D18,'D5'!$BI18:$BI4867,'A2'!AC$7,'D5'!$BO18:$BO4867,"taip")</f>
        <v>0</v>
      </c>
      <c r="AD18" s="222">
        <f>COUNTIFS('D5'!$B18:$B4867,'A2'!$D18,'D5'!$BI18:$BI4867,'A2'!AD$7,'D5'!$BO18:$BO4867,"taip")</f>
        <v>0</v>
      </c>
      <c r="AE18" s="222">
        <f>COUNTIFS('D5'!$B18:$B4867,'A2'!$D18,'D5'!$BI18:$BI4867,'A2'!AE$7,'D5'!$BO18:$BO4867,"taip")</f>
        <v>0</v>
      </c>
      <c r="AF18" s="222">
        <f>COUNTIFS('D5'!$B18:$B4867,'A2'!$D18,'D5'!$BI18:$BI4867,'A2'!AF$7,'D5'!$BO18:$BO4867,"taip")</f>
        <v>0</v>
      </c>
      <c r="AG18" s="222">
        <f>COUNTIFS('D5'!$B18:$B4867,'A2'!$D18,'D5'!$BI18:$BI4867,'A2'!AG$7,'D5'!$BO18:$BO4867,"taip")</f>
        <v>0</v>
      </c>
      <c r="AH18" s="222">
        <f>COUNTIFS('D5'!$B18:$B4867,'A2'!$D18,'D5'!$BI18:$BI4867,'A2'!AH$7,'D5'!$BO18:$BO4867,"taip")</f>
        <v>0</v>
      </c>
      <c r="AI18" s="221">
        <f t="shared" si="36"/>
        <v>0</v>
      </c>
      <c r="AJ18" s="222">
        <f>SUMIFS('D5'!$AG$11:$AG$4859,'D5'!$B$11:$B$4859,'A2'!$D18,'D5'!$BI$11:$BI$4859,AJ$7,'D5'!$BO$11:$BO$4859,"taip")</f>
        <v>0</v>
      </c>
      <c r="AK18" s="222">
        <f>SUMIFS('D5'!$AG$11:$AG$4859,'D5'!$B$11:$B$4859,'A2'!$D18,'D5'!$BI$11:$BI$4859,AK$7,'D5'!$BO$11:$BO$4859,"taip")</f>
        <v>0</v>
      </c>
      <c r="AL18" s="222">
        <f>SUMIFS('D5'!$AG$11:$AG$4859,'D5'!$B$11:$B$4859,'A2'!$D18,'D5'!$BI$11:$BI$4859,AL$7,'D5'!$BO$11:$BO$4859,"taip")</f>
        <v>0</v>
      </c>
      <c r="AM18" s="222">
        <f>SUMIFS('D5'!$AG$11:$AG$4859,'D5'!$B$11:$B$4859,'A2'!$D18,'D5'!$BI$11:$BI$4859,AM$7,'D5'!$BO$11:$BO$4859,"taip")</f>
        <v>0</v>
      </c>
      <c r="AN18" s="222">
        <f>SUMIFS('D5'!$AG$11:$AG$4859,'D5'!$B$11:$B$4859,'A2'!$D18,'D5'!$BI$11:$BI$4859,AN$7,'D5'!$BO$11:$BO$4859,"taip")</f>
        <v>0</v>
      </c>
      <c r="AO18" s="222">
        <f>SUMIFS('D5'!$AG$11:$AG$4859,'D5'!$B$11:$B$4859,'A2'!$D18,'D5'!$BI$11:$BI$4859,AO$7,'D5'!$BO$11:$BO$4859,"taip")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COUNTIFS('D5'!$B18:$B4867,'A2'!$D18,'D5'!$BJ18:$BJ4867,'A2'!AX$7,'D5'!$BP18:$BP4867,"taip")</f>
        <v>0</v>
      </c>
      <c r="AY18" s="222">
        <f>COUNTIFS('D5'!$B18:$B4867,'A2'!$D18,'D5'!$BJ18:$BJ4867,'A2'!AY$7,'D5'!$BP18:$BP4867,"taip")</f>
        <v>0</v>
      </c>
      <c r="AZ18" s="222">
        <f>COUNTIFS('D5'!$B18:$B4867,'A2'!$D18,'D5'!$BJ18:$BJ4867,'A2'!AZ$7,'D5'!$BP18:$BP4867,"taip")</f>
        <v>0</v>
      </c>
      <c r="BA18" s="222">
        <f>COUNTIFS('D5'!$B18:$B4867,'A2'!$D18,'D5'!$BJ18:$BJ4867,'A2'!BA$7,'D5'!$BP18:$BP4867,"taip")</f>
        <v>0</v>
      </c>
      <c r="BB18" s="222">
        <f>COUNTIFS('D5'!$B18:$B4867,'A2'!$D18,'D5'!$BJ18:$BJ4867,'A2'!BB$7,'D5'!$BP18:$BP4867,"taip")</f>
        <v>0</v>
      </c>
      <c r="BC18" s="222">
        <f>COUNTIFS('D5'!$B18:$B4867,'A2'!$D18,'D5'!$BJ18:$BJ4867,'A2'!BC$7,'D5'!$BP18:$BP4867,"taip")</f>
        <v>0</v>
      </c>
      <c r="BD18" s="221">
        <f t="shared" si="40"/>
        <v>0</v>
      </c>
      <c r="BE18" s="222">
        <f>SUMIFS('D5'!$AG$11:$AG$4859,'D5'!$B$11:$B$4859,'A2'!$D18,'D5'!$BJ$11:$BJ$4859,BE$7,'D5'!$BP$11:$BP$4859,"taip")</f>
        <v>0</v>
      </c>
      <c r="BF18" s="222">
        <f>SUMIFS('D5'!$AG$11:$AG$4859,'D5'!$B$11:$B$4859,'A2'!$D18,'D5'!$BJ$11:$BJ$4859,BF$7,'D5'!$BP$11:$BP$4859,"taip")</f>
        <v>0</v>
      </c>
      <c r="BG18" s="222">
        <f>SUMIFS('D5'!$AG$11:$AG$4859,'D5'!$B$11:$B$4859,'A2'!$D18,'D5'!$BJ$11:$BJ$4859,BG$7,'D5'!$BP$11:$BP$4859,"taip")</f>
        <v>0</v>
      </c>
      <c r="BH18" s="222">
        <f>SUMIFS('D5'!$AG$11:$AG$4859,'D5'!$B$11:$B$4859,'A2'!$D18,'D5'!$BJ$11:$BJ$4859,BH$7,'D5'!$BP$11:$BP$4859,"taip")</f>
        <v>0</v>
      </c>
      <c r="BI18" s="222">
        <f>SUMIFS('D5'!$AG$11:$AG$4859,'D5'!$B$11:$B$4859,'A2'!$D18,'D5'!$BJ$11:$BJ$4859,BI$7,'D5'!$BP$11:$BP$4859,"taip")</f>
        <v>0</v>
      </c>
      <c r="BJ18" s="222">
        <f>SUMIFS('D5'!$AG$11:$AG$4859,'D5'!$B$11:$B$4859,'A2'!$D18,'D5'!$BJ$11:$BJ$4859,BJ$7,'D5'!$BP$11:$BP$4859,"taip")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COUNTIFS('D5'!$B18:$B4867,'A2'!$D18,'D5'!$BK18:$BK4867,'A2'!BS$7,'D5'!$BS18:$BS4867,"taip")</f>
        <v>0</v>
      </c>
      <c r="BT18" s="222">
        <f>COUNTIFS('D5'!$B18:$B4867,'A2'!$D18,'D5'!$BK18:$BK4867,'A2'!BT$7,'D5'!$BS18:$BS4867,"taip")</f>
        <v>0</v>
      </c>
      <c r="BU18" s="222">
        <f>COUNTIFS('D5'!$B18:$B4867,'A2'!$D18,'D5'!$BK18:$BK4867,'A2'!BU$7,'D5'!$BS18:$BS4867,"taip")</f>
        <v>0</v>
      </c>
      <c r="BV18" s="222">
        <f>COUNTIFS('D5'!$B18:$B4867,'A2'!$D18,'D5'!$BK18:$BK4867,'A2'!BV$7,'D5'!$BS18:$BS4867,"taip")</f>
        <v>0</v>
      </c>
      <c r="BW18" s="222">
        <f>COUNTIFS('D5'!$B18:$B4867,'A2'!$D18,'D5'!$BK18:$BK4867,'A2'!BW$7,'D5'!$BS18:$BS4867,"taip")</f>
        <v>0</v>
      </c>
      <c r="BX18" s="222">
        <f>COUNTIFS('D5'!$B18:$B4867,'A2'!$D18,'D5'!$BK18:$BK4867,'A2'!BX$7,'D5'!$BS18:$BS4867,"taip")</f>
        <v>0</v>
      </c>
      <c r="BY18" s="221">
        <f t="shared" si="44"/>
        <v>0</v>
      </c>
      <c r="BZ18" s="222">
        <f>SUMIFS('D5'!$AG$11:$AG$4859,'D5'!$B$11:$B$4859,'A2'!$D18,'D5'!$BK$11:$BK$4859,BZ$7,'D5'!$BS$11:$BS$4859,"taip")</f>
        <v>0</v>
      </c>
      <c r="CA18" s="222">
        <f>SUMIFS('D5'!$AG$11:$AG$4859,'D5'!$B$11:$B$4859,'A2'!$D18,'D5'!$BK$11:$BK$4859,CA$7,'D5'!$BS$11:$BS$4859,"taip")</f>
        <v>0</v>
      </c>
      <c r="CB18" s="222">
        <f>SUMIFS('D5'!$AG$11:$AG$4859,'D5'!$B$11:$B$4859,'A2'!$D18,'D5'!$BK$11:$BK$4859,CB$7,'D5'!$BS$11:$BS$4859,"taip")</f>
        <v>0</v>
      </c>
      <c r="CC18" s="222">
        <f>SUMIFS('D5'!$AG$11:$AG$4859,'D5'!$B$11:$B$4859,'A2'!$D18,'D5'!$BK$11:$BK$4859,CC$7,'D5'!$BS$11:$BS$4859,"taip")</f>
        <v>0</v>
      </c>
      <c r="CD18" s="222">
        <f>SUMIFS('D5'!$AG$11:$AG$4859,'D5'!$B$11:$B$4859,'A2'!$D18,'D5'!$BK$11:$BK$4859,CD$7,'D5'!$BS$11:$BS$4859,"taip")</f>
        <v>0</v>
      </c>
      <c r="CE18" s="222">
        <f>SUMIFS('D5'!$AG$11:$AG$4859,'D5'!$B$11:$B$4859,'A2'!$D18,'D5'!$BK$11:$BK$4859,CE$7,'D5'!$BS$11:$BS$4859,"taip")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3">
      <c r="A19" s="10" t="s">
        <v>38</v>
      </c>
      <c r="B19" s="197">
        <f>'VPS1'!C19</f>
        <v>0</v>
      </c>
      <c r="C19" s="213">
        <f>'VPS1'!D19</f>
        <v>0</v>
      </c>
      <c r="D19" s="54">
        <f>'VPS1'!J19</f>
        <v>0</v>
      </c>
      <c r="E19" s="54" t="str">
        <f>'VPS1'!L19</f>
        <v>EŽŪFKP</v>
      </c>
      <c r="F19" s="198">
        <f>'VPS1'!G19</f>
        <v>0</v>
      </c>
      <c r="G19" s="221">
        <f t="shared" si="32"/>
        <v>0</v>
      </c>
      <c r="H19" s="222">
        <f>COUNTIFS('D5'!$B19:$B4868,'A2'!$D19,'D5'!$BH19:$BH4868,'A2'!H$7,'D5'!$BN19:$BN4868,"taip")</f>
        <v>0</v>
      </c>
      <c r="I19" s="222">
        <f>COUNTIFS('D5'!$B19:$B4868,'A2'!$D19,'D5'!$BH19:$BH4868,'A2'!I$7,'D5'!$BN19:$BN4868,"taip")</f>
        <v>0</v>
      </c>
      <c r="J19" s="222">
        <f>COUNTIFS('D5'!$B19:$B4868,'A2'!$D19,'D5'!$BH19:$BH4868,'A2'!J$7,'D5'!$BN19:$BN4868,"taip")</f>
        <v>0</v>
      </c>
      <c r="K19" s="222">
        <f>COUNTIFS('D5'!$B19:$B4868,'A2'!$D19,'D5'!$BH19:$BH4868,'A2'!K$7,'D5'!$BN19:$BN4868,"taip")</f>
        <v>0</v>
      </c>
      <c r="L19" s="222">
        <f>COUNTIFS('D5'!$B19:$B4868,'A2'!$D19,'D5'!$BH19:$BH4868,'A2'!L$7,'D5'!$BN19:$BN4868,"taip")</f>
        <v>0</v>
      </c>
      <c r="M19" s="222">
        <f>COUNTIFS('D5'!$B19:$B4868,'A2'!$D19,'D5'!$BH19:$BH4868,'A2'!M$7,'D5'!$BN19:$BN4868,"taip")</f>
        <v>0</v>
      </c>
      <c r="N19" s="221">
        <f t="shared" si="33"/>
        <v>0</v>
      </c>
      <c r="O19" s="222">
        <f>SUMIFS('D5'!$L$11:$L$4859,'D5'!$B$11:$B$4859,'A2'!$D19,'D5'!$BH$11:$BH$4859,O$7,'D5'!$BN$11:$BN$4859,"taip")</f>
        <v>0</v>
      </c>
      <c r="P19" s="222">
        <f>SUMIFS('D5'!$L$11:$L$4859,'D5'!$B$11:$B$4859,'A2'!$D19,'D5'!$BH$11:$BH$4859,P$7,'D5'!$BN$11:$BN$4859,"taip")</f>
        <v>0</v>
      </c>
      <c r="Q19" s="222">
        <f>SUMIFS('D5'!$L$11:$L$4859,'D5'!$B$11:$B$4859,'A2'!$D19,'D5'!$BH$11:$BH$4859,Q$7,'D5'!$BN$11:$BN$4859,"taip")</f>
        <v>0</v>
      </c>
      <c r="R19" s="222">
        <f>SUMIFS('D5'!$L$11:$L$4859,'D5'!$B$11:$B$4859,'A2'!$D19,'D5'!$BH$11:$BH$4859,R$7,'D5'!$BN$11:$BN$4859,"taip")</f>
        <v>0</v>
      </c>
      <c r="S19" s="222">
        <f>SUMIFS('D5'!$L$11:$L$4859,'D5'!$B$11:$B$4859,'A2'!$D19,'D5'!$BH$11:$BH$4859,S$7,'D5'!$BN$11:$BN$4859,"taip")</f>
        <v>0</v>
      </c>
      <c r="T19" s="222">
        <f>SUMIFS('D5'!$L$11:$L$4859,'D5'!$B$11:$B$4859,'A2'!$D19,'D5'!$BH$11:$BH$4859,T$7,'D5'!$BN$11:$BN$4859,"taip")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COUNTIFS('D5'!$B19:$B4868,'A2'!$D19,'D5'!$BI19:$BI4868,'A2'!AC$7,'D5'!$BO19:$BO4868,"taip")</f>
        <v>0</v>
      </c>
      <c r="AD19" s="222">
        <f>COUNTIFS('D5'!$B19:$B4868,'A2'!$D19,'D5'!$BI19:$BI4868,'A2'!AD$7,'D5'!$BO19:$BO4868,"taip")</f>
        <v>0</v>
      </c>
      <c r="AE19" s="222">
        <f>COUNTIFS('D5'!$B19:$B4868,'A2'!$D19,'D5'!$BI19:$BI4868,'A2'!AE$7,'D5'!$BO19:$BO4868,"taip")</f>
        <v>0</v>
      </c>
      <c r="AF19" s="222">
        <f>COUNTIFS('D5'!$B19:$B4868,'A2'!$D19,'D5'!$BI19:$BI4868,'A2'!AF$7,'D5'!$BO19:$BO4868,"taip")</f>
        <v>0</v>
      </c>
      <c r="AG19" s="222">
        <f>COUNTIFS('D5'!$B19:$B4868,'A2'!$D19,'D5'!$BI19:$BI4868,'A2'!AG$7,'D5'!$BO19:$BO4868,"taip")</f>
        <v>0</v>
      </c>
      <c r="AH19" s="222">
        <f>COUNTIFS('D5'!$B19:$B4868,'A2'!$D19,'D5'!$BI19:$BI4868,'A2'!AH$7,'D5'!$BO19:$BO4868,"taip")</f>
        <v>0</v>
      </c>
      <c r="AI19" s="221">
        <f t="shared" si="36"/>
        <v>0</v>
      </c>
      <c r="AJ19" s="222">
        <f>SUMIFS('D5'!$AG$11:$AG$4859,'D5'!$B$11:$B$4859,'A2'!$D19,'D5'!$BI$11:$BI$4859,AJ$7,'D5'!$BO$11:$BO$4859,"taip")</f>
        <v>0</v>
      </c>
      <c r="AK19" s="222">
        <f>SUMIFS('D5'!$AG$11:$AG$4859,'D5'!$B$11:$B$4859,'A2'!$D19,'D5'!$BI$11:$BI$4859,AK$7,'D5'!$BO$11:$BO$4859,"taip")</f>
        <v>0</v>
      </c>
      <c r="AL19" s="222">
        <f>SUMIFS('D5'!$AG$11:$AG$4859,'D5'!$B$11:$B$4859,'A2'!$D19,'D5'!$BI$11:$BI$4859,AL$7,'D5'!$BO$11:$BO$4859,"taip")</f>
        <v>0</v>
      </c>
      <c r="AM19" s="222">
        <f>SUMIFS('D5'!$AG$11:$AG$4859,'D5'!$B$11:$B$4859,'A2'!$D19,'D5'!$BI$11:$BI$4859,AM$7,'D5'!$BO$11:$BO$4859,"taip")</f>
        <v>0</v>
      </c>
      <c r="AN19" s="222">
        <f>SUMIFS('D5'!$AG$11:$AG$4859,'D5'!$B$11:$B$4859,'A2'!$D19,'D5'!$BI$11:$BI$4859,AN$7,'D5'!$BO$11:$BO$4859,"taip")</f>
        <v>0</v>
      </c>
      <c r="AO19" s="222">
        <f>SUMIFS('D5'!$AG$11:$AG$4859,'D5'!$B$11:$B$4859,'A2'!$D19,'D5'!$BI$11:$BI$4859,AO$7,'D5'!$BO$11:$BO$4859,"taip")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COUNTIFS('D5'!$B19:$B4868,'A2'!$D19,'D5'!$BJ19:$BJ4868,'A2'!AX$7,'D5'!$BP19:$BP4868,"taip")</f>
        <v>0</v>
      </c>
      <c r="AY19" s="222">
        <f>COUNTIFS('D5'!$B19:$B4868,'A2'!$D19,'D5'!$BJ19:$BJ4868,'A2'!AY$7,'D5'!$BP19:$BP4868,"taip")</f>
        <v>0</v>
      </c>
      <c r="AZ19" s="222">
        <f>COUNTIFS('D5'!$B19:$B4868,'A2'!$D19,'D5'!$BJ19:$BJ4868,'A2'!AZ$7,'D5'!$BP19:$BP4868,"taip")</f>
        <v>0</v>
      </c>
      <c r="BA19" s="222">
        <f>COUNTIFS('D5'!$B19:$B4868,'A2'!$D19,'D5'!$BJ19:$BJ4868,'A2'!BA$7,'D5'!$BP19:$BP4868,"taip")</f>
        <v>0</v>
      </c>
      <c r="BB19" s="222">
        <f>COUNTIFS('D5'!$B19:$B4868,'A2'!$D19,'D5'!$BJ19:$BJ4868,'A2'!BB$7,'D5'!$BP19:$BP4868,"taip")</f>
        <v>0</v>
      </c>
      <c r="BC19" s="222">
        <f>COUNTIFS('D5'!$B19:$B4868,'A2'!$D19,'D5'!$BJ19:$BJ4868,'A2'!BC$7,'D5'!$BP19:$BP4868,"taip")</f>
        <v>0</v>
      </c>
      <c r="BD19" s="221">
        <f t="shared" si="40"/>
        <v>0</v>
      </c>
      <c r="BE19" s="222">
        <f>SUMIFS('D5'!$AG$11:$AG$4859,'D5'!$B$11:$B$4859,'A2'!$D19,'D5'!$BJ$11:$BJ$4859,BE$7,'D5'!$BP$11:$BP$4859,"taip")</f>
        <v>0</v>
      </c>
      <c r="BF19" s="222">
        <f>SUMIFS('D5'!$AG$11:$AG$4859,'D5'!$B$11:$B$4859,'A2'!$D19,'D5'!$BJ$11:$BJ$4859,BF$7,'D5'!$BP$11:$BP$4859,"taip")</f>
        <v>0</v>
      </c>
      <c r="BG19" s="222">
        <f>SUMIFS('D5'!$AG$11:$AG$4859,'D5'!$B$11:$B$4859,'A2'!$D19,'D5'!$BJ$11:$BJ$4859,BG$7,'D5'!$BP$11:$BP$4859,"taip")</f>
        <v>0</v>
      </c>
      <c r="BH19" s="222">
        <f>SUMIFS('D5'!$AG$11:$AG$4859,'D5'!$B$11:$B$4859,'A2'!$D19,'D5'!$BJ$11:$BJ$4859,BH$7,'D5'!$BP$11:$BP$4859,"taip")</f>
        <v>0</v>
      </c>
      <c r="BI19" s="222">
        <f>SUMIFS('D5'!$AG$11:$AG$4859,'D5'!$B$11:$B$4859,'A2'!$D19,'D5'!$BJ$11:$BJ$4859,BI$7,'D5'!$BP$11:$BP$4859,"taip")</f>
        <v>0</v>
      </c>
      <c r="BJ19" s="222">
        <f>SUMIFS('D5'!$AG$11:$AG$4859,'D5'!$B$11:$B$4859,'A2'!$D19,'D5'!$BJ$11:$BJ$4859,BJ$7,'D5'!$BP$11:$BP$4859,"taip")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COUNTIFS('D5'!$B19:$B4868,'A2'!$D19,'D5'!$BK19:$BK4868,'A2'!BS$7,'D5'!$BS19:$BS4868,"taip")</f>
        <v>0</v>
      </c>
      <c r="BT19" s="222">
        <f>COUNTIFS('D5'!$B19:$B4868,'A2'!$D19,'D5'!$BK19:$BK4868,'A2'!BT$7,'D5'!$BS19:$BS4868,"taip")</f>
        <v>0</v>
      </c>
      <c r="BU19" s="222">
        <f>COUNTIFS('D5'!$B19:$B4868,'A2'!$D19,'D5'!$BK19:$BK4868,'A2'!BU$7,'D5'!$BS19:$BS4868,"taip")</f>
        <v>0</v>
      </c>
      <c r="BV19" s="222">
        <f>COUNTIFS('D5'!$B19:$B4868,'A2'!$D19,'D5'!$BK19:$BK4868,'A2'!BV$7,'D5'!$BS19:$BS4868,"taip")</f>
        <v>0</v>
      </c>
      <c r="BW19" s="222">
        <f>COUNTIFS('D5'!$B19:$B4868,'A2'!$D19,'D5'!$BK19:$BK4868,'A2'!BW$7,'D5'!$BS19:$BS4868,"taip")</f>
        <v>0</v>
      </c>
      <c r="BX19" s="222">
        <f>COUNTIFS('D5'!$B19:$B4868,'A2'!$D19,'D5'!$BK19:$BK4868,'A2'!BX$7,'D5'!$BS19:$BS4868,"taip")</f>
        <v>0</v>
      </c>
      <c r="BY19" s="221">
        <f t="shared" si="44"/>
        <v>0</v>
      </c>
      <c r="BZ19" s="222">
        <f>SUMIFS('D5'!$AG$11:$AG$4859,'D5'!$B$11:$B$4859,'A2'!$D19,'D5'!$BK$11:$BK$4859,BZ$7,'D5'!$BS$11:$BS$4859,"taip")</f>
        <v>0</v>
      </c>
      <c r="CA19" s="222">
        <f>SUMIFS('D5'!$AG$11:$AG$4859,'D5'!$B$11:$B$4859,'A2'!$D19,'D5'!$BK$11:$BK$4859,CA$7,'D5'!$BS$11:$BS$4859,"taip")</f>
        <v>0</v>
      </c>
      <c r="CB19" s="222">
        <f>SUMIFS('D5'!$AG$11:$AG$4859,'D5'!$B$11:$B$4859,'A2'!$D19,'D5'!$BK$11:$BK$4859,CB$7,'D5'!$BS$11:$BS$4859,"taip")</f>
        <v>0</v>
      </c>
      <c r="CC19" s="222">
        <f>SUMIFS('D5'!$AG$11:$AG$4859,'D5'!$B$11:$B$4859,'A2'!$D19,'D5'!$BK$11:$BK$4859,CC$7,'D5'!$BS$11:$BS$4859,"taip")</f>
        <v>0</v>
      </c>
      <c r="CD19" s="222">
        <f>SUMIFS('D5'!$AG$11:$AG$4859,'D5'!$B$11:$B$4859,'A2'!$D19,'D5'!$BK$11:$BK$4859,CD$7,'D5'!$BS$11:$BS$4859,"taip")</f>
        <v>0</v>
      </c>
      <c r="CE19" s="222">
        <f>SUMIFS('D5'!$AG$11:$AG$4859,'D5'!$B$11:$B$4859,'A2'!$D19,'D5'!$BK$11:$BK$4859,CE$7,'D5'!$BS$11:$BS$4859,"taip")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3">
      <c r="A20" s="10" t="s">
        <v>39</v>
      </c>
      <c r="B20" s="197">
        <f>'VPS1'!C20</f>
        <v>0</v>
      </c>
      <c r="C20" s="213">
        <f>'VPS1'!D20</f>
        <v>0</v>
      </c>
      <c r="D20" s="54">
        <f>'VPS1'!J20</f>
        <v>0</v>
      </c>
      <c r="E20" s="54" t="str">
        <f>'VPS1'!L20</f>
        <v>EŽŪFKP</v>
      </c>
      <c r="F20" s="198">
        <f>'VPS1'!G20</f>
        <v>0</v>
      </c>
      <c r="G20" s="221">
        <f t="shared" si="32"/>
        <v>0</v>
      </c>
      <c r="H20" s="222">
        <f>COUNTIFS('D5'!$B20:$B4869,'A2'!$D20,'D5'!$BH20:$BH4869,'A2'!H$7,'D5'!$BN20:$BN4869,"taip")</f>
        <v>0</v>
      </c>
      <c r="I20" s="222">
        <f>COUNTIFS('D5'!$B20:$B4869,'A2'!$D20,'D5'!$BH20:$BH4869,'A2'!I$7,'D5'!$BN20:$BN4869,"taip")</f>
        <v>0</v>
      </c>
      <c r="J20" s="222">
        <f>COUNTIFS('D5'!$B20:$B4869,'A2'!$D20,'D5'!$BH20:$BH4869,'A2'!J$7,'D5'!$BN20:$BN4869,"taip")</f>
        <v>0</v>
      </c>
      <c r="K20" s="222">
        <f>COUNTIFS('D5'!$B20:$B4869,'A2'!$D20,'D5'!$BH20:$BH4869,'A2'!K$7,'D5'!$BN20:$BN4869,"taip")</f>
        <v>0</v>
      </c>
      <c r="L20" s="222">
        <f>COUNTIFS('D5'!$B20:$B4869,'A2'!$D20,'D5'!$BH20:$BH4869,'A2'!L$7,'D5'!$BN20:$BN4869,"taip")</f>
        <v>0</v>
      </c>
      <c r="M20" s="222">
        <f>COUNTIFS('D5'!$B20:$B4869,'A2'!$D20,'D5'!$BH20:$BH4869,'A2'!M$7,'D5'!$BN20:$BN4869,"taip")</f>
        <v>0</v>
      </c>
      <c r="N20" s="221">
        <f t="shared" si="33"/>
        <v>0</v>
      </c>
      <c r="O20" s="222">
        <f>SUMIFS('D5'!$L$11:$L$4859,'D5'!$B$11:$B$4859,'A2'!$D20,'D5'!$BH$11:$BH$4859,O$7,'D5'!$BN$11:$BN$4859,"taip")</f>
        <v>0</v>
      </c>
      <c r="P20" s="222">
        <f>SUMIFS('D5'!$L$11:$L$4859,'D5'!$B$11:$B$4859,'A2'!$D20,'D5'!$BH$11:$BH$4859,P$7,'D5'!$BN$11:$BN$4859,"taip")</f>
        <v>0</v>
      </c>
      <c r="Q20" s="222">
        <f>SUMIFS('D5'!$L$11:$L$4859,'D5'!$B$11:$B$4859,'A2'!$D20,'D5'!$BH$11:$BH$4859,Q$7,'D5'!$BN$11:$BN$4859,"taip")</f>
        <v>0</v>
      </c>
      <c r="R20" s="222">
        <f>SUMIFS('D5'!$L$11:$L$4859,'D5'!$B$11:$B$4859,'A2'!$D20,'D5'!$BH$11:$BH$4859,R$7,'D5'!$BN$11:$BN$4859,"taip")</f>
        <v>0</v>
      </c>
      <c r="S20" s="222">
        <f>SUMIFS('D5'!$L$11:$L$4859,'D5'!$B$11:$B$4859,'A2'!$D20,'D5'!$BH$11:$BH$4859,S$7,'D5'!$BN$11:$BN$4859,"taip")</f>
        <v>0</v>
      </c>
      <c r="T20" s="222">
        <f>SUMIFS('D5'!$L$11:$L$4859,'D5'!$B$11:$B$4859,'A2'!$D20,'D5'!$BH$11:$BH$4859,T$7,'D5'!$BN$11:$BN$4859,"taip")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COUNTIFS('D5'!$B20:$B4869,'A2'!$D20,'D5'!$BI20:$BI4869,'A2'!AC$7,'D5'!$BO20:$BO4869,"taip")</f>
        <v>0</v>
      </c>
      <c r="AD20" s="222">
        <f>COUNTIFS('D5'!$B20:$B4869,'A2'!$D20,'D5'!$BI20:$BI4869,'A2'!AD$7,'D5'!$BO20:$BO4869,"taip")</f>
        <v>0</v>
      </c>
      <c r="AE20" s="222">
        <f>COUNTIFS('D5'!$B20:$B4869,'A2'!$D20,'D5'!$BI20:$BI4869,'A2'!AE$7,'D5'!$BO20:$BO4869,"taip")</f>
        <v>0</v>
      </c>
      <c r="AF20" s="222">
        <f>COUNTIFS('D5'!$B20:$B4869,'A2'!$D20,'D5'!$BI20:$BI4869,'A2'!AF$7,'D5'!$BO20:$BO4869,"taip")</f>
        <v>0</v>
      </c>
      <c r="AG20" s="222">
        <f>COUNTIFS('D5'!$B20:$B4869,'A2'!$D20,'D5'!$BI20:$BI4869,'A2'!AG$7,'D5'!$BO20:$BO4869,"taip")</f>
        <v>0</v>
      </c>
      <c r="AH20" s="222">
        <f>COUNTIFS('D5'!$B20:$B4869,'A2'!$D20,'D5'!$BI20:$BI4869,'A2'!AH$7,'D5'!$BO20:$BO4869,"taip")</f>
        <v>0</v>
      </c>
      <c r="AI20" s="221">
        <f t="shared" si="36"/>
        <v>0</v>
      </c>
      <c r="AJ20" s="222">
        <f>SUMIFS('D5'!$AG$11:$AG$4859,'D5'!$B$11:$B$4859,'A2'!$D20,'D5'!$BI$11:$BI$4859,AJ$7,'D5'!$BO$11:$BO$4859,"taip")</f>
        <v>0</v>
      </c>
      <c r="AK20" s="222">
        <f>SUMIFS('D5'!$AG$11:$AG$4859,'D5'!$B$11:$B$4859,'A2'!$D20,'D5'!$BI$11:$BI$4859,AK$7,'D5'!$BO$11:$BO$4859,"taip")</f>
        <v>0</v>
      </c>
      <c r="AL20" s="222">
        <f>SUMIFS('D5'!$AG$11:$AG$4859,'D5'!$B$11:$B$4859,'A2'!$D20,'D5'!$BI$11:$BI$4859,AL$7,'D5'!$BO$11:$BO$4859,"taip")</f>
        <v>0</v>
      </c>
      <c r="AM20" s="222">
        <f>SUMIFS('D5'!$AG$11:$AG$4859,'D5'!$B$11:$B$4859,'A2'!$D20,'D5'!$BI$11:$BI$4859,AM$7,'D5'!$BO$11:$BO$4859,"taip")</f>
        <v>0</v>
      </c>
      <c r="AN20" s="222">
        <f>SUMIFS('D5'!$AG$11:$AG$4859,'D5'!$B$11:$B$4859,'A2'!$D20,'D5'!$BI$11:$BI$4859,AN$7,'D5'!$BO$11:$BO$4859,"taip")</f>
        <v>0</v>
      </c>
      <c r="AO20" s="222">
        <f>SUMIFS('D5'!$AG$11:$AG$4859,'D5'!$B$11:$B$4859,'A2'!$D20,'D5'!$BI$11:$BI$4859,AO$7,'D5'!$BO$11:$BO$4859,"taip")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COUNTIFS('D5'!$B20:$B4869,'A2'!$D20,'D5'!$BJ20:$BJ4869,'A2'!AX$7,'D5'!$BP20:$BP4869,"taip")</f>
        <v>0</v>
      </c>
      <c r="AY20" s="222">
        <f>COUNTIFS('D5'!$B20:$B4869,'A2'!$D20,'D5'!$BJ20:$BJ4869,'A2'!AY$7,'D5'!$BP20:$BP4869,"taip")</f>
        <v>0</v>
      </c>
      <c r="AZ20" s="222">
        <f>COUNTIFS('D5'!$B20:$B4869,'A2'!$D20,'D5'!$BJ20:$BJ4869,'A2'!AZ$7,'D5'!$BP20:$BP4869,"taip")</f>
        <v>0</v>
      </c>
      <c r="BA20" s="222">
        <f>COUNTIFS('D5'!$B20:$B4869,'A2'!$D20,'D5'!$BJ20:$BJ4869,'A2'!BA$7,'D5'!$BP20:$BP4869,"taip")</f>
        <v>0</v>
      </c>
      <c r="BB20" s="222">
        <f>COUNTIFS('D5'!$B20:$B4869,'A2'!$D20,'D5'!$BJ20:$BJ4869,'A2'!BB$7,'D5'!$BP20:$BP4869,"taip")</f>
        <v>0</v>
      </c>
      <c r="BC20" s="222">
        <f>COUNTIFS('D5'!$B20:$B4869,'A2'!$D20,'D5'!$BJ20:$BJ4869,'A2'!BC$7,'D5'!$BP20:$BP4869,"taip")</f>
        <v>0</v>
      </c>
      <c r="BD20" s="221">
        <f t="shared" si="40"/>
        <v>0</v>
      </c>
      <c r="BE20" s="222">
        <f>SUMIFS('D5'!$AG$11:$AG$4859,'D5'!$B$11:$B$4859,'A2'!$D20,'D5'!$BJ$11:$BJ$4859,BE$7,'D5'!$BP$11:$BP$4859,"taip")</f>
        <v>0</v>
      </c>
      <c r="BF20" s="222">
        <f>SUMIFS('D5'!$AG$11:$AG$4859,'D5'!$B$11:$B$4859,'A2'!$D20,'D5'!$BJ$11:$BJ$4859,BF$7,'D5'!$BP$11:$BP$4859,"taip")</f>
        <v>0</v>
      </c>
      <c r="BG20" s="222">
        <f>SUMIFS('D5'!$AG$11:$AG$4859,'D5'!$B$11:$B$4859,'A2'!$D20,'D5'!$BJ$11:$BJ$4859,BG$7,'D5'!$BP$11:$BP$4859,"taip")</f>
        <v>0</v>
      </c>
      <c r="BH20" s="222">
        <f>SUMIFS('D5'!$AG$11:$AG$4859,'D5'!$B$11:$B$4859,'A2'!$D20,'D5'!$BJ$11:$BJ$4859,BH$7,'D5'!$BP$11:$BP$4859,"taip")</f>
        <v>0</v>
      </c>
      <c r="BI20" s="222">
        <f>SUMIFS('D5'!$AG$11:$AG$4859,'D5'!$B$11:$B$4859,'A2'!$D20,'D5'!$BJ$11:$BJ$4859,BI$7,'D5'!$BP$11:$BP$4859,"taip")</f>
        <v>0</v>
      </c>
      <c r="BJ20" s="222">
        <f>SUMIFS('D5'!$AG$11:$AG$4859,'D5'!$B$11:$B$4859,'A2'!$D20,'D5'!$BJ$11:$BJ$4859,BJ$7,'D5'!$BP$11:$BP$4859,"taip")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COUNTIFS('D5'!$B20:$B4869,'A2'!$D20,'D5'!$BK20:$BK4869,'A2'!BS$7,'D5'!$BS20:$BS4869,"taip")</f>
        <v>0</v>
      </c>
      <c r="BT20" s="222">
        <f>COUNTIFS('D5'!$B20:$B4869,'A2'!$D20,'D5'!$BK20:$BK4869,'A2'!BT$7,'D5'!$BS20:$BS4869,"taip")</f>
        <v>0</v>
      </c>
      <c r="BU20" s="222">
        <f>COUNTIFS('D5'!$B20:$B4869,'A2'!$D20,'D5'!$BK20:$BK4869,'A2'!BU$7,'D5'!$BS20:$BS4869,"taip")</f>
        <v>0</v>
      </c>
      <c r="BV20" s="222">
        <f>COUNTIFS('D5'!$B20:$B4869,'A2'!$D20,'D5'!$BK20:$BK4869,'A2'!BV$7,'D5'!$BS20:$BS4869,"taip")</f>
        <v>0</v>
      </c>
      <c r="BW20" s="222">
        <f>COUNTIFS('D5'!$B20:$B4869,'A2'!$D20,'D5'!$BK20:$BK4869,'A2'!BW$7,'D5'!$BS20:$BS4869,"taip")</f>
        <v>0</v>
      </c>
      <c r="BX20" s="222">
        <f>COUNTIFS('D5'!$B20:$B4869,'A2'!$D20,'D5'!$BK20:$BK4869,'A2'!BX$7,'D5'!$BS20:$BS4869,"taip")</f>
        <v>0</v>
      </c>
      <c r="BY20" s="221">
        <f t="shared" si="44"/>
        <v>0</v>
      </c>
      <c r="BZ20" s="222">
        <f>SUMIFS('D5'!$AG$11:$AG$4859,'D5'!$B$11:$B$4859,'A2'!$D20,'D5'!$BK$11:$BK$4859,BZ$7,'D5'!$BS$11:$BS$4859,"taip")</f>
        <v>0</v>
      </c>
      <c r="CA20" s="222">
        <f>SUMIFS('D5'!$AG$11:$AG$4859,'D5'!$B$11:$B$4859,'A2'!$D20,'D5'!$BK$11:$BK$4859,CA$7,'D5'!$BS$11:$BS$4859,"taip")</f>
        <v>0</v>
      </c>
      <c r="CB20" s="222">
        <f>SUMIFS('D5'!$AG$11:$AG$4859,'D5'!$B$11:$B$4859,'A2'!$D20,'D5'!$BK$11:$BK$4859,CB$7,'D5'!$BS$11:$BS$4859,"taip")</f>
        <v>0</v>
      </c>
      <c r="CC20" s="222">
        <f>SUMIFS('D5'!$AG$11:$AG$4859,'D5'!$B$11:$B$4859,'A2'!$D20,'D5'!$BK$11:$BK$4859,CC$7,'D5'!$BS$11:$BS$4859,"taip")</f>
        <v>0</v>
      </c>
      <c r="CD20" s="222">
        <f>SUMIFS('D5'!$AG$11:$AG$4859,'D5'!$B$11:$B$4859,'A2'!$D20,'D5'!$BK$11:$BK$4859,CD$7,'D5'!$BS$11:$BS$4859,"taip")</f>
        <v>0</v>
      </c>
      <c r="CE20" s="222">
        <f>SUMIFS('D5'!$AG$11:$AG$4859,'D5'!$B$11:$B$4859,'A2'!$D20,'D5'!$BK$11:$BK$4859,CE$7,'D5'!$BS$11:$BS$4859,"taip")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3">
      <c r="A21" s="10" t="s">
        <v>40</v>
      </c>
      <c r="B21" s="197">
        <f>'VPS1'!C21</f>
        <v>0</v>
      </c>
      <c r="C21" s="213">
        <f>'VPS1'!D21</f>
        <v>0</v>
      </c>
      <c r="D21" s="54">
        <f>'VPS1'!J21</f>
        <v>0</v>
      </c>
      <c r="E21" s="54" t="str">
        <f>'VPS1'!L21</f>
        <v>EŽŪFKP</v>
      </c>
      <c r="F21" s="198">
        <f>'VPS1'!G21</f>
        <v>0</v>
      </c>
      <c r="G21" s="221">
        <f t="shared" si="32"/>
        <v>0</v>
      </c>
      <c r="H21" s="222">
        <f>COUNTIFS('D5'!$B21:$B4870,'A2'!$D21,'D5'!$BH21:$BH4870,'A2'!H$7,'D5'!$BN21:$BN4870,"taip")</f>
        <v>0</v>
      </c>
      <c r="I21" s="222">
        <f>COUNTIFS('D5'!$B21:$B4870,'A2'!$D21,'D5'!$BH21:$BH4870,'A2'!I$7,'D5'!$BN21:$BN4870,"taip")</f>
        <v>0</v>
      </c>
      <c r="J21" s="222">
        <f>COUNTIFS('D5'!$B21:$B4870,'A2'!$D21,'D5'!$BH21:$BH4870,'A2'!J$7,'D5'!$BN21:$BN4870,"taip")</f>
        <v>0</v>
      </c>
      <c r="K21" s="222">
        <f>COUNTIFS('D5'!$B21:$B4870,'A2'!$D21,'D5'!$BH21:$BH4870,'A2'!K$7,'D5'!$BN21:$BN4870,"taip")</f>
        <v>0</v>
      </c>
      <c r="L21" s="222">
        <f>COUNTIFS('D5'!$B21:$B4870,'A2'!$D21,'D5'!$BH21:$BH4870,'A2'!L$7,'D5'!$BN21:$BN4870,"taip")</f>
        <v>0</v>
      </c>
      <c r="M21" s="222">
        <f>COUNTIFS('D5'!$B21:$B4870,'A2'!$D21,'D5'!$BH21:$BH4870,'A2'!M$7,'D5'!$BN21:$BN4870,"taip")</f>
        <v>0</v>
      </c>
      <c r="N21" s="221">
        <f t="shared" si="33"/>
        <v>0</v>
      </c>
      <c r="O21" s="222">
        <f>SUMIFS('D5'!$L$11:$L$4859,'D5'!$B$11:$B$4859,'A2'!$D21,'D5'!$BH$11:$BH$4859,O$7,'D5'!$BN$11:$BN$4859,"taip")</f>
        <v>0</v>
      </c>
      <c r="P21" s="222">
        <f>SUMIFS('D5'!$L$11:$L$4859,'D5'!$B$11:$B$4859,'A2'!$D21,'D5'!$BH$11:$BH$4859,P$7,'D5'!$BN$11:$BN$4859,"taip")</f>
        <v>0</v>
      </c>
      <c r="Q21" s="222">
        <f>SUMIFS('D5'!$L$11:$L$4859,'D5'!$B$11:$B$4859,'A2'!$D21,'D5'!$BH$11:$BH$4859,Q$7,'D5'!$BN$11:$BN$4859,"taip")</f>
        <v>0</v>
      </c>
      <c r="R21" s="222">
        <f>SUMIFS('D5'!$L$11:$L$4859,'D5'!$B$11:$B$4859,'A2'!$D21,'D5'!$BH$11:$BH$4859,R$7,'D5'!$BN$11:$BN$4859,"taip")</f>
        <v>0</v>
      </c>
      <c r="S21" s="222">
        <f>SUMIFS('D5'!$L$11:$L$4859,'D5'!$B$11:$B$4859,'A2'!$D21,'D5'!$BH$11:$BH$4859,S$7,'D5'!$BN$11:$BN$4859,"taip")</f>
        <v>0</v>
      </c>
      <c r="T21" s="222">
        <f>SUMIFS('D5'!$L$11:$L$4859,'D5'!$B$11:$B$4859,'A2'!$D21,'D5'!$BH$11:$BH$4859,T$7,'D5'!$BN$11:$BN$4859,"taip")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COUNTIFS('D5'!$B21:$B4870,'A2'!$D21,'D5'!$BI21:$BI4870,'A2'!AC$7,'D5'!$BO21:$BO4870,"taip")</f>
        <v>0</v>
      </c>
      <c r="AD21" s="222">
        <f>COUNTIFS('D5'!$B21:$B4870,'A2'!$D21,'D5'!$BI21:$BI4870,'A2'!AD$7,'D5'!$BO21:$BO4870,"taip")</f>
        <v>0</v>
      </c>
      <c r="AE21" s="222">
        <f>COUNTIFS('D5'!$B21:$B4870,'A2'!$D21,'D5'!$BI21:$BI4870,'A2'!AE$7,'D5'!$BO21:$BO4870,"taip")</f>
        <v>0</v>
      </c>
      <c r="AF21" s="222">
        <f>COUNTIFS('D5'!$B21:$B4870,'A2'!$D21,'D5'!$BI21:$BI4870,'A2'!AF$7,'D5'!$BO21:$BO4870,"taip")</f>
        <v>0</v>
      </c>
      <c r="AG21" s="222">
        <f>COUNTIFS('D5'!$B21:$B4870,'A2'!$D21,'D5'!$BI21:$BI4870,'A2'!AG$7,'D5'!$BO21:$BO4870,"taip")</f>
        <v>0</v>
      </c>
      <c r="AH21" s="222">
        <f>COUNTIFS('D5'!$B21:$B4870,'A2'!$D21,'D5'!$BI21:$BI4870,'A2'!AH$7,'D5'!$BO21:$BO4870,"taip")</f>
        <v>0</v>
      </c>
      <c r="AI21" s="221">
        <f t="shared" si="36"/>
        <v>0</v>
      </c>
      <c r="AJ21" s="222">
        <f>SUMIFS('D5'!$AG$11:$AG$4859,'D5'!$B$11:$B$4859,'A2'!$D21,'D5'!$BI$11:$BI$4859,AJ$7,'D5'!$BO$11:$BO$4859,"taip")</f>
        <v>0</v>
      </c>
      <c r="AK21" s="222">
        <f>SUMIFS('D5'!$AG$11:$AG$4859,'D5'!$B$11:$B$4859,'A2'!$D21,'D5'!$BI$11:$BI$4859,AK$7,'D5'!$BO$11:$BO$4859,"taip")</f>
        <v>0</v>
      </c>
      <c r="AL21" s="222">
        <f>SUMIFS('D5'!$AG$11:$AG$4859,'D5'!$B$11:$B$4859,'A2'!$D21,'D5'!$BI$11:$BI$4859,AL$7,'D5'!$BO$11:$BO$4859,"taip")</f>
        <v>0</v>
      </c>
      <c r="AM21" s="222">
        <f>SUMIFS('D5'!$AG$11:$AG$4859,'D5'!$B$11:$B$4859,'A2'!$D21,'D5'!$BI$11:$BI$4859,AM$7,'D5'!$BO$11:$BO$4859,"taip")</f>
        <v>0</v>
      </c>
      <c r="AN21" s="222">
        <f>SUMIFS('D5'!$AG$11:$AG$4859,'D5'!$B$11:$B$4859,'A2'!$D21,'D5'!$BI$11:$BI$4859,AN$7,'D5'!$BO$11:$BO$4859,"taip")</f>
        <v>0</v>
      </c>
      <c r="AO21" s="222">
        <f>SUMIFS('D5'!$AG$11:$AG$4859,'D5'!$B$11:$B$4859,'A2'!$D21,'D5'!$BI$11:$BI$4859,AO$7,'D5'!$BO$11:$BO$4859,"taip")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COUNTIFS('D5'!$B21:$B4870,'A2'!$D21,'D5'!$BJ21:$BJ4870,'A2'!AX$7,'D5'!$BP21:$BP4870,"taip")</f>
        <v>0</v>
      </c>
      <c r="AY21" s="222">
        <f>COUNTIFS('D5'!$B21:$B4870,'A2'!$D21,'D5'!$BJ21:$BJ4870,'A2'!AY$7,'D5'!$BP21:$BP4870,"taip")</f>
        <v>0</v>
      </c>
      <c r="AZ21" s="222">
        <f>COUNTIFS('D5'!$B21:$B4870,'A2'!$D21,'D5'!$BJ21:$BJ4870,'A2'!AZ$7,'D5'!$BP21:$BP4870,"taip")</f>
        <v>0</v>
      </c>
      <c r="BA21" s="222">
        <f>COUNTIFS('D5'!$B21:$B4870,'A2'!$D21,'D5'!$BJ21:$BJ4870,'A2'!BA$7,'D5'!$BP21:$BP4870,"taip")</f>
        <v>0</v>
      </c>
      <c r="BB21" s="222">
        <f>COUNTIFS('D5'!$B21:$B4870,'A2'!$D21,'D5'!$BJ21:$BJ4870,'A2'!BB$7,'D5'!$BP21:$BP4870,"taip")</f>
        <v>0</v>
      </c>
      <c r="BC21" s="222">
        <f>COUNTIFS('D5'!$B21:$B4870,'A2'!$D21,'D5'!$BJ21:$BJ4870,'A2'!BC$7,'D5'!$BP21:$BP4870,"taip")</f>
        <v>0</v>
      </c>
      <c r="BD21" s="221">
        <f t="shared" si="40"/>
        <v>0</v>
      </c>
      <c r="BE21" s="222">
        <f>SUMIFS('D5'!$AG$11:$AG$4859,'D5'!$B$11:$B$4859,'A2'!$D21,'D5'!$BJ$11:$BJ$4859,BE$7,'D5'!$BP$11:$BP$4859,"taip")</f>
        <v>0</v>
      </c>
      <c r="BF21" s="222">
        <f>SUMIFS('D5'!$AG$11:$AG$4859,'D5'!$B$11:$B$4859,'A2'!$D21,'D5'!$BJ$11:$BJ$4859,BF$7,'D5'!$BP$11:$BP$4859,"taip")</f>
        <v>0</v>
      </c>
      <c r="BG21" s="222">
        <f>SUMIFS('D5'!$AG$11:$AG$4859,'D5'!$B$11:$B$4859,'A2'!$D21,'D5'!$BJ$11:$BJ$4859,BG$7,'D5'!$BP$11:$BP$4859,"taip")</f>
        <v>0</v>
      </c>
      <c r="BH21" s="222">
        <f>SUMIFS('D5'!$AG$11:$AG$4859,'D5'!$B$11:$B$4859,'A2'!$D21,'D5'!$BJ$11:$BJ$4859,BH$7,'D5'!$BP$11:$BP$4859,"taip")</f>
        <v>0</v>
      </c>
      <c r="BI21" s="222">
        <f>SUMIFS('D5'!$AG$11:$AG$4859,'D5'!$B$11:$B$4859,'A2'!$D21,'D5'!$BJ$11:$BJ$4859,BI$7,'D5'!$BP$11:$BP$4859,"taip")</f>
        <v>0</v>
      </c>
      <c r="BJ21" s="222">
        <f>SUMIFS('D5'!$AG$11:$AG$4859,'D5'!$B$11:$B$4859,'A2'!$D21,'D5'!$BJ$11:$BJ$4859,BJ$7,'D5'!$BP$11:$BP$4859,"taip")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COUNTIFS('D5'!$B21:$B4870,'A2'!$D21,'D5'!$BK21:$BK4870,'A2'!BS$7,'D5'!$BS21:$BS4870,"taip")</f>
        <v>0</v>
      </c>
      <c r="BT21" s="222">
        <f>COUNTIFS('D5'!$B21:$B4870,'A2'!$D21,'D5'!$BK21:$BK4870,'A2'!BT$7,'D5'!$BS21:$BS4870,"taip")</f>
        <v>0</v>
      </c>
      <c r="BU21" s="222">
        <f>COUNTIFS('D5'!$B21:$B4870,'A2'!$D21,'D5'!$BK21:$BK4870,'A2'!BU$7,'D5'!$BS21:$BS4870,"taip")</f>
        <v>0</v>
      </c>
      <c r="BV21" s="222">
        <f>COUNTIFS('D5'!$B21:$B4870,'A2'!$D21,'D5'!$BK21:$BK4870,'A2'!BV$7,'D5'!$BS21:$BS4870,"taip")</f>
        <v>0</v>
      </c>
      <c r="BW21" s="222">
        <f>COUNTIFS('D5'!$B21:$B4870,'A2'!$D21,'D5'!$BK21:$BK4870,'A2'!BW$7,'D5'!$BS21:$BS4870,"taip")</f>
        <v>0</v>
      </c>
      <c r="BX21" s="222">
        <f>COUNTIFS('D5'!$B21:$B4870,'A2'!$D21,'D5'!$BK21:$BK4870,'A2'!BX$7,'D5'!$BS21:$BS4870,"taip")</f>
        <v>0</v>
      </c>
      <c r="BY21" s="221">
        <f t="shared" si="44"/>
        <v>0</v>
      </c>
      <c r="BZ21" s="222">
        <f>SUMIFS('D5'!$AG$11:$AG$4859,'D5'!$B$11:$B$4859,'A2'!$D21,'D5'!$BK$11:$BK$4859,BZ$7,'D5'!$BS$11:$BS$4859,"taip")</f>
        <v>0</v>
      </c>
      <c r="CA21" s="222">
        <f>SUMIFS('D5'!$AG$11:$AG$4859,'D5'!$B$11:$B$4859,'A2'!$D21,'D5'!$BK$11:$BK$4859,CA$7,'D5'!$BS$11:$BS$4859,"taip")</f>
        <v>0</v>
      </c>
      <c r="CB21" s="222">
        <f>SUMIFS('D5'!$AG$11:$AG$4859,'D5'!$B$11:$B$4859,'A2'!$D21,'D5'!$BK$11:$BK$4859,CB$7,'D5'!$BS$11:$BS$4859,"taip")</f>
        <v>0</v>
      </c>
      <c r="CC21" s="222">
        <f>SUMIFS('D5'!$AG$11:$AG$4859,'D5'!$B$11:$B$4859,'A2'!$D21,'D5'!$BK$11:$BK$4859,CC$7,'D5'!$BS$11:$BS$4859,"taip")</f>
        <v>0</v>
      </c>
      <c r="CD21" s="222">
        <f>SUMIFS('D5'!$AG$11:$AG$4859,'D5'!$B$11:$B$4859,'A2'!$D21,'D5'!$BK$11:$BK$4859,CD$7,'D5'!$BS$11:$BS$4859,"taip")</f>
        <v>0</v>
      </c>
      <c r="CE21" s="222">
        <f>SUMIFS('D5'!$AG$11:$AG$4859,'D5'!$B$11:$B$4859,'A2'!$D21,'D5'!$BK$11:$BK$4859,CE$7,'D5'!$BS$11:$BS$4859,"taip")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3">
      <c r="A22" s="10" t="s">
        <v>41</v>
      </c>
      <c r="B22" s="197">
        <f>'VPS1'!C22</f>
        <v>0</v>
      </c>
      <c r="C22" s="213">
        <f>'VPS1'!D22</f>
        <v>0</v>
      </c>
      <c r="D22" s="54">
        <f>'VPS1'!J22</f>
        <v>0</v>
      </c>
      <c r="E22" s="54" t="str">
        <f>'VPS1'!L22</f>
        <v>EŽŪFKP</v>
      </c>
      <c r="F22" s="198">
        <f>'VPS1'!G22</f>
        <v>0</v>
      </c>
      <c r="G22" s="221">
        <f t="shared" si="32"/>
        <v>0</v>
      </c>
      <c r="H22" s="222">
        <f>COUNTIFS('D5'!$B22:$B4871,'A2'!$D22,'D5'!$BH22:$BH4871,'A2'!H$7,'D5'!$BN22:$BN4871,"taip")</f>
        <v>0</v>
      </c>
      <c r="I22" s="222">
        <f>COUNTIFS('D5'!$B22:$B4871,'A2'!$D22,'D5'!$BH22:$BH4871,'A2'!I$7,'D5'!$BN22:$BN4871,"taip")</f>
        <v>0</v>
      </c>
      <c r="J22" s="222">
        <f>COUNTIFS('D5'!$B22:$B4871,'A2'!$D22,'D5'!$BH22:$BH4871,'A2'!J$7,'D5'!$BN22:$BN4871,"taip")</f>
        <v>0</v>
      </c>
      <c r="K22" s="222">
        <f>COUNTIFS('D5'!$B22:$B4871,'A2'!$D22,'D5'!$BH22:$BH4871,'A2'!K$7,'D5'!$BN22:$BN4871,"taip")</f>
        <v>0</v>
      </c>
      <c r="L22" s="222">
        <f>COUNTIFS('D5'!$B22:$B4871,'A2'!$D22,'D5'!$BH22:$BH4871,'A2'!L$7,'D5'!$BN22:$BN4871,"taip")</f>
        <v>0</v>
      </c>
      <c r="M22" s="222">
        <f>COUNTIFS('D5'!$B22:$B4871,'A2'!$D22,'D5'!$BH22:$BH4871,'A2'!M$7,'D5'!$BN22:$BN4871,"taip")</f>
        <v>0</v>
      </c>
      <c r="N22" s="221">
        <f t="shared" si="33"/>
        <v>0</v>
      </c>
      <c r="O22" s="222">
        <f>SUMIFS('D5'!$L$11:$L$4859,'D5'!$B$11:$B$4859,'A2'!$D22,'D5'!$BH$11:$BH$4859,O$7,'D5'!$BN$11:$BN$4859,"taip")</f>
        <v>0</v>
      </c>
      <c r="P22" s="222">
        <f>SUMIFS('D5'!$L$11:$L$4859,'D5'!$B$11:$B$4859,'A2'!$D22,'D5'!$BH$11:$BH$4859,P$7,'D5'!$BN$11:$BN$4859,"taip")</f>
        <v>0</v>
      </c>
      <c r="Q22" s="222">
        <f>SUMIFS('D5'!$L$11:$L$4859,'D5'!$B$11:$B$4859,'A2'!$D22,'D5'!$BH$11:$BH$4859,Q$7,'D5'!$BN$11:$BN$4859,"taip")</f>
        <v>0</v>
      </c>
      <c r="R22" s="222">
        <f>SUMIFS('D5'!$L$11:$L$4859,'D5'!$B$11:$B$4859,'A2'!$D22,'D5'!$BH$11:$BH$4859,R$7,'D5'!$BN$11:$BN$4859,"taip")</f>
        <v>0</v>
      </c>
      <c r="S22" s="222">
        <f>SUMIFS('D5'!$L$11:$L$4859,'D5'!$B$11:$B$4859,'A2'!$D22,'D5'!$BH$11:$BH$4859,S$7,'D5'!$BN$11:$BN$4859,"taip")</f>
        <v>0</v>
      </c>
      <c r="T22" s="222">
        <f>SUMIFS('D5'!$L$11:$L$4859,'D5'!$B$11:$B$4859,'A2'!$D22,'D5'!$BH$11:$BH$4859,T$7,'D5'!$BN$11:$BN$4859,"taip")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COUNTIFS('D5'!$B22:$B4871,'A2'!$D22,'D5'!$BI22:$BI4871,'A2'!AC$7,'D5'!$BO22:$BO4871,"taip")</f>
        <v>0</v>
      </c>
      <c r="AD22" s="222">
        <f>COUNTIFS('D5'!$B22:$B4871,'A2'!$D22,'D5'!$BI22:$BI4871,'A2'!AD$7,'D5'!$BO22:$BO4871,"taip")</f>
        <v>0</v>
      </c>
      <c r="AE22" s="222">
        <f>COUNTIFS('D5'!$B22:$B4871,'A2'!$D22,'D5'!$BI22:$BI4871,'A2'!AE$7,'D5'!$BO22:$BO4871,"taip")</f>
        <v>0</v>
      </c>
      <c r="AF22" s="222">
        <f>COUNTIFS('D5'!$B22:$B4871,'A2'!$D22,'D5'!$BI22:$BI4871,'A2'!AF$7,'D5'!$BO22:$BO4871,"taip")</f>
        <v>0</v>
      </c>
      <c r="AG22" s="222">
        <f>COUNTIFS('D5'!$B22:$B4871,'A2'!$D22,'D5'!$BI22:$BI4871,'A2'!AG$7,'D5'!$BO22:$BO4871,"taip")</f>
        <v>0</v>
      </c>
      <c r="AH22" s="222">
        <f>COUNTIFS('D5'!$B22:$B4871,'A2'!$D22,'D5'!$BI22:$BI4871,'A2'!AH$7,'D5'!$BO22:$BO4871,"taip")</f>
        <v>0</v>
      </c>
      <c r="AI22" s="221">
        <f t="shared" si="36"/>
        <v>0</v>
      </c>
      <c r="AJ22" s="222">
        <f>SUMIFS('D5'!$AG$11:$AG$4859,'D5'!$B$11:$B$4859,'A2'!$D22,'D5'!$BI$11:$BI$4859,AJ$7,'D5'!$BO$11:$BO$4859,"taip")</f>
        <v>0</v>
      </c>
      <c r="AK22" s="222">
        <f>SUMIFS('D5'!$AG$11:$AG$4859,'D5'!$B$11:$B$4859,'A2'!$D22,'D5'!$BI$11:$BI$4859,AK$7,'D5'!$BO$11:$BO$4859,"taip")</f>
        <v>0</v>
      </c>
      <c r="AL22" s="222">
        <f>SUMIFS('D5'!$AG$11:$AG$4859,'D5'!$B$11:$B$4859,'A2'!$D22,'D5'!$BI$11:$BI$4859,AL$7,'D5'!$BO$11:$BO$4859,"taip")</f>
        <v>0</v>
      </c>
      <c r="AM22" s="222">
        <f>SUMIFS('D5'!$AG$11:$AG$4859,'D5'!$B$11:$B$4859,'A2'!$D22,'D5'!$BI$11:$BI$4859,AM$7,'D5'!$BO$11:$BO$4859,"taip")</f>
        <v>0</v>
      </c>
      <c r="AN22" s="222">
        <f>SUMIFS('D5'!$AG$11:$AG$4859,'D5'!$B$11:$B$4859,'A2'!$D22,'D5'!$BI$11:$BI$4859,AN$7,'D5'!$BO$11:$BO$4859,"taip")</f>
        <v>0</v>
      </c>
      <c r="AO22" s="222">
        <f>SUMIFS('D5'!$AG$11:$AG$4859,'D5'!$B$11:$B$4859,'A2'!$D22,'D5'!$BI$11:$BI$4859,AO$7,'D5'!$BO$11:$BO$4859,"taip")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COUNTIFS('D5'!$B22:$B4871,'A2'!$D22,'D5'!$BJ22:$BJ4871,'A2'!AX$7,'D5'!$BP22:$BP4871,"taip")</f>
        <v>0</v>
      </c>
      <c r="AY22" s="222">
        <f>COUNTIFS('D5'!$B22:$B4871,'A2'!$D22,'D5'!$BJ22:$BJ4871,'A2'!AY$7,'D5'!$BP22:$BP4871,"taip")</f>
        <v>0</v>
      </c>
      <c r="AZ22" s="222">
        <f>COUNTIFS('D5'!$B22:$B4871,'A2'!$D22,'D5'!$BJ22:$BJ4871,'A2'!AZ$7,'D5'!$BP22:$BP4871,"taip")</f>
        <v>0</v>
      </c>
      <c r="BA22" s="222">
        <f>COUNTIFS('D5'!$B22:$B4871,'A2'!$D22,'D5'!$BJ22:$BJ4871,'A2'!BA$7,'D5'!$BP22:$BP4871,"taip")</f>
        <v>0</v>
      </c>
      <c r="BB22" s="222">
        <f>COUNTIFS('D5'!$B22:$B4871,'A2'!$D22,'D5'!$BJ22:$BJ4871,'A2'!BB$7,'D5'!$BP22:$BP4871,"taip")</f>
        <v>0</v>
      </c>
      <c r="BC22" s="222">
        <f>COUNTIFS('D5'!$B22:$B4871,'A2'!$D22,'D5'!$BJ22:$BJ4871,'A2'!BC$7,'D5'!$BP22:$BP4871,"taip")</f>
        <v>0</v>
      </c>
      <c r="BD22" s="221">
        <f t="shared" si="40"/>
        <v>0</v>
      </c>
      <c r="BE22" s="222">
        <f>SUMIFS('D5'!$AG$11:$AG$4859,'D5'!$B$11:$B$4859,'A2'!$D22,'D5'!$BJ$11:$BJ$4859,BE$7,'D5'!$BP$11:$BP$4859,"taip")</f>
        <v>0</v>
      </c>
      <c r="BF22" s="222">
        <f>SUMIFS('D5'!$AG$11:$AG$4859,'D5'!$B$11:$B$4859,'A2'!$D22,'D5'!$BJ$11:$BJ$4859,BF$7,'D5'!$BP$11:$BP$4859,"taip")</f>
        <v>0</v>
      </c>
      <c r="BG22" s="222">
        <f>SUMIFS('D5'!$AG$11:$AG$4859,'D5'!$B$11:$B$4859,'A2'!$D22,'D5'!$BJ$11:$BJ$4859,BG$7,'D5'!$BP$11:$BP$4859,"taip")</f>
        <v>0</v>
      </c>
      <c r="BH22" s="222">
        <f>SUMIFS('D5'!$AG$11:$AG$4859,'D5'!$B$11:$B$4859,'A2'!$D22,'D5'!$BJ$11:$BJ$4859,BH$7,'D5'!$BP$11:$BP$4859,"taip")</f>
        <v>0</v>
      </c>
      <c r="BI22" s="222">
        <f>SUMIFS('D5'!$AG$11:$AG$4859,'D5'!$B$11:$B$4859,'A2'!$D22,'D5'!$BJ$11:$BJ$4859,BI$7,'D5'!$BP$11:$BP$4859,"taip")</f>
        <v>0</v>
      </c>
      <c r="BJ22" s="222">
        <f>SUMIFS('D5'!$AG$11:$AG$4859,'D5'!$B$11:$B$4859,'A2'!$D22,'D5'!$BJ$11:$BJ$4859,BJ$7,'D5'!$BP$11:$BP$4859,"taip")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COUNTIFS('D5'!$B22:$B4871,'A2'!$D22,'D5'!$BK22:$BK4871,'A2'!BS$7,'D5'!$BS22:$BS4871,"taip")</f>
        <v>0</v>
      </c>
      <c r="BT22" s="222">
        <f>COUNTIFS('D5'!$B22:$B4871,'A2'!$D22,'D5'!$BK22:$BK4871,'A2'!BT$7,'D5'!$BS22:$BS4871,"taip")</f>
        <v>0</v>
      </c>
      <c r="BU22" s="222">
        <f>COUNTIFS('D5'!$B22:$B4871,'A2'!$D22,'D5'!$BK22:$BK4871,'A2'!BU$7,'D5'!$BS22:$BS4871,"taip")</f>
        <v>0</v>
      </c>
      <c r="BV22" s="222">
        <f>COUNTIFS('D5'!$B22:$B4871,'A2'!$D22,'D5'!$BK22:$BK4871,'A2'!BV$7,'D5'!$BS22:$BS4871,"taip")</f>
        <v>0</v>
      </c>
      <c r="BW22" s="222">
        <f>COUNTIFS('D5'!$B22:$B4871,'A2'!$D22,'D5'!$BK22:$BK4871,'A2'!BW$7,'D5'!$BS22:$BS4871,"taip")</f>
        <v>0</v>
      </c>
      <c r="BX22" s="222">
        <f>COUNTIFS('D5'!$B22:$B4871,'A2'!$D22,'D5'!$BK22:$BK4871,'A2'!BX$7,'D5'!$BS22:$BS4871,"taip")</f>
        <v>0</v>
      </c>
      <c r="BY22" s="221">
        <f t="shared" si="44"/>
        <v>0</v>
      </c>
      <c r="BZ22" s="222">
        <f>SUMIFS('D5'!$AG$11:$AG$4859,'D5'!$B$11:$B$4859,'A2'!$D22,'D5'!$BK$11:$BK$4859,BZ$7,'D5'!$BS$11:$BS$4859,"taip")</f>
        <v>0</v>
      </c>
      <c r="CA22" s="222">
        <f>SUMIFS('D5'!$AG$11:$AG$4859,'D5'!$B$11:$B$4859,'A2'!$D22,'D5'!$BK$11:$BK$4859,CA$7,'D5'!$BS$11:$BS$4859,"taip")</f>
        <v>0</v>
      </c>
      <c r="CB22" s="222">
        <f>SUMIFS('D5'!$AG$11:$AG$4859,'D5'!$B$11:$B$4859,'A2'!$D22,'D5'!$BK$11:$BK$4859,CB$7,'D5'!$BS$11:$BS$4859,"taip")</f>
        <v>0</v>
      </c>
      <c r="CC22" s="222">
        <f>SUMIFS('D5'!$AG$11:$AG$4859,'D5'!$B$11:$B$4859,'A2'!$D22,'D5'!$BK$11:$BK$4859,CC$7,'D5'!$BS$11:$BS$4859,"taip")</f>
        <v>0</v>
      </c>
      <c r="CD22" s="222">
        <f>SUMIFS('D5'!$AG$11:$AG$4859,'D5'!$B$11:$B$4859,'A2'!$D22,'D5'!$BK$11:$BK$4859,CD$7,'D5'!$BS$11:$BS$4859,"taip")</f>
        <v>0</v>
      </c>
      <c r="CE22" s="222">
        <f>SUMIFS('D5'!$AG$11:$AG$4859,'D5'!$B$11:$B$4859,'A2'!$D22,'D5'!$BK$11:$BK$4859,CE$7,'D5'!$BS$11:$BS$4859,"taip")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3">
      <c r="A23" s="10" t="s">
        <v>42</v>
      </c>
      <c r="B23" s="197">
        <f>'VPS1'!C23</f>
        <v>0</v>
      </c>
      <c r="C23" s="213">
        <f>'VPS1'!D23</f>
        <v>0</v>
      </c>
      <c r="D23" s="54">
        <f>'VPS1'!J23</f>
        <v>0</v>
      </c>
      <c r="E23" s="54" t="str">
        <f>'VPS1'!L23</f>
        <v>EŽŪFKP</v>
      </c>
      <c r="F23" s="198">
        <f>'VPS1'!G23</f>
        <v>0</v>
      </c>
      <c r="G23" s="221">
        <f t="shared" si="32"/>
        <v>0</v>
      </c>
      <c r="H23" s="222">
        <f>COUNTIFS('D5'!$B23:$B4872,'A2'!$D23,'D5'!$BH23:$BH4872,'A2'!H$7,'D5'!$BN23:$BN4872,"taip")</f>
        <v>0</v>
      </c>
      <c r="I23" s="222">
        <f>COUNTIFS('D5'!$B23:$B4872,'A2'!$D23,'D5'!$BH23:$BH4872,'A2'!I$7,'D5'!$BN23:$BN4872,"taip")</f>
        <v>0</v>
      </c>
      <c r="J23" s="222">
        <f>COUNTIFS('D5'!$B23:$B4872,'A2'!$D23,'D5'!$BH23:$BH4872,'A2'!J$7,'D5'!$BN23:$BN4872,"taip")</f>
        <v>0</v>
      </c>
      <c r="K23" s="222">
        <f>COUNTIFS('D5'!$B23:$B4872,'A2'!$D23,'D5'!$BH23:$BH4872,'A2'!K$7,'D5'!$BN23:$BN4872,"taip")</f>
        <v>0</v>
      </c>
      <c r="L23" s="222">
        <f>COUNTIFS('D5'!$B23:$B4872,'A2'!$D23,'D5'!$BH23:$BH4872,'A2'!L$7,'D5'!$BN23:$BN4872,"taip")</f>
        <v>0</v>
      </c>
      <c r="M23" s="222">
        <f>COUNTIFS('D5'!$B23:$B4872,'A2'!$D23,'D5'!$BH23:$BH4872,'A2'!M$7,'D5'!$BN23:$BN4872,"taip")</f>
        <v>0</v>
      </c>
      <c r="N23" s="221">
        <f t="shared" si="33"/>
        <v>0</v>
      </c>
      <c r="O23" s="222">
        <f>SUMIFS('D5'!$L$11:$L$4859,'D5'!$B$11:$B$4859,'A2'!$D23,'D5'!$BH$11:$BH$4859,O$7,'D5'!$BN$11:$BN$4859,"taip")</f>
        <v>0</v>
      </c>
      <c r="P23" s="222">
        <f>SUMIFS('D5'!$L$11:$L$4859,'D5'!$B$11:$B$4859,'A2'!$D23,'D5'!$BH$11:$BH$4859,P$7,'D5'!$BN$11:$BN$4859,"taip")</f>
        <v>0</v>
      </c>
      <c r="Q23" s="222">
        <f>SUMIFS('D5'!$L$11:$L$4859,'D5'!$B$11:$B$4859,'A2'!$D23,'D5'!$BH$11:$BH$4859,Q$7,'D5'!$BN$11:$BN$4859,"taip")</f>
        <v>0</v>
      </c>
      <c r="R23" s="222">
        <f>SUMIFS('D5'!$L$11:$L$4859,'D5'!$B$11:$B$4859,'A2'!$D23,'D5'!$BH$11:$BH$4859,R$7,'D5'!$BN$11:$BN$4859,"taip")</f>
        <v>0</v>
      </c>
      <c r="S23" s="222">
        <f>SUMIFS('D5'!$L$11:$L$4859,'D5'!$B$11:$B$4859,'A2'!$D23,'D5'!$BH$11:$BH$4859,S$7,'D5'!$BN$11:$BN$4859,"taip")</f>
        <v>0</v>
      </c>
      <c r="T23" s="222">
        <f>SUMIFS('D5'!$L$11:$L$4859,'D5'!$B$11:$B$4859,'A2'!$D23,'D5'!$BH$11:$BH$4859,T$7,'D5'!$BN$11:$BN$4859,"taip")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COUNTIFS('D5'!$B23:$B4872,'A2'!$D23,'D5'!$BI23:$BI4872,'A2'!AC$7,'D5'!$BO23:$BO4872,"taip")</f>
        <v>0</v>
      </c>
      <c r="AD23" s="222">
        <f>COUNTIFS('D5'!$B23:$B4872,'A2'!$D23,'D5'!$BI23:$BI4872,'A2'!AD$7,'D5'!$BO23:$BO4872,"taip")</f>
        <v>0</v>
      </c>
      <c r="AE23" s="222">
        <f>COUNTIFS('D5'!$B23:$B4872,'A2'!$D23,'D5'!$BI23:$BI4872,'A2'!AE$7,'D5'!$BO23:$BO4872,"taip")</f>
        <v>0</v>
      </c>
      <c r="AF23" s="222">
        <f>COUNTIFS('D5'!$B23:$B4872,'A2'!$D23,'D5'!$BI23:$BI4872,'A2'!AF$7,'D5'!$BO23:$BO4872,"taip")</f>
        <v>0</v>
      </c>
      <c r="AG23" s="222">
        <f>COUNTIFS('D5'!$B23:$B4872,'A2'!$D23,'D5'!$BI23:$BI4872,'A2'!AG$7,'D5'!$BO23:$BO4872,"taip")</f>
        <v>0</v>
      </c>
      <c r="AH23" s="222">
        <f>COUNTIFS('D5'!$B23:$B4872,'A2'!$D23,'D5'!$BI23:$BI4872,'A2'!AH$7,'D5'!$BO23:$BO4872,"taip")</f>
        <v>0</v>
      </c>
      <c r="AI23" s="221">
        <f t="shared" si="36"/>
        <v>0</v>
      </c>
      <c r="AJ23" s="222">
        <f>SUMIFS('D5'!$AG$11:$AG$4859,'D5'!$B$11:$B$4859,'A2'!$D23,'D5'!$BI$11:$BI$4859,AJ$7,'D5'!$BO$11:$BO$4859,"taip")</f>
        <v>0</v>
      </c>
      <c r="AK23" s="222">
        <f>SUMIFS('D5'!$AG$11:$AG$4859,'D5'!$B$11:$B$4859,'A2'!$D23,'D5'!$BI$11:$BI$4859,AK$7,'D5'!$BO$11:$BO$4859,"taip")</f>
        <v>0</v>
      </c>
      <c r="AL23" s="222">
        <f>SUMIFS('D5'!$AG$11:$AG$4859,'D5'!$B$11:$B$4859,'A2'!$D23,'D5'!$BI$11:$BI$4859,AL$7,'D5'!$BO$11:$BO$4859,"taip")</f>
        <v>0</v>
      </c>
      <c r="AM23" s="222">
        <f>SUMIFS('D5'!$AG$11:$AG$4859,'D5'!$B$11:$B$4859,'A2'!$D23,'D5'!$BI$11:$BI$4859,AM$7,'D5'!$BO$11:$BO$4859,"taip")</f>
        <v>0</v>
      </c>
      <c r="AN23" s="222">
        <f>SUMIFS('D5'!$AG$11:$AG$4859,'D5'!$B$11:$B$4859,'A2'!$D23,'D5'!$BI$11:$BI$4859,AN$7,'D5'!$BO$11:$BO$4859,"taip")</f>
        <v>0</v>
      </c>
      <c r="AO23" s="222">
        <f>SUMIFS('D5'!$AG$11:$AG$4859,'D5'!$B$11:$B$4859,'A2'!$D23,'D5'!$BI$11:$BI$4859,AO$7,'D5'!$BO$11:$BO$4859,"taip")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COUNTIFS('D5'!$B23:$B4872,'A2'!$D23,'D5'!$BJ23:$BJ4872,'A2'!AX$7,'D5'!$BP23:$BP4872,"taip")</f>
        <v>0</v>
      </c>
      <c r="AY23" s="222">
        <f>COUNTIFS('D5'!$B23:$B4872,'A2'!$D23,'D5'!$BJ23:$BJ4872,'A2'!AY$7,'D5'!$BP23:$BP4872,"taip")</f>
        <v>0</v>
      </c>
      <c r="AZ23" s="222">
        <f>COUNTIFS('D5'!$B23:$B4872,'A2'!$D23,'D5'!$BJ23:$BJ4872,'A2'!AZ$7,'D5'!$BP23:$BP4872,"taip")</f>
        <v>0</v>
      </c>
      <c r="BA23" s="222">
        <f>COUNTIFS('D5'!$B23:$B4872,'A2'!$D23,'D5'!$BJ23:$BJ4872,'A2'!BA$7,'D5'!$BP23:$BP4872,"taip")</f>
        <v>0</v>
      </c>
      <c r="BB23" s="222">
        <f>COUNTIFS('D5'!$B23:$B4872,'A2'!$D23,'D5'!$BJ23:$BJ4872,'A2'!BB$7,'D5'!$BP23:$BP4872,"taip")</f>
        <v>0</v>
      </c>
      <c r="BC23" s="222">
        <f>COUNTIFS('D5'!$B23:$B4872,'A2'!$D23,'D5'!$BJ23:$BJ4872,'A2'!BC$7,'D5'!$BP23:$BP4872,"taip")</f>
        <v>0</v>
      </c>
      <c r="BD23" s="221">
        <f t="shared" si="40"/>
        <v>0</v>
      </c>
      <c r="BE23" s="222">
        <f>SUMIFS('D5'!$AG$11:$AG$4859,'D5'!$B$11:$B$4859,'A2'!$D23,'D5'!$BJ$11:$BJ$4859,BE$7,'D5'!$BP$11:$BP$4859,"taip")</f>
        <v>0</v>
      </c>
      <c r="BF23" s="222">
        <f>SUMIFS('D5'!$AG$11:$AG$4859,'D5'!$B$11:$B$4859,'A2'!$D23,'D5'!$BJ$11:$BJ$4859,BF$7,'D5'!$BP$11:$BP$4859,"taip")</f>
        <v>0</v>
      </c>
      <c r="BG23" s="222">
        <f>SUMIFS('D5'!$AG$11:$AG$4859,'D5'!$B$11:$B$4859,'A2'!$D23,'D5'!$BJ$11:$BJ$4859,BG$7,'D5'!$BP$11:$BP$4859,"taip")</f>
        <v>0</v>
      </c>
      <c r="BH23" s="222">
        <f>SUMIFS('D5'!$AG$11:$AG$4859,'D5'!$B$11:$B$4859,'A2'!$D23,'D5'!$BJ$11:$BJ$4859,BH$7,'D5'!$BP$11:$BP$4859,"taip")</f>
        <v>0</v>
      </c>
      <c r="BI23" s="222">
        <f>SUMIFS('D5'!$AG$11:$AG$4859,'D5'!$B$11:$B$4859,'A2'!$D23,'D5'!$BJ$11:$BJ$4859,BI$7,'D5'!$BP$11:$BP$4859,"taip")</f>
        <v>0</v>
      </c>
      <c r="BJ23" s="222">
        <f>SUMIFS('D5'!$AG$11:$AG$4859,'D5'!$B$11:$B$4859,'A2'!$D23,'D5'!$BJ$11:$BJ$4859,BJ$7,'D5'!$BP$11:$BP$4859,"taip")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COUNTIFS('D5'!$B23:$B4872,'A2'!$D23,'D5'!$BK23:$BK4872,'A2'!BS$7,'D5'!$BS23:$BS4872,"taip")</f>
        <v>0</v>
      </c>
      <c r="BT23" s="222">
        <f>COUNTIFS('D5'!$B23:$B4872,'A2'!$D23,'D5'!$BK23:$BK4872,'A2'!BT$7,'D5'!$BS23:$BS4872,"taip")</f>
        <v>0</v>
      </c>
      <c r="BU23" s="222">
        <f>COUNTIFS('D5'!$B23:$B4872,'A2'!$D23,'D5'!$BK23:$BK4872,'A2'!BU$7,'D5'!$BS23:$BS4872,"taip")</f>
        <v>0</v>
      </c>
      <c r="BV23" s="222">
        <f>COUNTIFS('D5'!$B23:$B4872,'A2'!$D23,'D5'!$BK23:$BK4872,'A2'!BV$7,'D5'!$BS23:$BS4872,"taip")</f>
        <v>0</v>
      </c>
      <c r="BW23" s="222">
        <f>COUNTIFS('D5'!$B23:$B4872,'A2'!$D23,'D5'!$BK23:$BK4872,'A2'!BW$7,'D5'!$BS23:$BS4872,"taip")</f>
        <v>0</v>
      </c>
      <c r="BX23" s="222">
        <f>COUNTIFS('D5'!$B23:$B4872,'A2'!$D23,'D5'!$BK23:$BK4872,'A2'!BX$7,'D5'!$BS23:$BS4872,"taip")</f>
        <v>0</v>
      </c>
      <c r="BY23" s="221">
        <f t="shared" si="44"/>
        <v>0</v>
      </c>
      <c r="BZ23" s="222">
        <f>SUMIFS('D5'!$AG$11:$AG$4859,'D5'!$B$11:$B$4859,'A2'!$D23,'D5'!$BK$11:$BK$4859,BZ$7,'D5'!$BS$11:$BS$4859,"taip")</f>
        <v>0</v>
      </c>
      <c r="CA23" s="222">
        <f>SUMIFS('D5'!$AG$11:$AG$4859,'D5'!$B$11:$B$4859,'A2'!$D23,'D5'!$BK$11:$BK$4859,CA$7,'D5'!$BS$11:$BS$4859,"taip")</f>
        <v>0</v>
      </c>
      <c r="CB23" s="222">
        <f>SUMIFS('D5'!$AG$11:$AG$4859,'D5'!$B$11:$B$4859,'A2'!$D23,'D5'!$BK$11:$BK$4859,CB$7,'D5'!$BS$11:$BS$4859,"taip")</f>
        <v>0</v>
      </c>
      <c r="CC23" s="222">
        <f>SUMIFS('D5'!$AG$11:$AG$4859,'D5'!$B$11:$B$4859,'A2'!$D23,'D5'!$BK$11:$BK$4859,CC$7,'D5'!$BS$11:$BS$4859,"taip")</f>
        <v>0</v>
      </c>
      <c r="CD23" s="222">
        <f>SUMIFS('D5'!$AG$11:$AG$4859,'D5'!$B$11:$B$4859,'A2'!$D23,'D5'!$BK$11:$BK$4859,CD$7,'D5'!$BS$11:$BS$4859,"taip")</f>
        <v>0</v>
      </c>
      <c r="CE23" s="222">
        <f>SUMIFS('D5'!$AG$11:$AG$4859,'D5'!$B$11:$B$4859,'A2'!$D23,'D5'!$BK$11:$BK$4859,CE$7,'D5'!$BS$11:$BS$4859,"taip")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3">
      <c r="A24" s="10" t="s">
        <v>43</v>
      </c>
      <c r="B24" s="197">
        <f>'VPS1'!C24</f>
        <v>0</v>
      </c>
      <c r="C24" s="213">
        <f>'VPS1'!D24</f>
        <v>0</v>
      </c>
      <c r="D24" s="54">
        <f>'VPS1'!J24</f>
        <v>0</v>
      </c>
      <c r="E24" s="54" t="str">
        <f>'VPS1'!L24</f>
        <v>EŽŪFKP</v>
      </c>
      <c r="F24" s="198">
        <f>'VPS1'!G24</f>
        <v>0</v>
      </c>
      <c r="G24" s="221">
        <f t="shared" si="32"/>
        <v>0</v>
      </c>
      <c r="H24" s="222">
        <f>COUNTIFS('D5'!$B24:$B4873,'A2'!$D24,'D5'!$BH24:$BH4873,'A2'!H$7,'D5'!$BN24:$BN4873,"taip")</f>
        <v>0</v>
      </c>
      <c r="I24" s="222">
        <f>COUNTIFS('D5'!$B24:$B4873,'A2'!$D24,'D5'!$BH24:$BH4873,'A2'!I$7,'D5'!$BN24:$BN4873,"taip")</f>
        <v>0</v>
      </c>
      <c r="J24" s="222">
        <f>COUNTIFS('D5'!$B24:$B4873,'A2'!$D24,'D5'!$BH24:$BH4873,'A2'!J$7,'D5'!$BN24:$BN4873,"taip")</f>
        <v>0</v>
      </c>
      <c r="K24" s="222">
        <f>COUNTIFS('D5'!$B24:$B4873,'A2'!$D24,'D5'!$BH24:$BH4873,'A2'!K$7,'D5'!$BN24:$BN4873,"taip")</f>
        <v>0</v>
      </c>
      <c r="L24" s="222">
        <f>COUNTIFS('D5'!$B24:$B4873,'A2'!$D24,'D5'!$BH24:$BH4873,'A2'!L$7,'D5'!$BN24:$BN4873,"taip")</f>
        <v>0</v>
      </c>
      <c r="M24" s="222">
        <f>COUNTIFS('D5'!$B24:$B4873,'A2'!$D24,'D5'!$BH24:$BH4873,'A2'!M$7,'D5'!$BN24:$BN4873,"taip")</f>
        <v>0</v>
      </c>
      <c r="N24" s="221">
        <f t="shared" si="33"/>
        <v>0</v>
      </c>
      <c r="O24" s="222">
        <f>SUMIFS('D5'!$L$11:$L$4859,'D5'!$B$11:$B$4859,'A2'!$D24,'D5'!$BH$11:$BH$4859,O$7,'D5'!$BN$11:$BN$4859,"taip")</f>
        <v>0</v>
      </c>
      <c r="P24" s="222">
        <f>SUMIFS('D5'!$L$11:$L$4859,'D5'!$B$11:$B$4859,'A2'!$D24,'D5'!$BH$11:$BH$4859,P$7,'D5'!$BN$11:$BN$4859,"taip")</f>
        <v>0</v>
      </c>
      <c r="Q24" s="222">
        <f>SUMIFS('D5'!$L$11:$L$4859,'D5'!$B$11:$B$4859,'A2'!$D24,'D5'!$BH$11:$BH$4859,Q$7,'D5'!$BN$11:$BN$4859,"taip")</f>
        <v>0</v>
      </c>
      <c r="R24" s="222">
        <f>SUMIFS('D5'!$L$11:$L$4859,'D5'!$B$11:$B$4859,'A2'!$D24,'D5'!$BH$11:$BH$4859,R$7,'D5'!$BN$11:$BN$4859,"taip")</f>
        <v>0</v>
      </c>
      <c r="S24" s="222">
        <f>SUMIFS('D5'!$L$11:$L$4859,'D5'!$B$11:$B$4859,'A2'!$D24,'D5'!$BH$11:$BH$4859,S$7,'D5'!$BN$11:$BN$4859,"taip")</f>
        <v>0</v>
      </c>
      <c r="T24" s="222">
        <f>SUMIFS('D5'!$L$11:$L$4859,'D5'!$B$11:$B$4859,'A2'!$D24,'D5'!$BH$11:$BH$4859,T$7,'D5'!$BN$11:$BN$4859,"taip")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COUNTIFS('D5'!$B24:$B4873,'A2'!$D24,'D5'!$BI24:$BI4873,'A2'!AC$7,'D5'!$BO24:$BO4873,"taip")</f>
        <v>0</v>
      </c>
      <c r="AD24" s="222">
        <f>COUNTIFS('D5'!$B24:$B4873,'A2'!$D24,'D5'!$BI24:$BI4873,'A2'!AD$7,'D5'!$BO24:$BO4873,"taip")</f>
        <v>0</v>
      </c>
      <c r="AE24" s="222">
        <f>COUNTIFS('D5'!$B24:$B4873,'A2'!$D24,'D5'!$BI24:$BI4873,'A2'!AE$7,'D5'!$BO24:$BO4873,"taip")</f>
        <v>0</v>
      </c>
      <c r="AF24" s="222">
        <f>COUNTIFS('D5'!$B24:$B4873,'A2'!$D24,'D5'!$BI24:$BI4873,'A2'!AF$7,'D5'!$BO24:$BO4873,"taip")</f>
        <v>0</v>
      </c>
      <c r="AG24" s="222">
        <f>COUNTIFS('D5'!$B24:$B4873,'A2'!$D24,'D5'!$BI24:$BI4873,'A2'!AG$7,'D5'!$BO24:$BO4873,"taip")</f>
        <v>0</v>
      </c>
      <c r="AH24" s="222">
        <f>COUNTIFS('D5'!$B24:$B4873,'A2'!$D24,'D5'!$BI24:$BI4873,'A2'!AH$7,'D5'!$BO24:$BO4873,"taip")</f>
        <v>0</v>
      </c>
      <c r="AI24" s="221">
        <f t="shared" si="36"/>
        <v>0</v>
      </c>
      <c r="AJ24" s="222">
        <f>SUMIFS('D5'!$AG$11:$AG$4859,'D5'!$B$11:$B$4859,'A2'!$D24,'D5'!$BI$11:$BI$4859,AJ$7,'D5'!$BO$11:$BO$4859,"taip")</f>
        <v>0</v>
      </c>
      <c r="AK24" s="222">
        <f>SUMIFS('D5'!$AG$11:$AG$4859,'D5'!$B$11:$B$4859,'A2'!$D24,'D5'!$BI$11:$BI$4859,AK$7,'D5'!$BO$11:$BO$4859,"taip")</f>
        <v>0</v>
      </c>
      <c r="AL24" s="222">
        <f>SUMIFS('D5'!$AG$11:$AG$4859,'D5'!$B$11:$B$4859,'A2'!$D24,'D5'!$BI$11:$BI$4859,AL$7,'D5'!$BO$11:$BO$4859,"taip")</f>
        <v>0</v>
      </c>
      <c r="AM24" s="222">
        <f>SUMIFS('D5'!$AG$11:$AG$4859,'D5'!$B$11:$B$4859,'A2'!$D24,'D5'!$BI$11:$BI$4859,AM$7,'D5'!$BO$11:$BO$4859,"taip")</f>
        <v>0</v>
      </c>
      <c r="AN24" s="222">
        <f>SUMIFS('D5'!$AG$11:$AG$4859,'D5'!$B$11:$B$4859,'A2'!$D24,'D5'!$BI$11:$BI$4859,AN$7,'D5'!$BO$11:$BO$4859,"taip")</f>
        <v>0</v>
      </c>
      <c r="AO24" s="222">
        <f>SUMIFS('D5'!$AG$11:$AG$4859,'D5'!$B$11:$B$4859,'A2'!$D24,'D5'!$BI$11:$BI$4859,AO$7,'D5'!$BO$11:$BO$4859,"taip")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COUNTIFS('D5'!$B24:$B4873,'A2'!$D24,'D5'!$BJ24:$BJ4873,'A2'!AX$7,'D5'!$BP24:$BP4873,"taip")</f>
        <v>0</v>
      </c>
      <c r="AY24" s="222">
        <f>COUNTIFS('D5'!$B24:$B4873,'A2'!$D24,'D5'!$BJ24:$BJ4873,'A2'!AY$7,'D5'!$BP24:$BP4873,"taip")</f>
        <v>0</v>
      </c>
      <c r="AZ24" s="222">
        <f>COUNTIFS('D5'!$B24:$B4873,'A2'!$D24,'D5'!$BJ24:$BJ4873,'A2'!AZ$7,'D5'!$BP24:$BP4873,"taip")</f>
        <v>0</v>
      </c>
      <c r="BA24" s="222">
        <f>COUNTIFS('D5'!$B24:$B4873,'A2'!$D24,'D5'!$BJ24:$BJ4873,'A2'!BA$7,'D5'!$BP24:$BP4873,"taip")</f>
        <v>0</v>
      </c>
      <c r="BB24" s="222">
        <f>COUNTIFS('D5'!$B24:$B4873,'A2'!$D24,'D5'!$BJ24:$BJ4873,'A2'!BB$7,'D5'!$BP24:$BP4873,"taip")</f>
        <v>0</v>
      </c>
      <c r="BC24" s="222">
        <f>COUNTIFS('D5'!$B24:$B4873,'A2'!$D24,'D5'!$BJ24:$BJ4873,'A2'!BC$7,'D5'!$BP24:$BP4873,"taip")</f>
        <v>0</v>
      </c>
      <c r="BD24" s="221">
        <f t="shared" si="40"/>
        <v>0</v>
      </c>
      <c r="BE24" s="222">
        <f>SUMIFS('D5'!$AG$11:$AG$4859,'D5'!$B$11:$B$4859,'A2'!$D24,'D5'!$BJ$11:$BJ$4859,BE$7,'D5'!$BP$11:$BP$4859,"taip")</f>
        <v>0</v>
      </c>
      <c r="BF24" s="222">
        <f>SUMIFS('D5'!$AG$11:$AG$4859,'D5'!$B$11:$B$4859,'A2'!$D24,'D5'!$BJ$11:$BJ$4859,BF$7,'D5'!$BP$11:$BP$4859,"taip")</f>
        <v>0</v>
      </c>
      <c r="BG24" s="222">
        <f>SUMIFS('D5'!$AG$11:$AG$4859,'D5'!$B$11:$B$4859,'A2'!$D24,'D5'!$BJ$11:$BJ$4859,BG$7,'D5'!$BP$11:$BP$4859,"taip")</f>
        <v>0</v>
      </c>
      <c r="BH24" s="222">
        <f>SUMIFS('D5'!$AG$11:$AG$4859,'D5'!$B$11:$B$4859,'A2'!$D24,'D5'!$BJ$11:$BJ$4859,BH$7,'D5'!$BP$11:$BP$4859,"taip")</f>
        <v>0</v>
      </c>
      <c r="BI24" s="222">
        <f>SUMIFS('D5'!$AG$11:$AG$4859,'D5'!$B$11:$B$4859,'A2'!$D24,'D5'!$BJ$11:$BJ$4859,BI$7,'D5'!$BP$11:$BP$4859,"taip")</f>
        <v>0</v>
      </c>
      <c r="BJ24" s="222">
        <f>SUMIFS('D5'!$AG$11:$AG$4859,'D5'!$B$11:$B$4859,'A2'!$D24,'D5'!$BJ$11:$BJ$4859,BJ$7,'D5'!$BP$11:$BP$4859,"taip")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COUNTIFS('D5'!$B24:$B4873,'A2'!$D24,'D5'!$BK24:$BK4873,'A2'!BS$7,'D5'!$BS24:$BS4873,"taip")</f>
        <v>0</v>
      </c>
      <c r="BT24" s="222">
        <f>COUNTIFS('D5'!$B24:$B4873,'A2'!$D24,'D5'!$BK24:$BK4873,'A2'!BT$7,'D5'!$BS24:$BS4873,"taip")</f>
        <v>0</v>
      </c>
      <c r="BU24" s="222">
        <f>COUNTIFS('D5'!$B24:$B4873,'A2'!$D24,'D5'!$BK24:$BK4873,'A2'!BU$7,'D5'!$BS24:$BS4873,"taip")</f>
        <v>0</v>
      </c>
      <c r="BV24" s="222">
        <f>COUNTIFS('D5'!$B24:$B4873,'A2'!$D24,'D5'!$BK24:$BK4873,'A2'!BV$7,'D5'!$BS24:$BS4873,"taip")</f>
        <v>0</v>
      </c>
      <c r="BW24" s="222">
        <f>COUNTIFS('D5'!$B24:$B4873,'A2'!$D24,'D5'!$BK24:$BK4873,'A2'!BW$7,'D5'!$BS24:$BS4873,"taip")</f>
        <v>0</v>
      </c>
      <c r="BX24" s="222">
        <f>COUNTIFS('D5'!$B24:$B4873,'A2'!$D24,'D5'!$BK24:$BK4873,'A2'!BX$7,'D5'!$BS24:$BS4873,"taip")</f>
        <v>0</v>
      </c>
      <c r="BY24" s="221">
        <f t="shared" si="44"/>
        <v>0</v>
      </c>
      <c r="BZ24" s="222">
        <f>SUMIFS('D5'!$AG$11:$AG$4859,'D5'!$B$11:$B$4859,'A2'!$D24,'D5'!$BK$11:$BK$4859,BZ$7,'D5'!$BS$11:$BS$4859,"taip")</f>
        <v>0</v>
      </c>
      <c r="CA24" s="222">
        <f>SUMIFS('D5'!$AG$11:$AG$4859,'D5'!$B$11:$B$4859,'A2'!$D24,'D5'!$BK$11:$BK$4859,CA$7,'D5'!$BS$11:$BS$4859,"taip")</f>
        <v>0</v>
      </c>
      <c r="CB24" s="222">
        <f>SUMIFS('D5'!$AG$11:$AG$4859,'D5'!$B$11:$B$4859,'A2'!$D24,'D5'!$BK$11:$BK$4859,CB$7,'D5'!$BS$11:$BS$4859,"taip")</f>
        <v>0</v>
      </c>
      <c r="CC24" s="222">
        <f>SUMIFS('D5'!$AG$11:$AG$4859,'D5'!$B$11:$B$4859,'A2'!$D24,'D5'!$BK$11:$BK$4859,CC$7,'D5'!$BS$11:$BS$4859,"taip")</f>
        <v>0</v>
      </c>
      <c r="CD24" s="222">
        <f>SUMIFS('D5'!$AG$11:$AG$4859,'D5'!$B$11:$B$4859,'A2'!$D24,'D5'!$BK$11:$BK$4859,CD$7,'D5'!$BS$11:$BS$4859,"taip")</f>
        <v>0</v>
      </c>
      <c r="CE24" s="222">
        <f>SUMIFS('D5'!$AG$11:$AG$4859,'D5'!$B$11:$B$4859,'A2'!$D24,'D5'!$BK$11:$BK$4859,CE$7,'D5'!$BS$11:$BS$4859,"taip")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3">
      <c r="A25" s="10" t="s">
        <v>44</v>
      </c>
      <c r="B25" s="197">
        <f>'VPS1'!C25</f>
        <v>0</v>
      </c>
      <c r="C25" s="213">
        <f>'VPS1'!D25</f>
        <v>0</v>
      </c>
      <c r="D25" s="54">
        <f>'VPS1'!J25</f>
        <v>0</v>
      </c>
      <c r="E25" s="54" t="str">
        <f>'VPS1'!L25</f>
        <v>EŽŪFKP</v>
      </c>
      <c r="F25" s="198">
        <f>'VPS1'!G25</f>
        <v>0</v>
      </c>
      <c r="G25" s="221">
        <f t="shared" si="32"/>
        <v>0</v>
      </c>
      <c r="H25" s="222">
        <f>COUNTIFS('D5'!$B25:$B4874,'A2'!$D25,'D5'!$BH25:$BH4874,'A2'!H$7,'D5'!$BN25:$BN4874,"taip")</f>
        <v>0</v>
      </c>
      <c r="I25" s="222">
        <f>COUNTIFS('D5'!$B25:$B4874,'A2'!$D25,'D5'!$BH25:$BH4874,'A2'!I$7,'D5'!$BN25:$BN4874,"taip")</f>
        <v>0</v>
      </c>
      <c r="J25" s="222">
        <f>COUNTIFS('D5'!$B25:$B4874,'A2'!$D25,'D5'!$BH25:$BH4874,'A2'!J$7,'D5'!$BN25:$BN4874,"taip")</f>
        <v>0</v>
      </c>
      <c r="K25" s="222">
        <f>COUNTIFS('D5'!$B25:$B4874,'A2'!$D25,'D5'!$BH25:$BH4874,'A2'!K$7,'D5'!$BN25:$BN4874,"taip")</f>
        <v>0</v>
      </c>
      <c r="L25" s="222">
        <f>COUNTIFS('D5'!$B25:$B4874,'A2'!$D25,'D5'!$BH25:$BH4874,'A2'!L$7,'D5'!$BN25:$BN4874,"taip")</f>
        <v>0</v>
      </c>
      <c r="M25" s="222">
        <f>COUNTIFS('D5'!$B25:$B4874,'A2'!$D25,'D5'!$BH25:$BH4874,'A2'!M$7,'D5'!$BN25:$BN4874,"taip")</f>
        <v>0</v>
      </c>
      <c r="N25" s="221">
        <f t="shared" si="33"/>
        <v>0</v>
      </c>
      <c r="O25" s="222">
        <f>SUMIFS('D5'!$L$11:$L$4859,'D5'!$B$11:$B$4859,'A2'!$D25,'D5'!$BH$11:$BH$4859,O$7,'D5'!$BN$11:$BN$4859,"taip")</f>
        <v>0</v>
      </c>
      <c r="P25" s="222">
        <f>SUMIFS('D5'!$L$11:$L$4859,'D5'!$B$11:$B$4859,'A2'!$D25,'D5'!$BH$11:$BH$4859,P$7,'D5'!$BN$11:$BN$4859,"taip")</f>
        <v>0</v>
      </c>
      <c r="Q25" s="222">
        <f>SUMIFS('D5'!$L$11:$L$4859,'D5'!$B$11:$B$4859,'A2'!$D25,'D5'!$BH$11:$BH$4859,Q$7,'D5'!$BN$11:$BN$4859,"taip")</f>
        <v>0</v>
      </c>
      <c r="R25" s="222">
        <f>SUMIFS('D5'!$L$11:$L$4859,'D5'!$B$11:$B$4859,'A2'!$D25,'D5'!$BH$11:$BH$4859,R$7,'D5'!$BN$11:$BN$4859,"taip")</f>
        <v>0</v>
      </c>
      <c r="S25" s="222">
        <f>SUMIFS('D5'!$L$11:$L$4859,'D5'!$B$11:$B$4859,'A2'!$D25,'D5'!$BH$11:$BH$4859,S$7,'D5'!$BN$11:$BN$4859,"taip")</f>
        <v>0</v>
      </c>
      <c r="T25" s="222">
        <f>SUMIFS('D5'!$L$11:$L$4859,'D5'!$B$11:$B$4859,'A2'!$D25,'D5'!$BH$11:$BH$4859,T$7,'D5'!$BN$11:$BN$4859,"taip")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COUNTIFS('D5'!$B25:$B4874,'A2'!$D25,'D5'!$BI25:$BI4874,'A2'!AC$7,'D5'!$BO25:$BO4874,"taip")</f>
        <v>0</v>
      </c>
      <c r="AD25" s="222">
        <f>COUNTIFS('D5'!$B25:$B4874,'A2'!$D25,'D5'!$BI25:$BI4874,'A2'!AD$7,'D5'!$BO25:$BO4874,"taip")</f>
        <v>0</v>
      </c>
      <c r="AE25" s="222">
        <f>COUNTIFS('D5'!$B25:$B4874,'A2'!$D25,'D5'!$BI25:$BI4874,'A2'!AE$7,'D5'!$BO25:$BO4874,"taip")</f>
        <v>0</v>
      </c>
      <c r="AF25" s="222">
        <f>COUNTIFS('D5'!$B25:$B4874,'A2'!$D25,'D5'!$BI25:$BI4874,'A2'!AF$7,'D5'!$BO25:$BO4874,"taip")</f>
        <v>0</v>
      </c>
      <c r="AG25" s="222">
        <f>COUNTIFS('D5'!$B25:$B4874,'A2'!$D25,'D5'!$BI25:$BI4874,'A2'!AG$7,'D5'!$BO25:$BO4874,"taip")</f>
        <v>0</v>
      </c>
      <c r="AH25" s="222">
        <f>COUNTIFS('D5'!$B25:$B4874,'A2'!$D25,'D5'!$BI25:$BI4874,'A2'!AH$7,'D5'!$BO25:$BO4874,"taip")</f>
        <v>0</v>
      </c>
      <c r="AI25" s="221">
        <f t="shared" si="36"/>
        <v>0</v>
      </c>
      <c r="AJ25" s="222">
        <f>SUMIFS('D5'!$AG$11:$AG$4859,'D5'!$B$11:$B$4859,'A2'!$D25,'D5'!$BI$11:$BI$4859,AJ$7,'D5'!$BO$11:$BO$4859,"taip")</f>
        <v>0</v>
      </c>
      <c r="AK25" s="222">
        <f>SUMIFS('D5'!$AG$11:$AG$4859,'D5'!$B$11:$B$4859,'A2'!$D25,'D5'!$BI$11:$BI$4859,AK$7,'D5'!$BO$11:$BO$4859,"taip")</f>
        <v>0</v>
      </c>
      <c r="AL25" s="222">
        <f>SUMIFS('D5'!$AG$11:$AG$4859,'D5'!$B$11:$B$4859,'A2'!$D25,'D5'!$BI$11:$BI$4859,AL$7,'D5'!$BO$11:$BO$4859,"taip")</f>
        <v>0</v>
      </c>
      <c r="AM25" s="222">
        <f>SUMIFS('D5'!$AG$11:$AG$4859,'D5'!$B$11:$B$4859,'A2'!$D25,'D5'!$BI$11:$BI$4859,AM$7,'D5'!$BO$11:$BO$4859,"taip")</f>
        <v>0</v>
      </c>
      <c r="AN25" s="222">
        <f>SUMIFS('D5'!$AG$11:$AG$4859,'D5'!$B$11:$B$4859,'A2'!$D25,'D5'!$BI$11:$BI$4859,AN$7,'D5'!$BO$11:$BO$4859,"taip")</f>
        <v>0</v>
      </c>
      <c r="AO25" s="222">
        <f>SUMIFS('D5'!$AG$11:$AG$4859,'D5'!$B$11:$B$4859,'A2'!$D25,'D5'!$BI$11:$BI$4859,AO$7,'D5'!$BO$11:$BO$4859,"taip")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COUNTIFS('D5'!$B25:$B4874,'A2'!$D25,'D5'!$BJ25:$BJ4874,'A2'!AX$7,'D5'!$BP25:$BP4874,"taip")</f>
        <v>0</v>
      </c>
      <c r="AY25" s="222">
        <f>COUNTIFS('D5'!$B25:$B4874,'A2'!$D25,'D5'!$BJ25:$BJ4874,'A2'!AY$7,'D5'!$BP25:$BP4874,"taip")</f>
        <v>0</v>
      </c>
      <c r="AZ25" s="222">
        <f>COUNTIFS('D5'!$B25:$B4874,'A2'!$D25,'D5'!$BJ25:$BJ4874,'A2'!AZ$7,'D5'!$BP25:$BP4874,"taip")</f>
        <v>0</v>
      </c>
      <c r="BA25" s="222">
        <f>COUNTIFS('D5'!$B25:$B4874,'A2'!$D25,'D5'!$BJ25:$BJ4874,'A2'!BA$7,'D5'!$BP25:$BP4874,"taip")</f>
        <v>0</v>
      </c>
      <c r="BB25" s="222">
        <f>COUNTIFS('D5'!$B25:$B4874,'A2'!$D25,'D5'!$BJ25:$BJ4874,'A2'!BB$7,'D5'!$BP25:$BP4874,"taip")</f>
        <v>0</v>
      </c>
      <c r="BC25" s="222">
        <f>COUNTIFS('D5'!$B25:$B4874,'A2'!$D25,'D5'!$BJ25:$BJ4874,'A2'!BC$7,'D5'!$BP25:$BP4874,"taip")</f>
        <v>0</v>
      </c>
      <c r="BD25" s="221">
        <f t="shared" si="40"/>
        <v>0</v>
      </c>
      <c r="BE25" s="222">
        <f>SUMIFS('D5'!$AG$11:$AG$4859,'D5'!$B$11:$B$4859,'A2'!$D25,'D5'!$BJ$11:$BJ$4859,BE$7,'D5'!$BP$11:$BP$4859,"taip")</f>
        <v>0</v>
      </c>
      <c r="BF25" s="222">
        <f>SUMIFS('D5'!$AG$11:$AG$4859,'D5'!$B$11:$B$4859,'A2'!$D25,'D5'!$BJ$11:$BJ$4859,BF$7,'D5'!$BP$11:$BP$4859,"taip")</f>
        <v>0</v>
      </c>
      <c r="BG25" s="222">
        <f>SUMIFS('D5'!$AG$11:$AG$4859,'D5'!$B$11:$B$4859,'A2'!$D25,'D5'!$BJ$11:$BJ$4859,BG$7,'D5'!$BP$11:$BP$4859,"taip")</f>
        <v>0</v>
      </c>
      <c r="BH25" s="222">
        <f>SUMIFS('D5'!$AG$11:$AG$4859,'D5'!$B$11:$B$4859,'A2'!$D25,'D5'!$BJ$11:$BJ$4859,BH$7,'D5'!$BP$11:$BP$4859,"taip")</f>
        <v>0</v>
      </c>
      <c r="BI25" s="222">
        <f>SUMIFS('D5'!$AG$11:$AG$4859,'D5'!$B$11:$B$4859,'A2'!$D25,'D5'!$BJ$11:$BJ$4859,BI$7,'D5'!$BP$11:$BP$4859,"taip")</f>
        <v>0</v>
      </c>
      <c r="BJ25" s="222">
        <f>SUMIFS('D5'!$AG$11:$AG$4859,'D5'!$B$11:$B$4859,'A2'!$D25,'D5'!$BJ$11:$BJ$4859,BJ$7,'D5'!$BP$11:$BP$4859,"taip")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COUNTIFS('D5'!$B25:$B4874,'A2'!$D25,'D5'!$BK25:$BK4874,'A2'!BS$7,'D5'!$BS25:$BS4874,"taip")</f>
        <v>0</v>
      </c>
      <c r="BT25" s="222">
        <f>COUNTIFS('D5'!$B25:$B4874,'A2'!$D25,'D5'!$BK25:$BK4874,'A2'!BT$7,'D5'!$BS25:$BS4874,"taip")</f>
        <v>0</v>
      </c>
      <c r="BU25" s="222">
        <f>COUNTIFS('D5'!$B25:$B4874,'A2'!$D25,'D5'!$BK25:$BK4874,'A2'!BU$7,'D5'!$BS25:$BS4874,"taip")</f>
        <v>0</v>
      </c>
      <c r="BV25" s="222">
        <f>COUNTIFS('D5'!$B25:$B4874,'A2'!$D25,'D5'!$BK25:$BK4874,'A2'!BV$7,'D5'!$BS25:$BS4874,"taip")</f>
        <v>0</v>
      </c>
      <c r="BW25" s="222">
        <f>COUNTIFS('D5'!$B25:$B4874,'A2'!$D25,'D5'!$BK25:$BK4874,'A2'!BW$7,'D5'!$BS25:$BS4874,"taip")</f>
        <v>0</v>
      </c>
      <c r="BX25" s="222">
        <f>COUNTIFS('D5'!$B25:$B4874,'A2'!$D25,'D5'!$BK25:$BK4874,'A2'!BX$7,'D5'!$BS25:$BS4874,"taip")</f>
        <v>0</v>
      </c>
      <c r="BY25" s="221">
        <f t="shared" si="44"/>
        <v>0</v>
      </c>
      <c r="BZ25" s="222">
        <f>SUMIFS('D5'!$AG$11:$AG$4859,'D5'!$B$11:$B$4859,'A2'!$D25,'D5'!$BK$11:$BK$4859,BZ$7,'D5'!$BS$11:$BS$4859,"taip")</f>
        <v>0</v>
      </c>
      <c r="CA25" s="222">
        <f>SUMIFS('D5'!$AG$11:$AG$4859,'D5'!$B$11:$B$4859,'A2'!$D25,'D5'!$BK$11:$BK$4859,CA$7,'D5'!$BS$11:$BS$4859,"taip")</f>
        <v>0</v>
      </c>
      <c r="CB25" s="222">
        <f>SUMIFS('D5'!$AG$11:$AG$4859,'D5'!$B$11:$B$4859,'A2'!$D25,'D5'!$BK$11:$BK$4859,CB$7,'D5'!$BS$11:$BS$4859,"taip")</f>
        <v>0</v>
      </c>
      <c r="CC25" s="222">
        <f>SUMIFS('D5'!$AG$11:$AG$4859,'D5'!$B$11:$B$4859,'A2'!$D25,'D5'!$BK$11:$BK$4859,CC$7,'D5'!$BS$11:$BS$4859,"taip")</f>
        <v>0</v>
      </c>
      <c r="CD25" s="222">
        <f>SUMIFS('D5'!$AG$11:$AG$4859,'D5'!$B$11:$B$4859,'A2'!$D25,'D5'!$BK$11:$BK$4859,CD$7,'D5'!$BS$11:$BS$4859,"taip")</f>
        <v>0</v>
      </c>
      <c r="CE25" s="222">
        <f>SUMIFS('D5'!$AG$11:$AG$4859,'D5'!$B$11:$B$4859,'A2'!$D25,'D5'!$BK$11:$BK$4859,CE$7,'D5'!$BS$11:$BS$4859,"taip")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3">
      <c r="A26" s="10" t="s">
        <v>45</v>
      </c>
      <c r="B26" s="197">
        <f>'VPS1'!C26</f>
        <v>0</v>
      </c>
      <c r="C26" s="213">
        <f>'VPS1'!D26</f>
        <v>0</v>
      </c>
      <c r="D26" s="54">
        <f>'VPS1'!J26</f>
        <v>0</v>
      </c>
      <c r="E26" s="54" t="str">
        <f>'VPS1'!L26</f>
        <v>EŽŪFKP</v>
      </c>
      <c r="F26" s="198">
        <f>'VPS1'!G26</f>
        <v>0</v>
      </c>
      <c r="G26" s="221">
        <f t="shared" si="32"/>
        <v>0</v>
      </c>
      <c r="H26" s="222">
        <f>COUNTIFS('D5'!$B26:$B4875,'A2'!$D26,'D5'!$BH26:$BH4875,'A2'!H$7,'D5'!$BN26:$BN4875,"taip")</f>
        <v>0</v>
      </c>
      <c r="I26" s="222">
        <f>COUNTIFS('D5'!$B26:$B4875,'A2'!$D26,'D5'!$BH26:$BH4875,'A2'!I$7,'D5'!$BN26:$BN4875,"taip")</f>
        <v>0</v>
      </c>
      <c r="J26" s="222">
        <f>COUNTIFS('D5'!$B26:$B4875,'A2'!$D26,'D5'!$BH26:$BH4875,'A2'!J$7,'D5'!$BN26:$BN4875,"taip")</f>
        <v>0</v>
      </c>
      <c r="K26" s="222">
        <f>COUNTIFS('D5'!$B26:$B4875,'A2'!$D26,'D5'!$BH26:$BH4875,'A2'!K$7,'D5'!$BN26:$BN4875,"taip")</f>
        <v>0</v>
      </c>
      <c r="L26" s="222">
        <f>COUNTIFS('D5'!$B26:$B4875,'A2'!$D26,'D5'!$BH26:$BH4875,'A2'!L$7,'D5'!$BN26:$BN4875,"taip")</f>
        <v>0</v>
      </c>
      <c r="M26" s="222">
        <f>COUNTIFS('D5'!$B26:$B4875,'A2'!$D26,'D5'!$BH26:$BH4875,'A2'!M$7,'D5'!$BN26:$BN4875,"taip")</f>
        <v>0</v>
      </c>
      <c r="N26" s="221">
        <f t="shared" si="33"/>
        <v>0</v>
      </c>
      <c r="O26" s="222">
        <f>SUMIFS('D5'!$L$11:$L$4859,'D5'!$B$11:$B$4859,'A2'!$D26,'D5'!$BH$11:$BH$4859,O$7,'D5'!$BN$11:$BN$4859,"taip")</f>
        <v>0</v>
      </c>
      <c r="P26" s="222">
        <f>SUMIFS('D5'!$L$11:$L$4859,'D5'!$B$11:$B$4859,'A2'!$D26,'D5'!$BH$11:$BH$4859,P$7,'D5'!$BN$11:$BN$4859,"taip")</f>
        <v>0</v>
      </c>
      <c r="Q26" s="222">
        <f>SUMIFS('D5'!$L$11:$L$4859,'D5'!$B$11:$B$4859,'A2'!$D26,'D5'!$BH$11:$BH$4859,Q$7,'D5'!$BN$11:$BN$4859,"taip")</f>
        <v>0</v>
      </c>
      <c r="R26" s="222">
        <f>SUMIFS('D5'!$L$11:$L$4859,'D5'!$B$11:$B$4859,'A2'!$D26,'D5'!$BH$11:$BH$4859,R$7,'D5'!$BN$11:$BN$4859,"taip")</f>
        <v>0</v>
      </c>
      <c r="S26" s="222">
        <f>SUMIFS('D5'!$L$11:$L$4859,'D5'!$B$11:$B$4859,'A2'!$D26,'D5'!$BH$11:$BH$4859,S$7,'D5'!$BN$11:$BN$4859,"taip")</f>
        <v>0</v>
      </c>
      <c r="T26" s="222">
        <f>SUMIFS('D5'!$L$11:$L$4859,'D5'!$B$11:$B$4859,'A2'!$D26,'D5'!$BH$11:$BH$4859,T$7,'D5'!$BN$11:$BN$4859,"taip")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COUNTIFS('D5'!$B26:$B4875,'A2'!$D26,'D5'!$BI26:$BI4875,'A2'!AC$7,'D5'!$BO26:$BO4875,"taip")</f>
        <v>0</v>
      </c>
      <c r="AD26" s="222">
        <f>COUNTIFS('D5'!$B26:$B4875,'A2'!$D26,'D5'!$BI26:$BI4875,'A2'!AD$7,'D5'!$BO26:$BO4875,"taip")</f>
        <v>0</v>
      </c>
      <c r="AE26" s="222">
        <f>COUNTIFS('D5'!$B26:$B4875,'A2'!$D26,'D5'!$BI26:$BI4875,'A2'!AE$7,'D5'!$BO26:$BO4875,"taip")</f>
        <v>0</v>
      </c>
      <c r="AF26" s="222">
        <f>COUNTIFS('D5'!$B26:$B4875,'A2'!$D26,'D5'!$BI26:$BI4875,'A2'!AF$7,'D5'!$BO26:$BO4875,"taip")</f>
        <v>0</v>
      </c>
      <c r="AG26" s="222">
        <f>COUNTIFS('D5'!$B26:$B4875,'A2'!$D26,'D5'!$BI26:$BI4875,'A2'!AG$7,'D5'!$BO26:$BO4875,"taip")</f>
        <v>0</v>
      </c>
      <c r="AH26" s="222">
        <f>COUNTIFS('D5'!$B26:$B4875,'A2'!$D26,'D5'!$BI26:$BI4875,'A2'!AH$7,'D5'!$BO26:$BO4875,"taip")</f>
        <v>0</v>
      </c>
      <c r="AI26" s="221">
        <f t="shared" si="36"/>
        <v>0</v>
      </c>
      <c r="AJ26" s="222">
        <f>SUMIFS('D5'!$AG$11:$AG$4859,'D5'!$B$11:$B$4859,'A2'!$D26,'D5'!$BI$11:$BI$4859,AJ$7,'D5'!$BO$11:$BO$4859,"taip")</f>
        <v>0</v>
      </c>
      <c r="AK26" s="222">
        <f>SUMIFS('D5'!$AG$11:$AG$4859,'D5'!$B$11:$B$4859,'A2'!$D26,'D5'!$BI$11:$BI$4859,AK$7,'D5'!$BO$11:$BO$4859,"taip")</f>
        <v>0</v>
      </c>
      <c r="AL26" s="222">
        <f>SUMIFS('D5'!$AG$11:$AG$4859,'D5'!$B$11:$B$4859,'A2'!$D26,'D5'!$BI$11:$BI$4859,AL$7,'D5'!$BO$11:$BO$4859,"taip")</f>
        <v>0</v>
      </c>
      <c r="AM26" s="222">
        <f>SUMIFS('D5'!$AG$11:$AG$4859,'D5'!$B$11:$B$4859,'A2'!$D26,'D5'!$BI$11:$BI$4859,AM$7,'D5'!$BO$11:$BO$4859,"taip")</f>
        <v>0</v>
      </c>
      <c r="AN26" s="222">
        <f>SUMIFS('D5'!$AG$11:$AG$4859,'D5'!$B$11:$B$4859,'A2'!$D26,'D5'!$BI$11:$BI$4859,AN$7,'D5'!$BO$11:$BO$4859,"taip")</f>
        <v>0</v>
      </c>
      <c r="AO26" s="222">
        <f>SUMIFS('D5'!$AG$11:$AG$4859,'D5'!$B$11:$B$4859,'A2'!$D26,'D5'!$BI$11:$BI$4859,AO$7,'D5'!$BO$11:$BO$4859,"taip")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COUNTIFS('D5'!$B26:$B4875,'A2'!$D26,'D5'!$BJ26:$BJ4875,'A2'!AX$7,'D5'!$BP26:$BP4875,"taip")</f>
        <v>0</v>
      </c>
      <c r="AY26" s="222">
        <f>COUNTIFS('D5'!$B26:$B4875,'A2'!$D26,'D5'!$BJ26:$BJ4875,'A2'!AY$7,'D5'!$BP26:$BP4875,"taip")</f>
        <v>0</v>
      </c>
      <c r="AZ26" s="222">
        <f>COUNTIFS('D5'!$B26:$B4875,'A2'!$D26,'D5'!$BJ26:$BJ4875,'A2'!AZ$7,'D5'!$BP26:$BP4875,"taip")</f>
        <v>0</v>
      </c>
      <c r="BA26" s="222">
        <f>COUNTIFS('D5'!$B26:$B4875,'A2'!$D26,'D5'!$BJ26:$BJ4875,'A2'!BA$7,'D5'!$BP26:$BP4875,"taip")</f>
        <v>0</v>
      </c>
      <c r="BB26" s="222">
        <f>COUNTIFS('D5'!$B26:$B4875,'A2'!$D26,'D5'!$BJ26:$BJ4875,'A2'!BB$7,'D5'!$BP26:$BP4875,"taip")</f>
        <v>0</v>
      </c>
      <c r="BC26" s="222">
        <f>COUNTIFS('D5'!$B26:$B4875,'A2'!$D26,'D5'!$BJ26:$BJ4875,'A2'!BC$7,'D5'!$BP26:$BP4875,"taip")</f>
        <v>0</v>
      </c>
      <c r="BD26" s="221">
        <f t="shared" si="40"/>
        <v>0</v>
      </c>
      <c r="BE26" s="222">
        <f>SUMIFS('D5'!$AG$11:$AG$4859,'D5'!$B$11:$B$4859,'A2'!$D26,'D5'!$BJ$11:$BJ$4859,BE$7,'D5'!$BP$11:$BP$4859,"taip")</f>
        <v>0</v>
      </c>
      <c r="BF26" s="222">
        <f>SUMIFS('D5'!$AG$11:$AG$4859,'D5'!$B$11:$B$4859,'A2'!$D26,'D5'!$BJ$11:$BJ$4859,BF$7,'D5'!$BP$11:$BP$4859,"taip")</f>
        <v>0</v>
      </c>
      <c r="BG26" s="222">
        <f>SUMIFS('D5'!$AG$11:$AG$4859,'D5'!$B$11:$B$4859,'A2'!$D26,'D5'!$BJ$11:$BJ$4859,BG$7,'D5'!$BP$11:$BP$4859,"taip")</f>
        <v>0</v>
      </c>
      <c r="BH26" s="222">
        <f>SUMIFS('D5'!$AG$11:$AG$4859,'D5'!$B$11:$B$4859,'A2'!$D26,'D5'!$BJ$11:$BJ$4859,BH$7,'D5'!$BP$11:$BP$4859,"taip")</f>
        <v>0</v>
      </c>
      <c r="BI26" s="222">
        <f>SUMIFS('D5'!$AG$11:$AG$4859,'D5'!$B$11:$B$4859,'A2'!$D26,'D5'!$BJ$11:$BJ$4859,BI$7,'D5'!$BP$11:$BP$4859,"taip")</f>
        <v>0</v>
      </c>
      <c r="BJ26" s="222">
        <f>SUMIFS('D5'!$AG$11:$AG$4859,'D5'!$B$11:$B$4859,'A2'!$D26,'D5'!$BJ$11:$BJ$4859,BJ$7,'D5'!$BP$11:$BP$4859,"taip")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COUNTIFS('D5'!$B26:$B4875,'A2'!$D26,'D5'!$BK26:$BK4875,'A2'!BS$7,'D5'!$BS26:$BS4875,"taip")</f>
        <v>0</v>
      </c>
      <c r="BT26" s="222">
        <f>COUNTIFS('D5'!$B26:$B4875,'A2'!$D26,'D5'!$BK26:$BK4875,'A2'!BT$7,'D5'!$BS26:$BS4875,"taip")</f>
        <v>0</v>
      </c>
      <c r="BU26" s="222">
        <f>COUNTIFS('D5'!$B26:$B4875,'A2'!$D26,'D5'!$BK26:$BK4875,'A2'!BU$7,'D5'!$BS26:$BS4875,"taip")</f>
        <v>0</v>
      </c>
      <c r="BV26" s="222">
        <f>COUNTIFS('D5'!$B26:$B4875,'A2'!$D26,'D5'!$BK26:$BK4875,'A2'!BV$7,'D5'!$BS26:$BS4875,"taip")</f>
        <v>0</v>
      </c>
      <c r="BW26" s="222">
        <f>COUNTIFS('D5'!$B26:$B4875,'A2'!$D26,'D5'!$BK26:$BK4875,'A2'!BW$7,'D5'!$BS26:$BS4875,"taip")</f>
        <v>0</v>
      </c>
      <c r="BX26" s="222">
        <f>COUNTIFS('D5'!$B26:$B4875,'A2'!$D26,'D5'!$BK26:$BK4875,'A2'!BX$7,'D5'!$BS26:$BS4875,"taip")</f>
        <v>0</v>
      </c>
      <c r="BY26" s="221">
        <f t="shared" si="44"/>
        <v>0</v>
      </c>
      <c r="BZ26" s="222">
        <f>SUMIFS('D5'!$AG$11:$AG$4859,'D5'!$B$11:$B$4859,'A2'!$D26,'D5'!$BK$11:$BK$4859,BZ$7,'D5'!$BS$11:$BS$4859,"taip")</f>
        <v>0</v>
      </c>
      <c r="CA26" s="222">
        <f>SUMIFS('D5'!$AG$11:$AG$4859,'D5'!$B$11:$B$4859,'A2'!$D26,'D5'!$BK$11:$BK$4859,CA$7,'D5'!$BS$11:$BS$4859,"taip")</f>
        <v>0</v>
      </c>
      <c r="CB26" s="222">
        <f>SUMIFS('D5'!$AG$11:$AG$4859,'D5'!$B$11:$B$4859,'A2'!$D26,'D5'!$BK$11:$BK$4859,CB$7,'D5'!$BS$11:$BS$4859,"taip")</f>
        <v>0</v>
      </c>
      <c r="CC26" s="222">
        <f>SUMIFS('D5'!$AG$11:$AG$4859,'D5'!$B$11:$B$4859,'A2'!$D26,'D5'!$BK$11:$BK$4859,CC$7,'D5'!$BS$11:$BS$4859,"taip")</f>
        <v>0</v>
      </c>
      <c r="CD26" s="222">
        <f>SUMIFS('D5'!$AG$11:$AG$4859,'D5'!$B$11:$B$4859,'A2'!$D26,'D5'!$BK$11:$BK$4859,CD$7,'D5'!$BS$11:$BS$4859,"taip")</f>
        <v>0</v>
      </c>
      <c r="CE26" s="222">
        <f>SUMIFS('D5'!$AG$11:$AG$4859,'D5'!$B$11:$B$4859,'A2'!$D26,'D5'!$BK$11:$BK$4859,CE$7,'D5'!$BS$11:$BS$4859,"taip")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3">
      <c r="A27" s="10" t="s">
        <v>46</v>
      </c>
      <c r="B27" s="197">
        <f>'VPS1'!C27</f>
        <v>0</v>
      </c>
      <c r="C27" s="213">
        <f>'VPS1'!D27</f>
        <v>0</v>
      </c>
      <c r="D27" s="54">
        <f>'VPS1'!J27</f>
        <v>0</v>
      </c>
      <c r="E27" s="54" t="str">
        <f>'VPS1'!L27</f>
        <v>EŽŪFKP</v>
      </c>
      <c r="F27" s="198">
        <f>'VPS1'!G27</f>
        <v>0</v>
      </c>
      <c r="G27" s="221">
        <f t="shared" si="32"/>
        <v>0</v>
      </c>
      <c r="H27" s="222">
        <f>COUNTIFS('D5'!$B27:$B4876,'A2'!$D27,'D5'!$BH27:$BH4876,'A2'!H$7,'D5'!$BN27:$BN4876,"taip")</f>
        <v>0</v>
      </c>
      <c r="I27" s="222">
        <f>COUNTIFS('D5'!$B27:$B4876,'A2'!$D27,'D5'!$BH27:$BH4876,'A2'!I$7,'D5'!$BN27:$BN4876,"taip")</f>
        <v>0</v>
      </c>
      <c r="J27" s="222">
        <f>COUNTIFS('D5'!$B27:$B4876,'A2'!$D27,'D5'!$BH27:$BH4876,'A2'!J$7,'D5'!$BN27:$BN4876,"taip")</f>
        <v>0</v>
      </c>
      <c r="K27" s="222">
        <f>COUNTIFS('D5'!$B27:$B4876,'A2'!$D27,'D5'!$BH27:$BH4876,'A2'!K$7,'D5'!$BN27:$BN4876,"taip")</f>
        <v>0</v>
      </c>
      <c r="L27" s="222">
        <f>COUNTIFS('D5'!$B27:$B4876,'A2'!$D27,'D5'!$BH27:$BH4876,'A2'!L$7,'D5'!$BN27:$BN4876,"taip")</f>
        <v>0</v>
      </c>
      <c r="M27" s="222">
        <f>COUNTIFS('D5'!$B27:$B4876,'A2'!$D27,'D5'!$BH27:$BH4876,'A2'!M$7,'D5'!$BN27:$BN4876,"taip")</f>
        <v>0</v>
      </c>
      <c r="N27" s="221">
        <f t="shared" si="33"/>
        <v>0</v>
      </c>
      <c r="O27" s="222">
        <f>SUMIFS('D5'!$L$11:$L$4859,'D5'!$B$11:$B$4859,'A2'!$D27,'D5'!$BH$11:$BH$4859,O$7,'D5'!$BN$11:$BN$4859,"taip")</f>
        <v>0</v>
      </c>
      <c r="P27" s="222">
        <f>SUMIFS('D5'!$L$11:$L$4859,'D5'!$B$11:$B$4859,'A2'!$D27,'D5'!$BH$11:$BH$4859,P$7,'D5'!$BN$11:$BN$4859,"taip")</f>
        <v>0</v>
      </c>
      <c r="Q27" s="222">
        <f>SUMIFS('D5'!$L$11:$L$4859,'D5'!$B$11:$B$4859,'A2'!$D27,'D5'!$BH$11:$BH$4859,Q$7,'D5'!$BN$11:$BN$4859,"taip")</f>
        <v>0</v>
      </c>
      <c r="R27" s="222">
        <f>SUMIFS('D5'!$L$11:$L$4859,'D5'!$B$11:$B$4859,'A2'!$D27,'D5'!$BH$11:$BH$4859,R$7,'D5'!$BN$11:$BN$4859,"taip")</f>
        <v>0</v>
      </c>
      <c r="S27" s="222">
        <f>SUMIFS('D5'!$L$11:$L$4859,'D5'!$B$11:$B$4859,'A2'!$D27,'D5'!$BH$11:$BH$4859,S$7,'D5'!$BN$11:$BN$4859,"taip")</f>
        <v>0</v>
      </c>
      <c r="T27" s="222">
        <f>SUMIFS('D5'!$L$11:$L$4859,'D5'!$B$11:$B$4859,'A2'!$D27,'D5'!$BH$11:$BH$4859,T$7,'D5'!$BN$11:$BN$4859,"taip")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COUNTIFS('D5'!$B27:$B4876,'A2'!$D27,'D5'!$BI27:$BI4876,'A2'!AC$7,'D5'!$BO27:$BO4876,"taip")</f>
        <v>0</v>
      </c>
      <c r="AD27" s="222">
        <f>COUNTIFS('D5'!$B27:$B4876,'A2'!$D27,'D5'!$BI27:$BI4876,'A2'!AD$7,'D5'!$BO27:$BO4876,"taip")</f>
        <v>0</v>
      </c>
      <c r="AE27" s="222">
        <f>COUNTIFS('D5'!$B27:$B4876,'A2'!$D27,'D5'!$BI27:$BI4876,'A2'!AE$7,'D5'!$BO27:$BO4876,"taip")</f>
        <v>0</v>
      </c>
      <c r="AF27" s="222">
        <f>COUNTIFS('D5'!$B27:$B4876,'A2'!$D27,'D5'!$BI27:$BI4876,'A2'!AF$7,'D5'!$BO27:$BO4876,"taip")</f>
        <v>0</v>
      </c>
      <c r="AG27" s="222">
        <f>COUNTIFS('D5'!$B27:$B4876,'A2'!$D27,'D5'!$BI27:$BI4876,'A2'!AG$7,'D5'!$BO27:$BO4876,"taip")</f>
        <v>0</v>
      </c>
      <c r="AH27" s="222">
        <f>COUNTIFS('D5'!$B27:$B4876,'A2'!$D27,'D5'!$BI27:$BI4876,'A2'!AH$7,'D5'!$BO27:$BO4876,"taip")</f>
        <v>0</v>
      </c>
      <c r="AI27" s="221">
        <f t="shared" si="36"/>
        <v>0</v>
      </c>
      <c r="AJ27" s="222">
        <f>SUMIFS('D5'!$AG$11:$AG$4859,'D5'!$B$11:$B$4859,'A2'!$D27,'D5'!$BI$11:$BI$4859,AJ$7,'D5'!$BO$11:$BO$4859,"taip")</f>
        <v>0</v>
      </c>
      <c r="AK27" s="222">
        <f>SUMIFS('D5'!$AG$11:$AG$4859,'D5'!$B$11:$B$4859,'A2'!$D27,'D5'!$BI$11:$BI$4859,AK$7,'D5'!$BO$11:$BO$4859,"taip")</f>
        <v>0</v>
      </c>
      <c r="AL27" s="222">
        <f>SUMIFS('D5'!$AG$11:$AG$4859,'D5'!$B$11:$B$4859,'A2'!$D27,'D5'!$BI$11:$BI$4859,AL$7,'D5'!$BO$11:$BO$4859,"taip")</f>
        <v>0</v>
      </c>
      <c r="AM27" s="222">
        <f>SUMIFS('D5'!$AG$11:$AG$4859,'D5'!$B$11:$B$4859,'A2'!$D27,'D5'!$BI$11:$BI$4859,AM$7,'D5'!$BO$11:$BO$4859,"taip")</f>
        <v>0</v>
      </c>
      <c r="AN27" s="222">
        <f>SUMIFS('D5'!$AG$11:$AG$4859,'D5'!$B$11:$B$4859,'A2'!$D27,'D5'!$BI$11:$BI$4859,AN$7,'D5'!$BO$11:$BO$4859,"taip")</f>
        <v>0</v>
      </c>
      <c r="AO27" s="222">
        <f>SUMIFS('D5'!$AG$11:$AG$4859,'D5'!$B$11:$B$4859,'A2'!$D27,'D5'!$BI$11:$BI$4859,AO$7,'D5'!$BO$11:$BO$4859,"taip")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COUNTIFS('D5'!$B27:$B4876,'A2'!$D27,'D5'!$BJ27:$BJ4876,'A2'!AX$7,'D5'!$BP27:$BP4876,"taip")</f>
        <v>0</v>
      </c>
      <c r="AY27" s="222">
        <f>COUNTIFS('D5'!$B27:$B4876,'A2'!$D27,'D5'!$BJ27:$BJ4876,'A2'!AY$7,'D5'!$BP27:$BP4876,"taip")</f>
        <v>0</v>
      </c>
      <c r="AZ27" s="222">
        <f>COUNTIFS('D5'!$B27:$B4876,'A2'!$D27,'D5'!$BJ27:$BJ4876,'A2'!AZ$7,'D5'!$BP27:$BP4876,"taip")</f>
        <v>0</v>
      </c>
      <c r="BA27" s="222">
        <f>COUNTIFS('D5'!$B27:$B4876,'A2'!$D27,'D5'!$BJ27:$BJ4876,'A2'!BA$7,'D5'!$BP27:$BP4876,"taip")</f>
        <v>0</v>
      </c>
      <c r="BB27" s="222">
        <f>COUNTIFS('D5'!$B27:$B4876,'A2'!$D27,'D5'!$BJ27:$BJ4876,'A2'!BB$7,'D5'!$BP27:$BP4876,"taip")</f>
        <v>0</v>
      </c>
      <c r="BC27" s="222">
        <f>COUNTIFS('D5'!$B27:$B4876,'A2'!$D27,'D5'!$BJ27:$BJ4876,'A2'!BC$7,'D5'!$BP27:$BP4876,"taip")</f>
        <v>0</v>
      </c>
      <c r="BD27" s="221">
        <f t="shared" si="40"/>
        <v>0</v>
      </c>
      <c r="BE27" s="222">
        <f>SUMIFS('D5'!$AG$11:$AG$4859,'D5'!$B$11:$B$4859,'A2'!$D27,'D5'!$BJ$11:$BJ$4859,BE$7,'D5'!$BP$11:$BP$4859,"taip")</f>
        <v>0</v>
      </c>
      <c r="BF27" s="222">
        <f>SUMIFS('D5'!$AG$11:$AG$4859,'D5'!$B$11:$B$4859,'A2'!$D27,'D5'!$BJ$11:$BJ$4859,BF$7,'D5'!$BP$11:$BP$4859,"taip")</f>
        <v>0</v>
      </c>
      <c r="BG27" s="222">
        <f>SUMIFS('D5'!$AG$11:$AG$4859,'D5'!$B$11:$B$4859,'A2'!$D27,'D5'!$BJ$11:$BJ$4859,BG$7,'D5'!$BP$11:$BP$4859,"taip")</f>
        <v>0</v>
      </c>
      <c r="BH27" s="222">
        <f>SUMIFS('D5'!$AG$11:$AG$4859,'D5'!$B$11:$B$4859,'A2'!$D27,'D5'!$BJ$11:$BJ$4859,BH$7,'D5'!$BP$11:$BP$4859,"taip")</f>
        <v>0</v>
      </c>
      <c r="BI27" s="222">
        <f>SUMIFS('D5'!$AG$11:$AG$4859,'D5'!$B$11:$B$4859,'A2'!$D27,'D5'!$BJ$11:$BJ$4859,BI$7,'D5'!$BP$11:$BP$4859,"taip")</f>
        <v>0</v>
      </c>
      <c r="BJ27" s="222">
        <f>SUMIFS('D5'!$AG$11:$AG$4859,'D5'!$B$11:$B$4859,'A2'!$D27,'D5'!$BJ$11:$BJ$4859,BJ$7,'D5'!$BP$11:$BP$4859,"taip")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COUNTIFS('D5'!$B27:$B4876,'A2'!$D27,'D5'!$BK27:$BK4876,'A2'!BS$7,'D5'!$BS27:$BS4876,"taip")</f>
        <v>0</v>
      </c>
      <c r="BT27" s="222">
        <f>COUNTIFS('D5'!$B27:$B4876,'A2'!$D27,'D5'!$BK27:$BK4876,'A2'!BT$7,'D5'!$BS27:$BS4876,"taip")</f>
        <v>0</v>
      </c>
      <c r="BU27" s="222">
        <f>COUNTIFS('D5'!$B27:$B4876,'A2'!$D27,'D5'!$BK27:$BK4876,'A2'!BU$7,'D5'!$BS27:$BS4876,"taip")</f>
        <v>0</v>
      </c>
      <c r="BV27" s="222">
        <f>COUNTIFS('D5'!$B27:$B4876,'A2'!$D27,'D5'!$BK27:$BK4876,'A2'!BV$7,'D5'!$BS27:$BS4876,"taip")</f>
        <v>0</v>
      </c>
      <c r="BW27" s="222">
        <f>COUNTIFS('D5'!$B27:$B4876,'A2'!$D27,'D5'!$BK27:$BK4876,'A2'!BW$7,'D5'!$BS27:$BS4876,"taip")</f>
        <v>0</v>
      </c>
      <c r="BX27" s="222">
        <f>COUNTIFS('D5'!$B27:$B4876,'A2'!$D27,'D5'!$BK27:$BK4876,'A2'!BX$7,'D5'!$BS27:$BS4876,"taip")</f>
        <v>0</v>
      </c>
      <c r="BY27" s="221">
        <f t="shared" si="44"/>
        <v>0</v>
      </c>
      <c r="BZ27" s="222">
        <f>SUMIFS('D5'!$AG$11:$AG$4859,'D5'!$B$11:$B$4859,'A2'!$D27,'D5'!$BK$11:$BK$4859,BZ$7,'D5'!$BS$11:$BS$4859,"taip")</f>
        <v>0</v>
      </c>
      <c r="CA27" s="222">
        <f>SUMIFS('D5'!$AG$11:$AG$4859,'D5'!$B$11:$B$4859,'A2'!$D27,'D5'!$BK$11:$BK$4859,CA$7,'D5'!$BS$11:$BS$4859,"taip")</f>
        <v>0</v>
      </c>
      <c r="CB27" s="222">
        <f>SUMIFS('D5'!$AG$11:$AG$4859,'D5'!$B$11:$B$4859,'A2'!$D27,'D5'!$BK$11:$BK$4859,CB$7,'D5'!$BS$11:$BS$4859,"taip")</f>
        <v>0</v>
      </c>
      <c r="CC27" s="222">
        <f>SUMIFS('D5'!$AG$11:$AG$4859,'D5'!$B$11:$B$4859,'A2'!$D27,'D5'!$BK$11:$BK$4859,CC$7,'D5'!$BS$11:$BS$4859,"taip")</f>
        <v>0</v>
      </c>
      <c r="CD27" s="222">
        <f>SUMIFS('D5'!$AG$11:$AG$4859,'D5'!$B$11:$B$4859,'A2'!$D27,'D5'!$BK$11:$BK$4859,CD$7,'D5'!$BS$11:$BS$4859,"taip")</f>
        <v>0</v>
      </c>
      <c r="CE27" s="222">
        <f>SUMIFS('D5'!$AG$11:$AG$4859,'D5'!$B$11:$B$4859,'A2'!$D27,'D5'!$BK$11:$BK$4859,CE$7,'D5'!$BS$11:$BS$4859,"taip")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3">
      <c r="A28" s="10" t="s">
        <v>47</v>
      </c>
      <c r="B28" s="197">
        <f>'VPS1'!C28</f>
        <v>0</v>
      </c>
      <c r="C28" s="213">
        <f>'VPS1'!D28</f>
        <v>0</v>
      </c>
      <c r="D28" s="54">
        <f>'VPS1'!J28</f>
        <v>0</v>
      </c>
      <c r="E28" s="54" t="str">
        <f>'VPS1'!L28</f>
        <v>EŽŪFKP</v>
      </c>
      <c r="F28" s="198">
        <f>'VPS1'!G28</f>
        <v>0</v>
      </c>
      <c r="G28" s="221">
        <f t="shared" si="32"/>
        <v>0</v>
      </c>
      <c r="H28" s="222">
        <f>COUNTIFS('D5'!$B28:$B4877,'A2'!$D28,'D5'!$BH28:$BH4877,'A2'!H$7,'D5'!$BN28:$BN4877,"taip")</f>
        <v>0</v>
      </c>
      <c r="I28" s="222">
        <f>COUNTIFS('D5'!$B28:$B4877,'A2'!$D28,'D5'!$BH28:$BH4877,'A2'!I$7,'D5'!$BN28:$BN4877,"taip")</f>
        <v>0</v>
      </c>
      <c r="J28" s="222">
        <f>COUNTIFS('D5'!$B28:$B4877,'A2'!$D28,'D5'!$BH28:$BH4877,'A2'!J$7,'D5'!$BN28:$BN4877,"taip")</f>
        <v>0</v>
      </c>
      <c r="K28" s="222">
        <f>COUNTIFS('D5'!$B28:$B4877,'A2'!$D28,'D5'!$BH28:$BH4877,'A2'!K$7,'D5'!$BN28:$BN4877,"taip")</f>
        <v>0</v>
      </c>
      <c r="L28" s="222">
        <f>COUNTIFS('D5'!$B28:$B4877,'A2'!$D28,'D5'!$BH28:$BH4877,'A2'!L$7,'D5'!$BN28:$BN4877,"taip")</f>
        <v>0</v>
      </c>
      <c r="M28" s="222">
        <f>COUNTIFS('D5'!$B28:$B4877,'A2'!$D28,'D5'!$BH28:$BH4877,'A2'!M$7,'D5'!$BN28:$BN4877,"taip")</f>
        <v>0</v>
      </c>
      <c r="N28" s="221">
        <f t="shared" si="33"/>
        <v>0</v>
      </c>
      <c r="O28" s="222">
        <f>SUMIFS('D5'!$L$11:$L$4859,'D5'!$B$11:$B$4859,'A2'!$D28,'D5'!$BH$11:$BH$4859,O$7,'D5'!$BN$11:$BN$4859,"taip")</f>
        <v>0</v>
      </c>
      <c r="P28" s="222">
        <f>SUMIFS('D5'!$L$11:$L$4859,'D5'!$B$11:$B$4859,'A2'!$D28,'D5'!$BH$11:$BH$4859,P$7,'D5'!$BN$11:$BN$4859,"taip")</f>
        <v>0</v>
      </c>
      <c r="Q28" s="222">
        <f>SUMIFS('D5'!$L$11:$L$4859,'D5'!$B$11:$B$4859,'A2'!$D28,'D5'!$BH$11:$BH$4859,Q$7,'D5'!$BN$11:$BN$4859,"taip")</f>
        <v>0</v>
      </c>
      <c r="R28" s="222">
        <f>SUMIFS('D5'!$L$11:$L$4859,'D5'!$B$11:$B$4859,'A2'!$D28,'D5'!$BH$11:$BH$4859,R$7,'D5'!$BN$11:$BN$4859,"taip")</f>
        <v>0</v>
      </c>
      <c r="S28" s="222">
        <f>SUMIFS('D5'!$L$11:$L$4859,'D5'!$B$11:$B$4859,'A2'!$D28,'D5'!$BH$11:$BH$4859,S$7,'D5'!$BN$11:$BN$4859,"taip")</f>
        <v>0</v>
      </c>
      <c r="T28" s="222">
        <f>SUMIFS('D5'!$L$11:$L$4859,'D5'!$B$11:$B$4859,'A2'!$D28,'D5'!$BH$11:$BH$4859,T$7,'D5'!$BN$11:$BN$4859,"taip")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COUNTIFS('D5'!$B28:$B4877,'A2'!$D28,'D5'!$BI28:$BI4877,'A2'!AC$7,'D5'!$BO28:$BO4877,"taip")</f>
        <v>0</v>
      </c>
      <c r="AD28" s="222">
        <f>COUNTIFS('D5'!$B28:$B4877,'A2'!$D28,'D5'!$BI28:$BI4877,'A2'!AD$7,'D5'!$BO28:$BO4877,"taip")</f>
        <v>0</v>
      </c>
      <c r="AE28" s="222">
        <f>COUNTIFS('D5'!$B28:$B4877,'A2'!$D28,'D5'!$BI28:$BI4877,'A2'!AE$7,'D5'!$BO28:$BO4877,"taip")</f>
        <v>0</v>
      </c>
      <c r="AF28" s="222">
        <f>COUNTIFS('D5'!$B28:$B4877,'A2'!$D28,'D5'!$BI28:$BI4877,'A2'!AF$7,'D5'!$BO28:$BO4877,"taip")</f>
        <v>0</v>
      </c>
      <c r="AG28" s="222">
        <f>COUNTIFS('D5'!$B28:$B4877,'A2'!$D28,'D5'!$BI28:$BI4877,'A2'!AG$7,'D5'!$BO28:$BO4877,"taip")</f>
        <v>0</v>
      </c>
      <c r="AH28" s="222">
        <f>COUNTIFS('D5'!$B28:$B4877,'A2'!$D28,'D5'!$BI28:$BI4877,'A2'!AH$7,'D5'!$BO28:$BO4877,"taip")</f>
        <v>0</v>
      </c>
      <c r="AI28" s="221">
        <f t="shared" si="36"/>
        <v>0</v>
      </c>
      <c r="AJ28" s="222">
        <f>SUMIFS('D5'!$AG$11:$AG$4859,'D5'!$B$11:$B$4859,'A2'!$D28,'D5'!$BI$11:$BI$4859,AJ$7,'D5'!$BO$11:$BO$4859,"taip")</f>
        <v>0</v>
      </c>
      <c r="AK28" s="222">
        <f>SUMIFS('D5'!$AG$11:$AG$4859,'D5'!$B$11:$B$4859,'A2'!$D28,'D5'!$BI$11:$BI$4859,AK$7,'D5'!$BO$11:$BO$4859,"taip")</f>
        <v>0</v>
      </c>
      <c r="AL28" s="222">
        <f>SUMIFS('D5'!$AG$11:$AG$4859,'D5'!$B$11:$B$4859,'A2'!$D28,'D5'!$BI$11:$BI$4859,AL$7,'D5'!$BO$11:$BO$4859,"taip")</f>
        <v>0</v>
      </c>
      <c r="AM28" s="222">
        <f>SUMIFS('D5'!$AG$11:$AG$4859,'D5'!$B$11:$B$4859,'A2'!$D28,'D5'!$BI$11:$BI$4859,AM$7,'D5'!$BO$11:$BO$4859,"taip")</f>
        <v>0</v>
      </c>
      <c r="AN28" s="222">
        <f>SUMIFS('D5'!$AG$11:$AG$4859,'D5'!$B$11:$B$4859,'A2'!$D28,'D5'!$BI$11:$BI$4859,AN$7,'D5'!$BO$11:$BO$4859,"taip")</f>
        <v>0</v>
      </c>
      <c r="AO28" s="222">
        <f>SUMIFS('D5'!$AG$11:$AG$4859,'D5'!$B$11:$B$4859,'A2'!$D28,'D5'!$BI$11:$BI$4859,AO$7,'D5'!$BO$11:$BO$4859,"taip")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COUNTIFS('D5'!$B28:$B4877,'A2'!$D28,'D5'!$BJ28:$BJ4877,'A2'!AX$7,'D5'!$BP28:$BP4877,"taip")</f>
        <v>0</v>
      </c>
      <c r="AY28" s="222">
        <f>COUNTIFS('D5'!$B28:$B4877,'A2'!$D28,'D5'!$BJ28:$BJ4877,'A2'!AY$7,'D5'!$BP28:$BP4877,"taip")</f>
        <v>0</v>
      </c>
      <c r="AZ28" s="222">
        <f>COUNTIFS('D5'!$B28:$B4877,'A2'!$D28,'D5'!$BJ28:$BJ4877,'A2'!AZ$7,'D5'!$BP28:$BP4877,"taip")</f>
        <v>0</v>
      </c>
      <c r="BA28" s="222">
        <f>COUNTIFS('D5'!$B28:$B4877,'A2'!$D28,'D5'!$BJ28:$BJ4877,'A2'!BA$7,'D5'!$BP28:$BP4877,"taip")</f>
        <v>0</v>
      </c>
      <c r="BB28" s="222">
        <f>COUNTIFS('D5'!$B28:$B4877,'A2'!$D28,'D5'!$BJ28:$BJ4877,'A2'!BB$7,'D5'!$BP28:$BP4877,"taip")</f>
        <v>0</v>
      </c>
      <c r="BC28" s="222">
        <f>COUNTIFS('D5'!$B28:$B4877,'A2'!$D28,'D5'!$BJ28:$BJ4877,'A2'!BC$7,'D5'!$BP28:$BP4877,"taip")</f>
        <v>0</v>
      </c>
      <c r="BD28" s="221">
        <f t="shared" si="40"/>
        <v>0</v>
      </c>
      <c r="BE28" s="222">
        <f>SUMIFS('D5'!$AG$11:$AG$4859,'D5'!$B$11:$B$4859,'A2'!$D28,'D5'!$BJ$11:$BJ$4859,BE$7,'D5'!$BP$11:$BP$4859,"taip")</f>
        <v>0</v>
      </c>
      <c r="BF28" s="222">
        <f>SUMIFS('D5'!$AG$11:$AG$4859,'D5'!$B$11:$B$4859,'A2'!$D28,'D5'!$BJ$11:$BJ$4859,BF$7,'D5'!$BP$11:$BP$4859,"taip")</f>
        <v>0</v>
      </c>
      <c r="BG28" s="222">
        <f>SUMIFS('D5'!$AG$11:$AG$4859,'D5'!$B$11:$B$4859,'A2'!$D28,'D5'!$BJ$11:$BJ$4859,BG$7,'D5'!$BP$11:$BP$4859,"taip")</f>
        <v>0</v>
      </c>
      <c r="BH28" s="222">
        <f>SUMIFS('D5'!$AG$11:$AG$4859,'D5'!$B$11:$B$4859,'A2'!$D28,'D5'!$BJ$11:$BJ$4859,BH$7,'D5'!$BP$11:$BP$4859,"taip")</f>
        <v>0</v>
      </c>
      <c r="BI28" s="222">
        <f>SUMIFS('D5'!$AG$11:$AG$4859,'D5'!$B$11:$B$4859,'A2'!$D28,'D5'!$BJ$11:$BJ$4859,BI$7,'D5'!$BP$11:$BP$4859,"taip")</f>
        <v>0</v>
      </c>
      <c r="BJ28" s="222">
        <f>SUMIFS('D5'!$AG$11:$AG$4859,'D5'!$B$11:$B$4859,'A2'!$D28,'D5'!$BJ$11:$BJ$4859,BJ$7,'D5'!$BP$11:$BP$4859,"taip")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COUNTIFS('D5'!$B28:$B4877,'A2'!$D28,'D5'!$BK28:$BK4877,'A2'!BS$7,'D5'!$BS28:$BS4877,"taip")</f>
        <v>0</v>
      </c>
      <c r="BT28" s="222">
        <f>COUNTIFS('D5'!$B28:$B4877,'A2'!$D28,'D5'!$BK28:$BK4877,'A2'!BT$7,'D5'!$BS28:$BS4877,"taip")</f>
        <v>0</v>
      </c>
      <c r="BU28" s="222">
        <f>COUNTIFS('D5'!$B28:$B4877,'A2'!$D28,'D5'!$BK28:$BK4877,'A2'!BU$7,'D5'!$BS28:$BS4877,"taip")</f>
        <v>0</v>
      </c>
      <c r="BV28" s="222">
        <f>COUNTIFS('D5'!$B28:$B4877,'A2'!$D28,'D5'!$BK28:$BK4877,'A2'!BV$7,'D5'!$BS28:$BS4877,"taip")</f>
        <v>0</v>
      </c>
      <c r="BW28" s="222">
        <f>COUNTIFS('D5'!$B28:$B4877,'A2'!$D28,'D5'!$BK28:$BK4877,'A2'!BW$7,'D5'!$BS28:$BS4877,"taip")</f>
        <v>0</v>
      </c>
      <c r="BX28" s="222">
        <f>COUNTIFS('D5'!$B28:$B4877,'A2'!$D28,'D5'!$BK28:$BK4877,'A2'!BX$7,'D5'!$BS28:$BS4877,"taip")</f>
        <v>0</v>
      </c>
      <c r="BY28" s="221">
        <f t="shared" si="44"/>
        <v>0</v>
      </c>
      <c r="BZ28" s="222">
        <f>SUMIFS('D5'!$AG$11:$AG$4859,'D5'!$B$11:$B$4859,'A2'!$D28,'D5'!$BK$11:$BK$4859,BZ$7,'D5'!$BS$11:$BS$4859,"taip")</f>
        <v>0</v>
      </c>
      <c r="CA28" s="222">
        <f>SUMIFS('D5'!$AG$11:$AG$4859,'D5'!$B$11:$B$4859,'A2'!$D28,'D5'!$BK$11:$BK$4859,CA$7,'D5'!$BS$11:$BS$4859,"taip")</f>
        <v>0</v>
      </c>
      <c r="CB28" s="222">
        <f>SUMIFS('D5'!$AG$11:$AG$4859,'D5'!$B$11:$B$4859,'A2'!$D28,'D5'!$BK$11:$BK$4859,CB$7,'D5'!$BS$11:$BS$4859,"taip")</f>
        <v>0</v>
      </c>
      <c r="CC28" s="222">
        <f>SUMIFS('D5'!$AG$11:$AG$4859,'D5'!$B$11:$B$4859,'A2'!$D28,'D5'!$BK$11:$BK$4859,CC$7,'D5'!$BS$11:$BS$4859,"taip")</f>
        <v>0</v>
      </c>
      <c r="CD28" s="222">
        <f>SUMIFS('D5'!$AG$11:$AG$4859,'D5'!$B$11:$B$4859,'A2'!$D28,'D5'!$BK$11:$BK$4859,CD$7,'D5'!$BS$11:$BS$4859,"taip")</f>
        <v>0</v>
      </c>
      <c r="CE28" s="222">
        <f>SUMIFS('D5'!$AG$11:$AG$4859,'D5'!$B$11:$B$4859,'A2'!$D28,'D5'!$BK$11:$BK$4859,CE$7,'D5'!$BS$11:$BS$4859,"taip")</f>
        <v>0</v>
      </c>
      <c r="CF28" s="220">
        <f t="shared" si="45"/>
        <v>0</v>
      </c>
      <c r="CG28" s="223">
        <f t="shared" si="59"/>
        <v>0</v>
      </c>
      <c r="CH28" s="223">
        <f t="shared" si="60"/>
        <v>0</v>
      </c>
      <c r="CI28" s="223">
        <f t="shared" si="61"/>
        <v>0</v>
      </c>
      <c r="CJ28" s="223">
        <f t="shared" si="62"/>
        <v>0</v>
      </c>
      <c r="CK28" s="223">
        <f t="shared" si="63"/>
        <v>0</v>
      </c>
      <c r="CL28" s="223">
        <f t="shared" si="64"/>
        <v>0</v>
      </c>
    </row>
    <row r="29" spans="1:90" ht="15" thickBot="1" x14ac:dyDescent="0.35">
      <c r="A29" s="36" t="s">
        <v>48</v>
      </c>
      <c r="B29" s="197">
        <f>'VPS1'!C29</f>
        <v>0</v>
      </c>
      <c r="C29" s="213">
        <f>'VPS1'!D29</f>
        <v>0</v>
      </c>
      <c r="D29" s="54">
        <f>'VPS1'!J29</f>
        <v>0</v>
      </c>
      <c r="E29" s="54" t="str">
        <f>'VPS1'!L29</f>
        <v>EŽŪFKP</v>
      </c>
      <c r="F29" s="198">
        <f>'VPS1'!G29</f>
        <v>0</v>
      </c>
      <c r="G29" s="221">
        <f t="shared" si="32"/>
        <v>0</v>
      </c>
      <c r="H29" s="222">
        <f>COUNTIFS('D5'!$B29:$B4878,'A2'!$D29,'D5'!$BH29:$BH4878,'A2'!H$7,'D5'!$BN29:$BN4878,"taip")</f>
        <v>0</v>
      </c>
      <c r="I29" s="222">
        <f>COUNTIFS('D5'!$B29:$B4878,'A2'!$D29,'D5'!$BH29:$BH4878,'A2'!I$7,'D5'!$BN29:$BN4878,"taip")</f>
        <v>0</v>
      </c>
      <c r="J29" s="222">
        <f>COUNTIFS('D5'!$B29:$B4878,'A2'!$D29,'D5'!$BH29:$BH4878,'A2'!J$7,'D5'!$BN29:$BN4878,"taip")</f>
        <v>0</v>
      </c>
      <c r="K29" s="222">
        <f>COUNTIFS('D5'!$B29:$B4878,'A2'!$D29,'D5'!$BH29:$BH4878,'A2'!K$7,'D5'!$BN29:$BN4878,"taip")</f>
        <v>0</v>
      </c>
      <c r="L29" s="222">
        <f>COUNTIFS('D5'!$B29:$B4878,'A2'!$D29,'D5'!$BH29:$BH4878,'A2'!L$7,'D5'!$BN29:$BN4878,"taip")</f>
        <v>0</v>
      </c>
      <c r="M29" s="222">
        <f>COUNTIFS('D5'!$B29:$B4878,'A2'!$D29,'D5'!$BH29:$BH4878,'A2'!M$7,'D5'!$BN29:$BN4878,"taip")</f>
        <v>0</v>
      </c>
      <c r="N29" s="221">
        <f t="shared" si="33"/>
        <v>0</v>
      </c>
      <c r="O29" s="222">
        <f>SUMIFS('D5'!$L$11:$L$4859,'D5'!$B$11:$B$4859,'A2'!$D29,'D5'!$BH$11:$BH$4859,O$7,'D5'!$BN$11:$BN$4859,"taip")</f>
        <v>0</v>
      </c>
      <c r="P29" s="222">
        <f>SUMIFS('D5'!$L$11:$L$4859,'D5'!$B$11:$B$4859,'A2'!$D29,'D5'!$BH$11:$BH$4859,P$7,'D5'!$BN$11:$BN$4859,"taip")</f>
        <v>0</v>
      </c>
      <c r="Q29" s="222">
        <f>SUMIFS('D5'!$L$11:$L$4859,'D5'!$B$11:$B$4859,'A2'!$D29,'D5'!$BH$11:$BH$4859,Q$7,'D5'!$BN$11:$BN$4859,"taip")</f>
        <v>0</v>
      </c>
      <c r="R29" s="222">
        <f>SUMIFS('D5'!$L$11:$L$4859,'D5'!$B$11:$B$4859,'A2'!$D29,'D5'!$BH$11:$BH$4859,R$7,'D5'!$BN$11:$BN$4859,"taip")</f>
        <v>0</v>
      </c>
      <c r="S29" s="222">
        <f>SUMIFS('D5'!$L$11:$L$4859,'D5'!$B$11:$B$4859,'A2'!$D29,'D5'!$BH$11:$BH$4859,S$7,'D5'!$BN$11:$BN$4859,"taip")</f>
        <v>0</v>
      </c>
      <c r="T29" s="222">
        <f>SUMIFS('D5'!$L$11:$L$4859,'D5'!$B$11:$B$4859,'A2'!$D29,'D5'!$BH$11:$BH$4859,T$7,'D5'!$BN$11:$BN$4859,"taip")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COUNTIFS('D5'!$B29:$B4878,'A2'!$D29,'D5'!$BI29:$BI4878,'A2'!AC$7,'D5'!$BO29:$BO4878,"taip")</f>
        <v>0</v>
      </c>
      <c r="AD29" s="222">
        <f>COUNTIFS('D5'!$B29:$B4878,'A2'!$D29,'D5'!$BI29:$BI4878,'A2'!AD$7,'D5'!$BO29:$BO4878,"taip")</f>
        <v>0</v>
      </c>
      <c r="AE29" s="222">
        <f>COUNTIFS('D5'!$B29:$B4878,'A2'!$D29,'D5'!$BI29:$BI4878,'A2'!AE$7,'D5'!$BO29:$BO4878,"taip")</f>
        <v>0</v>
      </c>
      <c r="AF29" s="222">
        <f>COUNTIFS('D5'!$B29:$B4878,'A2'!$D29,'D5'!$BI29:$BI4878,'A2'!AF$7,'D5'!$BO29:$BO4878,"taip")</f>
        <v>0</v>
      </c>
      <c r="AG29" s="222">
        <f>COUNTIFS('D5'!$B29:$B4878,'A2'!$D29,'D5'!$BI29:$BI4878,'A2'!AG$7,'D5'!$BO29:$BO4878,"taip")</f>
        <v>0</v>
      </c>
      <c r="AH29" s="222">
        <f>COUNTIFS('D5'!$B29:$B4878,'A2'!$D29,'D5'!$BI29:$BI4878,'A2'!AH$7,'D5'!$BO29:$BO4878,"taip")</f>
        <v>0</v>
      </c>
      <c r="AI29" s="221">
        <f t="shared" si="36"/>
        <v>0</v>
      </c>
      <c r="AJ29" s="222">
        <f>SUMIFS('D5'!$AG$11:$AG$4859,'D5'!$B$11:$B$4859,'A2'!$D29,'D5'!$BI$11:$BI$4859,AJ$7,'D5'!$BO$11:$BO$4859,"taip")</f>
        <v>0</v>
      </c>
      <c r="AK29" s="222">
        <f>SUMIFS('D5'!$AG$11:$AG$4859,'D5'!$B$11:$B$4859,'A2'!$D29,'D5'!$BI$11:$BI$4859,AK$7,'D5'!$BO$11:$BO$4859,"taip")</f>
        <v>0</v>
      </c>
      <c r="AL29" s="222">
        <f>SUMIFS('D5'!$AG$11:$AG$4859,'D5'!$B$11:$B$4859,'A2'!$D29,'D5'!$BI$11:$BI$4859,AL$7,'D5'!$BO$11:$BO$4859,"taip")</f>
        <v>0</v>
      </c>
      <c r="AM29" s="222">
        <f>SUMIFS('D5'!$AG$11:$AG$4859,'D5'!$B$11:$B$4859,'A2'!$D29,'D5'!$BI$11:$BI$4859,AM$7,'D5'!$BO$11:$BO$4859,"taip")</f>
        <v>0</v>
      </c>
      <c r="AN29" s="222">
        <f>SUMIFS('D5'!$AG$11:$AG$4859,'D5'!$B$11:$B$4859,'A2'!$D29,'D5'!$BI$11:$BI$4859,AN$7,'D5'!$BO$11:$BO$4859,"taip")</f>
        <v>0</v>
      </c>
      <c r="AO29" s="222">
        <f>SUMIFS('D5'!$AG$11:$AG$4859,'D5'!$B$11:$B$4859,'A2'!$D29,'D5'!$BI$11:$BI$4859,AO$7,'D5'!$BO$11:$BO$4859,"taip")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COUNTIFS('D5'!$B29:$B4878,'A2'!$D29,'D5'!$BJ29:$BJ4878,'A2'!AX$7,'D5'!$BP29:$BP4878,"taip")</f>
        <v>0</v>
      </c>
      <c r="AY29" s="222">
        <f>COUNTIFS('D5'!$B29:$B4878,'A2'!$D29,'D5'!$BJ29:$BJ4878,'A2'!AY$7,'D5'!$BP29:$BP4878,"taip")</f>
        <v>0</v>
      </c>
      <c r="AZ29" s="222">
        <f>COUNTIFS('D5'!$B29:$B4878,'A2'!$D29,'D5'!$BJ29:$BJ4878,'A2'!AZ$7,'D5'!$BP29:$BP4878,"taip")</f>
        <v>0</v>
      </c>
      <c r="BA29" s="222">
        <f>COUNTIFS('D5'!$B29:$B4878,'A2'!$D29,'D5'!$BJ29:$BJ4878,'A2'!BA$7,'D5'!$BP29:$BP4878,"taip")</f>
        <v>0</v>
      </c>
      <c r="BB29" s="222">
        <f>COUNTIFS('D5'!$B29:$B4878,'A2'!$D29,'D5'!$BJ29:$BJ4878,'A2'!BB$7,'D5'!$BP29:$BP4878,"taip")</f>
        <v>0</v>
      </c>
      <c r="BC29" s="222">
        <f>COUNTIFS('D5'!$B29:$B4878,'A2'!$D29,'D5'!$BJ29:$BJ4878,'A2'!BC$7,'D5'!$BP29:$BP4878,"taip")</f>
        <v>0</v>
      </c>
      <c r="BD29" s="221">
        <f t="shared" si="40"/>
        <v>0</v>
      </c>
      <c r="BE29" s="222">
        <f>SUMIFS('D5'!$AG$11:$AG$4859,'D5'!$B$11:$B$4859,'A2'!$D29,'D5'!$BJ$11:$BJ$4859,BE$7,'D5'!$BP$11:$BP$4859,"taip")</f>
        <v>0</v>
      </c>
      <c r="BF29" s="222">
        <f>SUMIFS('D5'!$AG$11:$AG$4859,'D5'!$B$11:$B$4859,'A2'!$D29,'D5'!$BJ$11:$BJ$4859,BF$7,'D5'!$BP$11:$BP$4859,"taip")</f>
        <v>0</v>
      </c>
      <c r="BG29" s="222">
        <f>SUMIFS('D5'!$AG$11:$AG$4859,'D5'!$B$11:$B$4859,'A2'!$D29,'D5'!$BJ$11:$BJ$4859,BG$7,'D5'!$BP$11:$BP$4859,"taip")</f>
        <v>0</v>
      </c>
      <c r="BH29" s="222">
        <f>SUMIFS('D5'!$AG$11:$AG$4859,'D5'!$B$11:$B$4859,'A2'!$D29,'D5'!$BJ$11:$BJ$4859,BH$7,'D5'!$BP$11:$BP$4859,"taip")</f>
        <v>0</v>
      </c>
      <c r="BI29" s="222">
        <f>SUMIFS('D5'!$AG$11:$AG$4859,'D5'!$B$11:$B$4859,'A2'!$D29,'D5'!$BJ$11:$BJ$4859,BI$7,'D5'!$BP$11:$BP$4859,"taip")</f>
        <v>0</v>
      </c>
      <c r="BJ29" s="222">
        <f>SUMIFS('D5'!$AG$11:$AG$4859,'D5'!$B$11:$B$4859,'A2'!$D29,'D5'!$BJ$11:$BJ$4859,BJ$7,'D5'!$BP$11:$BP$4859,"taip")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COUNTIFS('D5'!$B29:$B4878,'A2'!$D29,'D5'!$BK29:$BK4878,'A2'!BS$7,'D5'!$BS29:$BS4878,"taip")</f>
        <v>0</v>
      </c>
      <c r="BT29" s="222">
        <f>COUNTIFS('D5'!$B29:$B4878,'A2'!$D29,'D5'!$BK29:$BK4878,'A2'!BT$7,'D5'!$BS29:$BS4878,"taip")</f>
        <v>0</v>
      </c>
      <c r="BU29" s="222">
        <f>COUNTIFS('D5'!$B29:$B4878,'A2'!$D29,'D5'!$BK29:$BK4878,'A2'!BU$7,'D5'!$BS29:$BS4878,"taip")</f>
        <v>0</v>
      </c>
      <c r="BV29" s="222">
        <f>COUNTIFS('D5'!$B29:$B4878,'A2'!$D29,'D5'!$BK29:$BK4878,'A2'!BV$7,'D5'!$BS29:$BS4878,"taip")</f>
        <v>0</v>
      </c>
      <c r="BW29" s="222">
        <f>COUNTIFS('D5'!$B29:$B4878,'A2'!$D29,'D5'!$BK29:$BK4878,'A2'!BW$7,'D5'!$BS29:$BS4878,"taip")</f>
        <v>0</v>
      </c>
      <c r="BX29" s="222">
        <f>COUNTIFS('D5'!$B29:$B4878,'A2'!$D29,'D5'!$BK29:$BK4878,'A2'!BX$7,'D5'!$BS29:$BS4878,"taip")</f>
        <v>0</v>
      </c>
      <c r="BY29" s="221">
        <f t="shared" si="44"/>
        <v>0</v>
      </c>
      <c r="BZ29" s="222">
        <f>SUMIFS('D5'!$AG$11:$AG$4859,'D5'!$B$11:$B$4859,'A2'!$D29,'D5'!$BK$11:$BK$4859,BZ$7,'D5'!$BS$11:$BS$4859,"taip")</f>
        <v>0</v>
      </c>
      <c r="CA29" s="222">
        <f>SUMIFS('D5'!$AG$11:$AG$4859,'D5'!$B$11:$B$4859,'A2'!$D29,'D5'!$BK$11:$BK$4859,CA$7,'D5'!$BS$11:$BS$4859,"taip")</f>
        <v>0</v>
      </c>
      <c r="CB29" s="222">
        <f>SUMIFS('D5'!$AG$11:$AG$4859,'D5'!$B$11:$B$4859,'A2'!$D29,'D5'!$BK$11:$BK$4859,CB$7,'D5'!$BS$11:$BS$4859,"taip")</f>
        <v>0</v>
      </c>
      <c r="CC29" s="222">
        <f>SUMIFS('D5'!$AG$11:$AG$4859,'D5'!$B$11:$B$4859,'A2'!$D29,'D5'!$BK$11:$BK$4859,CC$7,'D5'!$BS$11:$BS$4859,"taip")</f>
        <v>0</v>
      </c>
      <c r="CD29" s="222">
        <f>SUMIFS('D5'!$AG$11:$AG$4859,'D5'!$B$11:$B$4859,'A2'!$D29,'D5'!$BK$11:$BK$4859,CD$7,'D5'!$BS$11:$BS$4859,"taip")</f>
        <v>0</v>
      </c>
      <c r="CE29" s="222">
        <f>SUMIFS('D5'!$AG$11:$AG$4859,'D5'!$B$11:$B$4859,'A2'!$D29,'D5'!$BK$11:$BK$4859,CE$7,'D5'!$BS$11:$BS$4859,"taip")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398" t="s">
        <v>481</v>
      </c>
      <c r="C1" s="398"/>
      <c r="D1" s="398"/>
      <c r="E1" s="398"/>
      <c r="F1" s="398"/>
      <c r="G1" s="398"/>
      <c r="H1" s="398"/>
      <c r="I1" s="398"/>
      <c r="J1" s="398"/>
      <c r="K1" s="398"/>
    </row>
    <row r="2" spans="1:11" ht="15" customHeight="1" x14ac:dyDescent="0.3">
      <c r="A2" s="47"/>
      <c r="B2" s="325"/>
      <c r="C2" s="325"/>
      <c r="D2" s="325"/>
      <c r="E2" s="325"/>
      <c r="F2" s="325"/>
      <c r="G2" s="325"/>
      <c r="H2" s="325"/>
      <c r="I2" s="325"/>
      <c r="J2" s="325"/>
      <c r="K2" s="325"/>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482</v>
      </c>
      <c r="I5" s="51" t="s">
        <v>482</v>
      </c>
      <c r="J5" s="51" t="s">
        <v>482</v>
      </c>
      <c r="K5" s="51" t="s">
        <v>482</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1607108</v>
      </c>
      <c r="G8" s="247">
        <f>SUM(G9:G28)</f>
        <v>20</v>
      </c>
      <c r="H8" s="247">
        <f>SUM(H9:H28)</f>
        <v>310000</v>
      </c>
      <c r="I8" s="247">
        <f>SUM(I9:I28)</f>
        <v>2</v>
      </c>
      <c r="J8" s="248">
        <f>IF(F8&gt;0,H8/$F8*100,0)</f>
        <v>19.289307252530634</v>
      </c>
      <c r="K8" s="248">
        <f>IF(G8&gt;0,I8/$G8*100,0)</f>
        <v>10</v>
      </c>
    </row>
    <row r="9" spans="1:11" ht="22.8" x14ac:dyDescent="0.3">
      <c r="A9" s="13" t="s">
        <v>12</v>
      </c>
      <c r="B9" s="197" t="str">
        <f>'VPS1'!C10</f>
        <v>ALYT</v>
      </c>
      <c r="C9" s="213" t="str">
        <f>'VPS1'!D10</f>
        <v xml:space="preserve">Sveikatinimo paslaugų kokybės gerinimas  ir prieinamumo didinimas </v>
      </c>
      <c r="D9" s="213" t="str">
        <f>'VPS1'!J10</f>
        <v>ALYT-LEADER-20VVG-03-01</v>
      </c>
      <c r="E9" s="54" t="str">
        <f>'VPS1'!L10</f>
        <v>EŽŪFKP</v>
      </c>
      <c r="F9" s="198">
        <f>'VPS1'!G10</f>
        <v>480000</v>
      </c>
      <c r="G9" s="249">
        <f>'VPS1'!F10</f>
        <v>3</v>
      </c>
      <c r="H9" s="249">
        <f>'A2'!N10</f>
        <v>160000</v>
      </c>
      <c r="I9" s="249">
        <f>'A2'!G10</f>
        <v>1</v>
      </c>
      <c r="J9" s="250">
        <f t="shared" ref="J9:J28" si="0">IF(F9&gt;0,H9/$F9*100,0)</f>
        <v>33.333333333333329</v>
      </c>
      <c r="K9" s="248">
        <f t="shared" ref="K9:K28" si="1">IF(G9&gt;0,I9/$G9*100,0)</f>
        <v>33.333333333333329</v>
      </c>
    </row>
    <row r="10" spans="1:11" ht="34.200000000000003" x14ac:dyDescent="0.3">
      <c r="A10" s="13" t="s">
        <v>16</v>
      </c>
      <c r="B10" s="197" t="str">
        <f>'VPS1'!C11</f>
        <v>ALYT</v>
      </c>
      <c r="C10" s="213" t="str">
        <f>'VPS1'!D11</f>
        <v>Darnaus turizmo verslo kūrimas ir plėtra integruojant vietos kultūros ir gamtos  išteklius</v>
      </c>
      <c r="D10" s="213" t="str">
        <f>'VPS1'!J11</f>
        <v>ALYT-LEADER-20VVG-03-02</v>
      </c>
      <c r="E10" s="54" t="str">
        <f>'VPS1'!L11</f>
        <v>EŽŪFKP</v>
      </c>
      <c r="F10" s="198">
        <f>'VPS1'!G11</f>
        <v>450000</v>
      </c>
      <c r="G10" s="249">
        <f>'VPS1'!F11</f>
        <v>3</v>
      </c>
      <c r="H10" s="249">
        <f>'A2'!N11</f>
        <v>150000</v>
      </c>
      <c r="I10" s="249">
        <f>'A2'!G11</f>
        <v>1</v>
      </c>
      <c r="J10" s="250">
        <f t="shared" si="0"/>
        <v>33.333333333333329</v>
      </c>
      <c r="K10" s="248">
        <f t="shared" si="1"/>
        <v>33.333333333333329</v>
      </c>
    </row>
    <row r="11" spans="1:11" ht="22.8" x14ac:dyDescent="0.3">
      <c r="A11" s="13" t="s">
        <v>19</v>
      </c>
      <c r="B11" s="197" t="str">
        <f>'VPS1'!C12</f>
        <v>ALYT</v>
      </c>
      <c r="C11" s="213" t="str">
        <f>'VPS1'!D12</f>
        <v>Teminių kaimų kūrimas ir  vietos produktų populiarinimas</v>
      </c>
      <c r="D11" s="213" t="str">
        <f>'VPS1'!J12</f>
        <v>ALYT-LEADER-20VVG-07-03</v>
      </c>
      <c r="E11" s="54" t="str">
        <f>'VPS1'!L12</f>
        <v>EŽŪFKP</v>
      </c>
      <c r="F11" s="198">
        <f>'VPS1'!G12</f>
        <v>325000</v>
      </c>
      <c r="G11" s="249">
        <f>'VPS1'!F12</f>
        <v>5</v>
      </c>
      <c r="H11" s="249">
        <f>'A2'!N12</f>
        <v>0</v>
      </c>
      <c r="I11" s="249">
        <f>'A2'!G12</f>
        <v>0</v>
      </c>
      <c r="J11" s="250">
        <f t="shared" si="0"/>
        <v>0</v>
      </c>
      <c r="K11" s="248">
        <f t="shared" si="1"/>
        <v>0</v>
      </c>
    </row>
    <row r="12" spans="1:11" ht="22.8" x14ac:dyDescent="0.3">
      <c r="A12" s="13" t="s">
        <v>22</v>
      </c>
      <c r="B12" s="197" t="str">
        <f>'VPS1'!C13</f>
        <v>ALYT</v>
      </c>
      <c r="C12" s="213" t="str">
        <f>'VPS1'!D13</f>
        <v>Įtraukios infrastruktūros vystymas taikant sumanius sprendimus</v>
      </c>
      <c r="D12" s="213" t="str">
        <f>'VPS1'!J13</f>
        <v>ALYT-LEADER-20VVG-04-04</v>
      </c>
      <c r="E12" s="54" t="str">
        <f>'VPS1'!L13</f>
        <v>EŽŪFKP</v>
      </c>
      <c r="F12" s="198">
        <f>'VPS1'!G13</f>
        <v>201608</v>
      </c>
      <c r="G12" s="249">
        <f>'VPS1'!F13</f>
        <v>2</v>
      </c>
      <c r="H12" s="249">
        <f>'A2'!N13</f>
        <v>0</v>
      </c>
      <c r="I12" s="249">
        <f>'A2'!G13</f>
        <v>0</v>
      </c>
      <c r="J12" s="250">
        <f t="shared" si="0"/>
        <v>0</v>
      </c>
      <c r="K12" s="248">
        <f t="shared" si="1"/>
        <v>0</v>
      </c>
    </row>
    <row r="13" spans="1:11" ht="22.8" x14ac:dyDescent="0.3">
      <c r="A13" s="13" t="s">
        <v>25</v>
      </c>
      <c r="B13" s="197" t="str">
        <f>'VPS1'!C14</f>
        <v>ALYT</v>
      </c>
      <c r="C13" s="213" t="str">
        <f>'VPS1'!D14</f>
        <v>Jaunimo verslumo ir įtraukties skatinimas</v>
      </c>
      <c r="D13" s="213" t="str">
        <f>'VPS1'!J14</f>
        <v>ALYT-LEADER-20VVG-09-05</v>
      </c>
      <c r="E13" s="54" t="str">
        <f>'VPS1'!L14</f>
        <v>EŽŪFKP</v>
      </c>
      <c r="F13" s="198">
        <f>'VPS1'!G14</f>
        <v>150500</v>
      </c>
      <c r="G13" s="249">
        <f>'VPS1'!F14</f>
        <v>7</v>
      </c>
      <c r="H13" s="249">
        <f>'A2'!N14</f>
        <v>0</v>
      </c>
      <c r="I13" s="249">
        <f>'A2'!G14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'A2'!N15</f>
        <v>0</v>
      </c>
      <c r="I14" s="249">
        <f>'A2'!G15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B1" sqref="B1:K1"/>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398" t="s">
        <v>686</v>
      </c>
      <c r="C1" s="398"/>
      <c r="D1" s="398"/>
      <c r="E1" s="398"/>
      <c r="F1" s="398"/>
      <c r="G1" s="398"/>
      <c r="H1" s="398"/>
      <c r="I1" s="398"/>
      <c r="J1" s="398"/>
      <c r="K1" s="398"/>
    </row>
    <row r="2" spans="1:11" x14ac:dyDescent="0.3">
      <c r="A2" s="49"/>
      <c r="B2" s="245"/>
      <c r="C2" s="48"/>
      <c r="D2" s="48"/>
      <c r="E2" s="48"/>
      <c r="F2" s="48"/>
      <c r="G2" s="67"/>
      <c r="H2" s="67"/>
      <c r="I2" s="67"/>
      <c r="J2" s="67"/>
      <c r="K2" s="48"/>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454</v>
      </c>
      <c r="I5" s="51" t="s">
        <v>454</v>
      </c>
      <c r="J5" s="51" t="s">
        <v>454</v>
      </c>
      <c r="K5" s="51" t="s">
        <v>454</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1607108</v>
      </c>
      <c r="G8" s="247">
        <f>SUM(G9:G28)</f>
        <v>20</v>
      </c>
      <c r="H8" s="247">
        <f>SUM(H9:H28)</f>
        <v>0</v>
      </c>
      <c r="I8" s="247">
        <f>SUM(I9:I28)</f>
        <v>0</v>
      </c>
      <c r="J8" s="248">
        <f>IF(F8&gt;0,H8/$F8*100,0)</f>
        <v>0</v>
      </c>
      <c r="K8" s="248">
        <f>IF(G8&gt;0,I8/$G8*100,0)</f>
        <v>0</v>
      </c>
    </row>
    <row r="9" spans="1:11" ht="22.8" x14ac:dyDescent="0.3">
      <c r="A9" s="13" t="s">
        <v>12</v>
      </c>
      <c r="B9" s="197" t="str">
        <f>'VPS1'!C10</f>
        <v>ALYT</v>
      </c>
      <c r="C9" s="213" t="str">
        <f>'VPS1'!D10</f>
        <v xml:space="preserve">Sveikatinimo paslaugų kokybės gerinimas  ir prieinamumo didinimas </v>
      </c>
      <c r="D9" s="213" t="str">
        <f>'VPS1'!J10</f>
        <v>ALYT-LEADER-20VVG-03-01</v>
      </c>
      <c r="E9" s="54" t="str">
        <f>'VPS1'!L10</f>
        <v>EŽŪFKP</v>
      </c>
      <c r="F9" s="198">
        <f>'VPS1'!G10</f>
        <v>480000</v>
      </c>
      <c r="G9" s="249">
        <f>'VPS1'!F10</f>
        <v>3</v>
      </c>
      <c r="H9" s="249">
        <f>'A2'!BY10</f>
        <v>0</v>
      </c>
      <c r="I9" s="249">
        <f>'A2'!BR10</f>
        <v>0</v>
      </c>
      <c r="J9" s="250">
        <f t="shared" ref="J9:J28" si="0">IF(F9&gt;0,H9/$F9*100,0)</f>
        <v>0</v>
      </c>
      <c r="K9" s="248">
        <f t="shared" ref="K9:K28" si="1">IF(G9&gt;0,I9/$G9*100,0)</f>
        <v>0</v>
      </c>
    </row>
    <row r="10" spans="1:11" ht="34.200000000000003" x14ac:dyDescent="0.3">
      <c r="A10" s="13" t="s">
        <v>16</v>
      </c>
      <c r="B10" s="197" t="str">
        <f>'VPS1'!C11</f>
        <v>ALYT</v>
      </c>
      <c r="C10" s="213" t="str">
        <f>'VPS1'!D11</f>
        <v>Darnaus turizmo verslo kūrimas ir plėtra integruojant vietos kultūros ir gamtos  išteklius</v>
      </c>
      <c r="D10" s="213" t="str">
        <f>'VPS1'!J11</f>
        <v>ALYT-LEADER-20VVG-03-02</v>
      </c>
      <c r="E10" s="54" t="str">
        <f>'VPS1'!L11</f>
        <v>EŽŪFKP</v>
      </c>
      <c r="F10" s="198">
        <f>'VPS1'!G11</f>
        <v>450000</v>
      </c>
      <c r="G10" s="249">
        <f>'VPS1'!F11</f>
        <v>3</v>
      </c>
      <c r="H10" s="249">
        <f>'A2'!BY11</f>
        <v>0</v>
      </c>
      <c r="I10" s="249">
        <f>'A2'!BR11</f>
        <v>0</v>
      </c>
      <c r="J10" s="250">
        <f t="shared" si="0"/>
        <v>0</v>
      </c>
      <c r="K10" s="248">
        <f t="shared" si="1"/>
        <v>0</v>
      </c>
    </row>
    <row r="11" spans="1:11" ht="22.8" x14ac:dyDescent="0.3">
      <c r="A11" s="13" t="s">
        <v>19</v>
      </c>
      <c r="B11" s="197" t="str">
        <f>'VPS1'!C12</f>
        <v>ALYT</v>
      </c>
      <c r="C11" s="213" t="str">
        <f>'VPS1'!D12</f>
        <v>Teminių kaimų kūrimas ir  vietos produktų populiarinimas</v>
      </c>
      <c r="D11" s="213" t="str">
        <f>'VPS1'!J12</f>
        <v>ALYT-LEADER-20VVG-07-03</v>
      </c>
      <c r="E11" s="54" t="str">
        <f>'VPS1'!L12</f>
        <v>EŽŪFKP</v>
      </c>
      <c r="F11" s="198">
        <f>'VPS1'!G12</f>
        <v>325000</v>
      </c>
      <c r="G11" s="249">
        <f>'VPS1'!F12</f>
        <v>5</v>
      </c>
      <c r="H11" s="249">
        <f>'A2'!BY12</f>
        <v>0</v>
      </c>
      <c r="I11" s="249">
        <f>'A2'!BR12</f>
        <v>0</v>
      </c>
      <c r="J11" s="250">
        <f t="shared" si="0"/>
        <v>0</v>
      </c>
      <c r="K11" s="248">
        <f t="shared" si="1"/>
        <v>0</v>
      </c>
    </row>
    <row r="12" spans="1:11" ht="22.8" x14ac:dyDescent="0.3">
      <c r="A12" s="13" t="s">
        <v>22</v>
      </c>
      <c r="B12" s="197" t="str">
        <f>'VPS1'!C13</f>
        <v>ALYT</v>
      </c>
      <c r="C12" s="213" t="str">
        <f>'VPS1'!D13</f>
        <v>Įtraukios infrastruktūros vystymas taikant sumanius sprendimus</v>
      </c>
      <c r="D12" s="213" t="str">
        <f>'VPS1'!J13</f>
        <v>ALYT-LEADER-20VVG-04-04</v>
      </c>
      <c r="E12" s="54" t="str">
        <f>'VPS1'!L13</f>
        <v>EŽŪFKP</v>
      </c>
      <c r="F12" s="198">
        <f>'VPS1'!G13</f>
        <v>201608</v>
      </c>
      <c r="G12" s="249">
        <f>'VPS1'!F13</f>
        <v>2</v>
      </c>
      <c r="H12" s="249">
        <f>'A2'!BY13</f>
        <v>0</v>
      </c>
      <c r="I12" s="249">
        <f>'A2'!BR13</f>
        <v>0</v>
      </c>
      <c r="J12" s="250">
        <f t="shared" si="0"/>
        <v>0</v>
      </c>
      <c r="K12" s="248">
        <f t="shared" si="1"/>
        <v>0</v>
      </c>
    </row>
    <row r="13" spans="1:11" ht="22.8" x14ac:dyDescent="0.3">
      <c r="A13" s="13" t="s">
        <v>25</v>
      </c>
      <c r="B13" s="197" t="str">
        <f>'VPS1'!C14</f>
        <v>ALYT</v>
      </c>
      <c r="C13" s="213" t="str">
        <f>'VPS1'!D14</f>
        <v>Jaunimo verslumo ir įtraukties skatinimas</v>
      </c>
      <c r="D13" s="213" t="str">
        <f>'VPS1'!J14</f>
        <v>ALYT-LEADER-20VVG-09-05</v>
      </c>
      <c r="E13" s="54" t="str">
        <f>'VPS1'!L14</f>
        <v>EŽŪFKP</v>
      </c>
      <c r="F13" s="198">
        <f>'VPS1'!G14</f>
        <v>150500</v>
      </c>
      <c r="G13" s="249">
        <f>'VPS1'!F14</f>
        <v>7</v>
      </c>
      <c r="H13" s="249">
        <f>'A2'!BY14</f>
        <v>0</v>
      </c>
      <c r="I13" s="249">
        <f>'A2'!BR14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'A2'!BY15</f>
        <v>0</v>
      </c>
      <c r="I14" s="249">
        <f>'A2'!BR15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workbookViewId="0">
      <selection activeCell="D7" sqref="D7"/>
    </sheetView>
  </sheetViews>
  <sheetFormatPr defaultRowHeight="14.4" x14ac:dyDescent="0.3"/>
  <cols>
    <col min="1" max="1" width="32.109375" customWidth="1"/>
    <col min="2" max="2" width="15.5546875" customWidth="1"/>
    <col min="3" max="8" width="14.44140625" customWidth="1"/>
    <col min="9" max="9" width="113.33203125" customWidth="1"/>
  </cols>
  <sheetData>
    <row r="1" spans="1:9" ht="20.399999999999999" x14ac:dyDescent="0.3">
      <c r="A1" s="47" t="s">
        <v>196</v>
      </c>
      <c r="B1" s="398" t="s">
        <v>483</v>
      </c>
      <c r="C1" s="398"/>
      <c r="D1" s="398"/>
      <c r="E1" s="398"/>
      <c r="F1" s="398"/>
      <c r="G1" s="398"/>
    </row>
    <row r="2" spans="1:9" ht="16.95" customHeight="1" x14ac:dyDescent="0.3">
      <c r="A2" s="47"/>
      <c r="B2" s="325"/>
      <c r="C2" s="325"/>
      <c r="D2" s="325"/>
      <c r="E2" s="325"/>
      <c r="F2" s="325"/>
      <c r="G2" s="325"/>
    </row>
    <row r="3" spans="1:9" ht="16.95" customHeight="1" x14ac:dyDescent="0.3">
      <c r="A3" s="328" t="s">
        <v>613</v>
      </c>
      <c r="B3" t="s">
        <v>687</v>
      </c>
      <c r="C3" s="325"/>
      <c r="E3" s="325"/>
      <c r="F3" s="325"/>
      <c r="G3" s="325"/>
    </row>
    <row r="4" spans="1:9" ht="16.95" customHeight="1" x14ac:dyDescent="0.3">
      <c r="A4" s="328" t="s">
        <v>615</v>
      </c>
      <c r="B4" t="s">
        <v>681</v>
      </c>
      <c r="C4" s="48"/>
      <c r="D4" s="67"/>
      <c r="E4" s="67"/>
      <c r="F4" s="67"/>
      <c r="G4" s="48"/>
    </row>
    <row r="5" spans="1:9" x14ac:dyDescent="0.3">
      <c r="A5" s="49"/>
      <c r="B5" s="68"/>
      <c r="C5" s="50"/>
      <c r="D5" s="246"/>
      <c r="E5" s="246"/>
      <c r="F5" s="246"/>
      <c r="G5" s="50"/>
    </row>
    <row r="6" spans="1:9" x14ac:dyDescent="0.3">
      <c r="A6" s="262" t="s">
        <v>520</v>
      </c>
      <c r="B6" s="262" t="s">
        <v>495</v>
      </c>
      <c r="C6" s="262" t="s">
        <v>484</v>
      </c>
      <c r="D6" s="262" t="s">
        <v>485</v>
      </c>
      <c r="E6" s="262" t="s">
        <v>486</v>
      </c>
      <c r="F6" s="262" t="s">
        <v>487</v>
      </c>
      <c r="G6" s="262" t="s">
        <v>488</v>
      </c>
      <c r="H6" s="262" t="s">
        <v>489</v>
      </c>
      <c r="I6" s="263" t="s">
        <v>494</v>
      </c>
    </row>
    <row r="7" spans="1:9" ht="45.6" customHeight="1" x14ac:dyDescent="0.3">
      <c r="A7" s="262" t="s">
        <v>492</v>
      </c>
      <c r="B7" s="266">
        <f>SUM(C7:H7)</f>
        <v>1627108</v>
      </c>
      <c r="C7" s="264">
        <v>353000</v>
      </c>
      <c r="D7" s="264">
        <v>572304</v>
      </c>
      <c r="E7" s="264">
        <v>528804</v>
      </c>
      <c r="F7" s="264">
        <v>173000</v>
      </c>
      <c r="G7" s="269"/>
      <c r="H7" s="270"/>
      <c r="I7" s="268" t="s">
        <v>680</v>
      </c>
    </row>
    <row r="8" spans="1:9" ht="28.8" x14ac:dyDescent="0.3">
      <c r="A8" s="262" t="s">
        <v>491</v>
      </c>
      <c r="B8" s="266">
        <f>SUM(C8:H8)</f>
        <v>435642.84</v>
      </c>
      <c r="C8" s="265">
        <v>435642.84</v>
      </c>
      <c r="D8" s="265">
        <f>'A2'!P9</f>
        <v>0</v>
      </c>
      <c r="E8" s="265">
        <f>'A2'!Q9</f>
        <v>0</v>
      </c>
      <c r="F8" s="265">
        <f>'A2'!R9</f>
        <v>0</v>
      </c>
      <c r="G8" s="265">
        <f>'A2'!S9</f>
        <v>0</v>
      </c>
      <c r="H8" s="265">
        <f>'A2'!T9</f>
        <v>0</v>
      </c>
      <c r="I8" s="43" t="s">
        <v>457</v>
      </c>
    </row>
    <row r="9" spans="1:9" ht="22.95" customHeight="1" x14ac:dyDescent="0.3">
      <c r="A9" s="262" t="s">
        <v>493</v>
      </c>
      <c r="B9" s="267">
        <f>B8/B7</f>
        <v>0.26774058021962893</v>
      </c>
      <c r="C9" s="267">
        <f t="shared" ref="C9:H9" si="0">C8/C7</f>
        <v>1.2341156940509916</v>
      </c>
      <c r="D9" s="267">
        <f t="shared" si="0"/>
        <v>0</v>
      </c>
      <c r="E9" s="267">
        <f t="shared" si="0"/>
        <v>0</v>
      </c>
      <c r="F9" s="267">
        <f t="shared" si="0"/>
        <v>0</v>
      </c>
      <c r="G9" s="267" t="e">
        <f t="shared" si="0"/>
        <v>#DIV/0!</v>
      </c>
      <c r="H9" s="267" t="e">
        <f t="shared" si="0"/>
        <v>#DIV/0!</v>
      </c>
      <c r="I9" s="43" t="s">
        <v>138</v>
      </c>
    </row>
    <row r="10" spans="1:9" ht="20.399999999999999" customHeight="1" x14ac:dyDescent="0.3">
      <c r="A10" s="278" t="s">
        <v>521</v>
      </c>
      <c r="B10" s="287">
        <f>B9-100%</f>
        <v>-0.73225941978037112</v>
      </c>
      <c r="C10" s="287">
        <f t="shared" ref="C10:H10" si="1">C9-100%</f>
        <v>0.23411569405099164</v>
      </c>
      <c r="D10" s="287">
        <f t="shared" si="1"/>
        <v>-1</v>
      </c>
      <c r="E10" s="287">
        <f t="shared" si="1"/>
        <v>-1</v>
      </c>
      <c r="F10" s="287">
        <f t="shared" si="1"/>
        <v>-1</v>
      </c>
      <c r="G10" s="287" t="e">
        <f t="shared" si="1"/>
        <v>#DIV/0!</v>
      </c>
      <c r="H10" s="287" t="e">
        <f t="shared" si="1"/>
        <v>#DIV/0!</v>
      </c>
      <c r="I10" s="43" t="s">
        <v>522</v>
      </c>
    </row>
    <row r="14" spans="1:9" x14ac:dyDescent="0.3">
      <c r="A14" s="278" t="s">
        <v>523</v>
      </c>
      <c r="B14" s="402" t="s">
        <v>678</v>
      </c>
      <c r="C14" s="403"/>
      <c r="D14" s="403"/>
      <c r="E14" s="403"/>
      <c r="F14" s="403"/>
      <c r="G14" s="403"/>
      <c r="H14" s="403"/>
      <c r="I14" s="404"/>
    </row>
    <row r="15" spans="1:9" ht="73.2" customHeight="1" x14ac:dyDescent="0.3">
      <c r="A15" s="288">
        <v>2024</v>
      </c>
      <c r="B15" s="399"/>
      <c r="C15" s="400"/>
      <c r="D15" s="400"/>
      <c r="E15" s="400"/>
      <c r="F15" s="400"/>
      <c r="G15" s="400"/>
      <c r="H15" s="400"/>
      <c r="I15" s="401"/>
    </row>
    <row r="16" spans="1:9" ht="73.2" customHeight="1" x14ac:dyDescent="0.3">
      <c r="A16" s="288">
        <v>2025</v>
      </c>
      <c r="B16" s="399"/>
      <c r="C16" s="400"/>
      <c r="D16" s="400"/>
      <c r="E16" s="400"/>
      <c r="F16" s="400"/>
      <c r="G16" s="400"/>
      <c r="H16" s="400"/>
      <c r="I16" s="401"/>
    </row>
    <row r="17" spans="1:9" ht="73.2" customHeight="1" x14ac:dyDescent="0.3">
      <c r="A17" s="288">
        <v>2026</v>
      </c>
      <c r="B17" s="399"/>
      <c r="C17" s="400"/>
      <c r="D17" s="400"/>
      <c r="E17" s="400"/>
      <c r="F17" s="400"/>
      <c r="G17" s="400"/>
      <c r="H17" s="400"/>
      <c r="I17" s="401"/>
    </row>
    <row r="18" spans="1:9" ht="73.2" customHeight="1" x14ac:dyDescent="0.3">
      <c r="A18" s="288">
        <v>2027</v>
      </c>
      <c r="B18" s="399"/>
      <c r="C18" s="400"/>
      <c r="D18" s="400"/>
      <c r="E18" s="400"/>
      <c r="F18" s="400"/>
      <c r="G18" s="400"/>
      <c r="H18" s="400"/>
      <c r="I18" s="401"/>
    </row>
    <row r="19" spans="1:9" ht="73.2" customHeight="1" x14ac:dyDescent="0.25">
      <c r="A19" s="288">
        <v>2028</v>
      </c>
      <c r="B19" s="399"/>
      <c r="C19" s="400"/>
      <c r="D19" s="400"/>
      <c r="E19" s="400"/>
      <c r="F19" s="400"/>
      <c r="G19" s="400"/>
      <c r="H19" s="400"/>
      <c r="I19" s="401"/>
    </row>
    <row r="20" spans="1:9" ht="73.2" customHeight="1" x14ac:dyDescent="0.25">
      <c r="A20" s="288">
        <v>2029</v>
      </c>
      <c r="B20" s="399"/>
      <c r="C20" s="400"/>
      <c r="D20" s="400"/>
      <c r="E20" s="400"/>
      <c r="F20" s="400"/>
      <c r="G20" s="400"/>
      <c r="H20" s="400"/>
      <c r="I20" s="401"/>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workbookViewId="0">
      <selection activeCell="I22" sqref="I22"/>
    </sheetView>
  </sheetViews>
  <sheetFormatPr defaultRowHeight="14.4" x14ac:dyDescent="0.3"/>
  <cols>
    <col min="1" max="1" width="14.44140625" customWidth="1"/>
    <col min="2" max="2" width="11.6640625" customWidth="1"/>
    <col min="3" max="3" width="50.33203125" customWidth="1"/>
    <col min="4" max="4" width="24.6640625" customWidth="1"/>
  </cols>
  <sheetData>
    <row r="1" spans="1:34" ht="20.399999999999999" x14ac:dyDescent="0.3">
      <c r="A1" s="321"/>
      <c r="B1" s="321" t="s">
        <v>674</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3">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3">
      <c r="A3" s="333" t="s">
        <v>613</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3">
      <c r="A4" s="333" t="s">
        <v>615</v>
      </c>
      <c r="B4" s="331"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5" customHeight="1" x14ac:dyDescent="0.3">
      <c r="A5" s="68"/>
      <c r="B5" s="68"/>
      <c r="C5" s="192"/>
      <c r="D5" s="50"/>
      <c r="E5" s="342" t="s">
        <v>458</v>
      </c>
      <c r="F5" s="342" t="s">
        <v>458</v>
      </c>
      <c r="G5" s="342" t="s">
        <v>458</v>
      </c>
      <c r="H5" s="342" t="s">
        <v>458</v>
      </c>
      <c r="I5" s="342" t="s">
        <v>458</v>
      </c>
      <c r="J5" s="342" t="s">
        <v>458</v>
      </c>
      <c r="K5" s="342" t="s">
        <v>458</v>
      </c>
      <c r="L5" s="342" t="s">
        <v>458</v>
      </c>
      <c r="M5" s="342" t="s">
        <v>458</v>
      </c>
      <c r="N5" s="342" t="s">
        <v>458</v>
      </c>
      <c r="O5" s="343" t="s">
        <v>665</v>
      </c>
      <c r="P5" s="343" t="s">
        <v>665</v>
      </c>
      <c r="Q5" s="343" t="s">
        <v>665</v>
      </c>
      <c r="R5" s="343" t="s">
        <v>665</v>
      </c>
      <c r="S5" s="343" t="s">
        <v>665</v>
      </c>
      <c r="T5" s="343" t="s">
        <v>665</v>
      </c>
      <c r="U5" s="343" t="s">
        <v>665</v>
      </c>
      <c r="V5" s="343" t="s">
        <v>665</v>
      </c>
      <c r="W5" s="343" t="s">
        <v>665</v>
      </c>
      <c r="X5" s="343" t="s">
        <v>665</v>
      </c>
      <c r="Y5" s="189" t="s">
        <v>666</v>
      </c>
      <c r="Z5" s="189" t="s">
        <v>666</v>
      </c>
      <c r="AA5" s="189" t="s">
        <v>666</v>
      </c>
      <c r="AB5" s="189" t="s">
        <v>666</v>
      </c>
      <c r="AC5" s="189" t="s">
        <v>666</v>
      </c>
      <c r="AD5" s="189" t="s">
        <v>666</v>
      </c>
      <c r="AE5" s="189" t="s">
        <v>666</v>
      </c>
      <c r="AF5" s="189" t="s">
        <v>666</v>
      </c>
      <c r="AG5" s="189" t="s">
        <v>666</v>
      </c>
      <c r="AH5" s="189" t="s">
        <v>666</v>
      </c>
    </row>
    <row r="6" spans="1:34" ht="54" customHeight="1" x14ac:dyDescent="0.3">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5.6" x14ac:dyDescent="0.3">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3">
      <c r="A8" s="255" t="s">
        <v>90</v>
      </c>
      <c r="B8" s="253"/>
      <c r="C8" s="254"/>
      <c r="D8" s="253"/>
      <c r="E8" s="258">
        <f>SUM(E9:E28)</f>
        <v>0</v>
      </c>
      <c r="F8" s="258">
        <f t="shared" ref="F8:N8" si="0">SUM(F9:F28)</f>
        <v>0</v>
      </c>
      <c r="G8" s="258">
        <f t="shared" si="0"/>
        <v>17</v>
      </c>
      <c r="H8" s="258">
        <f t="shared" si="0"/>
        <v>10</v>
      </c>
      <c r="I8" s="258">
        <f t="shared" si="0"/>
        <v>3</v>
      </c>
      <c r="J8" s="258">
        <f t="shared" si="0"/>
        <v>4990</v>
      </c>
      <c r="K8" s="258">
        <f t="shared" ref="K8" si="1">SUM(K9:K28)</f>
        <v>879</v>
      </c>
      <c r="L8" s="258">
        <f t="shared" ref="L8" si="2">SUM(L9:L28)</f>
        <v>0</v>
      </c>
      <c r="M8" s="258">
        <f t="shared" si="0"/>
        <v>0</v>
      </c>
      <c r="N8" s="258">
        <f t="shared" si="0"/>
        <v>0</v>
      </c>
      <c r="O8" s="258">
        <f t="shared" ref="O8" si="3">SUM(O9:O28)</f>
        <v>0</v>
      </c>
      <c r="P8" s="258">
        <f t="shared" ref="P8" si="4">SUM(P9:P28)</f>
        <v>0</v>
      </c>
      <c r="Q8" s="258">
        <f t="shared" ref="Q8" si="5">SUM(Q9:Q28)</f>
        <v>0</v>
      </c>
      <c r="R8" s="258">
        <f t="shared" ref="R8" si="6">SUM(R9:R28)</f>
        <v>0</v>
      </c>
      <c r="S8" s="258">
        <f t="shared" ref="S8" si="7">SUM(S9:S28)</f>
        <v>0</v>
      </c>
      <c r="T8" s="258">
        <f t="shared" ref="T8" si="8">SUM(T9:T28)</f>
        <v>0</v>
      </c>
      <c r="U8" s="258">
        <f t="shared" ref="U8" si="9">SUM(U9:U28)</f>
        <v>0</v>
      </c>
      <c r="V8" s="258" t="e">
        <f t="shared" ref="V8" si="10">SUM(V9:V28)</f>
        <v>#VALUE!</v>
      </c>
      <c r="W8" s="258" t="e">
        <f t="shared" ref="W8" si="11">SUM(W9:W28)</f>
        <v>#VALUE!</v>
      </c>
      <c r="X8" s="258" t="e">
        <f t="shared" ref="X8" si="12">SUM(X9:X28)</f>
        <v>#VALUE!</v>
      </c>
      <c r="Y8" s="261">
        <f>IF(E8&gt;0,O8/E8*100,0)</f>
        <v>0</v>
      </c>
      <c r="Z8" s="261">
        <f t="shared" ref="Z8:AH8" si="13">IF(F8&gt;0,P8/F8*100,0)</f>
        <v>0</v>
      </c>
      <c r="AA8" s="261">
        <f t="shared" si="13"/>
        <v>0</v>
      </c>
      <c r="AB8" s="261">
        <f t="shared" si="13"/>
        <v>0</v>
      </c>
      <c r="AC8" s="261">
        <f t="shared" si="13"/>
        <v>0</v>
      </c>
      <c r="AD8" s="261">
        <f t="shared" si="13"/>
        <v>0</v>
      </c>
      <c r="AE8" s="261">
        <f t="shared" si="13"/>
        <v>0</v>
      </c>
      <c r="AF8" s="261">
        <f t="shared" si="13"/>
        <v>0</v>
      </c>
      <c r="AG8" s="261">
        <f t="shared" si="13"/>
        <v>0</v>
      </c>
      <c r="AH8" s="261">
        <f t="shared" si="13"/>
        <v>0</v>
      </c>
    </row>
    <row r="9" spans="1:34" x14ac:dyDescent="0.3">
      <c r="A9" s="13" t="s">
        <v>12</v>
      </c>
      <c r="B9" s="197" t="str">
        <f>'VPS1'!C10</f>
        <v>ALYT</v>
      </c>
      <c r="C9" s="257" t="str">
        <f>'VPS1'!D10</f>
        <v xml:space="preserve">Sveikatinimo paslaugų kokybės gerinimas  ir prieinamumo didinimas </v>
      </c>
      <c r="D9" s="54" t="str">
        <f>'VPS1'!J10</f>
        <v>ALYT-LEADER-20VVG-03-01</v>
      </c>
      <c r="E9" s="256">
        <f>'VPS2'!H9</f>
        <v>0</v>
      </c>
      <c r="F9" s="256">
        <f>'VPS2'!I9</f>
        <v>0</v>
      </c>
      <c r="G9" s="256">
        <f>'VPS2'!J9</f>
        <v>6</v>
      </c>
      <c r="H9" s="256">
        <f>'VPS2'!K9</f>
        <v>3</v>
      </c>
      <c r="I9" s="256">
        <f>'VPS2'!L9</f>
        <v>0</v>
      </c>
      <c r="J9" s="256">
        <f>'VPS2'!M9</f>
        <v>0</v>
      </c>
      <c r="K9" s="256">
        <f>'VPS2'!N9</f>
        <v>0</v>
      </c>
      <c r="L9" s="256">
        <f>'VPS2'!O9</f>
        <v>0</v>
      </c>
      <c r="M9" s="256">
        <f>'VPS2'!P9</f>
        <v>0</v>
      </c>
      <c r="N9" s="256">
        <f>'VPS2'!Q9</f>
        <v>0</v>
      </c>
      <c r="O9" s="54">
        <f>SUMIFS('D5'!AM$11:AM$4859,'D5'!$B$11:$B$4859,'A4.1'!$D9,'D5'!$BQ$11:$BQ$4859,"taip")</f>
        <v>0</v>
      </c>
      <c r="P9" s="54">
        <f>SUMIFS('D5'!AN$11:AN$4859,'D5'!$B$11:$B$4859,'A4.1'!$D9,'D5'!$BS$11:$BS$4859,"taip")</f>
        <v>0</v>
      </c>
      <c r="Q9" s="54">
        <f>SUMIFS('D5'!AO$11:AO$4859,'D5'!$B$11:$B$4859,'A4.1'!$D9,'D5'!$BS$11:$BS$4859,"taip")</f>
        <v>0</v>
      </c>
      <c r="R9" s="54">
        <f>SUMIFS('D5'!AP$11:AP$4859,'D5'!$B$11:$B$4859,'A4.1'!$D9,'D5'!$BS$11:$BS$4859,"taip")</f>
        <v>0</v>
      </c>
      <c r="S9" s="54">
        <f>SUMIFS('D5'!AQ$11:AQ$4859,'D5'!$B$11:$B$4859,'A4.1'!$D9,'D5'!$BS$11:$BS$4859,"taip")</f>
        <v>0</v>
      </c>
      <c r="T9" s="54">
        <f>SUMIFS('D5'!AR$11:AR$4859,'D5'!$B$11:$B$4859,'A4.1'!$D9,'D5'!$BS$11:$BS$4859,"taip")</f>
        <v>0</v>
      </c>
      <c r="U9" s="54">
        <f>SUMIFS('D5'!AS$11:AS$4859,'D5'!$B$11:$B$4859,'A4.1'!$D9,'D5'!$BS$11:$BS$4859,"taip")</f>
        <v>0</v>
      </c>
      <c r="V9" s="54">
        <f>SUMIFS('D5'!AT11:AT4859,'D5'!$B$11:$B$4859,'A4.1'!$D9,'D5'!$BS$11:$BS$4859,"taip")</f>
        <v>0</v>
      </c>
      <c r="W9" s="54">
        <f>SUMIFS('D5'!AU11:AU4859,'D5'!$B$11:$B$4859,'A4.1'!$D9,'D5'!$BS$11:$BS$4859,"taip")</f>
        <v>0</v>
      </c>
      <c r="X9" s="54">
        <f>SUMIFS('D5'!AV11:AV4859,'D5'!$B$11:$B$4859,'A4.1'!$D9,'D5'!$BS$11:$BS$4859,"taip")</f>
        <v>0</v>
      </c>
      <c r="Y9" s="260">
        <f>IF(E9&gt;0,O9/E9*100,0)</f>
        <v>0</v>
      </c>
      <c r="Z9" s="260">
        <f t="shared" ref="Z9:AH9" si="14">IF(F9&gt;0,P9/F9*100,0)</f>
        <v>0</v>
      </c>
      <c r="AA9" s="260">
        <f t="shared" si="14"/>
        <v>0</v>
      </c>
      <c r="AB9" s="260">
        <f t="shared" si="14"/>
        <v>0</v>
      </c>
      <c r="AC9" s="260">
        <f t="shared" si="14"/>
        <v>0</v>
      </c>
      <c r="AD9" s="260">
        <f t="shared" si="14"/>
        <v>0</v>
      </c>
      <c r="AE9" s="260">
        <f t="shared" si="14"/>
        <v>0</v>
      </c>
      <c r="AF9" s="260">
        <f t="shared" si="14"/>
        <v>0</v>
      </c>
      <c r="AG9" s="260">
        <f t="shared" si="14"/>
        <v>0</v>
      </c>
      <c r="AH9" s="260">
        <f t="shared" si="14"/>
        <v>0</v>
      </c>
    </row>
    <row r="10" spans="1:34" ht="22.8" x14ac:dyDescent="0.3">
      <c r="A10" s="13" t="s">
        <v>16</v>
      </c>
      <c r="B10" s="197" t="str">
        <f>'VPS1'!C11</f>
        <v>ALYT</v>
      </c>
      <c r="C10" s="257" t="str">
        <f>'VPS1'!D11</f>
        <v>Darnaus turizmo verslo kūrimas ir plėtra integruojant vietos kultūros ir gamtos  išteklius</v>
      </c>
      <c r="D10" s="54" t="str">
        <f>'VPS1'!J11</f>
        <v>ALYT-LEADER-20VVG-03-02</v>
      </c>
      <c r="E10" s="256">
        <f>'VPS2'!H10</f>
        <v>0</v>
      </c>
      <c r="F10" s="256">
        <f>'VPS2'!I10</f>
        <v>0</v>
      </c>
      <c r="G10" s="256">
        <f>'VPS2'!J10</f>
        <v>6</v>
      </c>
      <c r="H10" s="256">
        <f>'VPS2'!K10</f>
        <v>0</v>
      </c>
      <c r="I10" s="256">
        <f>'VPS2'!L10</f>
        <v>3</v>
      </c>
      <c r="J10" s="256">
        <f>'VPS2'!M10</f>
        <v>2244</v>
      </c>
      <c r="K10" s="256">
        <f>'VPS2'!N10</f>
        <v>0</v>
      </c>
      <c r="L10" s="256">
        <f>'VPS2'!O10</f>
        <v>0</v>
      </c>
      <c r="M10" s="256">
        <f>'VPS2'!P10</f>
        <v>0</v>
      </c>
      <c r="N10" s="256">
        <f>'VPS2'!Q10</f>
        <v>0</v>
      </c>
      <c r="O10" s="54">
        <f>SUMIFS('D5'!AM$11:AM$4859,'D5'!$B$11:$B$4859,'A4.1'!$D10,'D5'!$BQ$11:$BQ$4859,"taip")</f>
        <v>0</v>
      </c>
      <c r="P10" s="54">
        <f>SUMIFS('D5'!AN$11:AN$4859,'D5'!$B$11:$B$4859,'A4.1'!$D10,'D5'!$BS$11:$BS$4859,"taip")</f>
        <v>0</v>
      </c>
      <c r="Q10" s="54">
        <f>SUMIFS('D5'!AO$11:AO$4859,'D5'!$B$11:$B$4859,'A4.1'!$D10,'D5'!$BS$11:$BS$4859,"taip")</f>
        <v>0</v>
      </c>
      <c r="R10" s="54">
        <f>SUMIFS('D5'!AP$11:AP$4859,'D5'!$B$11:$B$4859,'A4.1'!$D10,'D5'!$BS$11:$BS$4859,"taip")</f>
        <v>0</v>
      </c>
      <c r="S10" s="54">
        <f>SUMIFS('D5'!AQ$11:AQ$4859,'D5'!$B$11:$B$4859,'A4.1'!$D10,'D5'!$BS$11:$BS$4859,"taip")</f>
        <v>0</v>
      </c>
      <c r="T10" s="54">
        <f>SUMIFS('D5'!AR$11:AR$4859,'D5'!$B$11:$B$4859,'A4.1'!$D10,'D5'!$BS$11:$BS$4859,"taip")</f>
        <v>0</v>
      </c>
      <c r="U10" s="54">
        <f>SUMIFS('D5'!AS$11:AS$4859,'D5'!$B$11:$B$4859,'A4.1'!$D10,'D5'!$BS$11:$BS$4859,"taip")</f>
        <v>0</v>
      </c>
      <c r="V10" s="54">
        <f>SUMIFS('D5'!AT12:AT4860,'D5'!$B$11:$B$4859,'A4.1'!$D10,'D5'!$BS$11:$BS$4859,"taip")</f>
        <v>0</v>
      </c>
      <c r="W10" s="54">
        <f>SUMIFS('D5'!AU12:AU4860,'D5'!$B$11:$B$4859,'A4.1'!$D10,'D5'!$BS$11:$BS$4859,"taip")</f>
        <v>0</v>
      </c>
      <c r="X10" s="54">
        <f>SUMIFS('D5'!AV12:AV4860,'D5'!$B$11:$B$4859,'A4.1'!$D10,'D5'!$BS$11:$BS$4859,"taip")</f>
        <v>0</v>
      </c>
      <c r="Y10" s="260">
        <f t="shared" ref="Y10:Y28" si="15">IF(E10&gt;0,O10/E10*100,0)</f>
        <v>0</v>
      </c>
      <c r="Z10" s="260">
        <f t="shared" ref="Z10:Z28" si="16">IF(F10&gt;0,P10/F10*100,0)</f>
        <v>0</v>
      </c>
      <c r="AA10" s="260">
        <f t="shared" ref="AA10:AA28" si="17">IF(G10&gt;0,Q10/G10*100,0)</f>
        <v>0</v>
      </c>
      <c r="AB10" s="260">
        <f t="shared" ref="AB10:AB28" si="18">IF(H10&gt;0,R10/H10*100,0)</f>
        <v>0</v>
      </c>
      <c r="AC10" s="260">
        <f t="shared" ref="AC10:AC28" si="19">IF(I10&gt;0,S10/I10*100,0)</f>
        <v>0</v>
      </c>
      <c r="AD10" s="260">
        <f t="shared" ref="AD10:AD28" si="20">IF(J10&gt;0,T10/J10*100,0)</f>
        <v>0</v>
      </c>
      <c r="AE10" s="260">
        <f t="shared" ref="AE10:AE28" si="21">IF(K10&gt;0,U10/K10*100,0)</f>
        <v>0</v>
      </c>
      <c r="AF10" s="260">
        <f t="shared" ref="AF10:AF28" si="22">IF(L10&gt;0,V10/L10*100,0)</f>
        <v>0</v>
      </c>
      <c r="AG10" s="260">
        <f t="shared" ref="AG10:AG28" si="23">IF(M10&gt;0,W10/M10*100,0)</f>
        <v>0</v>
      </c>
      <c r="AH10" s="260">
        <f t="shared" ref="AH10:AH28" si="24">IF(N10&gt;0,X10/N10*100,0)</f>
        <v>0</v>
      </c>
    </row>
    <row r="11" spans="1:34" x14ac:dyDescent="0.3">
      <c r="A11" s="13" t="s">
        <v>19</v>
      </c>
      <c r="B11" s="197" t="str">
        <f>'VPS1'!C12</f>
        <v>ALYT</v>
      </c>
      <c r="C11" s="257" t="str">
        <f>'VPS1'!D12</f>
        <v>Teminių kaimų kūrimas ir  vietos produktų populiarinimas</v>
      </c>
      <c r="D11" s="54" t="str">
        <f>'VPS1'!J12</f>
        <v>ALYT-LEADER-20VVG-07-03</v>
      </c>
      <c r="E11" s="256">
        <f>'VPS2'!H11</f>
        <v>0</v>
      </c>
      <c r="F11" s="256">
        <f>'VPS2'!I11</f>
        <v>0</v>
      </c>
      <c r="G11" s="256">
        <f>'VPS2'!J11</f>
        <v>5</v>
      </c>
      <c r="H11" s="256">
        <f>'VPS2'!K11</f>
        <v>5</v>
      </c>
      <c r="I11" s="256">
        <f>'VPS2'!L11</f>
        <v>0</v>
      </c>
      <c r="J11" s="256">
        <f>'VPS2'!M11</f>
        <v>1250</v>
      </c>
      <c r="K11" s="256">
        <f>'VPS2'!N11</f>
        <v>310</v>
      </c>
      <c r="L11" s="256">
        <f>'VPS2'!O11</f>
        <v>0</v>
      </c>
      <c r="M11" s="256">
        <f>'VPS2'!P11</f>
        <v>0</v>
      </c>
      <c r="N11" s="256">
        <f>'VPS2'!Q11</f>
        <v>0</v>
      </c>
      <c r="O11" s="54">
        <f>SUMIFS('D5'!AM$11:AM$4859,'D5'!$B$11:$B$4859,'A4.1'!$D11,'D5'!$BQ$11:$BQ$4859,"taip")</f>
        <v>0</v>
      </c>
      <c r="P11" s="54">
        <f>SUMIFS('D5'!AN$11:AN$4859,'D5'!$B$11:$B$4859,'A4.1'!$D11,'D5'!$BS$11:$BS$4859,"taip")</f>
        <v>0</v>
      </c>
      <c r="Q11" s="54">
        <f>SUMIFS('D5'!AO$11:AO$4859,'D5'!$B$11:$B$4859,'A4.1'!$D11,'D5'!$BS$11:$BS$4859,"taip")</f>
        <v>0</v>
      </c>
      <c r="R11" s="54">
        <f>SUMIFS('D5'!AP$11:AP$4859,'D5'!$B$11:$B$4859,'A4.1'!$D11,'D5'!$BS$11:$BS$4859,"taip")</f>
        <v>0</v>
      </c>
      <c r="S11" s="54">
        <f>SUMIFS('D5'!AQ$11:AQ$4859,'D5'!$B$11:$B$4859,'A4.1'!$D11,'D5'!$BS$11:$BS$4859,"taip")</f>
        <v>0</v>
      </c>
      <c r="T11" s="54">
        <f>SUMIFS('D5'!AR$11:AR$4859,'D5'!$B$11:$B$4859,'A4.1'!$D11,'D5'!$BS$11:$BS$4859,"taip")</f>
        <v>0</v>
      </c>
      <c r="U11" s="54">
        <f>SUMIFS('D5'!AS$11:AS$4859,'D5'!$B$11:$B$4859,'A4.1'!$D11,'D5'!$BS$11:$BS$4859,"taip")</f>
        <v>0</v>
      </c>
      <c r="V11" s="54" t="e">
        <f>SUMIFS('D5'!AT12:AT4861,'D5'!$B$11:$B$4859,'A4.1'!$D11,'D5'!$BS$11:$BS$4859,"taip")</f>
        <v>#VALUE!</v>
      </c>
      <c r="W11" s="54" t="e">
        <f>SUMIFS('D5'!AU12:AU4861,'D5'!$B$11:$B$4859,'A4.1'!$D11,'D5'!$BS$11:$BS$4859,"taip")</f>
        <v>#VALUE!</v>
      </c>
      <c r="X11" s="54" t="e">
        <f>SUMIFS('D5'!AV12:AV4861,'D5'!$B$11:$B$4859,'A4.1'!$D11,'D5'!$BS$11:$BS$4859,"taip")</f>
        <v>#VALUE!</v>
      </c>
      <c r="Y11" s="260">
        <f t="shared" si="15"/>
        <v>0</v>
      </c>
      <c r="Z11" s="260">
        <f t="shared" si="16"/>
        <v>0</v>
      </c>
      <c r="AA11" s="260">
        <f t="shared" si="17"/>
        <v>0</v>
      </c>
      <c r="AB11" s="260">
        <f t="shared" si="18"/>
        <v>0</v>
      </c>
      <c r="AC11" s="260">
        <f t="shared" si="19"/>
        <v>0</v>
      </c>
      <c r="AD11" s="260">
        <f t="shared" si="20"/>
        <v>0</v>
      </c>
      <c r="AE11" s="260">
        <f t="shared" si="21"/>
        <v>0</v>
      </c>
      <c r="AF11" s="260">
        <f t="shared" si="22"/>
        <v>0</v>
      </c>
      <c r="AG11" s="260">
        <f t="shared" si="23"/>
        <v>0</v>
      </c>
      <c r="AH11" s="260">
        <f t="shared" si="24"/>
        <v>0</v>
      </c>
    </row>
    <row r="12" spans="1:34" x14ac:dyDescent="0.3">
      <c r="A12" s="13" t="s">
        <v>22</v>
      </c>
      <c r="B12" s="197" t="str">
        <f>'VPS1'!C13</f>
        <v>ALYT</v>
      </c>
      <c r="C12" s="257" t="str">
        <f>'VPS1'!D13</f>
        <v>Įtraukios infrastruktūros vystymas taikant sumanius sprendimus</v>
      </c>
      <c r="D12" s="54" t="str">
        <f>'VPS1'!J13</f>
        <v>ALYT-LEADER-20VVG-04-04</v>
      </c>
      <c r="E12" s="256">
        <f>'VPS2'!H12</f>
        <v>0</v>
      </c>
      <c r="F12" s="256">
        <f>'VPS2'!I12</f>
        <v>0</v>
      </c>
      <c r="G12" s="256">
        <f>'VPS2'!J12</f>
        <v>0</v>
      </c>
      <c r="H12" s="256">
        <f>'VPS2'!K12</f>
        <v>2</v>
      </c>
      <c r="I12" s="256">
        <f>'VPS2'!L12</f>
        <v>0</v>
      </c>
      <c r="J12" s="256">
        <f>'VPS2'!M12</f>
        <v>1496</v>
      </c>
      <c r="K12" s="256">
        <f>'VPS2'!N12</f>
        <v>374</v>
      </c>
      <c r="L12" s="256">
        <f>'VPS2'!O12</f>
        <v>0</v>
      </c>
      <c r="M12" s="256">
        <f>'VPS2'!P12</f>
        <v>0</v>
      </c>
      <c r="N12" s="256">
        <f>'VPS2'!Q12</f>
        <v>0</v>
      </c>
      <c r="O12" s="54">
        <f>SUMIFS('D5'!AM$11:AM$4859,'D5'!$B$11:$B$4859,'A4.1'!$D12,'D5'!$BQ$11:$BQ$4859,"taip")</f>
        <v>0</v>
      </c>
      <c r="P12" s="54">
        <f>SUMIFS('D5'!AN$11:AN$4859,'D5'!$B$11:$B$4859,'A4.1'!$D12,'D5'!$BS$11:$BS$4859,"taip")</f>
        <v>0</v>
      </c>
      <c r="Q12" s="54">
        <f>SUMIFS('D5'!AO$11:AO$4859,'D5'!$B$11:$B$4859,'A4.1'!$D12,'D5'!$BS$11:$BS$4859,"taip")</f>
        <v>0</v>
      </c>
      <c r="R12" s="54">
        <f>SUMIFS('D5'!AP$11:AP$4859,'D5'!$B$11:$B$4859,'A4.1'!$D12,'D5'!$BS$11:$BS$4859,"taip")</f>
        <v>0</v>
      </c>
      <c r="S12" s="54">
        <f>SUMIFS('D5'!AQ$11:AQ$4859,'D5'!$B$11:$B$4859,'A4.1'!$D12,'D5'!$BS$11:$BS$4859,"taip")</f>
        <v>0</v>
      </c>
      <c r="T12" s="54">
        <f>SUMIFS('D5'!AR$11:AR$4859,'D5'!$B$11:$B$4859,'A4.1'!$D12,'D5'!$BS$11:$BS$4859,"taip")</f>
        <v>0</v>
      </c>
      <c r="U12" s="54">
        <f>SUMIFS('D5'!AS$11:AS$4859,'D5'!$B$11:$B$4859,'A4.1'!$D12,'D5'!$BS$11:$BS$4859,"taip")</f>
        <v>0</v>
      </c>
      <c r="V12" s="54" t="e">
        <f>SUMIFS('D5'!AT13:AT4862,'D5'!$B$11:$B$4859,'A4.1'!$D12,'D5'!$BS$11:$BS$4859,"taip")</f>
        <v>#VALUE!</v>
      </c>
      <c r="W12" s="54" t="e">
        <f>SUMIFS('D5'!AU13:AU4862,'D5'!$B$11:$B$4859,'A4.1'!$D12,'D5'!$BS$11:$BS$4859,"taip")</f>
        <v>#VALUE!</v>
      </c>
      <c r="X12" s="54" t="e">
        <f>SUMIFS('D5'!AV13:AV4862,'D5'!$B$11:$B$4859,'A4.1'!$D12,'D5'!$BS$11:$BS$4859,"taip")</f>
        <v>#VALUE!</v>
      </c>
      <c r="Y12" s="260">
        <f t="shared" si="15"/>
        <v>0</v>
      </c>
      <c r="Z12" s="260">
        <f t="shared" si="16"/>
        <v>0</v>
      </c>
      <c r="AA12" s="260">
        <f t="shared" si="17"/>
        <v>0</v>
      </c>
      <c r="AB12" s="260">
        <f t="shared" si="18"/>
        <v>0</v>
      </c>
      <c r="AC12" s="260">
        <f t="shared" si="19"/>
        <v>0</v>
      </c>
      <c r="AD12" s="260">
        <f t="shared" si="20"/>
        <v>0</v>
      </c>
      <c r="AE12" s="260">
        <f t="shared" si="21"/>
        <v>0</v>
      </c>
      <c r="AF12" s="260">
        <f t="shared" si="22"/>
        <v>0</v>
      </c>
      <c r="AG12" s="260">
        <f t="shared" si="23"/>
        <v>0</v>
      </c>
      <c r="AH12" s="260">
        <f t="shared" si="24"/>
        <v>0</v>
      </c>
    </row>
    <row r="13" spans="1:34" x14ac:dyDescent="0.3">
      <c r="A13" s="13" t="s">
        <v>25</v>
      </c>
      <c r="B13" s="197" t="str">
        <f>'VPS1'!C14</f>
        <v>ALYT</v>
      </c>
      <c r="C13" s="257" t="str">
        <f>'VPS1'!D14</f>
        <v>Jaunimo verslumo ir įtraukties skatinimas</v>
      </c>
      <c r="D13" s="54" t="str">
        <f>'VPS1'!J14</f>
        <v>ALYT-LEADER-20VVG-09-05</v>
      </c>
      <c r="E13" s="256">
        <f>'VPS2'!H13</f>
        <v>0</v>
      </c>
      <c r="F13" s="256">
        <f>'VPS2'!I13</f>
        <v>0</v>
      </c>
      <c r="G13" s="256">
        <f>'VPS2'!J13</f>
        <v>0</v>
      </c>
      <c r="H13" s="256">
        <f>'VPS2'!K13</f>
        <v>0</v>
      </c>
      <c r="I13" s="256">
        <f>'VPS2'!L13</f>
        <v>0</v>
      </c>
      <c r="J13" s="256">
        <f>'VPS2'!M13</f>
        <v>0</v>
      </c>
      <c r="K13" s="256">
        <f>'VPS2'!N13</f>
        <v>175</v>
      </c>
      <c r="L13" s="256">
        <f>'VPS2'!O13</f>
        <v>0</v>
      </c>
      <c r="M13" s="256">
        <f>'VPS2'!P13</f>
        <v>0</v>
      </c>
      <c r="N13" s="256">
        <f>'VPS2'!Q13</f>
        <v>0</v>
      </c>
      <c r="O13" s="54">
        <f>SUMIFS('D5'!AM$11:AM$4859,'D5'!$B$11:$B$4859,'A4.1'!$D13,'D5'!$BQ$11:$BQ$4859,"taip")</f>
        <v>0</v>
      </c>
      <c r="P13" s="54">
        <f>SUMIFS('D5'!AN$11:AN$4859,'D5'!$B$11:$B$4859,'A4.1'!$D13,'D5'!$BS$11:$BS$4859,"taip")</f>
        <v>0</v>
      </c>
      <c r="Q13" s="54">
        <f>SUMIFS('D5'!AO$11:AO$4859,'D5'!$B$11:$B$4859,'A4.1'!$D13,'D5'!$BS$11:$BS$4859,"taip")</f>
        <v>0</v>
      </c>
      <c r="R13" s="54">
        <f>SUMIFS('D5'!AP$11:AP$4859,'D5'!$B$11:$B$4859,'A4.1'!$D13,'D5'!$BS$11:$BS$4859,"taip")</f>
        <v>0</v>
      </c>
      <c r="S13" s="54">
        <f>SUMIFS('D5'!AQ$11:AQ$4859,'D5'!$B$11:$B$4859,'A4.1'!$D13,'D5'!$BS$11:$BS$4859,"taip")</f>
        <v>0</v>
      </c>
      <c r="T13" s="54">
        <f>SUMIFS('D5'!AR$11:AR$4859,'D5'!$B$11:$B$4859,'A4.1'!$D13,'D5'!$BS$11:$BS$4859,"taip")</f>
        <v>0</v>
      </c>
      <c r="U13" s="54">
        <f>SUMIFS('D5'!AS$11:AS$4859,'D5'!$B$11:$B$4859,'A4.1'!$D13,'D5'!$BS$11:$BS$4859,"taip")</f>
        <v>0</v>
      </c>
      <c r="V13" s="54" t="e">
        <f>SUMIFS('D5'!AT14:AT4863,'D5'!$B$11:$B$4859,'A4.1'!$D13,'D5'!$BS$11:$BS$4859,"taip")</f>
        <v>#VALUE!</v>
      </c>
      <c r="W13" s="54" t="e">
        <f>SUMIFS('D5'!AU14:AU4863,'D5'!$B$11:$B$4859,'A4.1'!$D13,'D5'!$BS$11:$BS$4859,"taip")</f>
        <v>#VALUE!</v>
      </c>
      <c r="X13" s="54" t="e">
        <f>SUMIFS('D5'!AV14:AV4863,'D5'!$B$11:$B$4859,'A4.1'!$D13,'D5'!$BS$11:$BS$4859,"taip")</f>
        <v>#VALUE!</v>
      </c>
      <c r="Y13" s="260">
        <f t="shared" si="15"/>
        <v>0</v>
      </c>
      <c r="Z13" s="260">
        <f t="shared" si="16"/>
        <v>0</v>
      </c>
      <c r="AA13" s="260">
        <f t="shared" si="17"/>
        <v>0</v>
      </c>
      <c r="AB13" s="260">
        <f t="shared" si="18"/>
        <v>0</v>
      </c>
      <c r="AC13" s="260">
        <f t="shared" si="19"/>
        <v>0</v>
      </c>
      <c r="AD13" s="260">
        <f t="shared" si="20"/>
        <v>0</v>
      </c>
      <c r="AE13" s="260">
        <f t="shared" si="21"/>
        <v>0</v>
      </c>
      <c r="AF13" s="260">
        <f t="shared" si="22"/>
        <v>0</v>
      </c>
      <c r="AG13" s="260">
        <f t="shared" si="23"/>
        <v>0</v>
      </c>
      <c r="AH13" s="260">
        <f t="shared" si="24"/>
        <v>0</v>
      </c>
    </row>
    <row r="14" spans="1:34" x14ac:dyDescent="0.3">
      <c r="A14" s="13" t="s">
        <v>28</v>
      </c>
      <c r="B14" s="197">
        <f>'VPS1'!C15</f>
        <v>0</v>
      </c>
      <c r="C14" s="257">
        <f>'VPS1'!D15</f>
        <v>0</v>
      </c>
      <c r="D14" s="54">
        <f>'VPS1'!J15</f>
        <v>0</v>
      </c>
      <c r="E14" s="256">
        <f>'VPS2'!H14</f>
        <v>0</v>
      </c>
      <c r="F14" s="256">
        <f>'VPS2'!I14</f>
        <v>0</v>
      </c>
      <c r="G14" s="256">
        <f>'VPS2'!J14</f>
        <v>0</v>
      </c>
      <c r="H14" s="256">
        <f>'VPS2'!K14</f>
        <v>0</v>
      </c>
      <c r="I14" s="256">
        <f>'VPS2'!L14</f>
        <v>0</v>
      </c>
      <c r="J14" s="256">
        <f>'VPS2'!M14</f>
        <v>0</v>
      </c>
      <c r="K14" s="256">
        <f>'VPS2'!N14</f>
        <v>10</v>
      </c>
      <c r="L14" s="256">
        <f>'VPS2'!O14</f>
        <v>0</v>
      </c>
      <c r="M14" s="256">
        <f>'VPS2'!P14</f>
        <v>0</v>
      </c>
      <c r="N14" s="256">
        <f>'VPS2'!Q14</f>
        <v>0</v>
      </c>
      <c r="O14" s="54">
        <f>SUMIFS('D5'!AM$11:AM$4859,'D5'!$B$11:$B$4859,'A4.1'!$D14,'D5'!$BQ$11:$BQ$4859,"taip")</f>
        <v>0</v>
      </c>
      <c r="P14" s="54">
        <f>SUMIFS('D5'!AN$11:AN$4859,'D5'!$B$11:$B$4859,'A4.1'!$D14,'D5'!$BS$11:$BS$4859,"taip")</f>
        <v>0</v>
      </c>
      <c r="Q14" s="54">
        <f>SUMIFS('D5'!AO$11:AO$4859,'D5'!$B$11:$B$4859,'A4.1'!$D14,'D5'!$BS$11:$BS$4859,"taip")</f>
        <v>0</v>
      </c>
      <c r="R14" s="54">
        <f>SUMIFS('D5'!AP$11:AP$4859,'D5'!$B$11:$B$4859,'A4.1'!$D14,'D5'!$BS$11:$BS$4859,"taip")</f>
        <v>0</v>
      </c>
      <c r="S14" s="54">
        <f>SUMIFS('D5'!AQ$11:AQ$4859,'D5'!$B$11:$B$4859,'A4.1'!$D14,'D5'!$BS$11:$BS$4859,"taip")</f>
        <v>0</v>
      </c>
      <c r="T14" s="54">
        <f>SUMIFS('D5'!AR$11:AR$4859,'D5'!$B$11:$B$4859,'A4.1'!$D14,'D5'!$BS$11:$BS$4859,"taip")</f>
        <v>0</v>
      </c>
      <c r="U14" s="54">
        <f>SUMIFS('D5'!AS$11:AS$4859,'D5'!$B$11:$B$4859,'A4.1'!$D14,'D5'!$BS$11:$BS$4859,"taip")</f>
        <v>0</v>
      </c>
      <c r="V14" s="54" t="e">
        <f>SUMIFS('D5'!AT15:AT4864,'D5'!$B$11:$B$4859,'A4.1'!$D14,'D5'!$BS$11:$BS$4859,"taip")</f>
        <v>#VALUE!</v>
      </c>
      <c r="W14" s="54" t="e">
        <f>SUMIFS('D5'!AU15:AU4864,'D5'!$B$11:$B$4859,'A4.1'!$D14,'D5'!$BS$11:$BS$4859,"taip")</f>
        <v>#VALUE!</v>
      </c>
      <c r="X14" s="54" t="e">
        <f>SUMIFS('D5'!AV15:AV4864,'D5'!$B$11:$B$4859,'A4.1'!$D14,'D5'!$BS$11:$BS$4859,"taip")</f>
        <v>#VALUE!</v>
      </c>
      <c r="Y14" s="260">
        <f t="shared" si="15"/>
        <v>0</v>
      </c>
      <c r="Z14" s="260">
        <f t="shared" si="16"/>
        <v>0</v>
      </c>
      <c r="AA14" s="260">
        <f t="shared" si="17"/>
        <v>0</v>
      </c>
      <c r="AB14" s="260">
        <f t="shared" si="18"/>
        <v>0</v>
      </c>
      <c r="AC14" s="260">
        <f t="shared" si="19"/>
        <v>0</v>
      </c>
      <c r="AD14" s="260">
        <f t="shared" si="20"/>
        <v>0</v>
      </c>
      <c r="AE14" s="260">
        <f t="shared" si="21"/>
        <v>0</v>
      </c>
      <c r="AF14" s="260">
        <f t="shared" si="22"/>
        <v>0</v>
      </c>
      <c r="AG14" s="260">
        <f t="shared" si="23"/>
        <v>0</v>
      </c>
      <c r="AH14" s="260">
        <f t="shared" si="24"/>
        <v>0</v>
      </c>
    </row>
    <row r="15" spans="1:34" x14ac:dyDescent="0.3">
      <c r="A15" s="13" t="s">
        <v>31</v>
      </c>
      <c r="B15" s="197">
        <f>'VPS1'!C16</f>
        <v>0</v>
      </c>
      <c r="C15" s="252">
        <f>'VPS1'!D16</f>
        <v>0</v>
      </c>
      <c r="D15" s="54">
        <f>'VPS1'!J16</f>
        <v>0</v>
      </c>
      <c r="E15" s="256">
        <f>'VPS2'!H15</f>
        <v>0</v>
      </c>
      <c r="F15" s="256">
        <f>'VPS2'!I15</f>
        <v>0</v>
      </c>
      <c r="G15" s="256">
        <f>'VPS2'!J15</f>
        <v>0</v>
      </c>
      <c r="H15" s="256">
        <f>'VPS2'!K15</f>
        <v>0</v>
      </c>
      <c r="I15" s="256">
        <f>'VPS2'!L15</f>
        <v>0</v>
      </c>
      <c r="J15" s="256">
        <f>'VPS2'!M15</f>
        <v>0</v>
      </c>
      <c r="K15" s="256">
        <f>'VPS2'!N15</f>
        <v>10</v>
      </c>
      <c r="L15" s="256">
        <f>'VPS2'!O15</f>
        <v>0</v>
      </c>
      <c r="M15" s="256">
        <f>'VPS2'!P15</f>
        <v>0</v>
      </c>
      <c r="N15" s="256">
        <f>'VPS2'!Q15</f>
        <v>0</v>
      </c>
      <c r="O15" s="54">
        <f>SUMIFS('D5'!AM$11:AM$4859,'D5'!$B$11:$B$4859,'A4.1'!$D15,'D5'!$BQ$11:$BQ$4859,"taip")</f>
        <v>0</v>
      </c>
      <c r="P15" s="54">
        <f>SUMIFS('D5'!AN$11:AN$4859,'D5'!$B$11:$B$4859,'A4.1'!$D15,'D5'!$BS$11:$BS$4859,"taip")</f>
        <v>0</v>
      </c>
      <c r="Q15" s="54">
        <f>SUMIFS('D5'!AO$11:AO$4859,'D5'!$B$11:$B$4859,'A4.1'!$D15,'D5'!$BS$11:$BS$4859,"taip")</f>
        <v>0</v>
      </c>
      <c r="R15" s="54">
        <f>SUMIFS('D5'!AP$11:AP$4859,'D5'!$B$11:$B$4859,'A4.1'!$D15,'D5'!$BS$11:$BS$4859,"taip")</f>
        <v>0</v>
      </c>
      <c r="S15" s="54">
        <f>SUMIFS('D5'!AQ$11:AQ$4859,'D5'!$B$11:$B$4859,'A4.1'!$D15,'D5'!$BS$11:$BS$4859,"taip")</f>
        <v>0</v>
      </c>
      <c r="T15" s="54">
        <f>SUMIFS('D5'!AR$11:AR$4859,'D5'!$B$11:$B$4859,'A4.1'!$D15,'D5'!$BS$11:$BS$4859,"taip")</f>
        <v>0</v>
      </c>
      <c r="U15" s="54">
        <f>SUMIFS('D5'!AS$11:AS$4859,'D5'!$B$11:$B$4859,'A4.1'!$D15,'D5'!$BS$11:$BS$4859,"taip")</f>
        <v>0</v>
      </c>
      <c r="V15" s="54" t="e">
        <f>SUMIFS('D5'!AT16:AT4865,'D5'!$B$11:$B$4859,'A4.1'!$D15,'D5'!$BS$11:$BS$4859,"taip")</f>
        <v>#VALUE!</v>
      </c>
      <c r="W15" s="54" t="e">
        <f>SUMIFS('D5'!AU16:AU4865,'D5'!$B$11:$B$4859,'A4.1'!$D15,'D5'!$BS$11:$BS$4859,"taip")</f>
        <v>#VALUE!</v>
      </c>
      <c r="X15" s="54" t="e">
        <f>SUMIFS('D5'!AV16:AV4865,'D5'!$B$11:$B$4859,'A4.1'!$D15,'D5'!$BS$11:$BS$4859,"taip")</f>
        <v>#VALUE!</v>
      </c>
      <c r="Y15" s="260">
        <f t="shared" si="15"/>
        <v>0</v>
      </c>
      <c r="Z15" s="260">
        <f t="shared" si="16"/>
        <v>0</v>
      </c>
      <c r="AA15" s="260">
        <f t="shared" si="17"/>
        <v>0</v>
      </c>
      <c r="AB15" s="260">
        <f t="shared" si="18"/>
        <v>0</v>
      </c>
      <c r="AC15" s="260">
        <f t="shared" si="19"/>
        <v>0</v>
      </c>
      <c r="AD15" s="260">
        <f t="shared" si="20"/>
        <v>0</v>
      </c>
      <c r="AE15" s="260">
        <f t="shared" si="21"/>
        <v>0</v>
      </c>
      <c r="AF15" s="260">
        <f t="shared" si="22"/>
        <v>0</v>
      </c>
      <c r="AG15" s="260">
        <f t="shared" si="23"/>
        <v>0</v>
      </c>
      <c r="AH15" s="260">
        <f t="shared" si="24"/>
        <v>0</v>
      </c>
    </row>
    <row r="16" spans="1:34" x14ac:dyDescent="0.3">
      <c r="A16" s="13" t="s">
        <v>36</v>
      </c>
      <c r="B16" s="197">
        <f>'VPS1'!C17</f>
        <v>0</v>
      </c>
      <c r="C16" s="252">
        <f>'VPS1'!D17</f>
        <v>0</v>
      </c>
      <c r="D16" s="54">
        <f>'VPS1'!J17</f>
        <v>0</v>
      </c>
      <c r="E16" s="256">
        <f>'VPS2'!H16</f>
        <v>0</v>
      </c>
      <c r="F16" s="256">
        <f>'VPS2'!I16</f>
        <v>0</v>
      </c>
      <c r="G16" s="256">
        <f>'VPS2'!J16</f>
        <v>0</v>
      </c>
      <c r="H16" s="256">
        <f>'VPS2'!K16</f>
        <v>0</v>
      </c>
      <c r="I16" s="256">
        <f>'VPS2'!L16</f>
        <v>0</v>
      </c>
      <c r="J16" s="256">
        <f>'VPS2'!M16</f>
        <v>0</v>
      </c>
      <c r="K16" s="256">
        <f>'VPS2'!N16</f>
        <v>0</v>
      </c>
      <c r="L16" s="256">
        <f>'VPS2'!O16</f>
        <v>0</v>
      </c>
      <c r="M16" s="256">
        <f>'VPS2'!P16</f>
        <v>0</v>
      </c>
      <c r="N16" s="256">
        <f>'VPS2'!Q16</f>
        <v>0</v>
      </c>
      <c r="O16" s="54">
        <f>SUMIFS('D5'!AM$11:AM$4859,'D5'!$B$11:$B$4859,'A4.1'!$D16,'D5'!$BQ$11:$BQ$4859,"taip")</f>
        <v>0</v>
      </c>
      <c r="P16" s="54">
        <f>SUMIFS('D5'!AN$11:AN$4859,'D5'!$B$11:$B$4859,'A4.1'!$D16,'D5'!$BS$11:$BS$4859,"taip")</f>
        <v>0</v>
      </c>
      <c r="Q16" s="54">
        <f>SUMIFS('D5'!AO$11:AO$4859,'D5'!$B$11:$B$4859,'A4.1'!$D16,'D5'!$BS$11:$BS$4859,"taip")</f>
        <v>0</v>
      </c>
      <c r="R16" s="54">
        <f>SUMIFS('D5'!AP$11:AP$4859,'D5'!$B$11:$B$4859,'A4.1'!$D16,'D5'!$BS$11:$BS$4859,"taip")</f>
        <v>0</v>
      </c>
      <c r="S16" s="54">
        <f>SUMIFS('D5'!AQ$11:AQ$4859,'D5'!$B$11:$B$4859,'A4.1'!$D16,'D5'!$BS$11:$BS$4859,"taip")</f>
        <v>0</v>
      </c>
      <c r="T16" s="54">
        <f>SUMIFS('D5'!AR$11:AR$4859,'D5'!$B$11:$B$4859,'A4.1'!$D16,'D5'!$BS$11:$BS$4859,"taip")</f>
        <v>0</v>
      </c>
      <c r="U16" s="54">
        <f>SUMIFS('D5'!AS$11:AS$4859,'D5'!$B$11:$B$4859,'A4.1'!$D16,'D5'!$BS$11:$BS$4859,"taip")</f>
        <v>0</v>
      </c>
      <c r="V16" s="54" t="e">
        <f>SUMIFS('D5'!AT17:AT4866,'D5'!$B$11:$B$4859,'A4.1'!$D16,'D5'!$BS$11:$BS$4859,"taip")</f>
        <v>#VALUE!</v>
      </c>
      <c r="W16" s="54" t="e">
        <f>SUMIFS('D5'!AU17:AU4866,'D5'!$B$11:$B$4859,'A4.1'!$D16,'D5'!$BS$11:$BS$4859,"taip")</f>
        <v>#VALUE!</v>
      </c>
      <c r="X16" s="54" t="e">
        <f>SUMIFS('D5'!AV17:AV4866,'D5'!$B$11:$B$4859,'A4.1'!$D16,'D5'!$BS$11:$BS$4859,"taip")</f>
        <v>#VALUE!</v>
      </c>
      <c r="Y16" s="260">
        <f t="shared" si="15"/>
        <v>0</v>
      </c>
      <c r="Z16" s="260">
        <f t="shared" si="16"/>
        <v>0</v>
      </c>
      <c r="AA16" s="260">
        <f t="shared" si="17"/>
        <v>0</v>
      </c>
      <c r="AB16" s="260">
        <f t="shared" si="18"/>
        <v>0</v>
      </c>
      <c r="AC16" s="260">
        <f t="shared" si="19"/>
        <v>0</v>
      </c>
      <c r="AD16" s="260">
        <f t="shared" si="20"/>
        <v>0</v>
      </c>
      <c r="AE16" s="260">
        <f t="shared" si="21"/>
        <v>0</v>
      </c>
      <c r="AF16" s="260">
        <f t="shared" si="22"/>
        <v>0</v>
      </c>
      <c r="AG16" s="260">
        <f t="shared" si="23"/>
        <v>0</v>
      </c>
      <c r="AH16" s="260">
        <f t="shared" si="24"/>
        <v>0</v>
      </c>
    </row>
    <row r="17" spans="1:34" x14ac:dyDescent="0.3">
      <c r="A17" s="13" t="s">
        <v>37</v>
      </c>
      <c r="B17" s="197">
        <f>'VPS1'!C18</f>
        <v>0</v>
      </c>
      <c r="C17" s="252">
        <f>'VPS1'!D18</f>
        <v>0</v>
      </c>
      <c r="D17" s="54">
        <f>'VPS1'!J18</f>
        <v>0</v>
      </c>
      <c r="E17" s="256">
        <f>'VPS2'!H17</f>
        <v>0</v>
      </c>
      <c r="F17" s="256">
        <f>'VPS2'!I17</f>
        <v>0</v>
      </c>
      <c r="G17" s="256">
        <f>'VPS2'!J17</f>
        <v>0</v>
      </c>
      <c r="H17" s="256">
        <f>'VPS2'!K17</f>
        <v>0</v>
      </c>
      <c r="I17" s="256">
        <f>'VPS2'!L17</f>
        <v>0</v>
      </c>
      <c r="J17" s="256">
        <f>'VPS2'!M17</f>
        <v>0</v>
      </c>
      <c r="K17" s="256">
        <f>'VPS2'!N17</f>
        <v>0</v>
      </c>
      <c r="L17" s="256">
        <f>'VPS2'!O17</f>
        <v>0</v>
      </c>
      <c r="M17" s="256">
        <f>'VPS2'!P17</f>
        <v>0</v>
      </c>
      <c r="N17" s="256">
        <f>'VPS2'!Q17</f>
        <v>0</v>
      </c>
      <c r="O17" s="54">
        <f>SUMIFS('D5'!AM$11:AM$4859,'D5'!$B$11:$B$4859,'A4.1'!$D17,'D5'!$BQ$11:$BQ$4859,"taip")</f>
        <v>0</v>
      </c>
      <c r="P17" s="54">
        <f>SUMIFS('D5'!AN$11:AN$4859,'D5'!$B$11:$B$4859,'A4.1'!$D17,'D5'!$BS$11:$BS$4859,"taip")</f>
        <v>0</v>
      </c>
      <c r="Q17" s="54">
        <f>SUMIFS('D5'!AO$11:AO$4859,'D5'!$B$11:$B$4859,'A4.1'!$D17,'D5'!$BS$11:$BS$4859,"taip")</f>
        <v>0</v>
      </c>
      <c r="R17" s="54">
        <f>SUMIFS('D5'!AP$11:AP$4859,'D5'!$B$11:$B$4859,'A4.1'!$D17,'D5'!$BS$11:$BS$4859,"taip")</f>
        <v>0</v>
      </c>
      <c r="S17" s="54">
        <f>SUMIFS('D5'!AQ$11:AQ$4859,'D5'!$B$11:$B$4859,'A4.1'!$D17,'D5'!$BS$11:$BS$4859,"taip")</f>
        <v>0</v>
      </c>
      <c r="T17" s="54">
        <f>SUMIFS('D5'!AR$11:AR$4859,'D5'!$B$11:$B$4859,'A4.1'!$D17,'D5'!$BS$11:$BS$4859,"taip")</f>
        <v>0</v>
      </c>
      <c r="U17" s="54">
        <f>SUMIFS('D5'!AS$11:AS$4859,'D5'!$B$11:$B$4859,'A4.1'!$D17,'D5'!$BS$11:$BS$4859,"taip")</f>
        <v>0</v>
      </c>
      <c r="V17" s="54" t="e">
        <f>SUMIFS('D5'!AT18:AT4867,'D5'!$B$11:$B$4859,'A4.1'!$D17,'D5'!$BS$11:$BS$4859,"taip")</f>
        <v>#VALUE!</v>
      </c>
      <c r="W17" s="54" t="e">
        <f>SUMIFS('D5'!AU18:AU4867,'D5'!$B$11:$B$4859,'A4.1'!$D17,'D5'!$BS$11:$BS$4859,"taip")</f>
        <v>#VALUE!</v>
      </c>
      <c r="X17" s="54" t="e">
        <f>SUMIFS('D5'!AV18:AV4867,'D5'!$B$11:$B$4859,'A4.1'!$D17,'D5'!$BS$11:$BS$4859,"taip")</f>
        <v>#VALUE!</v>
      </c>
      <c r="Y17" s="260">
        <f t="shared" si="15"/>
        <v>0</v>
      </c>
      <c r="Z17" s="260">
        <f t="shared" si="16"/>
        <v>0</v>
      </c>
      <c r="AA17" s="260">
        <f t="shared" si="17"/>
        <v>0</v>
      </c>
      <c r="AB17" s="260">
        <f t="shared" si="18"/>
        <v>0</v>
      </c>
      <c r="AC17" s="260">
        <f t="shared" si="19"/>
        <v>0</v>
      </c>
      <c r="AD17" s="260">
        <f t="shared" si="20"/>
        <v>0</v>
      </c>
      <c r="AE17" s="260">
        <f t="shared" si="21"/>
        <v>0</v>
      </c>
      <c r="AF17" s="260">
        <f t="shared" si="22"/>
        <v>0</v>
      </c>
      <c r="AG17" s="260">
        <f t="shared" si="23"/>
        <v>0</v>
      </c>
      <c r="AH17" s="260">
        <f t="shared" si="24"/>
        <v>0</v>
      </c>
    </row>
    <row r="18" spans="1:34" x14ac:dyDescent="0.3">
      <c r="A18" s="13" t="s">
        <v>38</v>
      </c>
      <c r="B18" s="197">
        <f>'VPS1'!C19</f>
        <v>0</v>
      </c>
      <c r="C18" s="252">
        <f>'VPS1'!D19</f>
        <v>0</v>
      </c>
      <c r="D18" s="54">
        <f>'VPS1'!J19</f>
        <v>0</v>
      </c>
      <c r="E18" s="256">
        <f>'VPS2'!H18</f>
        <v>0</v>
      </c>
      <c r="F18" s="256">
        <f>'VPS2'!I18</f>
        <v>0</v>
      </c>
      <c r="G18" s="256">
        <f>'VPS2'!J18</f>
        <v>0</v>
      </c>
      <c r="H18" s="256">
        <f>'VPS2'!K18</f>
        <v>0</v>
      </c>
      <c r="I18" s="256">
        <f>'VPS2'!L18</f>
        <v>0</v>
      </c>
      <c r="J18" s="256">
        <f>'VPS2'!M18</f>
        <v>0</v>
      </c>
      <c r="K18" s="256">
        <f>'VPS2'!N18</f>
        <v>0</v>
      </c>
      <c r="L18" s="256">
        <f>'VPS2'!O18</f>
        <v>0</v>
      </c>
      <c r="M18" s="256">
        <f>'VPS2'!P18</f>
        <v>0</v>
      </c>
      <c r="N18" s="256">
        <f>'VPS2'!Q18</f>
        <v>0</v>
      </c>
      <c r="O18" s="54">
        <f>SUMIFS('D5'!AM$11:AM$4859,'D5'!$B$11:$B$4859,'A4.1'!$D18,'D5'!$BQ$11:$BQ$4859,"taip")</f>
        <v>0</v>
      </c>
      <c r="P18" s="54">
        <f>SUMIFS('D5'!AN$11:AN$4859,'D5'!$B$11:$B$4859,'A4.1'!$D18,'D5'!$BS$11:$BS$4859,"taip")</f>
        <v>0</v>
      </c>
      <c r="Q18" s="54">
        <f>SUMIFS('D5'!AO$11:AO$4859,'D5'!$B$11:$B$4859,'A4.1'!$D18,'D5'!$BS$11:$BS$4859,"taip")</f>
        <v>0</v>
      </c>
      <c r="R18" s="54">
        <f>SUMIFS('D5'!AP$11:AP$4859,'D5'!$B$11:$B$4859,'A4.1'!$D18,'D5'!$BS$11:$BS$4859,"taip")</f>
        <v>0</v>
      </c>
      <c r="S18" s="54">
        <f>SUMIFS('D5'!AQ$11:AQ$4859,'D5'!$B$11:$B$4859,'A4.1'!$D18,'D5'!$BS$11:$BS$4859,"taip")</f>
        <v>0</v>
      </c>
      <c r="T18" s="54">
        <f>SUMIFS('D5'!AR$11:AR$4859,'D5'!$B$11:$B$4859,'A4.1'!$D18,'D5'!$BS$11:$BS$4859,"taip")</f>
        <v>0</v>
      </c>
      <c r="U18" s="54">
        <f>SUMIFS('D5'!AS$11:AS$4859,'D5'!$B$11:$B$4859,'A4.1'!$D18,'D5'!$BS$11:$BS$4859,"taip")</f>
        <v>0</v>
      </c>
      <c r="V18" s="54" t="e">
        <f>SUMIFS('D5'!AT19:AT4868,'D5'!$B$11:$B$4859,'A4.1'!$D18,'D5'!$BS$11:$BS$4859,"taip")</f>
        <v>#VALUE!</v>
      </c>
      <c r="W18" s="54" t="e">
        <f>SUMIFS('D5'!AU19:AU4868,'D5'!$B$11:$B$4859,'A4.1'!$D18,'D5'!$BS$11:$BS$4859,"taip")</f>
        <v>#VALUE!</v>
      </c>
      <c r="X18" s="54" t="e">
        <f>SUMIFS('D5'!AV19:AV4868,'D5'!$B$11:$B$4859,'A4.1'!$D18,'D5'!$BS$11:$BS$4859,"taip")</f>
        <v>#VALUE!</v>
      </c>
      <c r="Y18" s="260">
        <f t="shared" si="15"/>
        <v>0</v>
      </c>
      <c r="Z18" s="260">
        <f t="shared" si="16"/>
        <v>0</v>
      </c>
      <c r="AA18" s="260">
        <f t="shared" si="17"/>
        <v>0</v>
      </c>
      <c r="AB18" s="260">
        <f t="shared" si="18"/>
        <v>0</v>
      </c>
      <c r="AC18" s="260">
        <f t="shared" si="19"/>
        <v>0</v>
      </c>
      <c r="AD18" s="260">
        <f t="shared" si="20"/>
        <v>0</v>
      </c>
      <c r="AE18" s="260">
        <f t="shared" si="21"/>
        <v>0</v>
      </c>
      <c r="AF18" s="260">
        <f t="shared" si="22"/>
        <v>0</v>
      </c>
      <c r="AG18" s="260">
        <f t="shared" si="23"/>
        <v>0</v>
      </c>
      <c r="AH18" s="260">
        <f t="shared" si="24"/>
        <v>0</v>
      </c>
    </row>
    <row r="19" spans="1:34" x14ac:dyDescent="0.3">
      <c r="A19" s="13" t="s">
        <v>39</v>
      </c>
      <c r="B19" s="197">
        <f>'VPS1'!C20</f>
        <v>0</v>
      </c>
      <c r="C19" s="252">
        <f>'VPS1'!D20</f>
        <v>0</v>
      </c>
      <c r="D19" s="54">
        <f>'VPS1'!J20</f>
        <v>0</v>
      </c>
      <c r="E19" s="256">
        <f>'VPS2'!H19</f>
        <v>0</v>
      </c>
      <c r="F19" s="256">
        <f>'VPS2'!I19</f>
        <v>0</v>
      </c>
      <c r="G19" s="256">
        <f>'VPS2'!J19</f>
        <v>0</v>
      </c>
      <c r="H19" s="256">
        <f>'VPS2'!K19</f>
        <v>0</v>
      </c>
      <c r="I19" s="256">
        <f>'VPS2'!L19</f>
        <v>0</v>
      </c>
      <c r="J19" s="256">
        <f>'VPS2'!M19</f>
        <v>0</v>
      </c>
      <c r="K19" s="256">
        <f>'VPS2'!N19</f>
        <v>0</v>
      </c>
      <c r="L19" s="256">
        <f>'VPS2'!O19</f>
        <v>0</v>
      </c>
      <c r="M19" s="256">
        <f>'VPS2'!P19</f>
        <v>0</v>
      </c>
      <c r="N19" s="256">
        <f>'VPS2'!Q19</f>
        <v>0</v>
      </c>
      <c r="O19" s="54">
        <f>SUMIFS('D5'!AM$11:AM$4859,'D5'!$B$11:$B$4859,'A4.1'!$D19,'D5'!$BQ$11:$BQ$4859,"taip")</f>
        <v>0</v>
      </c>
      <c r="P19" s="54">
        <f>SUMIFS('D5'!AN$11:AN$4859,'D5'!$B$11:$B$4859,'A4.1'!$D19,'D5'!$BS$11:$BS$4859,"taip")</f>
        <v>0</v>
      </c>
      <c r="Q19" s="54">
        <f>SUMIFS('D5'!AO$11:AO$4859,'D5'!$B$11:$B$4859,'A4.1'!$D19,'D5'!$BS$11:$BS$4859,"taip")</f>
        <v>0</v>
      </c>
      <c r="R19" s="54">
        <f>SUMIFS('D5'!AP$11:AP$4859,'D5'!$B$11:$B$4859,'A4.1'!$D19,'D5'!$BS$11:$BS$4859,"taip")</f>
        <v>0</v>
      </c>
      <c r="S19" s="54">
        <f>SUMIFS('D5'!AQ$11:AQ$4859,'D5'!$B$11:$B$4859,'A4.1'!$D19,'D5'!$BS$11:$BS$4859,"taip")</f>
        <v>0</v>
      </c>
      <c r="T19" s="54">
        <f>SUMIFS('D5'!AR$11:AR$4859,'D5'!$B$11:$B$4859,'A4.1'!$D19,'D5'!$BS$11:$BS$4859,"taip")</f>
        <v>0</v>
      </c>
      <c r="U19" s="54">
        <f>SUMIFS('D5'!AS$11:AS$4859,'D5'!$B$11:$B$4859,'A4.1'!$D19,'D5'!$BS$11:$BS$4859,"taip")</f>
        <v>0</v>
      </c>
      <c r="V19" s="54" t="e">
        <f>SUMIFS('D5'!AT20:AT4869,'D5'!$B$11:$B$4859,'A4.1'!$D19,'D5'!$BS$11:$BS$4859,"taip")</f>
        <v>#VALUE!</v>
      </c>
      <c r="W19" s="54" t="e">
        <f>SUMIFS('D5'!AU20:AU4869,'D5'!$B$11:$B$4859,'A4.1'!$D19,'D5'!$BS$11:$BS$4859,"taip")</f>
        <v>#VALUE!</v>
      </c>
      <c r="X19" s="54" t="e">
        <f>SUMIFS('D5'!AV20:AV4869,'D5'!$B$11:$B$4859,'A4.1'!$D19,'D5'!$BS$11:$BS$4859,"taip")</f>
        <v>#VALUE!</v>
      </c>
      <c r="Y19" s="260">
        <f t="shared" si="15"/>
        <v>0</v>
      </c>
      <c r="Z19" s="260">
        <f t="shared" si="16"/>
        <v>0</v>
      </c>
      <c r="AA19" s="260">
        <f t="shared" si="17"/>
        <v>0</v>
      </c>
      <c r="AB19" s="260">
        <f t="shared" si="18"/>
        <v>0</v>
      </c>
      <c r="AC19" s="260">
        <f t="shared" si="19"/>
        <v>0</v>
      </c>
      <c r="AD19" s="260">
        <f t="shared" si="20"/>
        <v>0</v>
      </c>
      <c r="AE19" s="260">
        <f t="shared" si="21"/>
        <v>0</v>
      </c>
      <c r="AF19" s="260">
        <f t="shared" si="22"/>
        <v>0</v>
      </c>
      <c r="AG19" s="260">
        <f t="shared" si="23"/>
        <v>0</v>
      </c>
      <c r="AH19" s="260">
        <f t="shared" si="24"/>
        <v>0</v>
      </c>
    </row>
    <row r="20" spans="1:34" x14ac:dyDescent="0.3">
      <c r="A20" s="13" t="s">
        <v>40</v>
      </c>
      <c r="B20" s="197">
        <f>'VPS1'!C21</f>
        <v>0</v>
      </c>
      <c r="C20" s="252">
        <f>'VPS1'!D21</f>
        <v>0</v>
      </c>
      <c r="D20" s="54">
        <f>'VPS1'!J21</f>
        <v>0</v>
      </c>
      <c r="E20" s="256">
        <f>'VPS2'!H20</f>
        <v>0</v>
      </c>
      <c r="F20" s="256">
        <f>'VPS2'!I20</f>
        <v>0</v>
      </c>
      <c r="G20" s="256">
        <f>'VPS2'!J20</f>
        <v>0</v>
      </c>
      <c r="H20" s="256">
        <f>'VPS2'!K20</f>
        <v>0</v>
      </c>
      <c r="I20" s="256">
        <f>'VPS2'!L20</f>
        <v>0</v>
      </c>
      <c r="J20" s="256">
        <f>'VPS2'!M20</f>
        <v>0</v>
      </c>
      <c r="K20" s="256">
        <f>'VPS2'!N20</f>
        <v>0</v>
      </c>
      <c r="L20" s="256">
        <f>'VPS2'!O20</f>
        <v>0</v>
      </c>
      <c r="M20" s="256">
        <f>'VPS2'!P20</f>
        <v>0</v>
      </c>
      <c r="N20" s="256">
        <f>'VPS2'!Q20</f>
        <v>0</v>
      </c>
      <c r="O20" s="54">
        <f>SUMIFS('D5'!AM$11:AM$4859,'D5'!$B$11:$B$4859,'A4.1'!$D20,'D5'!$BQ$11:$BQ$4859,"taip")</f>
        <v>0</v>
      </c>
      <c r="P20" s="54">
        <f>SUMIFS('D5'!AN$11:AN$4859,'D5'!$B$11:$B$4859,'A4.1'!$D20,'D5'!$BS$11:$BS$4859,"taip")</f>
        <v>0</v>
      </c>
      <c r="Q20" s="54">
        <f>SUMIFS('D5'!AO$11:AO$4859,'D5'!$B$11:$B$4859,'A4.1'!$D20,'D5'!$BS$11:$BS$4859,"taip")</f>
        <v>0</v>
      </c>
      <c r="R20" s="54">
        <f>SUMIFS('D5'!AP$11:AP$4859,'D5'!$B$11:$B$4859,'A4.1'!$D20,'D5'!$BS$11:$BS$4859,"taip")</f>
        <v>0</v>
      </c>
      <c r="S20" s="54">
        <f>SUMIFS('D5'!AQ$11:AQ$4859,'D5'!$B$11:$B$4859,'A4.1'!$D20,'D5'!$BS$11:$BS$4859,"taip")</f>
        <v>0</v>
      </c>
      <c r="T20" s="54">
        <f>SUMIFS('D5'!AR$11:AR$4859,'D5'!$B$11:$B$4859,'A4.1'!$D20,'D5'!$BS$11:$BS$4859,"taip")</f>
        <v>0</v>
      </c>
      <c r="U20" s="54">
        <f>SUMIFS('D5'!AS$11:AS$4859,'D5'!$B$11:$B$4859,'A4.1'!$D20,'D5'!$BS$11:$BS$4859,"taip")</f>
        <v>0</v>
      </c>
      <c r="V20" s="54" t="e">
        <f>SUMIFS('D5'!AT21:AT4870,'D5'!$B$11:$B$4859,'A4.1'!$D20,'D5'!$BS$11:$BS$4859,"taip")</f>
        <v>#VALUE!</v>
      </c>
      <c r="W20" s="54" t="e">
        <f>SUMIFS('D5'!AU21:AU4870,'D5'!$B$11:$B$4859,'A4.1'!$D20,'D5'!$BS$11:$BS$4859,"taip")</f>
        <v>#VALUE!</v>
      </c>
      <c r="X20" s="54" t="e">
        <f>SUMIFS('D5'!AV21:AV4870,'D5'!$B$11:$B$4859,'A4.1'!$D20,'D5'!$BS$11:$BS$4859,"taip")</f>
        <v>#VALUE!</v>
      </c>
      <c r="Y20" s="260">
        <f t="shared" si="15"/>
        <v>0</v>
      </c>
      <c r="Z20" s="260">
        <f t="shared" si="16"/>
        <v>0</v>
      </c>
      <c r="AA20" s="260">
        <f t="shared" si="17"/>
        <v>0</v>
      </c>
      <c r="AB20" s="260">
        <f t="shared" si="18"/>
        <v>0</v>
      </c>
      <c r="AC20" s="260">
        <f t="shared" si="19"/>
        <v>0</v>
      </c>
      <c r="AD20" s="260">
        <f t="shared" si="20"/>
        <v>0</v>
      </c>
      <c r="AE20" s="260">
        <f t="shared" si="21"/>
        <v>0</v>
      </c>
      <c r="AF20" s="260">
        <f t="shared" si="22"/>
        <v>0</v>
      </c>
      <c r="AG20" s="260">
        <f t="shared" si="23"/>
        <v>0</v>
      </c>
      <c r="AH20" s="260">
        <f t="shared" si="24"/>
        <v>0</v>
      </c>
    </row>
    <row r="21" spans="1:34" x14ac:dyDescent="0.3">
      <c r="A21" s="13" t="s">
        <v>41</v>
      </c>
      <c r="B21" s="197">
        <f>'VPS1'!C22</f>
        <v>0</v>
      </c>
      <c r="C21" s="252">
        <f>'VPS1'!D22</f>
        <v>0</v>
      </c>
      <c r="D21" s="54">
        <f>'VPS1'!J22</f>
        <v>0</v>
      </c>
      <c r="E21" s="256">
        <f>'VPS2'!H21</f>
        <v>0</v>
      </c>
      <c r="F21" s="256">
        <f>'VPS2'!I21</f>
        <v>0</v>
      </c>
      <c r="G21" s="256">
        <f>'VPS2'!J21</f>
        <v>0</v>
      </c>
      <c r="H21" s="256">
        <f>'VPS2'!K21</f>
        <v>0</v>
      </c>
      <c r="I21" s="256">
        <f>'VPS2'!L21</f>
        <v>0</v>
      </c>
      <c r="J21" s="256">
        <f>'VPS2'!M21</f>
        <v>0</v>
      </c>
      <c r="K21" s="256">
        <f>'VPS2'!N21</f>
        <v>0</v>
      </c>
      <c r="L21" s="256">
        <f>'VPS2'!O21</f>
        <v>0</v>
      </c>
      <c r="M21" s="256">
        <f>'VPS2'!P21</f>
        <v>0</v>
      </c>
      <c r="N21" s="256">
        <f>'VPS2'!Q21</f>
        <v>0</v>
      </c>
      <c r="O21" s="54">
        <f>SUMIFS('D5'!AM$11:AM$4859,'D5'!$B$11:$B$4859,'A4.1'!$D21,'D5'!$BQ$11:$BQ$4859,"taip")</f>
        <v>0</v>
      </c>
      <c r="P21" s="54">
        <f>SUMIFS('D5'!AN$11:AN$4859,'D5'!$B$11:$B$4859,'A4.1'!$D21,'D5'!$BS$11:$BS$4859,"taip")</f>
        <v>0</v>
      </c>
      <c r="Q21" s="54">
        <f>SUMIFS('D5'!AO$11:AO$4859,'D5'!$B$11:$B$4859,'A4.1'!$D21,'D5'!$BS$11:$BS$4859,"taip")</f>
        <v>0</v>
      </c>
      <c r="R21" s="54">
        <f>SUMIFS('D5'!AP$11:AP$4859,'D5'!$B$11:$B$4859,'A4.1'!$D21,'D5'!$BS$11:$BS$4859,"taip")</f>
        <v>0</v>
      </c>
      <c r="S21" s="54">
        <f>SUMIFS('D5'!AQ$11:AQ$4859,'D5'!$B$11:$B$4859,'A4.1'!$D21,'D5'!$BS$11:$BS$4859,"taip")</f>
        <v>0</v>
      </c>
      <c r="T21" s="54">
        <f>SUMIFS('D5'!AR$11:AR$4859,'D5'!$B$11:$B$4859,'A4.1'!$D21,'D5'!$BS$11:$BS$4859,"taip")</f>
        <v>0</v>
      </c>
      <c r="U21" s="54">
        <f>SUMIFS('D5'!AS$11:AS$4859,'D5'!$B$11:$B$4859,'A4.1'!$D21,'D5'!$BS$11:$BS$4859,"taip")</f>
        <v>0</v>
      </c>
      <c r="V21" s="54" t="e">
        <f>SUMIFS('D5'!AT22:AT4871,'D5'!$B$11:$B$4859,'A4.1'!$D21,'D5'!$BS$11:$BS$4859,"taip")</f>
        <v>#VALUE!</v>
      </c>
      <c r="W21" s="54" t="e">
        <f>SUMIFS('D5'!AU22:AU4871,'D5'!$B$11:$B$4859,'A4.1'!$D21,'D5'!$BS$11:$BS$4859,"taip")</f>
        <v>#VALUE!</v>
      </c>
      <c r="X21" s="54" t="e">
        <f>SUMIFS('D5'!AV22:AV4871,'D5'!$B$11:$B$4859,'A4.1'!$D21,'D5'!$BS$11:$BS$4859,"taip")</f>
        <v>#VALUE!</v>
      </c>
      <c r="Y21" s="260">
        <f t="shared" si="15"/>
        <v>0</v>
      </c>
      <c r="Z21" s="260">
        <f t="shared" si="16"/>
        <v>0</v>
      </c>
      <c r="AA21" s="260">
        <f t="shared" si="17"/>
        <v>0</v>
      </c>
      <c r="AB21" s="260">
        <f t="shared" si="18"/>
        <v>0</v>
      </c>
      <c r="AC21" s="260">
        <f t="shared" si="19"/>
        <v>0</v>
      </c>
      <c r="AD21" s="260">
        <f t="shared" si="20"/>
        <v>0</v>
      </c>
      <c r="AE21" s="260">
        <f t="shared" si="21"/>
        <v>0</v>
      </c>
      <c r="AF21" s="260">
        <f t="shared" si="22"/>
        <v>0</v>
      </c>
      <c r="AG21" s="260">
        <f t="shared" si="23"/>
        <v>0</v>
      </c>
      <c r="AH21" s="260">
        <f t="shared" si="24"/>
        <v>0</v>
      </c>
    </row>
    <row r="22" spans="1:34" x14ac:dyDescent="0.3">
      <c r="A22" s="13" t="s">
        <v>42</v>
      </c>
      <c r="B22" s="197">
        <f>'VPS1'!C23</f>
        <v>0</v>
      </c>
      <c r="C22" s="252">
        <f>'VPS1'!D23</f>
        <v>0</v>
      </c>
      <c r="D22" s="54">
        <f>'VPS1'!J23</f>
        <v>0</v>
      </c>
      <c r="E22" s="256">
        <f>'VPS2'!H22</f>
        <v>0</v>
      </c>
      <c r="F22" s="256">
        <f>'VPS2'!I22</f>
        <v>0</v>
      </c>
      <c r="G22" s="256">
        <f>'VPS2'!J22</f>
        <v>0</v>
      </c>
      <c r="H22" s="256">
        <f>'VPS2'!K22</f>
        <v>0</v>
      </c>
      <c r="I22" s="256">
        <f>'VPS2'!L22</f>
        <v>0</v>
      </c>
      <c r="J22" s="256">
        <f>'VPS2'!M22</f>
        <v>0</v>
      </c>
      <c r="K22" s="256">
        <f>'VPS2'!N22</f>
        <v>0</v>
      </c>
      <c r="L22" s="256">
        <f>'VPS2'!O22</f>
        <v>0</v>
      </c>
      <c r="M22" s="256">
        <f>'VPS2'!P22</f>
        <v>0</v>
      </c>
      <c r="N22" s="256">
        <f>'VPS2'!Q22</f>
        <v>0</v>
      </c>
      <c r="O22" s="54">
        <f>SUMIFS('D5'!AM$11:AM$4859,'D5'!$B$11:$B$4859,'A4.1'!$D22,'D5'!$BQ$11:$BQ$4859,"taip")</f>
        <v>0</v>
      </c>
      <c r="P22" s="54">
        <f>SUMIFS('D5'!AN$11:AN$4859,'D5'!$B$11:$B$4859,'A4.1'!$D22,'D5'!$BS$11:$BS$4859,"taip")</f>
        <v>0</v>
      </c>
      <c r="Q22" s="54">
        <f>SUMIFS('D5'!AO$11:AO$4859,'D5'!$B$11:$B$4859,'A4.1'!$D22,'D5'!$BS$11:$BS$4859,"taip")</f>
        <v>0</v>
      </c>
      <c r="R22" s="54">
        <f>SUMIFS('D5'!AP$11:AP$4859,'D5'!$B$11:$B$4859,'A4.1'!$D22,'D5'!$BS$11:$BS$4859,"taip")</f>
        <v>0</v>
      </c>
      <c r="S22" s="54">
        <f>SUMIFS('D5'!AQ$11:AQ$4859,'D5'!$B$11:$B$4859,'A4.1'!$D22,'D5'!$BS$11:$BS$4859,"taip")</f>
        <v>0</v>
      </c>
      <c r="T22" s="54">
        <f>SUMIFS('D5'!AR$11:AR$4859,'D5'!$B$11:$B$4859,'A4.1'!$D22,'D5'!$BS$11:$BS$4859,"taip")</f>
        <v>0</v>
      </c>
      <c r="U22" s="54">
        <f>SUMIFS('D5'!AS$11:AS$4859,'D5'!$B$11:$B$4859,'A4.1'!$D22,'D5'!$BS$11:$BS$4859,"taip")</f>
        <v>0</v>
      </c>
      <c r="V22" s="54" t="e">
        <f>SUMIFS('D5'!AT23:AT4872,'D5'!$B$11:$B$4859,'A4.1'!$D22,'D5'!$BS$11:$BS$4859,"taip")</f>
        <v>#VALUE!</v>
      </c>
      <c r="W22" s="54" t="e">
        <f>SUMIFS('D5'!AU23:AU4872,'D5'!$B$11:$B$4859,'A4.1'!$D22,'D5'!$BS$11:$BS$4859,"taip")</f>
        <v>#VALUE!</v>
      </c>
      <c r="X22" s="54" t="e">
        <f>SUMIFS('D5'!AV23:AV4872,'D5'!$B$11:$B$4859,'A4.1'!$D22,'D5'!$BS$11:$BS$4859,"taip")</f>
        <v>#VALUE!</v>
      </c>
      <c r="Y22" s="260">
        <f t="shared" si="15"/>
        <v>0</v>
      </c>
      <c r="Z22" s="260">
        <f t="shared" si="16"/>
        <v>0</v>
      </c>
      <c r="AA22" s="260">
        <f t="shared" si="17"/>
        <v>0</v>
      </c>
      <c r="AB22" s="260">
        <f t="shared" si="18"/>
        <v>0</v>
      </c>
      <c r="AC22" s="260">
        <f t="shared" si="19"/>
        <v>0</v>
      </c>
      <c r="AD22" s="260">
        <f t="shared" si="20"/>
        <v>0</v>
      </c>
      <c r="AE22" s="260">
        <f t="shared" si="21"/>
        <v>0</v>
      </c>
      <c r="AF22" s="260">
        <f t="shared" si="22"/>
        <v>0</v>
      </c>
      <c r="AG22" s="260">
        <f t="shared" si="23"/>
        <v>0</v>
      </c>
      <c r="AH22" s="260">
        <f t="shared" si="24"/>
        <v>0</v>
      </c>
    </row>
    <row r="23" spans="1:34" x14ac:dyDescent="0.3">
      <c r="A23" s="13" t="s">
        <v>43</v>
      </c>
      <c r="B23" s="197">
        <f>'VPS1'!C24</f>
        <v>0</v>
      </c>
      <c r="C23" s="252">
        <f>'VPS1'!D24</f>
        <v>0</v>
      </c>
      <c r="D23" s="54">
        <f>'VPS1'!J24</f>
        <v>0</v>
      </c>
      <c r="E23" s="256">
        <f>'VPS2'!H23</f>
        <v>0</v>
      </c>
      <c r="F23" s="256">
        <f>'VPS2'!I23</f>
        <v>0</v>
      </c>
      <c r="G23" s="256">
        <f>'VPS2'!J23</f>
        <v>0</v>
      </c>
      <c r="H23" s="256">
        <f>'VPS2'!K23</f>
        <v>0</v>
      </c>
      <c r="I23" s="256">
        <f>'VPS2'!L23</f>
        <v>0</v>
      </c>
      <c r="J23" s="256">
        <f>'VPS2'!M23</f>
        <v>0</v>
      </c>
      <c r="K23" s="256">
        <f>'VPS2'!N23</f>
        <v>0</v>
      </c>
      <c r="L23" s="256">
        <f>'VPS2'!O23</f>
        <v>0</v>
      </c>
      <c r="M23" s="256">
        <f>'VPS2'!P23</f>
        <v>0</v>
      </c>
      <c r="N23" s="256">
        <f>'VPS2'!Q23</f>
        <v>0</v>
      </c>
      <c r="O23" s="54">
        <f>SUMIFS('D5'!AM$11:AM$4859,'D5'!$B$11:$B$4859,'A4.1'!$D23,'D5'!$BQ$11:$BQ$4859,"taip")</f>
        <v>0</v>
      </c>
      <c r="P23" s="54">
        <f>SUMIFS('D5'!AN$11:AN$4859,'D5'!$B$11:$B$4859,'A4.1'!$D23,'D5'!$BS$11:$BS$4859,"taip")</f>
        <v>0</v>
      </c>
      <c r="Q23" s="54">
        <f>SUMIFS('D5'!AO$11:AO$4859,'D5'!$B$11:$B$4859,'A4.1'!$D23,'D5'!$BS$11:$BS$4859,"taip")</f>
        <v>0</v>
      </c>
      <c r="R23" s="54">
        <f>SUMIFS('D5'!AP$11:AP$4859,'D5'!$B$11:$B$4859,'A4.1'!$D23,'D5'!$BS$11:$BS$4859,"taip")</f>
        <v>0</v>
      </c>
      <c r="S23" s="54">
        <f>SUMIFS('D5'!AQ$11:AQ$4859,'D5'!$B$11:$B$4859,'A4.1'!$D23,'D5'!$BS$11:$BS$4859,"taip")</f>
        <v>0</v>
      </c>
      <c r="T23" s="54">
        <f>SUMIFS('D5'!AR$11:AR$4859,'D5'!$B$11:$B$4859,'A4.1'!$D23,'D5'!$BS$11:$BS$4859,"taip")</f>
        <v>0</v>
      </c>
      <c r="U23" s="54">
        <f>SUMIFS('D5'!AS$11:AS$4859,'D5'!$B$11:$B$4859,'A4.1'!$D23,'D5'!$BS$11:$BS$4859,"taip")</f>
        <v>0</v>
      </c>
      <c r="V23" s="54" t="e">
        <f>SUMIFS('D5'!AT24:AT4873,'D5'!$B$11:$B$4859,'A4.1'!$D23,'D5'!$BS$11:$BS$4859,"taip")</f>
        <v>#VALUE!</v>
      </c>
      <c r="W23" s="54" t="e">
        <f>SUMIFS('D5'!AU24:AU4873,'D5'!$B$11:$B$4859,'A4.1'!$D23,'D5'!$BS$11:$BS$4859,"taip")</f>
        <v>#VALUE!</v>
      </c>
      <c r="X23" s="54" t="e">
        <f>SUMIFS('D5'!AV24:AV4873,'D5'!$B$11:$B$4859,'A4.1'!$D23,'D5'!$BS$11:$BS$4859,"taip")</f>
        <v>#VALUE!</v>
      </c>
      <c r="Y23" s="260">
        <f t="shared" si="15"/>
        <v>0</v>
      </c>
      <c r="Z23" s="260">
        <f t="shared" si="16"/>
        <v>0</v>
      </c>
      <c r="AA23" s="260">
        <f t="shared" si="17"/>
        <v>0</v>
      </c>
      <c r="AB23" s="260">
        <f t="shared" si="18"/>
        <v>0</v>
      </c>
      <c r="AC23" s="260">
        <f t="shared" si="19"/>
        <v>0</v>
      </c>
      <c r="AD23" s="260">
        <f t="shared" si="20"/>
        <v>0</v>
      </c>
      <c r="AE23" s="260">
        <f t="shared" si="21"/>
        <v>0</v>
      </c>
      <c r="AF23" s="260">
        <f t="shared" si="22"/>
        <v>0</v>
      </c>
      <c r="AG23" s="260">
        <f t="shared" si="23"/>
        <v>0</v>
      </c>
      <c r="AH23" s="260">
        <f t="shared" si="24"/>
        <v>0</v>
      </c>
    </row>
    <row r="24" spans="1:34" x14ac:dyDescent="0.3">
      <c r="A24" s="13" t="s">
        <v>44</v>
      </c>
      <c r="B24" s="197">
        <f>'VPS1'!C25</f>
        <v>0</v>
      </c>
      <c r="C24" s="252">
        <f>'VPS1'!D25</f>
        <v>0</v>
      </c>
      <c r="D24" s="54">
        <f>'VPS1'!J25</f>
        <v>0</v>
      </c>
      <c r="E24" s="256">
        <f>'VPS2'!H24</f>
        <v>0</v>
      </c>
      <c r="F24" s="256">
        <f>'VPS2'!I24</f>
        <v>0</v>
      </c>
      <c r="G24" s="256">
        <f>'VPS2'!J24</f>
        <v>0</v>
      </c>
      <c r="H24" s="256">
        <f>'VPS2'!K24</f>
        <v>0</v>
      </c>
      <c r="I24" s="256">
        <f>'VPS2'!L24</f>
        <v>0</v>
      </c>
      <c r="J24" s="256">
        <f>'VPS2'!M24</f>
        <v>0</v>
      </c>
      <c r="K24" s="256">
        <f>'VPS2'!N24</f>
        <v>0</v>
      </c>
      <c r="L24" s="256">
        <f>'VPS2'!O24</f>
        <v>0</v>
      </c>
      <c r="M24" s="256">
        <f>'VPS2'!P24</f>
        <v>0</v>
      </c>
      <c r="N24" s="256">
        <f>'VPS2'!Q24</f>
        <v>0</v>
      </c>
      <c r="O24" s="54">
        <f>SUMIFS('D5'!AM$11:AM$4859,'D5'!$B$11:$B$4859,'A4.1'!$D24,'D5'!$BQ$11:$BQ$4859,"taip")</f>
        <v>0</v>
      </c>
      <c r="P24" s="54">
        <f>SUMIFS('D5'!AN$11:AN$4859,'D5'!$B$11:$B$4859,'A4.1'!$D24,'D5'!$BS$11:$BS$4859,"taip")</f>
        <v>0</v>
      </c>
      <c r="Q24" s="54">
        <f>SUMIFS('D5'!AO$11:AO$4859,'D5'!$B$11:$B$4859,'A4.1'!$D24,'D5'!$BS$11:$BS$4859,"taip")</f>
        <v>0</v>
      </c>
      <c r="R24" s="54">
        <f>SUMIFS('D5'!AP$11:AP$4859,'D5'!$B$11:$B$4859,'A4.1'!$D24,'D5'!$BS$11:$BS$4859,"taip")</f>
        <v>0</v>
      </c>
      <c r="S24" s="54">
        <f>SUMIFS('D5'!AQ$11:AQ$4859,'D5'!$B$11:$B$4859,'A4.1'!$D24,'D5'!$BS$11:$BS$4859,"taip")</f>
        <v>0</v>
      </c>
      <c r="T24" s="54">
        <f>SUMIFS('D5'!AR$11:AR$4859,'D5'!$B$11:$B$4859,'A4.1'!$D24,'D5'!$BS$11:$BS$4859,"taip")</f>
        <v>0</v>
      </c>
      <c r="U24" s="54">
        <f>SUMIFS('D5'!AS$11:AS$4859,'D5'!$B$11:$B$4859,'A4.1'!$D24,'D5'!$BS$11:$BS$4859,"taip")</f>
        <v>0</v>
      </c>
      <c r="V24" s="54" t="e">
        <f>SUMIFS('D5'!AT25:AT4874,'D5'!$B$11:$B$4859,'A4.1'!$D24,'D5'!$BS$11:$BS$4859,"taip")</f>
        <v>#VALUE!</v>
      </c>
      <c r="W24" s="54" t="e">
        <f>SUMIFS('D5'!AU25:AU4874,'D5'!$B$11:$B$4859,'A4.1'!$D24,'D5'!$BS$11:$BS$4859,"taip")</f>
        <v>#VALUE!</v>
      </c>
      <c r="X24" s="54" t="e">
        <f>SUMIFS('D5'!AV25:AV4874,'D5'!$B$11:$B$4859,'A4.1'!$D24,'D5'!$BS$11:$BS$4859,"taip")</f>
        <v>#VALUE!</v>
      </c>
      <c r="Y24" s="260">
        <f t="shared" si="15"/>
        <v>0</v>
      </c>
      <c r="Z24" s="260">
        <f t="shared" si="16"/>
        <v>0</v>
      </c>
      <c r="AA24" s="260">
        <f t="shared" si="17"/>
        <v>0</v>
      </c>
      <c r="AB24" s="260">
        <f t="shared" si="18"/>
        <v>0</v>
      </c>
      <c r="AC24" s="260">
        <f t="shared" si="19"/>
        <v>0</v>
      </c>
      <c r="AD24" s="260">
        <f t="shared" si="20"/>
        <v>0</v>
      </c>
      <c r="AE24" s="260">
        <f t="shared" si="21"/>
        <v>0</v>
      </c>
      <c r="AF24" s="260">
        <f t="shared" si="22"/>
        <v>0</v>
      </c>
      <c r="AG24" s="260">
        <f t="shared" si="23"/>
        <v>0</v>
      </c>
      <c r="AH24" s="260">
        <f t="shared" si="24"/>
        <v>0</v>
      </c>
    </row>
    <row r="25" spans="1:34" x14ac:dyDescent="0.3">
      <c r="A25" s="13" t="s">
        <v>45</v>
      </c>
      <c r="B25" s="197">
        <f>'VPS1'!C26</f>
        <v>0</v>
      </c>
      <c r="C25" s="252">
        <f>'VPS1'!D26</f>
        <v>0</v>
      </c>
      <c r="D25" s="54">
        <f>'VPS1'!J26</f>
        <v>0</v>
      </c>
      <c r="E25" s="256">
        <f>'VPS2'!H25</f>
        <v>0</v>
      </c>
      <c r="F25" s="256">
        <f>'VPS2'!I25</f>
        <v>0</v>
      </c>
      <c r="G25" s="256">
        <f>'VPS2'!J25</f>
        <v>0</v>
      </c>
      <c r="H25" s="256">
        <f>'VPS2'!K25</f>
        <v>0</v>
      </c>
      <c r="I25" s="256">
        <f>'VPS2'!L25</f>
        <v>0</v>
      </c>
      <c r="J25" s="256">
        <f>'VPS2'!M25</f>
        <v>0</v>
      </c>
      <c r="K25" s="256">
        <f>'VPS2'!N25</f>
        <v>0</v>
      </c>
      <c r="L25" s="256">
        <f>'VPS2'!O25</f>
        <v>0</v>
      </c>
      <c r="M25" s="256">
        <f>'VPS2'!P25</f>
        <v>0</v>
      </c>
      <c r="N25" s="256">
        <f>'VPS2'!Q25</f>
        <v>0</v>
      </c>
      <c r="O25" s="54">
        <f>SUMIFS('D5'!AM$11:AM$4859,'D5'!$B$11:$B$4859,'A4.1'!$D25,'D5'!$BQ$11:$BQ$4859,"taip")</f>
        <v>0</v>
      </c>
      <c r="P25" s="54">
        <f>SUMIFS('D5'!AN$11:AN$4859,'D5'!$B$11:$B$4859,'A4.1'!$D25,'D5'!$BS$11:$BS$4859,"taip")</f>
        <v>0</v>
      </c>
      <c r="Q25" s="54">
        <f>SUMIFS('D5'!AO$11:AO$4859,'D5'!$B$11:$B$4859,'A4.1'!$D25,'D5'!$BS$11:$BS$4859,"taip")</f>
        <v>0</v>
      </c>
      <c r="R25" s="54">
        <f>SUMIFS('D5'!AP$11:AP$4859,'D5'!$B$11:$B$4859,'A4.1'!$D25,'D5'!$BS$11:$BS$4859,"taip")</f>
        <v>0</v>
      </c>
      <c r="S25" s="54">
        <f>SUMIFS('D5'!AQ$11:AQ$4859,'D5'!$B$11:$B$4859,'A4.1'!$D25,'D5'!$BS$11:$BS$4859,"taip")</f>
        <v>0</v>
      </c>
      <c r="T25" s="54">
        <f>SUMIFS('D5'!AR$11:AR$4859,'D5'!$B$11:$B$4859,'A4.1'!$D25,'D5'!$BS$11:$BS$4859,"taip")</f>
        <v>0</v>
      </c>
      <c r="U25" s="54">
        <f>SUMIFS('D5'!AS$11:AS$4859,'D5'!$B$11:$B$4859,'A4.1'!$D25,'D5'!$BS$11:$BS$4859,"taip")</f>
        <v>0</v>
      </c>
      <c r="V25" s="54" t="e">
        <f>SUMIFS('D5'!AT26:AT4875,'D5'!$B$11:$B$4859,'A4.1'!$D25,'D5'!$BS$11:$BS$4859,"taip")</f>
        <v>#VALUE!</v>
      </c>
      <c r="W25" s="54" t="e">
        <f>SUMIFS('D5'!AU26:AU4875,'D5'!$B$11:$B$4859,'A4.1'!$D25,'D5'!$BS$11:$BS$4859,"taip")</f>
        <v>#VALUE!</v>
      </c>
      <c r="X25" s="54" t="e">
        <f>SUMIFS('D5'!AV26:AV4875,'D5'!$B$11:$B$4859,'A4.1'!$D25,'D5'!$BS$11:$BS$4859,"taip")</f>
        <v>#VALUE!</v>
      </c>
      <c r="Y25" s="260">
        <f t="shared" si="15"/>
        <v>0</v>
      </c>
      <c r="Z25" s="260">
        <f t="shared" si="16"/>
        <v>0</v>
      </c>
      <c r="AA25" s="260">
        <f t="shared" si="17"/>
        <v>0</v>
      </c>
      <c r="AB25" s="260">
        <f t="shared" si="18"/>
        <v>0</v>
      </c>
      <c r="AC25" s="260">
        <f t="shared" si="19"/>
        <v>0</v>
      </c>
      <c r="AD25" s="260">
        <f t="shared" si="20"/>
        <v>0</v>
      </c>
      <c r="AE25" s="260">
        <f t="shared" si="21"/>
        <v>0</v>
      </c>
      <c r="AF25" s="260">
        <f t="shared" si="22"/>
        <v>0</v>
      </c>
      <c r="AG25" s="260">
        <f t="shared" si="23"/>
        <v>0</v>
      </c>
      <c r="AH25" s="260">
        <f t="shared" si="24"/>
        <v>0</v>
      </c>
    </row>
    <row r="26" spans="1:34" x14ac:dyDescent="0.3">
      <c r="A26" s="13" t="s">
        <v>46</v>
      </c>
      <c r="B26" s="197">
        <f>'VPS1'!C27</f>
        <v>0</v>
      </c>
      <c r="C26" s="252">
        <f>'VPS1'!D27</f>
        <v>0</v>
      </c>
      <c r="D26" s="54">
        <f>'VPS1'!J27</f>
        <v>0</v>
      </c>
      <c r="E26" s="256">
        <f>'VPS2'!H26</f>
        <v>0</v>
      </c>
      <c r="F26" s="256">
        <f>'VPS2'!I26</f>
        <v>0</v>
      </c>
      <c r="G26" s="256">
        <f>'VPS2'!J26</f>
        <v>0</v>
      </c>
      <c r="H26" s="256">
        <f>'VPS2'!K26</f>
        <v>0</v>
      </c>
      <c r="I26" s="256">
        <f>'VPS2'!L26</f>
        <v>0</v>
      </c>
      <c r="J26" s="256">
        <f>'VPS2'!M26</f>
        <v>0</v>
      </c>
      <c r="K26" s="256">
        <f>'VPS2'!N26</f>
        <v>0</v>
      </c>
      <c r="L26" s="256">
        <f>'VPS2'!O26</f>
        <v>0</v>
      </c>
      <c r="M26" s="256">
        <f>'VPS2'!P26</f>
        <v>0</v>
      </c>
      <c r="N26" s="256">
        <f>'VPS2'!Q26</f>
        <v>0</v>
      </c>
      <c r="O26" s="54">
        <f>SUMIFS('D5'!AM$11:AM$4859,'D5'!$B$11:$B$4859,'A4.1'!$D26,'D5'!$BQ$11:$BQ$4859,"taip")</f>
        <v>0</v>
      </c>
      <c r="P26" s="54">
        <f>SUMIFS('D5'!AN$11:AN$4859,'D5'!$B$11:$B$4859,'A4.1'!$D26,'D5'!$BS$11:$BS$4859,"taip")</f>
        <v>0</v>
      </c>
      <c r="Q26" s="54">
        <f>SUMIFS('D5'!AO$11:AO$4859,'D5'!$B$11:$B$4859,'A4.1'!$D26,'D5'!$BS$11:$BS$4859,"taip")</f>
        <v>0</v>
      </c>
      <c r="R26" s="54">
        <f>SUMIFS('D5'!AP$11:AP$4859,'D5'!$B$11:$B$4859,'A4.1'!$D26,'D5'!$BS$11:$BS$4859,"taip")</f>
        <v>0</v>
      </c>
      <c r="S26" s="54">
        <f>SUMIFS('D5'!AQ$11:AQ$4859,'D5'!$B$11:$B$4859,'A4.1'!$D26,'D5'!$BS$11:$BS$4859,"taip")</f>
        <v>0</v>
      </c>
      <c r="T26" s="54">
        <f>SUMIFS('D5'!AR$11:AR$4859,'D5'!$B$11:$B$4859,'A4.1'!$D26,'D5'!$BS$11:$BS$4859,"taip")</f>
        <v>0</v>
      </c>
      <c r="U26" s="54">
        <f>SUMIFS('D5'!AS$11:AS$4859,'D5'!$B$11:$B$4859,'A4.1'!$D26,'D5'!$BS$11:$BS$4859,"taip")</f>
        <v>0</v>
      </c>
      <c r="V26" s="54" t="e">
        <f>SUMIFS('D5'!AT27:AT4876,'D5'!$B$11:$B$4859,'A4.1'!$D26,'D5'!$BS$11:$BS$4859,"taip")</f>
        <v>#VALUE!</v>
      </c>
      <c r="W26" s="54" t="e">
        <f>SUMIFS('D5'!AU27:AU4876,'D5'!$B$11:$B$4859,'A4.1'!$D26,'D5'!$BS$11:$BS$4859,"taip")</f>
        <v>#VALUE!</v>
      </c>
      <c r="X26" s="54" t="e">
        <f>SUMIFS('D5'!AV27:AV4876,'D5'!$B$11:$B$4859,'A4.1'!$D26,'D5'!$BS$11:$BS$4859,"taip")</f>
        <v>#VALUE!</v>
      </c>
      <c r="Y26" s="260">
        <f t="shared" si="15"/>
        <v>0</v>
      </c>
      <c r="Z26" s="260">
        <f t="shared" si="16"/>
        <v>0</v>
      </c>
      <c r="AA26" s="260">
        <f t="shared" si="17"/>
        <v>0</v>
      </c>
      <c r="AB26" s="260">
        <f t="shared" si="18"/>
        <v>0</v>
      </c>
      <c r="AC26" s="260">
        <f t="shared" si="19"/>
        <v>0</v>
      </c>
      <c r="AD26" s="260">
        <f t="shared" si="20"/>
        <v>0</v>
      </c>
      <c r="AE26" s="260">
        <f t="shared" si="21"/>
        <v>0</v>
      </c>
      <c r="AF26" s="260">
        <f t="shared" si="22"/>
        <v>0</v>
      </c>
      <c r="AG26" s="260">
        <f t="shared" si="23"/>
        <v>0</v>
      </c>
      <c r="AH26" s="260">
        <f t="shared" si="24"/>
        <v>0</v>
      </c>
    </row>
    <row r="27" spans="1:34" x14ac:dyDescent="0.3">
      <c r="A27" s="13" t="s">
        <v>47</v>
      </c>
      <c r="B27" s="197">
        <f>'VPS1'!C28</f>
        <v>0</v>
      </c>
      <c r="C27" s="252">
        <f>'VPS1'!D28</f>
        <v>0</v>
      </c>
      <c r="D27" s="54">
        <f>'VPS1'!J28</f>
        <v>0</v>
      </c>
      <c r="E27" s="256">
        <f>'VPS2'!H27</f>
        <v>0</v>
      </c>
      <c r="F27" s="256">
        <f>'VPS2'!I27</f>
        <v>0</v>
      </c>
      <c r="G27" s="256">
        <f>'VPS2'!J27</f>
        <v>0</v>
      </c>
      <c r="H27" s="256">
        <f>'VPS2'!K27</f>
        <v>0</v>
      </c>
      <c r="I27" s="256">
        <f>'VPS2'!L27</f>
        <v>0</v>
      </c>
      <c r="J27" s="256">
        <f>'VPS2'!M27</f>
        <v>0</v>
      </c>
      <c r="K27" s="256">
        <f>'VPS2'!N27</f>
        <v>0</v>
      </c>
      <c r="L27" s="256">
        <f>'VPS2'!O27</f>
        <v>0</v>
      </c>
      <c r="M27" s="256">
        <f>'VPS2'!P27</f>
        <v>0</v>
      </c>
      <c r="N27" s="256">
        <f>'VPS2'!Q27</f>
        <v>0</v>
      </c>
      <c r="O27" s="54">
        <f>SUMIFS('D5'!AM$11:AM$4859,'D5'!$B$11:$B$4859,'A4.1'!$D27,'D5'!$BQ$11:$BQ$4859,"taip")</f>
        <v>0</v>
      </c>
      <c r="P27" s="54">
        <f>SUMIFS('D5'!AN$11:AN$4859,'D5'!$B$11:$B$4859,'A4.1'!$D27,'D5'!$BS$11:$BS$4859,"taip")</f>
        <v>0</v>
      </c>
      <c r="Q27" s="54">
        <f>SUMIFS('D5'!AO$11:AO$4859,'D5'!$B$11:$B$4859,'A4.1'!$D27,'D5'!$BS$11:$BS$4859,"taip")</f>
        <v>0</v>
      </c>
      <c r="R27" s="54">
        <f>SUMIFS('D5'!AP$11:AP$4859,'D5'!$B$11:$B$4859,'A4.1'!$D27,'D5'!$BS$11:$BS$4859,"taip")</f>
        <v>0</v>
      </c>
      <c r="S27" s="54">
        <f>SUMIFS('D5'!AQ$11:AQ$4859,'D5'!$B$11:$B$4859,'A4.1'!$D27,'D5'!$BS$11:$BS$4859,"taip")</f>
        <v>0</v>
      </c>
      <c r="T27" s="54">
        <f>SUMIFS('D5'!AR$11:AR$4859,'D5'!$B$11:$B$4859,'A4.1'!$D27,'D5'!$BS$11:$BS$4859,"taip")</f>
        <v>0</v>
      </c>
      <c r="U27" s="54">
        <f>SUMIFS('D5'!AS$11:AS$4859,'D5'!$B$11:$B$4859,'A4.1'!$D27,'D5'!$BS$11:$BS$4859,"taip")</f>
        <v>0</v>
      </c>
      <c r="V27" s="54" t="e">
        <f>SUMIFS('D5'!AT28:AT4877,'D5'!$B$11:$B$4859,'A4.1'!$D27,'D5'!$BS$11:$BS$4859,"taip")</f>
        <v>#VALUE!</v>
      </c>
      <c r="W27" s="54" t="e">
        <f>SUMIFS('D5'!AU28:AU4877,'D5'!$B$11:$B$4859,'A4.1'!$D27,'D5'!$BS$11:$BS$4859,"taip")</f>
        <v>#VALUE!</v>
      </c>
      <c r="X27" s="54" t="e">
        <f>SUMIFS('D5'!AV28:AV4877,'D5'!$B$11:$B$4859,'A4.1'!$D27,'D5'!$BS$11:$BS$4859,"taip")</f>
        <v>#VALUE!</v>
      </c>
      <c r="Y27" s="260">
        <f t="shared" si="15"/>
        <v>0</v>
      </c>
      <c r="Z27" s="260">
        <f t="shared" si="16"/>
        <v>0</v>
      </c>
      <c r="AA27" s="260">
        <f t="shared" si="17"/>
        <v>0</v>
      </c>
      <c r="AB27" s="260">
        <f t="shared" si="18"/>
        <v>0</v>
      </c>
      <c r="AC27" s="260">
        <f t="shared" si="19"/>
        <v>0</v>
      </c>
      <c r="AD27" s="260">
        <f t="shared" si="20"/>
        <v>0</v>
      </c>
      <c r="AE27" s="260">
        <f t="shared" si="21"/>
        <v>0</v>
      </c>
      <c r="AF27" s="260">
        <f t="shared" si="22"/>
        <v>0</v>
      </c>
      <c r="AG27" s="260">
        <f t="shared" si="23"/>
        <v>0</v>
      </c>
      <c r="AH27" s="260">
        <f t="shared" si="24"/>
        <v>0</v>
      </c>
    </row>
    <row r="28" spans="1:34" x14ac:dyDescent="0.3">
      <c r="A28" s="13" t="s">
        <v>48</v>
      </c>
      <c r="B28" s="197">
        <f>'VPS1'!C29</f>
        <v>0</v>
      </c>
      <c r="C28" s="252">
        <f>'VPS1'!D29</f>
        <v>0</v>
      </c>
      <c r="D28" s="54">
        <f>'VPS1'!J29</f>
        <v>0</v>
      </c>
      <c r="E28" s="256">
        <f>'VPS2'!H28</f>
        <v>0</v>
      </c>
      <c r="F28" s="256">
        <f>'VPS2'!I28</f>
        <v>0</v>
      </c>
      <c r="G28" s="256">
        <f>'VPS2'!J28</f>
        <v>0</v>
      </c>
      <c r="H28" s="256">
        <f>'VPS2'!K28</f>
        <v>0</v>
      </c>
      <c r="I28" s="256">
        <f>'VPS2'!L28</f>
        <v>0</v>
      </c>
      <c r="J28" s="256">
        <f>'VPS2'!M28</f>
        <v>0</v>
      </c>
      <c r="K28" s="256">
        <f>'VPS2'!N28</f>
        <v>0</v>
      </c>
      <c r="L28" s="256">
        <f>'VPS2'!O28</f>
        <v>0</v>
      </c>
      <c r="M28" s="256">
        <f>'VPS2'!P28</f>
        <v>0</v>
      </c>
      <c r="N28" s="256">
        <f>'VPS2'!Q28</f>
        <v>0</v>
      </c>
      <c r="O28" s="54">
        <f>SUMIFS('D5'!AM$11:AM$4859,'D5'!$B$11:$B$4859,'A4.1'!$D28,'D5'!$BQ$11:$BQ$4859,"taip")</f>
        <v>0</v>
      </c>
      <c r="P28" s="54">
        <f>SUMIFS('D5'!AN$11:AN$4859,'D5'!$B$11:$B$4859,'A4.1'!$D28,'D5'!$BS$11:$BS$4859,"taip")</f>
        <v>0</v>
      </c>
      <c r="Q28" s="54">
        <f>SUMIFS('D5'!AO$11:AO$4859,'D5'!$B$11:$B$4859,'A4.1'!$D28,'D5'!$BS$11:$BS$4859,"taip")</f>
        <v>0</v>
      </c>
      <c r="R28" s="54">
        <f>SUMIFS('D5'!AP$11:AP$4859,'D5'!$B$11:$B$4859,'A4.1'!$D28,'D5'!$BS$11:$BS$4859,"taip")</f>
        <v>0</v>
      </c>
      <c r="S28" s="54">
        <f>SUMIFS('D5'!AQ$11:AQ$4859,'D5'!$B$11:$B$4859,'A4.1'!$D28,'D5'!$BS$11:$BS$4859,"taip")</f>
        <v>0</v>
      </c>
      <c r="T28" s="54">
        <f>SUMIFS('D5'!AR$11:AR$4859,'D5'!$B$11:$B$4859,'A4.1'!$D28,'D5'!$BS$11:$BS$4859,"taip")</f>
        <v>0</v>
      </c>
      <c r="U28" s="54">
        <f>SUMIFS('D5'!AS$11:AS$4859,'D5'!$B$11:$B$4859,'A4.1'!$D28,'D5'!$BS$11:$BS$4859,"taip")</f>
        <v>0</v>
      </c>
      <c r="V28" s="54" t="e">
        <f>SUMIFS('D5'!AT29:AT4878,'D5'!$B$11:$B$4859,'A4.1'!$D28,'D5'!$BS$11:$BS$4859,"taip")</f>
        <v>#VALUE!</v>
      </c>
      <c r="W28" s="54" t="e">
        <f>SUMIFS('D5'!AU29:AU4878,'D5'!$B$11:$B$4859,'A4.1'!$D28,'D5'!$BS$11:$BS$4859,"taip")</f>
        <v>#VALUE!</v>
      </c>
      <c r="X28" s="54" t="e">
        <f>SUMIFS('D5'!AV29:AV4878,'D5'!$B$11:$B$4859,'A4.1'!$D28,'D5'!$BS$11:$BS$4859,"taip")</f>
        <v>#VALUE!</v>
      </c>
      <c r="Y28" s="260">
        <f t="shared" si="15"/>
        <v>0</v>
      </c>
      <c r="Z28" s="260">
        <f t="shared" si="16"/>
        <v>0</v>
      </c>
      <c r="AA28" s="260">
        <f t="shared" si="17"/>
        <v>0</v>
      </c>
      <c r="AB28" s="260">
        <f t="shared" si="18"/>
        <v>0</v>
      </c>
      <c r="AC28" s="260">
        <f t="shared" si="19"/>
        <v>0</v>
      </c>
      <c r="AD28" s="260">
        <f t="shared" si="20"/>
        <v>0</v>
      </c>
      <c r="AE28" s="260">
        <f t="shared" si="21"/>
        <v>0</v>
      </c>
      <c r="AF28" s="260">
        <f t="shared" si="22"/>
        <v>0</v>
      </c>
      <c r="AG28" s="260">
        <f t="shared" si="23"/>
        <v>0</v>
      </c>
      <c r="AH28" s="260">
        <f t="shared" si="24"/>
        <v>0</v>
      </c>
    </row>
  </sheetData>
  <phoneticPr fontId="19"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topLeftCell="A7" workbookViewId="0">
      <selection activeCell="A22" sqref="A22"/>
    </sheetView>
  </sheetViews>
  <sheetFormatPr defaultRowHeight="14.4" x14ac:dyDescent="0.3"/>
  <cols>
    <col min="1" max="1" width="16.6640625" customWidth="1"/>
    <col min="2" max="8" width="10.6640625" customWidth="1"/>
    <col min="16" max="16" width="12.6640625" bestFit="1" customWidth="1"/>
    <col min="17" max="22" width="12.33203125" customWidth="1"/>
  </cols>
  <sheetData>
    <row r="1" spans="1:22" ht="20.399999999999999" x14ac:dyDescent="0.3">
      <c r="A1" s="321" t="s">
        <v>673</v>
      </c>
      <c r="B1" s="147"/>
      <c r="C1" s="147"/>
      <c r="D1" s="147"/>
      <c r="E1" s="147"/>
      <c r="F1" s="147"/>
      <c r="G1" s="147"/>
      <c r="H1" s="147"/>
      <c r="I1" s="147"/>
      <c r="J1" s="147"/>
      <c r="K1" s="147"/>
      <c r="L1" s="147"/>
      <c r="M1" s="147"/>
      <c r="N1" s="147"/>
      <c r="O1" s="147"/>
      <c r="P1" s="147"/>
      <c r="Q1" s="147"/>
      <c r="R1" s="147"/>
      <c r="S1" s="147"/>
      <c r="T1" s="147"/>
      <c r="U1" s="147"/>
      <c r="V1" s="147"/>
    </row>
    <row r="2" spans="1:22" ht="20.399999999999999" x14ac:dyDescent="0.3">
      <c r="A2" s="47"/>
      <c r="B2" s="147"/>
      <c r="C2" s="147"/>
      <c r="D2" s="147"/>
      <c r="E2" s="147"/>
      <c r="F2" s="147"/>
      <c r="G2" s="147"/>
      <c r="H2" s="147"/>
      <c r="I2" s="147"/>
      <c r="J2" s="147"/>
      <c r="K2" s="147"/>
      <c r="L2" s="147"/>
      <c r="M2" s="147"/>
      <c r="N2" s="147"/>
      <c r="O2" s="147"/>
      <c r="P2" s="147"/>
      <c r="Q2" s="147"/>
      <c r="R2" s="147"/>
      <c r="S2" s="147"/>
      <c r="T2" s="147"/>
      <c r="U2" s="147"/>
      <c r="V2" s="147"/>
    </row>
    <row r="3" spans="1:22" s="370" customFormat="1" x14ac:dyDescent="0.3">
      <c r="A3" s="333" t="s">
        <v>613</v>
      </c>
      <c r="B3" s="332" t="s">
        <v>688</v>
      </c>
      <c r="C3" s="369"/>
      <c r="D3" s="369"/>
      <c r="E3" s="369"/>
      <c r="F3" s="369"/>
      <c r="G3" s="369"/>
      <c r="H3" s="369"/>
      <c r="I3" s="369"/>
      <c r="J3" s="369"/>
      <c r="K3" s="369"/>
      <c r="L3" s="369"/>
      <c r="M3" s="369"/>
      <c r="N3" s="369"/>
      <c r="O3" s="369"/>
      <c r="P3" s="369"/>
      <c r="Q3" s="369"/>
      <c r="R3" s="369"/>
      <c r="S3" s="369"/>
      <c r="T3" s="369"/>
      <c r="U3" s="369"/>
      <c r="V3" s="369"/>
    </row>
    <row r="4" spans="1:22" s="370" customFormat="1" x14ac:dyDescent="0.3">
      <c r="A4" s="333" t="s">
        <v>615</v>
      </c>
      <c r="B4" s="332" t="s">
        <v>689</v>
      </c>
      <c r="C4" s="331"/>
      <c r="D4" s="331"/>
      <c r="E4" s="331"/>
      <c r="F4" s="331"/>
      <c r="G4" s="331"/>
      <c r="H4" s="331"/>
      <c r="I4" s="369"/>
      <c r="J4" s="331"/>
      <c r="K4" s="331"/>
      <c r="L4" s="331"/>
      <c r="M4" s="331"/>
      <c r="N4" s="331"/>
      <c r="O4" s="331"/>
      <c r="P4" s="331"/>
      <c r="Q4" s="331"/>
      <c r="R4" s="331"/>
      <c r="S4" s="331"/>
      <c r="T4" s="331"/>
      <c r="U4" s="331"/>
      <c r="V4" s="331"/>
    </row>
    <row r="5" spans="1:22" s="370" customFormat="1" x14ac:dyDescent="0.3">
      <c r="A5" s="333"/>
      <c r="B5" s="331"/>
      <c r="C5" s="331"/>
      <c r="D5" s="331"/>
      <c r="E5" s="331"/>
      <c r="F5" s="331"/>
      <c r="G5" s="331"/>
      <c r="H5" s="331"/>
      <c r="I5" s="369"/>
      <c r="J5" s="331"/>
      <c r="K5" s="331"/>
      <c r="L5" s="331"/>
      <c r="M5" s="331"/>
      <c r="N5" s="331"/>
      <c r="O5" s="331"/>
      <c r="P5" s="331"/>
      <c r="Q5" s="331"/>
      <c r="R5" s="331"/>
      <c r="S5" s="331"/>
      <c r="T5" s="331"/>
      <c r="U5" s="331"/>
      <c r="V5" s="331"/>
    </row>
    <row r="6" spans="1:22" ht="22.8" x14ac:dyDescent="0.3">
      <c r="A6" s="259" t="s">
        <v>670</v>
      </c>
      <c r="B6" s="346" t="s">
        <v>458</v>
      </c>
      <c r="C6" s="346" t="s">
        <v>458</v>
      </c>
      <c r="D6" s="346" t="s">
        <v>458</v>
      </c>
      <c r="E6" s="346" t="s">
        <v>458</v>
      </c>
      <c r="F6" s="346" t="s">
        <v>458</v>
      </c>
      <c r="G6" s="346" t="s">
        <v>458</v>
      </c>
      <c r="H6" s="346" t="s">
        <v>458</v>
      </c>
      <c r="I6" s="259" t="s">
        <v>676</v>
      </c>
      <c r="J6" s="259" t="s">
        <v>676</v>
      </c>
      <c r="K6" s="259" t="s">
        <v>676</v>
      </c>
      <c r="L6" s="259" t="s">
        <v>676</v>
      </c>
      <c r="M6" s="259" t="s">
        <v>676</v>
      </c>
      <c r="N6" s="259" t="s">
        <v>676</v>
      </c>
      <c r="O6" s="259" t="s">
        <v>676</v>
      </c>
      <c r="P6" s="365" t="s">
        <v>666</v>
      </c>
      <c r="Q6" s="365" t="s">
        <v>666</v>
      </c>
      <c r="R6" s="365" t="s">
        <v>666</v>
      </c>
      <c r="S6" s="365" t="s">
        <v>666</v>
      </c>
      <c r="T6" s="365" t="s">
        <v>666</v>
      </c>
      <c r="U6" s="365" t="s">
        <v>666</v>
      </c>
      <c r="V6" s="365" t="s">
        <v>666</v>
      </c>
    </row>
    <row r="7" spans="1:22" ht="18" customHeight="1" x14ac:dyDescent="0.3">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65" t="s">
        <v>90</v>
      </c>
      <c r="Q7" s="365">
        <v>2024</v>
      </c>
      <c r="R7" s="365">
        <v>2025</v>
      </c>
      <c r="S7" s="365">
        <v>2026</v>
      </c>
      <c r="T7" s="365">
        <v>2027</v>
      </c>
      <c r="U7" s="365">
        <v>2028</v>
      </c>
      <c r="V7" s="365">
        <v>2029</v>
      </c>
    </row>
    <row r="8" spans="1:22" ht="45.6" x14ac:dyDescent="0.3">
      <c r="A8" s="124" t="s">
        <v>675</v>
      </c>
      <c r="B8" s="124" t="s">
        <v>675</v>
      </c>
      <c r="C8" s="124" t="s">
        <v>675</v>
      </c>
      <c r="D8" s="124" t="s">
        <v>675</v>
      </c>
      <c r="E8" s="124" t="s">
        <v>675</v>
      </c>
      <c r="F8" s="124" t="s">
        <v>675</v>
      </c>
      <c r="G8" s="124" t="s">
        <v>675</v>
      </c>
      <c r="H8" s="124" t="s">
        <v>675</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x14ac:dyDescent="0.3">
      <c r="A9" s="344" t="s">
        <v>466</v>
      </c>
      <c r="B9" s="361">
        <f t="shared" ref="B9:B15" si="0">SUM(C9:H9)</f>
        <v>0</v>
      </c>
      <c r="C9" s="362">
        <f>'VPS3'!C8</f>
        <v>0</v>
      </c>
      <c r="D9" s="362">
        <f>'VPS3'!D8</f>
        <v>0</v>
      </c>
      <c r="E9" s="362">
        <f>'VPS3'!E8</f>
        <v>0</v>
      </c>
      <c r="F9" s="362">
        <f>'VPS3'!F8</f>
        <v>0</v>
      </c>
      <c r="G9" s="362">
        <f>'VPS3'!G8</f>
        <v>0</v>
      </c>
      <c r="H9" s="362">
        <f>'VPS3'!H8</f>
        <v>0</v>
      </c>
      <c r="I9" s="361">
        <f t="shared" ref="I9:I15" si="1">SUM(J9:O9)</f>
        <v>0</v>
      </c>
      <c r="J9" s="362">
        <f>SUMIFS('D5'!$AW$11:$AW$4859,'D5'!$BL$11:$BL$4859,J$7,'D5'!$BQ$11:$BQ$4859,"taip")</f>
        <v>0</v>
      </c>
      <c r="K9" s="362">
        <f>SUMIFS('D5'!$AW$11:$AW$4859,'D5'!$BL$11:$BL$4859,K$7,'D5'!$BQ$11:$BQ$4859,"taip")</f>
        <v>0</v>
      </c>
      <c r="L9" s="362">
        <f>SUMIFS('D5'!$AW$11:$AW$4859,'D5'!$BL$11:$BL$4859,L$7,'D5'!$BQ$11:$BQ$4859,"taip")</f>
        <v>0</v>
      </c>
      <c r="M9" s="362">
        <f>SUMIFS('D5'!$AW$11:$AW$4859,'D5'!$BL$11:$BL$4859,M$7,'D5'!$BQ$11:$BQ$4859,"taip")</f>
        <v>0</v>
      </c>
      <c r="N9" s="362">
        <f>SUMIFS('D5'!$AW$11:$AW$4859,'D5'!$BL$11:$BL$4859,N$7,'D5'!$BQ$11:$BQ$4859,"taip")</f>
        <v>0</v>
      </c>
      <c r="O9" s="362">
        <f>SUMIFS('D5'!$AW$11:$AW$4859,'D5'!$BL$11:$BL$4859,O$7,'D5'!$BQ$11:$BQ$4859,"taip")</f>
        <v>0</v>
      </c>
      <c r="P9" s="363">
        <f>IF(B9&gt;0,I9/B9*100,0)</f>
        <v>0</v>
      </c>
      <c r="Q9" s="364">
        <f>IF(C9&gt;0,J9/C9*100,0)</f>
        <v>0</v>
      </c>
      <c r="R9" s="364">
        <f t="shared" ref="R9:V9" si="2">IF(D9&gt;0,K9/D9*100,0)</f>
        <v>0</v>
      </c>
      <c r="S9" s="364">
        <f t="shared" si="2"/>
        <v>0</v>
      </c>
      <c r="T9" s="364">
        <f t="shared" si="2"/>
        <v>0</v>
      </c>
      <c r="U9" s="364">
        <f t="shared" si="2"/>
        <v>0</v>
      </c>
      <c r="V9" s="364">
        <f t="shared" si="2"/>
        <v>0</v>
      </c>
    </row>
    <row r="10" spans="1:22" ht="22.8" x14ac:dyDescent="0.3">
      <c r="A10" s="344" t="s">
        <v>467</v>
      </c>
      <c r="B10" s="361">
        <f t="shared" si="0"/>
        <v>0</v>
      </c>
      <c r="C10" s="362">
        <f>'VPS3'!C9</f>
        <v>0</v>
      </c>
      <c r="D10" s="362">
        <f>'VPS3'!D9</f>
        <v>0</v>
      </c>
      <c r="E10" s="362">
        <f>'VPS3'!E9</f>
        <v>0</v>
      </c>
      <c r="F10" s="362">
        <f>'VPS3'!F9</f>
        <v>0</v>
      </c>
      <c r="G10" s="362">
        <f>'VPS3'!G9</f>
        <v>0</v>
      </c>
      <c r="H10" s="362">
        <f>'VPS3'!H9</f>
        <v>0</v>
      </c>
      <c r="I10" s="361">
        <f t="shared" si="1"/>
        <v>0</v>
      </c>
      <c r="J10" s="362">
        <f>SUMIFS('D5'!$AX$11:$AX$4859,'D5'!$BL$11:$BL$4859,J$7,'D5'!$BQ$11:$BQ$4859,"taip")</f>
        <v>0</v>
      </c>
      <c r="K10" s="362">
        <f>SUMIFS('D5'!$AX$11:$AX$4859,'D5'!$BL$11:$BL$4859,K$7,'D5'!$BQ$11:$BQ$4859,"taip")</f>
        <v>0</v>
      </c>
      <c r="L10" s="362">
        <f>SUMIFS('D5'!$AX$11:$AX$4859,'D5'!$BL$11:$BL$4859,L$7,'D5'!$BQ$11:$BQ$4859,"taip")</f>
        <v>0</v>
      </c>
      <c r="M10" s="362">
        <f>SUMIFS('D5'!$AX$11:$AX$4859,'D5'!$BL$11:$BL$4859,M$7,'D5'!$BQ$11:$BQ$4859,"taip")</f>
        <v>0</v>
      </c>
      <c r="N10" s="362">
        <f>SUMIFS('D5'!$AX$11:$AX$4859,'D5'!$BL$11:$BL$4859,N$7,'D5'!$BQ$11:$BQ$4859,"taip")</f>
        <v>0</v>
      </c>
      <c r="O10" s="362">
        <f>SUMIFS('D5'!$AX$11:$AX$4859,'D5'!$BL$11:$BL$4859,O$7,'D5'!$BQ$11:$BQ$4859,"taip")</f>
        <v>0</v>
      </c>
      <c r="P10" s="363">
        <f t="shared" ref="P10:P15" si="3">IF(B10&gt;0,I10/B10*100,0)</f>
        <v>0</v>
      </c>
      <c r="Q10" s="364">
        <f t="shared" ref="Q10:Q15" si="4">IF(C10&gt;0,J10/C10*100,0)</f>
        <v>0</v>
      </c>
      <c r="R10" s="364">
        <f t="shared" ref="R10:R15" si="5">IF(D10&gt;0,K10/D10*100,0)</f>
        <v>0</v>
      </c>
      <c r="S10" s="364">
        <f t="shared" ref="S10:S15" si="6">IF(E10&gt;0,L10/E10*100,0)</f>
        <v>0</v>
      </c>
      <c r="T10" s="364">
        <f t="shared" ref="T10:T15" si="7">IF(F10&gt;0,M10/F10*100,0)</f>
        <v>0</v>
      </c>
      <c r="U10" s="364">
        <f t="shared" ref="U10:U15" si="8">IF(G10&gt;0,N10/G10*100,0)</f>
        <v>0</v>
      </c>
      <c r="V10" s="364">
        <f t="shared" ref="V10:V15" si="9">IF(H10&gt;0,O10/H10*100,0)</f>
        <v>0</v>
      </c>
    </row>
    <row r="11" spans="1:22" x14ac:dyDescent="0.3">
      <c r="A11" s="344" t="s">
        <v>86</v>
      </c>
      <c r="B11" s="361">
        <f t="shared" si="0"/>
        <v>17</v>
      </c>
      <c r="C11" s="362">
        <f>'VPS3'!C10</f>
        <v>0</v>
      </c>
      <c r="D11" s="362">
        <f>'VPS3'!D10</f>
        <v>0</v>
      </c>
      <c r="E11" s="362">
        <f>'VPS3'!E10</f>
        <v>15</v>
      </c>
      <c r="F11" s="362">
        <f>'VPS3'!F10</f>
        <v>2</v>
      </c>
      <c r="G11" s="362">
        <f>'VPS3'!G10</f>
        <v>0</v>
      </c>
      <c r="H11" s="362">
        <f>'VPS3'!H10</f>
        <v>0</v>
      </c>
      <c r="I11" s="361">
        <f t="shared" si="1"/>
        <v>0</v>
      </c>
      <c r="J11" s="362">
        <f>SUMIFS('D5'!$AY$11:$AY$4859,'D5'!$BM$11:$BM$4859,J$7,'D5'!$BR$11:$BR$4859,"taip")</f>
        <v>0</v>
      </c>
      <c r="K11" s="362">
        <f>SUMIFS('D5'!$AY$11:$AY$4859,'D5'!$BM$11:$BM$4859,K$7,'D5'!$BR$11:$BR$4859,"taip")</f>
        <v>0</v>
      </c>
      <c r="L11" s="362">
        <f>SUMIFS('D5'!$AY$11:$AY$4859,'D5'!$BM$11:$BM$4859,L$7,'D5'!$BR$11:$BR$4859,"taip")</f>
        <v>0</v>
      </c>
      <c r="M11" s="362">
        <f>SUMIFS('D5'!$AY$11:$AY$4859,'D5'!$BM$11:$BM$4859,M$7,'D5'!$BR$11:$BR$4859,"taip")</f>
        <v>0</v>
      </c>
      <c r="N11" s="362">
        <f>SUMIFS('D5'!$AY$11:$AY$4859,'D5'!$BM$11:$BM$4859,N$7,'D5'!$BR$11:$BR$4859,"taip")</f>
        <v>0</v>
      </c>
      <c r="O11" s="362">
        <f>SUMIFS('D5'!$AY$11:$AY$4859,'D5'!$BM$11:$BM$4859,O$7,'D5'!$BR$11:$BR$4859,"taip")</f>
        <v>0</v>
      </c>
      <c r="P11" s="363">
        <f t="shared" si="3"/>
        <v>0</v>
      </c>
      <c r="Q11" s="364">
        <f t="shared" si="4"/>
        <v>0</v>
      </c>
      <c r="R11" s="364">
        <f t="shared" si="5"/>
        <v>0</v>
      </c>
      <c r="S11" s="364">
        <f t="shared" si="6"/>
        <v>0</v>
      </c>
      <c r="T11" s="364">
        <f t="shared" si="7"/>
        <v>0</v>
      </c>
      <c r="U11" s="364">
        <f t="shared" si="8"/>
        <v>0</v>
      </c>
      <c r="V11" s="364">
        <f t="shared" si="9"/>
        <v>0</v>
      </c>
    </row>
    <row r="12" spans="1:22" ht="22.8" x14ac:dyDescent="0.3">
      <c r="A12" s="344" t="s">
        <v>468</v>
      </c>
      <c r="B12" s="361">
        <f t="shared" si="0"/>
        <v>10</v>
      </c>
      <c r="C12" s="362">
        <f>'VPS3'!C11</f>
        <v>0</v>
      </c>
      <c r="D12" s="362">
        <f>'VPS3'!D11</f>
        <v>0</v>
      </c>
      <c r="E12" s="362">
        <f>'VPS3'!E11</f>
        <v>5</v>
      </c>
      <c r="F12" s="362">
        <f>'VPS3'!F11</f>
        <v>5</v>
      </c>
      <c r="G12" s="362">
        <f>'VPS3'!G11</f>
        <v>0</v>
      </c>
      <c r="H12" s="362">
        <f>'VPS3'!H11</f>
        <v>0</v>
      </c>
      <c r="I12" s="361">
        <f t="shared" si="1"/>
        <v>0</v>
      </c>
      <c r="J12" s="362">
        <f>SUMIFS('D5'!$AZ$11:$AZ$4859,'D5'!$BL$11:$BL$4859,J$7,'D5'!$BQ$11:$BQ$4859,"taip")</f>
        <v>0</v>
      </c>
      <c r="K12" s="362">
        <f>SUMIFS('D5'!$AZ$11:$AZ$4859,'D5'!$BL$11:$BL$4859,K$7,'D5'!$BQ$11:$BQ$4859,"taip")</f>
        <v>0</v>
      </c>
      <c r="L12" s="362">
        <f>SUMIFS('D5'!$AZ$11:$AZ$4859,'D5'!$BL$11:$BL$4859,L$7,'D5'!$BQ$11:$BQ$4859,"taip")</f>
        <v>0</v>
      </c>
      <c r="M12" s="362">
        <f>SUMIFS('D5'!$AZ$11:$AZ$4859,'D5'!$BL$11:$BL$4859,M$7,'D5'!$BQ$11:$BQ$4859,"taip")</f>
        <v>0</v>
      </c>
      <c r="N12" s="362">
        <f>SUMIFS('D5'!$AZ$11:$AZ$4859,'D5'!$BL$11:$BL$4859,N$7,'D5'!$BQ$11:$BQ$4859,"taip")</f>
        <v>0</v>
      </c>
      <c r="O12" s="362">
        <f>SUMIFS('D5'!$AZ$11:$AZ$4859,'D5'!$BL$11:$BL$4859,O$7,'D5'!$BQ$11:$BQ$4859,"taip")</f>
        <v>0</v>
      </c>
      <c r="P12" s="363">
        <f t="shared" si="3"/>
        <v>0</v>
      </c>
      <c r="Q12" s="364">
        <f t="shared" si="4"/>
        <v>0</v>
      </c>
      <c r="R12" s="364">
        <f t="shared" si="5"/>
        <v>0</v>
      </c>
      <c r="S12" s="364">
        <f t="shared" si="6"/>
        <v>0</v>
      </c>
      <c r="T12" s="364">
        <f t="shared" si="7"/>
        <v>0</v>
      </c>
      <c r="U12" s="364">
        <f t="shared" si="8"/>
        <v>0</v>
      </c>
      <c r="V12" s="364">
        <f t="shared" si="9"/>
        <v>0</v>
      </c>
    </row>
    <row r="13" spans="1:22" x14ac:dyDescent="0.3">
      <c r="A13" s="344" t="s">
        <v>469</v>
      </c>
      <c r="B13" s="361">
        <f t="shared" si="0"/>
        <v>3</v>
      </c>
      <c r="C13" s="362">
        <f>'VPS3'!C12</f>
        <v>0</v>
      </c>
      <c r="D13" s="362">
        <f>'VPS3'!D12</f>
        <v>0</v>
      </c>
      <c r="E13" s="362">
        <f>'VPS3'!E12</f>
        <v>3</v>
      </c>
      <c r="F13" s="362">
        <f>'VPS3'!F12</f>
        <v>0</v>
      </c>
      <c r="G13" s="362">
        <f>'VPS3'!G12</f>
        <v>0</v>
      </c>
      <c r="H13" s="362">
        <f>'VPS3'!H12</f>
        <v>0</v>
      </c>
      <c r="I13" s="361">
        <f t="shared" si="1"/>
        <v>0</v>
      </c>
      <c r="J13" s="362">
        <f>SUMIFS('D5'!$BA$11:$BA$4859,'D5'!$BL$11:$BL$4859,J$7,'D5'!$BQ$11:$BQ$4859,"taip")</f>
        <v>0</v>
      </c>
      <c r="K13" s="362">
        <f>SUMIFS('D5'!$BA$11:$BA$4859,'D5'!$BL$11:$BL$4859,K$7,'D5'!$BQ$11:$BQ$4859,"taip")</f>
        <v>0</v>
      </c>
      <c r="L13" s="362">
        <f>SUMIFS('D5'!$BA$11:$BA$4859,'D5'!$BL$11:$BL$4859,L$7,'D5'!$BQ$11:$BQ$4859,"taip")</f>
        <v>0</v>
      </c>
      <c r="M13" s="362">
        <f>SUMIFS('D5'!$BA$11:$BA$4859,'D5'!$BL$11:$BL$4859,M$7,'D5'!$BQ$11:$BQ$4859,"taip")</f>
        <v>0</v>
      </c>
      <c r="N13" s="362">
        <f>SUMIFS('D5'!$BA$11:$BA$4859,'D5'!$BL$11:$BL$4859,N$7,'D5'!$BQ$11:$BQ$4859,"taip")</f>
        <v>0</v>
      </c>
      <c r="O13" s="362">
        <f>SUMIFS('D5'!$BA$11:$BA$4859,'D5'!$BL$11:$BL$4859,O$7,'D5'!$BQ$11:$BQ$4859,"taip")</f>
        <v>0</v>
      </c>
      <c r="P13" s="363">
        <f t="shared" si="3"/>
        <v>0</v>
      </c>
      <c r="Q13" s="364">
        <f t="shared" si="4"/>
        <v>0</v>
      </c>
      <c r="R13" s="364">
        <f t="shared" si="5"/>
        <v>0</v>
      </c>
      <c r="S13" s="364">
        <f t="shared" si="6"/>
        <v>0</v>
      </c>
      <c r="T13" s="364">
        <f t="shared" si="7"/>
        <v>0</v>
      </c>
      <c r="U13" s="364">
        <f t="shared" si="8"/>
        <v>0</v>
      </c>
      <c r="V13" s="364">
        <f t="shared" si="9"/>
        <v>0</v>
      </c>
    </row>
    <row r="14" spans="1:22" x14ac:dyDescent="0.3">
      <c r="A14" s="344" t="s">
        <v>87</v>
      </c>
      <c r="B14" s="361">
        <f t="shared" si="0"/>
        <v>4990</v>
      </c>
      <c r="C14" s="362">
        <f>'VPS3'!C13</f>
        <v>0</v>
      </c>
      <c r="D14" s="362">
        <f>'VPS3'!D13</f>
        <v>0</v>
      </c>
      <c r="E14" s="362">
        <f>'VPS3'!E13</f>
        <v>4116</v>
      </c>
      <c r="F14" s="362">
        <f>'VPS3'!F13</f>
        <v>874</v>
      </c>
      <c r="G14" s="362">
        <f>'VPS3'!G13</f>
        <v>0</v>
      </c>
      <c r="H14" s="362">
        <f>'VPS3'!H13</f>
        <v>0</v>
      </c>
      <c r="I14" s="361">
        <f t="shared" si="1"/>
        <v>0</v>
      </c>
      <c r="J14" s="362">
        <f>SUMIFS('D5'!$BB$11:$BB$4859,'D5'!$BL$11:$BL$4859,J$7,'D5'!$BQ$11:$BQ$4859,"taip")</f>
        <v>0</v>
      </c>
      <c r="K14" s="362">
        <f>SUMIFS('D5'!$BB$11:$BB$4859,'D5'!$BL$11:$BL$4859,K$7,'D5'!$BQ$11:$BQ$4859,"taip")</f>
        <v>0</v>
      </c>
      <c r="L14" s="362">
        <f>SUMIFS('D5'!$BB$11:$BB$4859,'D5'!$BL$11:$BL$4859,L$7,'D5'!$BQ$11:$BQ$4859,"taip")</f>
        <v>0</v>
      </c>
      <c r="M14" s="362">
        <f>SUMIFS('D5'!$BB$11:$BB$4859,'D5'!$BL$11:$BL$4859,M$7,'D5'!$BQ$11:$BQ$4859,"taip")</f>
        <v>0</v>
      </c>
      <c r="N14" s="362">
        <f>SUMIFS('D5'!$BB$11:$BB$4859,'D5'!$BL$11:$BL$4859,N$7,'D5'!$BQ$11:$BQ$4859,"taip")</f>
        <v>0</v>
      </c>
      <c r="O14" s="362">
        <f>SUMIFS('D5'!$BB$11:$BB$4859,'D5'!$BL$11:$BL$4859,O$7,'D5'!$BQ$11:$BQ$4859,"taip")</f>
        <v>0</v>
      </c>
      <c r="P14" s="363">
        <f t="shared" si="3"/>
        <v>0</v>
      </c>
      <c r="Q14" s="364">
        <f t="shared" si="4"/>
        <v>0</v>
      </c>
      <c r="R14" s="364">
        <f t="shared" si="5"/>
        <v>0</v>
      </c>
      <c r="S14" s="364">
        <f t="shared" si="6"/>
        <v>0</v>
      </c>
      <c r="T14" s="364">
        <f t="shared" si="7"/>
        <v>0</v>
      </c>
      <c r="U14" s="364">
        <f t="shared" si="8"/>
        <v>0</v>
      </c>
      <c r="V14" s="364">
        <f t="shared" si="9"/>
        <v>0</v>
      </c>
    </row>
    <row r="15" spans="1:22" x14ac:dyDescent="0.3">
      <c r="A15" s="344" t="s">
        <v>470</v>
      </c>
      <c r="B15" s="361">
        <f t="shared" si="0"/>
        <v>879</v>
      </c>
      <c r="C15" s="362">
        <f>'VPS3'!C14</f>
        <v>0</v>
      </c>
      <c r="D15" s="362">
        <f>'VPS3'!D14</f>
        <v>0</v>
      </c>
      <c r="E15" s="362">
        <f>'VPS3'!E14</f>
        <v>673</v>
      </c>
      <c r="F15" s="362">
        <f>'VPS3'!F14</f>
        <v>206</v>
      </c>
      <c r="G15" s="362">
        <f>'VPS3'!G14</f>
        <v>0</v>
      </c>
      <c r="H15" s="362">
        <f>'VPS3'!H14</f>
        <v>0</v>
      </c>
      <c r="I15" s="361">
        <f t="shared" si="1"/>
        <v>0</v>
      </c>
      <c r="J15" s="362">
        <f>SUMIFS('D5'!$BC$11:$BC$4859,'D5'!$BL$11:$BL$4859,J$7,'D5'!$BQ$11:$BQ$4859,"taip")</f>
        <v>0</v>
      </c>
      <c r="K15" s="362">
        <f>SUMIFS('D5'!$BC$11:$BC$4859,'D5'!$BL$11:$BL$4859,K$7,'D5'!$BQ$11:$BQ$4859,"taip")</f>
        <v>0</v>
      </c>
      <c r="L15" s="362">
        <f>SUMIFS('D5'!$BC$11:$BC$4859,'D5'!$BL$11:$BL$4859,L$7,'D5'!$BQ$11:$BQ$4859,"taip")</f>
        <v>0</v>
      </c>
      <c r="M15" s="362">
        <f>SUMIFS('D5'!$BC$11:$BC$4859,'D5'!$BL$11:$BL$4859,M$7,'D5'!$BQ$11:$BQ$4859,"taip")</f>
        <v>0</v>
      </c>
      <c r="N15" s="362">
        <f>SUMIFS('D5'!$BC$11:$BC$4859,'D5'!$BL$11:$BL$4859,N$7,'D5'!$BQ$11:$BQ$4859,"taip")</f>
        <v>0</v>
      </c>
      <c r="O15" s="362">
        <f>SUMIFS('D5'!$BC$11:$BC$4859,'D5'!$BL$11:$BL$4859,O$7,'D5'!$BQ$11:$BQ$4859,"taip")</f>
        <v>0</v>
      </c>
      <c r="P15" s="363">
        <f t="shared" si="3"/>
        <v>0</v>
      </c>
      <c r="Q15" s="364">
        <f t="shared" si="4"/>
        <v>0</v>
      </c>
      <c r="R15" s="364">
        <f t="shared" si="5"/>
        <v>0</v>
      </c>
      <c r="S15" s="364">
        <f t="shared" si="6"/>
        <v>0</v>
      </c>
      <c r="T15" s="364">
        <f t="shared" si="7"/>
        <v>0</v>
      </c>
      <c r="U15" s="364">
        <f t="shared" si="8"/>
        <v>0</v>
      </c>
      <c r="V15" s="364">
        <f t="shared" si="9"/>
        <v>0</v>
      </c>
    </row>
    <row r="18" spans="1:16" x14ac:dyDescent="0.3">
      <c r="A18" s="278" t="s">
        <v>523</v>
      </c>
      <c r="B18" s="406" t="s">
        <v>677</v>
      </c>
      <c r="C18" s="406"/>
      <c r="D18" s="406"/>
      <c r="E18" s="406"/>
      <c r="F18" s="406"/>
      <c r="G18" s="406"/>
      <c r="H18" s="406"/>
      <c r="I18" s="406"/>
      <c r="J18" s="406"/>
      <c r="K18" s="406"/>
      <c r="L18" s="406"/>
      <c r="M18" s="406"/>
      <c r="N18" s="406"/>
      <c r="O18" s="406"/>
      <c r="P18" s="406"/>
    </row>
    <row r="19" spans="1:16" ht="57" customHeight="1" x14ac:dyDescent="0.3">
      <c r="A19" s="288">
        <v>2024</v>
      </c>
      <c r="B19" s="405"/>
      <c r="C19" s="405"/>
      <c r="D19" s="405"/>
      <c r="E19" s="405"/>
      <c r="F19" s="405"/>
      <c r="G19" s="405"/>
      <c r="H19" s="405"/>
      <c r="I19" s="405"/>
      <c r="J19" s="405"/>
      <c r="K19" s="405"/>
      <c r="L19" s="405"/>
      <c r="M19" s="405"/>
      <c r="N19" s="405"/>
      <c r="O19" s="405"/>
      <c r="P19" s="405"/>
    </row>
    <row r="20" spans="1:16" ht="52.2" customHeight="1" x14ac:dyDescent="0.3">
      <c r="A20" s="288">
        <v>2025</v>
      </c>
      <c r="B20" s="405"/>
      <c r="C20" s="405"/>
      <c r="D20" s="405"/>
      <c r="E20" s="405"/>
      <c r="F20" s="405"/>
      <c r="G20" s="405"/>
      <c r="H20" s="405"/>
      <c r="I20" s="405"/>
      <c r="J20" s="405"/>
      <c r="K20" s="405"/>
      <c r="L20" s="405"/>
      <c r="M20" s="405"/>
      <c r="N20" s="405"/>
      <c r="O20" s="405"/>
      <c r="P20" s="405"/>
    </row>
    <row r="21" spans="1:16" ht="55.2" customHeight="1" x14ac:dyDescent="0.3">
      <c r="A21" s="288">
        <v>2026</v>
      </c>
      <c r="B21" s="405"/>
      <c r="C21" s="405"/>
      <c r="D21" s="405"/>
      <c r="E21" s="405"/>
      <c r="F21" s="405"/>
      <c r="G21" s="405"/>
      <c r="H21" s="405"/>
      <c r="I21" s="405"/>
      <c r="J21" s="405"/>
      <c r="K21" s="405"/>
      <c r="L21" s="405"/>
      <c r="M21" s="405"/>
      <c r="N21" s="405"/>
      <c r="O21" s="405"/>
      <c r="P21" s="405"/>
    </row>
    <row r="22" spans="1:16" ht="60.6" customHeight="1" x14ac:dyDescent="0.3">
      <c r="A22" s="288">
        <v>2027</v>
      </c>
      <c r="B22" s="405"/>
      <c r="C22" s="405"/>
      <c r="D22" s="405"/>
      <c r="E22" s="405"/>
      <c r="F22" s="405"/>
      <c r="G22" s="405"/>
      <c r="H22" s="405"/>
      <c r="I22" s="405"/>
      <c r="J22" s="405"/>
      <c r="K22" s="405"/>
      <c r="L22" s="405"/>
      <c r="M22" s="405"/>
      <c r="N22" s="405"/>
      <c r="O22" s="405"/>
      <c r="P22" s="405"/>
    </row>
    <row r="23" spans="1:16" ht="62.4" customHeight="1" x14ac:dyDescent="0.3">
      <c r="A23" s="288">
        <v>2028</v>
      </c>
      <c r="B23" s="405"/>
      <c r="C23" s="405"/>
      <c r="D23" s="405"/>
      <c r="E23" s="405"/>
      <c r="F23" s="405"/>
      <c r="G23" s="405"/>
      <c r="H23" s="405"/>
      <c r="I23" s="405"/>
      <c r="J23" s="405"/>
      <c r="K23" s="405"/>
      <c r="L23" s="405"/>
      <c r="M23" s="405"/>
      <c r="N23" s="405"/>
      <c r="O23" s="405"/>
      <c r="P23" s="405"/>
    </row>
    <row r="24" spans="1:16" ht="63" customHeight="1" x14ac:dyDescent="0.3">
      <c r="A24" s="288">
        <v>2029</v>
      </c>
      <c r="B24" s="405"/>
      <c r="C24" s="405"/>
      <c r="D24" s="405"/>
      <c r="E24" s="405"/>
      <c r="F24" s="405"/>
      <c r="G24" s="405"/>
      <c r="H24" s="405"/>
      <c r="I24" s="405"/>
      <c r="J24" s="405"/>
      <c r="K24" s="405"/>
      <c r="L24" s="405"/>
      <c r="M24" s="405"/>
      <c r="N24" s="405"/>
      <c r="O24" s="405"/>
      <c r="P24" s="405"/>
    </row>
  </sheetData>
  <mergeCells count="7">
    <mergeCell ref="B23:P23"/>
    <mergeCell ref="B24:P24"/>
    <mergeCell ref="B18:P18"/>
    <mergeCell ref="B19:P19"/>
    <mergeCell ref="B20:P20"/>
    <mergeCell ref="B21:P21"/>
    <mergeCell ref="B22:P22"/>
  </mergeCells>
  <phoneticPr fontId="19"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workbookViewId="0">
      <selection activeCell="A2" sqref="A2:B3"/>
    </sheetView>
  </sheetViews>
  <sheetFormatPr defaultRowHeight="14.4" x14ac:dyDescent="0.3"/>
  <cols>
    <col min="1" max="1" width="14.44140625" customWidth="1"/>
    <col min="2" max="2" width="11.6640625" customWidth="1"/>
    <col min="3" max="3" width="50.33203125" customWidth="1"/>
    <col min="4" max="4" width="24.6640625" customWidth="1"/>
    <col min="5" max="5" width="16.33203125" customWidth="1"/>
  </cols>
  <sheetData>
    <row r="1" spans="1:29" ht="20.399999999999999" x14ac:dyDescent="0.3">
      <c r="A1" s="321"/>
      <c r="B1" s="321"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3">
      <c r="A2" s="333" t="s">
        <v>613</v>
      </c>
      <c r="B2" s="331"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3">
      <c r="A3" s="333" t="s">
        <v>615</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3">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3">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5.6" x14ac:dyDescent="0.3">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3">
      <c r="A7" s="255" t="s">
        <v>90</v>
      </c>
      <c r="B7" s="253"/>
      <c r="C7" s="254"/>
      <c r="D7" s="253"/>
      <c r="E7" s="258">
        <f>SUM(E8:E27)</f>
        <v>20</v>
      </c>
      <c r="F7" s="258">
        <f>SUM(F8:F27)</f>
        <v>0</v>
      </c>
      <c r="G7" s="258">
        <f t="shared" ref="G7:Q7" si="0">SUM(G8:G27)</f>
        <v>1</v>
      </c>
      <c r="H7" s="258">
        <f t="shared" si="0"/>
        <v>0</v>
      </c>
      <c r="I7" s="258">
        <f t="shared" si="0"/>
        <v>0</v>
      </c>
      <c r="J7" s="258">
        <f t="shared" si="0"/>
        <v>0</v>
      </c>
      <c r="K7" s="258">
        <f t="shared" si="0"/>
        <v>0</v>
      </c>
      <c r="L7" s="258">
        <f t="shared" si="0"/>
        <v>1</v>
      </c>
      <c r="M7" s="258">
        <f t="shared" si="0"/>
        <v>1</v>
      </c>
      <c r="N7" s="258">
        <f t="shared" si="0"/>
        <v>1</v>
      </c>
      <c r="O7" s="258">
        <f t="shared" si="0"/>
        <v>0</v>
      </c>
      <c r="P7" s="258">
        <f t="shared" si="0"/>
        <v>0</v>
      </c>
      <c r="Q7" s="258">
        <f t="shared" si="0"/>
        <v>0</v>
      </c>
      <c r="R7" s="258">
        <f>SUM(R8:R27)</f>
        <v>0</v>
      </c>
      <c r="S7" s="258">
        <f t="shared" ref="S7" si="1">SUM(S8:S27)</f>
        <v>160000</v>
      </c>
      <c r="T7" s="258">
        <f t="shared" ref="T7" si="2">SUM(T8:T27)</f>
        <v>0</v>
      </c>
      <c r="U7" s="258">
        <f t="shared" ref="U7" si="3">SUM(U8:U27)</f>
        <v>0</v>
      </c>
      <c r="V7" s="258">
        <f t="shared" ref="V7" si="4">SUM(V8:V27)</f>
        <v>0</v>
      </c>
      <c r="W7" s="258">
        <f t="shared" ref="W7" si="5">SUM(W8:W27)</f>
        <v>0</v>
      </c>
      <c r="X7" s="258">
        <f t="shared" ref="X7" si="6">SUM(X8:X27)</f>
        <v>160000</v>
      </c>
      <c r="Y7" s="258">
        <f t="shared" ref="Y7" si="7">SUM(Y8:Y27)</f>
        <v>160000</v>
      </c>
      <c r="Z7" s="258">
        <f t="shared" ref="Z7" si="8">SUM(Z8:Z27)</f>
        <v>160000</v>
      </c>
      <c r="AA7" s="258">
        <f t="shared" ref="AA7" si="9">SUM(AA8:AA27)</f>
        <v>0</v>
      </c>
      <c r="AB7" s="258">
        <f t="shared" ref="AB7" si="10">SUM(AB8:AB27)</f>
        <v>0</v>
      </c>
      <c r="AC7" s="258">
        <f t="shared" ref="AC7" si="11">SUM(AC8:AC27)</f>
        <v>0</v>
      </c>
    </row>
    <row r="8" spans="1:29" x14ac:dyDescent="0.3">
      <c r="A8" s="13" t="s">
        <v>12</v>
      </c>
      <c r="B8" s="197" t="str">
        <f>'VPS1'!C10</f>
        <v>ALYT</v>
      </c>
      <c r="C8" s="257" t="str">
        <f>'VPS1'!D10</f>
        <v xml:space="preserve">Sveikatinimo paslaugų kokybės gerinimas  ir prieinamumo didinimas </v>
      </c>
      <c r="D8" s="54" t="str">
        <f>'VPS1'!J10</f>
        <v>ALYT-LEADER-20VVG-03-01</v>
      </c>
      <c r="E8" s="199">
        <f>'VPS1'!F10</f>
        <v>3</v>
      </c>
      <c r="F8" s="256">
        <f>COUNTIFS('D5'!$B$11:$B$4859,'A5'!$D8,'D5'!R$11:R$4859,"taip")</f>
        <v>0</v>
      </c>
      <c r="G8" s="256">
        <f>COUNTIFS('D5'!$B$11:$B$4859,'A5'!$D8,'D5'!S$11:S$4859,"taip")</f>
        <v>1</v>
      </c>
      <c r="H8" s="256">
        <f>COUNTIFS('D5'!$B$11:$B$4859,'A5'!$D8,'D5'!T$11:T$4859,"taip")</f>
        <v>0</v>
      </c>
      <c r="I8" s="256">
        <f>COUNTIFS('D5'!$B$11:$B$4859,'A5'!$D8,'D5'!U$11:U$4859,"taip")</f>
        <v>0</v>
      </c>
      <c r="J8" s="256">
        <f>COUNTIFS('D5'!$B$11:$B$4859,'A5'!$D8,'D5'!V$11:V$4859,"taip")</f>
        <v>0</v>
      </c>
      <c r="K8" s="256">
        <f>COUNTIFS('D5'!$B$11:$B$4859,'A5'!$D8,'D5'!W$11:W$4859,"taip")</f>
        <v>0</v>
      </c>
      <c r="L8" s="256">
        <f>COUNTIFS('D5'!$B$11:$B$4859,'A5'!$D8,'D5'!X$11:X$4859,"taip")</f>
        <v>1</v>
      </c>
      <c r="M8" s="256">
        <f>COUNTIFS('D5'!$B$11:$B$4859,'A5'!$D8,'D5'!Y$11:Y$4859,"taip")</f>
        <v>1</v>
      </c>
      <c r="N8" s="256">
        <f>COUNTIFS('D5'!$B$11:$B$4859,'A5'!$D8,'D5'!Z$11:Z$4859,"taip")</f>
        <v>1</v>
      </c>
      <c r="O8" s="256">
        <f>COUNTIFS('D5'!$B$11:$B$4859,'A5'!$D8,'D5'!AA$11:AA$4859,"taip")</f>
        <v>0</v>
      </c>
      <c r="P8" s="256">
        <f>COUNTIFS('D5'!$B$11:$B$4859,'A5'!$D8,'D5'!AB$11:AB$4859,"taip")</f>
        <v>0</v>
      </c>
      <c r="Q8" s="256">
        <f>COUNTIFS('D5'!$B$11:$B$4859,'A5'!$D8,'D5'!AC$11:AC$4859,"taip")</f>
        <v>0</v>
      </c>
      <c r="R8" s="256">
        <f>SUMIFS('D5'!$AG$11:$AG$4859,'D5'!$B$11:$B$4859,'A5'!$D8,'D5'!R$11:R$4859,"taip")</f>
        <v>0</v>
      </c>
      <c r="S8" s="256">
        <f>SUMIFS('D5'!$AG$11:$AG$4859,'D5'!$B$11:$B$4859,'A5'!$D8,'D5'!S$11:S$4859,"taip")</f>
        <v>160000</v>
      </c>
      <c r="T8" s="256">
        <f>SUMIFS('D5'!$AG$11:$AG$4859,'D5'!$B$11:$B$4859,'A5'!$D8,'D5'!T$11:T$4859,"taip")</f>
        <v>0</v>
      </c>
      <c r="U8" s="256">
        <f>SUMIFS('D5'!$AG$11:$AG$4859,'D5'!$B$11:$B$4859,'A5'!$D8,'D5'!U$11:U$4859,"taip")</f>
        <v>0</v>
      </c>
      <c r="V8" s="256">
        <f>SUMIFS('D5'!$AG$11:$AG$4859,'D5'!$B$11:$B$4859,'A5'!$D8,'D5'!V$11:V$4859,"taip")</f>
        <v>0</v>
      </c>
      <c r="W8" s="256">
        <f>SUMIFS('D5'!$AG$11:$AG$4859,'D5'!$B$11:$B$4859,'A5'!$D8,'D5'!W$11:W$4859,"taip")</f>
        <v>0</v>
      </c>
      <c r="X8" s="256">
        <f>SUMIFS('D5'!$AG$11:$AG$4859,'D5'!$B$11:$B$4859,'A5'!$D8,'D5'!X$11:X$4859,"taip")</f>
        <v>160000</v>
      </c>
      <c r="Y8" s="256">
        <f>SUMIFS('D5'!$AG$11:$AG$4859,'D5'!$B$11:$B$4859,'A5'!$D8,'D5'!Y$11:Y$4859,"taip")</f>
        <v>160000</v>
      </c>
      <c r="Z8" s="256">
        <f>SUMIFS('D5'!$AG$11:$AG$4859,'D5'!$B$11:$B$4859,'A5'!$D8,'D5'!Z$11:Z$4859,"taip")</f>
        <v>160000</v>
      </c>
      <c r="AA8" s="256">
        <f>SUMIFS('D5'!$AG$11:$AG$4859,'D5'!$B$11:$B$4859,'A5'!$D8,'D5'!AA$11:AA$4859,"taip")</f>
        <v>0</v>
      </c>
      <c r="AB8" s="256">
        <f>SUMIFS('D5'!$AG$11:$AG$4859,'D5'!$B$11:$B$4859,'A5'!$D8,'D5'!AB$11:AB$4859,"taip")</f>
        <v>0</v>
      </c>
      <c r="AC8" s="256">
        <f>SUMIFS('D5'!$AG$11:$AG$4859,'D5'!$B$11:$B$4859,'A5'!$D8,'D5'!AC$11:AC$4859,"taip")</f>
        <v>0</v>
      </c>
    </row>
    <row r="9" spans="1:29" ht="22.8" x14ac:dyDescent="0.3">
      <c r="A9" s="13" t="s">
        <v>16</v>
      </c>
      <c r="B9" s="197" t="str">
        <f>'VPS1'!C11</f>
        <v>ALYT</v>
      </c>
      <c r="C9" s="257" t="str">
        <f>'VPS1'!D11</f>
        <v>Darnaus turizmo verslo kūrimas ir plėtra integruojant vietos kultūros ir gamtos  išteklius</v>
      </c>
      <c r="D9" s="54" t="str">
        <f>'VPS1'!J11</f>
        <v>ALYT-LEADER-20VVG-03-02</v>
      </c>
      <c r="E9" s="199">
        <f>'VPS1'!F11</f>
        <v>3</v>
      </c>
      <c r="F9" s="256">
        <f>COUNTIFS('D5'!$B$11:$B$4859,'A5'!$D9,'D5'!R$11:R$4859,"taip")</f>
        <v>0</v>
      </c>
      <c r="G9" s="256">
        <f>COUNTIFS('D5'!$B$11:$B$4859,'A5'!$D9,'D5'!S$11:S$4859,"taip")</f>
        <v>0</v>
      </c>
      <c r="H9" s="256">
        <f>COUNTIFS('D5'!$B$11:$B$4859,'A5'!$D9,'D5'!T$11:T$4859,"taip")</f>
        <v>0</v>
      </c>
      <c r="I9" s="256">
        <f>COUNTIFS('D5'!$B$11:$B$4859,'A5'!$D9,'D5'!U$11:U$4859,"taip")</f>
        <v>0</v>
      </c>
      <c r="J9" s="256">
        <f>COUNTIFS('D5'!$B$11:$B$4859,'A5'!$D9,'D5'!V$11:V$4859,"taip")</f>
        <v>0</v>
      </c>
      <c r="K9" s="256">
        <f>COUNTIFS('D5'!$B$11:$B$4859,'A5'!$D9,'D5'!W$11:W$4859,"taip")</f>
        <v>0</v>
      </c>
      <c r="L9" s="256">
        <f>COUNTIFS('D5'!$B$11:$B$4859,'A5'!$D9,'D5'!X$11:X$4859,"taip")</f>
        <v>0</v>
      </c>
      <c r="M9" s="256">
        <f>COUNTIFS('D5'!$B$11:$B$4859,'A5'!$D9,'D5'!Y$11:Y$4859,"taip")</f>
        <v>0</v>
      </c>
      <c r="N9" s="256">
        <f>COUNTIFS('D5'!$B$11:$B$4859,'A5'!$D9,'D5'!Z$11:Z$4859,"taip")</f>
        <v>0</v>
      </c>
      <c r="O9" s="256">
        <f>COUNTIFS('D5'!$B$11:$B$4859,'A5'!$D9,'D5'!AA$11:AA$4859,"taip")</f>
        <v>0</v>
      </c>
      <c r="P9" s="256">
        <f>COUNTIFS('D5'!$B$11:$B$4859,'A5'!$D9,'D5'!AB$11:AB$4859,"taip")</f>
        <v>0</v>
      </c>
      <c r="Q9" s="256">
        <f>COUNTIFS('D5'!$B$11:$B$4859,'A5'!$D9,'D5'!AC$11:AC$4859,"taip")</f>
        <v>0</v>
      </c>
      <c r="R9" s="256">
        <f>SUMIFS('D5'!$AG$11:$AG$4859,'D5'!$B$11:$B$4859,'A5'!$D9,'D5'!R$11:R$4859,"taip")</f>
        <v>0</v>
      </c>
      <c r="S9" s="256">
        <f>SUMIFS('D5'!$AG$11:$AG$4859,'D5'!$B$11:$B$4859,'A5'!$D9,'D5'!S$11:S$4859,"taip")</f>
        <v>0</v>
      </c>
      <c r="T9" s="256">
        <f>SUMIFS('D5'!$AG$11:$AG$4859,'D5'!$B$11:$B$4859,'A5'!$D9,'D5'!T$11:T$4859,"taip")</f>
        <v>0</v>
      </c>
      <c r="U9" s="256">
        <f>SUMIFS('D5'!$AG$11:$AG$4859,'D5'!$B$11:$B$4859,'A5'!$D9,'D5'!U$11:U$4859,"taip")</f>
        <v>0</v>
      </c>
      <c r="V9" s="256">
        <f>SUMIFS('D5'!$AG$11:$AG$4859,'D5'!$B$11:$B$4859,'A5'!$D9,'D5'!V$11:V$4859,"taip")</f>
        <v>0</v>
      </c>
      <c r="W9" s="256">
        <f>SUMIFS('D5'!$AG$11:$AG$4859,'D5'!$B$11:$B$4859,'A5'!$D9,'D5'!W$11:W$4859,"taip")</f>
        <v>0</v>
      </c>
      <c r="X9" s="256">
        <f>SUMIFS('D5'!$AG$11:$AG$4859,'D5'!$B$11:$B$4859,'A5'!$D9,'D5'!X$11:X$4859,"taip")</f>
        <v>0</v>
      </c>
      <c r="Y9" s="256">
        <f>SUMIFS('D5'!$AG$11:$AG$4859,'D5'!$B$11:$B$4859,'A5'!$D9,'D5'!Y$11:Y$4859,"taip")</f>
        <v>0</v>
      </c>
      <c r="Z9" s="256">
        <f>SUMIFS('D5'!$AG$11:$AG$4859,'D5'!$B$11:$B$4859,'A5'!$D9,'D5'!Z$11:Z$4859,"taip")</f>
        <v>0</v>
      </c>
      <c r="AA9" s="256">
        <f>SUMIFS('D5'!$AG$11:$AG$4859,'D5'!$B$11:$B$4859,'A5'!$D9,'D5'!AA$11:AA$4859,"taip")</f>
        <v>0</v>
      </c>
      <c r="AB9" s="256">
        <f>SUMIFS('D5'!$AG$11:$AG$4859,'D5'!$B$11:$B$4859,'A5'!$D9,'D5'!AB$11:AB$4859,"taip")</f>
        <v>0</v>
      </c>
      <c r="AC9" s="256">
        <f>SUMIFS('D5'!$AG$11:$AG$4859,'D5'!$B$11:$B$4859,'A5'!$D9,'D5'!AC$11:AC$4859,"taip")</f>
        <v>0</v>
      </c>
    </row>
    <row r="10" spans="1:29" x14ac:dyDescent="0.3">
      <c r="A10" s="13" t="s">
        <v>19</v>
      </c>
      <c r="B10" s="197" t="str">
        <f>'VPS1'!C12</f>
        <v>ALYT</v>
      </c>
      <c r="C10" s="257" t="str">
        <f>'VPS1'!D12</f>
        <v>Teminių kaimų kūrimas ir  vietos produktų populiarinimas</v>
      </c>
      <c r="D10" s="54" t="str">
        <f>'VPS1'!J12</f>
        <v>ALYT-LEADER-20VVG-07-03</v>
      </c>
      <c r="E10" s="199">
        <f>'VPS1'!F12</f>
        <v>5</v>
      </c>
      <c r="F10" s="256">
        <f>COUNTIFS('D5'!$B$11:$B$4859,'A5'!$D10,'D5'!R$11:R$4859,"taip")</f>
        <v>0</v>
      </c>
      <c r="G10" s="256">
        <f>COUNTIFS('D5'!$B$11:$B$4859,'A5'!$D10,'D5'!S$11:S$4859,"taip")</f>
        <v>0</v>
      </c>
      <c r="H10" s="256">
        <f>COUNTIFS('D5'!$B$11:$B$4859,'A5'!$D10,'D5'!T$11:T$4859,"taip")</f>
        <v>0</v>
      </c>
      <c r="I10" s="256">
        <f>COUNTIFS('D5'!$B$11:$B$4859,'A5'!$D10,'D5'!U$11:U$4859,"taip")</f>
        <v>0</v>
      </c>
      <c r="J10" s="256">
        <f>COUNTIFS('D5'!$B$11:$B$4859,'A5'!$D10,'D5'!V$11:V$4859,"taip")</f>
        <v>0</v>
      </c>
      <c r="K10" s="256">
        <f>COUNTIFS('D5'!$B$11:$B$4859,'A5'!$D10,'D5'!W$11:W$4859,"taip")</f>
        <v>0</v>
      </c>
      <c r="L10" s="256">
        <f>COUNTIFS('D5'!$B$11:$B$4859,'A5'!$D10,'D5'!X$11:X$4859,"taip")</f>
        <v>0</v>
      </c>
      <c r="M10" s="256">
        <f>COUNTIFS('D5'!$B$11:$B$4859,'A5'!$D10,'D5'!Y$11:Y$4859,"taip")</f>
        <v>0</v>
      </c>
      <c r="N10" s="256">
        <f>COUNTIFS('D5'!$B$11:$B$4859,'A5'!$D10,'D5'!Z$11:Z$4859,"taip")</f>
        <v>0</v>
      </c>
      <c r="O10" s="256">
        <f>COUNTIFS('D5'!$B$11:$B$4859,'A5'!$D10,'D5'!AA$11:AA$4859,"taip")</f>
        <v>0</v>
      </c>
      <c r="P10" s="256">
        <f>COUNTIFS('D5'!$B$11:$B$4859,'A5'!$D10,'D5'!AB$11:AB$4859,"taip")</f>
        <v>0</v>
      </c>
      <c r="Q10" s="256">
        <f>COUNTIFS('D5'!$B$11:$B$4859,'A5'!$D10,'D5'!AC$11:AC$4859,"taip")</f>
        <v>0</v>
      </c>
      <c r="R10" s="256">
        <f>SUMIFS('D5'!$AG$11:$AG$4859,'D5'!$B$11:$B$4859,'A5'!$D10,'D5'!R$11:R$4859,"taip")</f>
        <v>0</v>
      </c>
      <c r="S10" s="256">
        <f>SUMIFS('D5'!$AG$11:$AG$4859,'D5'!$B$11:$B$4859,'A5'!$D10,'D5'!S$11:S$4859,"taip")</f>
        <v>0</v>
      </c>
      <c r="T10" s="256">
        <f>SUMIFS('D5'!$AG$11:$AG$4859,'D5'!$B$11:$B$4859,'A5'!$D10,'D5'!T$11:T$4859,"taip")</f>
        <v>0</v>
      </c>
      <c r="U10" s="256">
        <f>SUMIFS('D5'!$AG$11:$AG$4859,'D5'!$B$11:$B$4859,'A5'!$D10,'D5'!U$11:U$4859,"taip")</f>
        <v>0</v>
      </c>
      <c r="V10" s="256">
        <f>SUMIFS('D5'!$AG$11:$AG$4859,'D5'!$B$11:$B$4859,'A5'!$D10,'D5'!V$11:V$4859,"taip")</f>
        <v>0</v>
      </c>
      <c r="W10" s="256">
        <f>SUMIFS('D5'!$AG$11:$AG$4859,'D5'!$B$11:$B$4859,'A5'!$D10,'D5'!W$11:W$4859,"taip")</f>
        <v>0</v>
      </c>
      <c r="X10" s="256">
        <f>SUMIFS('D5'!$AG$11:$AG$4859,'D5'!$B$11:$B$4859,'A5'!$D10,'D5'!X$11:X$4859,"taip")</f>
        <v>0</v>
      </c>
      <c r="Y10" s="256">
        <f>SUMIFS('D5'!$AG$11:$AG$4859,'D5'!$B$11:$B$4859,'A5'!$D10,'D5'!Y$11:Y$4859,"taip")</f>
        <v>0</v>
      </c>
      <c r="Z10" s="256">
        <f>SUMIFS('D5'!$AG$11:$AG$4859,'D5'!$B$11:$B$4859,'A5'!$D10,'D5'!Z$11:Z$4859,"taip")</f>
        <v>0</v>
      </c>
      <c r="AA10" s="256">
        <f>SUMIFS('D5'!$AG$11:$AG$4859,'D5'!$B$11:$B$4859,'A5'!$D10,'D5'!AA$11:AA$4859,"taip")</f>
        <v>0</v>
      </c>
      <c r="AB10" s="256">
        <f>SUMIFS('D5'!$AG$11:$AG$4859,'D5'!$B$11:$B$4859,'A5'!$D10,'D5'!AB$11:AB$4859,"taip")</f>
        <v>0</v>
      </c>
      <c r="AC10" s="256">
        <f>SUMIFS('D5'!$AG$11:$AG$4859,'D5'!$B$11:$B$4859,'A5'!$D10,'D5'!AC$11:AC$4859,"taip")</f>
        <v>0</v>
      </c>
    </row>
    <row r="11" spans="1:29" x14ac:dyDescent="0.3">
      <c r="A11" s="13" t="s">
        <v>22</v>
      </c>
      <c r="B11" s="197" t="str">
        <f>'VPS1'!C13</f>
        <v>ALYT</v>
      </c>
      <c r="C11" s="257" t="str">
        <f>'VPS1'!D13</f>
        <v>Įtraukios infrastruktūros vystymas taikant sumanius sprendimus</v>
      </c>
      <c r="D11" s="54" t="str">
        <f>'VPS1'!J13</f>
        <v>ALYT-LEADER-20VVG-04-04</v>
      </c>
      <c r="E11" s="199">
        <f>'VPS1'!F13</f>
        <v>2</v>
      </c>
      <c r="F11" s="256">
        <f>COUNTIFS('D5'!$B$11:$B$4859,'A5'!$D11,'D5'!R$11:R$4859,"taip")</f>
        <v>0</v>
      </c>
      <c r="G11" s="256">
        <f>COUNTIFS('D5'!$B$11:$B$4859,'A5'!$D11,'D5'!S$11:S$4859,"taip")</f>
        <v>0</v>
      </c>
      <c r="H11" s="256">
        <f>COUNTIFS('D5'!$B$11:$B$4859,'A5'!$D11,'D5'!T$11:T$4859,"taip")</f>
        <v>0</v>
      </c>
      <c r="I11" s="256">
        <f>COUNTIFS('D5'!$B$11:$B$4859,'A5'!$D11,'D5'!U$11:U$4859,"taip")</f>
        <v>0</v>
      </c>
      <c r="J11" s="256">
        <f>COUNTIFS('D5'!$B$11:$B$4859,'A5'!$D11,'D5'!V$11:V$4859,"taip")</f>
        <v>0</v>
      </c>
      <c r="K11" s="256">
        <f>COUNTIFS('D5'!$B$11:$B$4859,'A5'!$D11,'D5'!W$11:W$4859,"taip")</f>
        <v>0</v>
      </c>
      <c r="L11" s="256">
        <f>COUNTIFS('D5'!$B$11:$B$4859,'A5'!$D11,'D5'!X$11:X$4859,"taip")</f>
        <v>0</v>
      </c>
      <c r="M11" s="256">
        <f>COUNTIFS('D5'!$B$11:$B$4859,'A5'!$D11,'D5'!Y$11:Y$4859,"taip")</f>
        <v>0</v>
      </c>
      <c r="N11" s="256">
        <f>COUNTIFS('D5'!$B$11:$B$4859,'A5'!$D11,'D5'!Z$11:Z$4859,"taip")</f>
        <v>0</v>
      </c>
      <c r="O11" s="256">
        <f>COUNTIFS('D5'!$B$11:$B$4859,'A5'!$D11,'D5'!AA$11:AA$4859,"taip")</f>
        <v>0</v>
      </c>
      <c r="P11" s="256">
        <f>COUNTIFS('D5'!$B$11:$B$4859,'A5'!$D11,'D5'!AB$11:AB$4859,"taip")</f>
        <v>0</v>
      </c>
      <c r="Q11" s="256">
        <f>COUNTIFS('D5'!$B$11:$B$4859,'A5'!$D11,'D5'!AC$11:AC$4859,"taip")</f>
        <v>0</v>
      </c>
      <c r="R11" s="256">
        <f>SUMIFS('D5'!$AG$11:$AG$4859,'D5'!$B$11:$B$4859,'A5'!$D11,'D5'!R$11:R$4859,"taip")</f>
        <v>0</v>
      </c>
      <c r="S11" s="256">
        <f>SUMIFS('D5'!$AG$11:$AG$4859,'D5'!$B$11:$B$4859,'A5'!$D11,'D5'!S$11:S$4859,"taip")</f>
        <v>0</v>
      </c>
      <c r="T11" s="256">
        <f>SUMIFS('D5'!$AG$11:$AG$4859,'D5'!$B$11:$B$4859,'A5'!$D11,'D5'!T$11:T$4859,"taip")</f>
        <v>0</v>
      </c>
      <c r="U11" s="256">
        <f>SUMIFS('D5'!$AG$11:$AG$4859,'D5'!$B$11:$B$4859,'A5'!$D11,'D5'!U$11:U$4859,"taip")</f>
        <v>0</v>
      </c>
      <c r="V11" s="256">
        <f>SUMIFS('D5'!$AG$11:$AG$4859,'D5'!$B$11:$B$4859,'A5'!$D11,'D5'!V$11:V$4859,"taip")</f>
        <v>0</v>
      </c>
      <c r="W11" s="256">
        <f>SUMIFS('D5'!$AG$11:$AG$4859,'D5'!$B$11:$B$4859,'A5'!$D11,'D5'!W$11:W$4859,"taip")</f>
        <v>0</v>
      </c>
      <c r="X11" s="256">
        <f>SUMIFS('D5'!$AG$11:$AG$4859,'D5'!$B$11:$B$4859,'A5'!$D11,'D5'!X$11:X$4859,"taip")</f>
        <v>0</v>
      </c>
      <c r="Y11" s="256">
        <f>SUMIFS('D5'!$AG$11:$AG$4859,'D5'!$B$11:$B$4859,'A5'!$D11,'D5'!Y$11:Y$4859,"taip")</f>
        <v>0</v>
      </c>
      <c r="Z11" s="256">
        <f>SUMIFS('D5'!$AG$11:$AG$4859,'D5'!$B$11:$B$4859,'A5'!$D11,'D5'!Z$11:Z$4859,"taip")</f>
        <v>0</v>
      </c>
      <c r="AA11" s="256">
        <f>SUMIFS('D5'!$AG$11:$AG$4859,'D5'!$B$11:$B$4859,'A5'!$D11,'D5'!AA$11:AA$4859,"taip")</f>
        <v>0</v>
      </c>
      <c r="AB11" s="256">
        <f>SUMIFS('D5'!$AG$11:$AG$4859,'D5'!$B$11:$B$4859,'A5'!$D11,'D5'!AB$11:AB$4859,"taip")</f>
        <v>0</v>
      </c>
      <c r="AC11" s="256">
        <f>SUMIFS('D5'!$AG$11:$AG$4859,'D5'!$B$11:$B$4859,'A5'!$D11,'D5'!AC$11:AC$4859,"taip")</f>
        <v>0</v>
      </c>
    </row>
    <row r="12" spans="1:29" x14ac:dyDescent="0.3">
      <c r="A12" s="13" t="s">
        <v>25</v>
      </c>
      <c r="B12" s="197" t="str">
        <f>'VPS1'!C14</f>
        <v>ALYT</v>
      </c>
      <c r="C12" s="257" t="str">
        <f>'VPS1'!D14</f>
        <v>Jaunimo verslumo ir įtraukties skatinimas</v>
      </c>
      <c r="D12" s="54" t="str">
        <f>'VPS1'!J14</f>
        <v>ALYT-LEADER-20VVG-09-05</v>
      </c>
      <c r="E12" s="199">
        <f>'VPS1'!F14</f>
        <v>7</v>
      </c>
      <c r="F12" s="256">
        <f>COUNTIFS('D5'!$B$11:$B$4859,'A5'!$D12,'D5'!R$11:R$4859,"taip")</f>
        <v>0</v>
      </c>
      <c r="G12" s="256">
        <f>COUNTIFS('D5'!$B$11:$B$4859,'A5'!$D12,'D5'!S$11:S$4859,"taip")</f>
        <v>0</v>
      </c>
      <c r="H12" s="256">
        <f>COUNTIFS('D5'!$B$11:$B$4859,'A5'!$D12,'D5'!T$11:T$4859,"taip")</f>
        <v>0</v>
      </c>
      <c r="I12" s="256">
        <f>COUNTIFS('D5'!$B$11:$B$4859,'A5'!$D12,'D5'!U$11:U$4859,"taip")</f>
        <v>0</v>
      </c>
      <c r="J12" s="256">
        <f>COUNTIFS('D5'!$B$11:$B$4859,'A5'!$D12,'D5'!V$11:V$4859,"taip")</f>
        <v>0</v>
      </c>
      <c r="K12" s="256">
        <f>COUNTIFS('D5'!$B$11:$B$4859,'A5'!$D12,'D5'!W$11:W$4859,"taip")</f>
        <v>0</v>
      </c>
      <c r="L12" s="256">
        <f>COUNTIFS('D5'!$B$11:$B$4859,'A5'!$D12,'D5'!X$11:X$4859,"taip")</f>
        <v>0</v>
      </c>
      <c r="M12" s="256">
        <f>COUNTIFS('D5'!$B$11:$B$4859,'A5'!$D12,'D5'!Y$11:Y$4859,"taip")</f>
        <v>0</v>
      </c>
      <c r="N12" s="256">
        <f>COUNTIFS('D5'!$B$11:$B$4859,'A5'!$D12,'D5'!Z$11:Z$4859,"taip")</f>
        <v>0</v>
      </c>
      <c r="O12" s="256">
        <f>COUNTIFS('D5'!$B$11:$B$4859,'A5'!$D12,'D5'!AA$11:AA$4859,"taip")</f>
        <v>0</v>
      </c>
      <c r="P12" s="256">
        <f>COUNTIFS('D5'!$B$11:$B$4859,'A5'!$D12,'D5'!AB$11:AB$4859,"taip")</f>
        <v>0</v>
      </c>
      <c r="Q12" s="256">
        <f>COUNTIFS('D5'!$B$11:$B$4859,'A5'!$D12,'D5'!AC$11:AC$4859,"taip")</f>
        <v>0</v>
      </c>
      <c r="R12" s="256">
        <f>SUMIFS('D5'!$AG$11:$AG$4859,'D5'!$B$11:$B$4859,'A5'!$D12,'D5'!R$11:R$4859,"taip")</f>
        <v>0</v>
      </c>
      <c r="S12" s="256">
        <f>SUMIFS('D5'!$AG$11:$AG$4859,'D5'!$B$11:$B$4859,'A5'!$D12,'D5'!S$11:S$4859,"taip")</f>
        <v>0</v>
      </c>
      <c r="T12" s="256">
        <f>SUMIFS('D5'!$AG$11:$AG$4859,'D5'!$B$11:$B$4859,'A5'!$D12,'D5'!T$11:T$4859,"taip")</f>
        <v>0</v>
      </c>
      <c r="U12" s="256">
        <f>SUMIFS('D5'!$AG$11:$AG$4859,'D5'!$B$11:$B$4859,'A5'!$D12,'D5'!U$11:U$4859,"taip")</f>
        <v>0</v>
      </c>
      <c r="V12" s="256">
        <f>SUMIFS('D5'!$AG$11:$AG$4859,'D5'!$B$11:$B$4859,'A5'!$D12,'D5'!V$11:V$4859,"taip")</f>
        <v>0</v>
      </c>
      <c r="W12" s="256">
        <f>SUMIFS('D5'!$AG$11:$AG$4859,'D5'!$B$11:$B$4859,'A5'!$D12,'D5'!W$11:W$4859,"taip")</f>
        <v>0</v>
      </c>
      <c r="X12" s="256">
        <f>SUMIFS('D5'!$AG$11:$AG$4859,'D5'!$B$11:$B$4859,'A5'!$D12,'D5'!X$11:X$4859,"taip")</f>
        <v>0</v>
      </c>
      <c r="Y12" s="256">
        <f>SUMIFS('D5'!$AG$11:$AG$4859,'D5'!$B$11:$B$4859,'A5'!$D12,'D5'!Y$11:Y$4859,"taip")</f>
        <v>0</v>
      </c>
      <c r="Z12" s="256">
        <f>SUMIFS('D5'!$AG$11:$AG$4859,'D5'!$B$11:$B$4859,'A5'!$D12,'D5'!Z$11:Z$4859,"taip")</f>
        <v>0</v>
      </c>
      <c r="AA12" s="256">
        <f>SUMIFS('D5'!$AG$11:$AG$4859,'D5'!$B$11:$B$4859,'A5'!$D12,'D5'!AA$11:AA$4859,"taip")</f>
        <v>0</v>
      </c>
      <c r="AB12" s="256">
        <f>SUMIFS('D5'!$AG$11:$AG$4859,'D5'!$B$11:$B$4859,'A5'!$D12,'D5'!AB$11:AB$4859,"taip")</f>
        <v>0</v>
      </c>
      <c r="AC12" s="256">
        <f>SUMIFS('D5'!$AG$11:$AG$4859,'D5'!$B$11:$B$4859,'A5'!$D12,'D5'!AC$11:AC$4859,"taip")</f>
        <v>0</v>
      </c>
    </row>
    <row r="13" spans="1:29" x14ac:dyDescent="0.3">
      <c r="A13" s="13" t="s">
        <v>28</v>
      </c>
      <c r="B13" s="197">
        <f>'VPS1'!C15</f>
        <v>0</v>
      </c>
      <c r="C13" s="257">
        <f>'VPS1'!D15</f>
        <v>0</v>
      </c>
      <c r="D13" s="54">
        <f>'VPS1'!J15</f>
        <v>0</v>
      </c>
      <c r="E13" s="199">
        <f>'VPS1'!F15</f>
        <v>0</v>
      </c>
      <c r="F13" s="256">
        <f>COUNTIFS('D5'!$B$11:$B$4859,'A5'!$D13,'D5'!R$11:R$4859,"taip")</f>
        <v>0</v>
      </c>
      <c r="G13" s="256">
        <f>COUNTIFS('D5'!$B$11:$B$4859,'A5'!$D13,'D5'!S$11:S$4859,"taip")</f>
        <v>0</v>
      </c>
      <c r="H13" s="256">
        <f>COUNTIFS('D5'!$B$11:$B$4859,'A5'!$D13,'D5'!T$11:T$4859,"taip")</f>
        <v>0</v>
      </c>
      <c r="I13" s="256">
        <f>COUNTIFS('D5'!$B$11:$B$4859,'A5'!$D13,'D5'!U$11:U$4859,"taip")</f>
        <v>0</v>
      </c>
      <c r="J13" s="256">
        <f>COUNTIFS('D5'!$B$11:$B$4859,'A5'!$D13,'D5'!V$11:V$4859,"taip")</f>
        <v>0</v>
      </c>
      <c r="K13" s="256">
        <f>COUNTIFS('D5'!$B$11:$B$4859,'A5'!$D13,'D5'!W$11:W$4859,"taip")</f>
        <v>0</v>
      </c>
      <c r="L13" s="256">
        <f>COUNTIFS('D5'!$B$11:$B$4859,'A5'!$D13,'D5'!X$11:X$4859,"taip")</f>
        <v>0</v>
      </c>
      <c r="M13" s="256">
        <f>COUNTIFS('D5'!$B$11:$B$4859,'A5'!$D13,'D5'!Y$11:Y$4859,"taip")</f>
        <v>0</v>
      </c>
      <c r="N13" s="256">
        <f>COUNTIFS('D5'!$B$11:$B$4859,'A5'!$D13,'D5'!Z$11:Z$4859,"taip")</f>
        <v>0</v>
      </c>
      <c r="O13" s="256">
        <f>COUNTIFS('D5'!$B$11:$B$4859,'A5'!$D13,'D5'!AA$11:AA$4859,"taip")</f>
        <v>0</v>
      </c>
      <c r="P13" s="256">
        <f>COUNTIFS('D5'!$B$11:$B$4859,'A5'!$D13,'D5'!AB$11:AB$4859,"taip")</f>
        <v>0</v>
      </c>
      <c r="Q13" s="256">
        <f>COUNTIFS('D5'!$B$11:$B$4859,'A5'!$D13,'D5'!AC$11:AC$4859,"taip")</f>
        <v>0</v>
      </c>
      <c r="R13" s="256">
        <f>SUMIFS('D5'!$AG$11:$AG$4859,'D5'!$B$11:$B$4859,'A5'!$D13,'D5'!R$11:R$4859,"taip")</f>
        <v>0</v>
      </c>
      <c r="S13" s="256">
        <f>SUMIFS('D5'!$AG$11:$AG$4859,'D5'!$B$11:$B$4859,'A5'!$D13,'D5'!S$11:S$4859,"taip")</f>
        <v>0</v>
      </c>
      <c r="T13" s="256">
        <f>SUMIFS('D5'!$AG$11:$AG$4859,'D5'!$B$11:$B$4859,'A5'!$D13,'D5'!T$11:T$4859,"taip")</f>
        <v>0</v>
      </c>
      <c r="U13" s="256">
        <f>SUMIFS('D5'!$AG$11:$AG$4859,'D5'!$B$11:$B$4859,'A5'!$D13,'D5'!U$11:U$4859,"taip")</f>
        <v>0</v>
      </c>
      <c r="V13" s="256">
        <f>SUMIFS('D5'!$AG$11:$AG$4859,'D5'!$B$11:$B$4859,'A5'!$D13,'D5'!V$11:V$4859,"taip")</f>
        <v>0</v>
      </c>
      <c r="W13" s="256">
        <f>SUMIFS('D5'!$AG$11:$AG$4859,'D5'!$B$11:$B$4859,'A5'!$D13,'D5'!W$11:W$4859,"taip")</f>
        <v>0</v>
      </c>
      <c r="X13" s="256">
        <f>SUMIFS('D5'!$AG$11:$AG$4859,'D5'!$B$11:$B$4859,'A5'!$D13,'D5'!X$11:X$4859,"taip")</f>
        <v>0</v>
      </c>
      <c r="Y13" s="256">
        <f>SUMIFS('D5'!$AG$11:$AG$4859,'D5'!$B$11:$B$4859,'A5'!$D13,'D5'!Y$11:Y$4859,"taip")</f>
        <v>0</v>
      </c>
      <c r="Z13" s="256">
        <f>SUMIFS('D5'!$AG$11:$AG$4859,'D5'!$B$11:$B$4859,'A5'!$D13,'D5'!Z$11:Z$4859,"taip")</f>
        <v>0</v>
      </c>
      <c r="AA13" s="256">
        <f>SUMIFS('D5'!$AG$11:$AG$4859,'D5'!$B$11:$B$4859,'A5'!$D13,'D5'!AA$11:AA$4859,"taip")</f>
        <v>0</v>
      </c>
      <c r="AB13" s="256">
        <f>SUMIFS('D5'!$AG$11:$AG$4859,'D5'!$B$11:$B$4859,'A5'!$D13,'D5'!AB$11:AB$4859,"taip")</f>
        <v>0</v>
      </c>
      <c r="AC13" s="256">
        <f>SUMIFS('D5'!$AG$11:$AG$4859,'D5'!$B$11:$B$4859,'A5'!$D13,'D5'!AC$11:AC$4859,"taip")</f>
        <v>0</v>
      </c>
    </row>
    <row r="14" spans="1:29" x14ac:dyDescent="0.3">
      <c r="A14" s="13" t="s">
        <v>31</v>
      </c>
      <c r="B14" s="197">
        <f>'VPS1'!C16</f>
        <v>0</v>
      </c>
      <c r="C14" s="252">
        <f>'VPS1'!D16</f>
        <v>0</v>
      </c>
      <c r="D14" s="54">
        <f>'VPS1'!J16</f>
        <v>0</v>
      </c>
      <c r="E14" s="199">
        <f>'VPS1'!F16</f>
        <v>0</v>
      </c>
      <c r="F14" s="256">
        <f>COUNTIFS('D5'!$B$11:$B$4859,'A5'!$D14,'D5'!R$11:R$4859,"taip")</f>
        <v>0</v>
      </c>
      <c r="G14" s="256">
        <f>COUNTIFS('D5'!$B$11:$B$4859,'A5'!$D14,'D5'!S$11:S$4859,"taip")</f>
        <v>0</v>
      </c>
      <c r="H14" s="256">
        <f>COUNTIFS('D5'!$B$11:$B$4859,'A5'!$D14,'D5'!T$11:T$4859,"taip")</f>
        <v>0</v>
      </c>
      <c r="I14" s="256">
        <f>COUNTIFS('D5'!$B$11:$B$4859,'A5'!$D14,'D5'!U$11:U$4859,"taip")</f>
        <v>0</v>
      </c>
      <c r="J14" s="256">
        <f>COUNTIFS('D5'!$B$11:$B$4859,'A5'!$D14,'D5'!V$11:V$4859,"taip")</f>
        <v>0</v>
      </c>
      <c r="K14" s="256">
        <f>COUNTIFS('D5'!$B$11:$B$4859,'A5'!$D14,'D5'!W$11:W$4859,"taip")</f>
        <v>0</v>
      </c>
      <c r="L14" s="256">
        <f>COUNTIFS('D5'!$B$11:$B$4859,'A5'!$D14,'D5'!X$11:X$4859,"taip")</f>
        <v>0</v>
      </c>
      <c r="M14" s="256">
        <f>COUNTIFS('D5'!$B$11:$B$4859,'A5'!$D14,'D5'!Y$11:Y$4859,"taip")</f>
        <v>0</v>
      </c>
      <c r="N14" s="256">
        <f>COUNTIFS('D5'!$B$11:$B$4859,'A5'!$D14,'D5'!Z$11:Z$4859,"taip")</f>
        <v>0</v>
      </c>
      <c r="O14" s="256">
        <f>COUNTIFS('D5'!$B$11:$B$4859,'A5'!$D14,'D5'!AA$11:AA$4859,"taip")</f>
        <v>0</v>
      </c>
      <c r="P14" s="256">
        <f>COUNTIFS('D5'!$B$11:$B$4859,'A5'!$D14,'D5'!AB$11:AB$4859,"taip")</f>
        <v>0</v>
      </c>
      <c r="Q14" s="256">
        <f>COUNTIFS('D5'!$B$11:$B$4859,'A5'!$D14,'D5'!AC$11:AC$4859,"taip")</f>
        <v>0</v>
      </c>
      <c r="R14" s="256">
        <f>SUMIFS('D5'!$AG$11:$AG$4859,'D5'!$B$11:$B$4859,'A5'!$D14,'D5'!R$11:R$4859,"taip")</f>
        <v>0</v>
      </c>
      <c r="S14" s="256">
        <f>SUMIFS('D5'!$AG$11:$AG$4859,'D5'!$B$11:$B$4859,'A5'!$D14,'D5'!S$11:S$4859,"taip")</f>
        <v>0</v>
      </c>
      <c r="T14" s="256">
        <f>SUMIFS('D5'!$AG$11:$AG$4859,'D5'!$B$11:$B$4859,'A5'!$D14,'D5'!T$11:T$4859,"taip")</f>
        <v>0</v>
      </c>
      <c r="U14" s="256">
        <f>SUMIFS('D5'!$AG$11:$AG$4859,'D5'!$B$11:$B$4859,'A5'!$D14,'D5'!U$11:U$4859,"taip")</f>
        <v>0</v>
      </c>
      <c r="V14" s="256">
        <f>SUMIFS('D5'!$AG$11:$AG$4859,'D5'!$B$11:$B$4859,'A5'!$D14,'D5'!V$11:V$4859,"taip")</f>
        <v>0</v>
      </c>
      <c r="W14" s="256">
        <f>SUMIFS('D5'!$AG$11:$AG$4859,'D5'!$B$11:$B$4859,'A5'!$D14,'D5'!W$11:W$4859,"taip")</f>
        <v>0</v>
      </c>
      <c r="X14" s="256">
        <f>SUMIFS('D5'!$AG$11:$AG$4859,'D5'!$B$11:$B$4859,'A5'!$D14,'D5'!X$11:X$4859,"taip")</f>
        <v>0</v>
      </c>
      <c r="Y14" s="256">
        <f>SUMIFS('D5'!$AG$11:$AG$4859,'D5'!$B$11:$B$4859,'A5'!$D14,'D5'!Y$11:Y$4859,"taip")</f>
        <v>0</v>
      </c>
      <c r="Z14" s="256">
        <f>SUMIFS('D5'!$AG$11:$AG$4859,'D5'!$B$11:$B$4859,'A5'!$D14,'D5'!Z$11:Z$4859,"taip")</f>
        <v>0</v>
      </c>
      <c r="AA14" s="256">
        <f>SUMIFS('D5'!$AG$11:$AG$4859,'D5'!$B$11:$B$4859,'A5'!$D14,'D5'!AA$11:AA$4859,"taip")</f>
        <v>0</v>
      </c>
      <c r="AB14" s="256">
        <f>SUMIFS('D5'!$AG$11:$AG$4859,'D5'!$B$11:$B$4859,'A5'!$D14,'D5'!AB$11:AB$4859,"taip")</f>
        <v>0</v>
      </c>
      <c r="AC14" s="256">
        <f>SUMIFS('D5'!$AG$11:$AG$4859,'D5'!$B$11:$B$4859,'A5'!$D14,'D5'!AC$11:AC$4859,"taip")</f>
        <v>0</v>
      </c>
    </row>
    <row r="15" spans="1:29" x14ac:dyDescent="0.3">
      <c r="A15" s="13" t="s">
        <v>36</v>
      </c>
      <c r="B15" s="197">
        <f>'VPS1'!C17</f>
        <v>0</v>
      </c>
      <c r="C15" s="252">
        <f>'VPS1'!D17</f>
        <v>0</v>
      </c>
      <c r="D15" s="54">
        <f>'VPS1'!J17</f>
        <v>0</v>
      </c>
      <c r="E15" s="199">
        <f>'VPS1'!F17</f>
        <v>0</v>
      </c>
      <c r="F15" s="256">
        <f>COUNTIFS('D5'!$B$11:$B$4859,'A5'!$D15,'D5'!R$11:R$4859,"taip")</f>
        <v>0</v>
      </c>
      <c r="G15" s="256">
        <f>COUNTIFS('D5'!$B$11:$B$4859,'A5'!$D15,'D5'!S$11:S$4859,"taip")</f>
        <v>0</v>
      </c>
      <c r="H15" s="256">
        <f>COUNTIFS('D5'!$B$11:$B$4859,'A5'!$D15,'D5'!T$11:T$4859,"taip")</f>
        <v>0</v>
      </c>
      <c r="I15" s="256">
        <f>COUNTIFS('D5'!$B$11:$B$4859,'A5'!$D15,'D5'!U$11:U$4859,"taip")</f>
        <v>0</v>
      </c>
      <c r="J15" s="256">
        <f>COUNTIFS('D5'!$B$11:$B$4859,'A5'!$D15,'D5'!V$11:V$4859,"taip")</f>
        <v>0</v>
      </c>
      <c r="K15" s="256">
        <f>COUNTIFS('D5'!$B$11:$B$4859,'A5'!$D15,'D5'!W$11:W$4859,"taip")</f>
        <v>0</v>
      </c>
      <c r="L15" s="256">
        <f>COUNTIFS('D5'!$B$11:$B$4859,'A5'!$D15,'D5'!X$11:X$4859,"taip")</f>
        <v>0</v>
      </c>
      <c r="M15" s="256">
        <f>COUNTIFS('D5'!$B$11:$B$4859,'A5'!$D15,'D5'!Y$11:Y$4859,"taip")</f>
        <v>0</v>
      </c>
      <c r="N15" s="256">
        <f>COUNTIFS('D5'!$B$11:$B$4859,'A5'!$D15,'D5'!Z$11:Z$4859,"taip")</f>
        <v>0</v>
      </c>
      <c r="O15" s="256">
        <f>COUNTIFS('D5'!$B$11:$B$4859,'A5'!$D15,'D5'!AA$11:AA$4859,"taip")</f>
        <v>0</v>
      </c>
      <c r="P15" s="256">
        <f>COUNTIFS('D5'!$B$11:$B$4859,'A5'!$D15,'D5'!AB$11:AB$4859,"taip")</f>
        <v>0</v>
      </c>
      <c r="Q15" s="256">
        <f>COUNTIFS('D5'!$B$11:$B$4859,'A5'!$D15,'D5'!AC$11:AC$4859,"taip")</f>
        <v>0</v>
      </c>
      <c r="R15" s="256">
        <f>SUMIFS('D5'!$AG$11:$AG$4859,'D5'!$B$11:$B$4859,'A5'!$D15,'D5'!R$11:R$4859,"taip")</f>
        <v>0</v>
      </c>
      <c r="S15" s="256">
        <f>SUMIFS('D5'!$AG$11:$AG$4859,'D5'!$B$11:$B$4859,'A5'!$D15,'D5'!S$11:S$4859,"taip")</f>
        <v>0</v>
      </c>
      <c r="T15" s="256">
        <f>SUMIFS('D5'!$AG$11:$AG$4859,'D5'!$B$11:$B$4859,'A5'!$D15,'D5'!T$11:T$4859,"taip")</f>
        <v>0</v>
      </c>
      <c r="U15" s="256">
        <f>SUMIFS('D5'!$AG$11:$AG$4859,'D5'!$B$11:$B$4859,'A5'!$D15,'D5'!U$11:U$4859,"taip")</f>
        <v>0</v>
      </c>
      <c r="V15" s="256">
        <f>SUMIFS('D5'!$AG$11:$AG$4859,'D5'!$B$11:$B$4859,'A5'!$D15,'D5'!V$11:V$4859,"taip")</f>
        <v>0</v>
      </c>
      <c r="W15" s="256">
        <f>SUMIFS('D5'!$AG$11:$AG$4859,'D5'!$B$11:$B$4859,'A5'!$D15,'D5'!W$11:W$4859,"taip")</f>
        <v>0</v>
      </c>
      <c r="X15" s="256">
        <f>SUMIFS('D5'!$AG$11:$AG$4859,'D5'!$B$11:$B$4859,'A5'!$D15,'D5'!X$11:X$4859,"taip")</f>
        <v>0</v>
      </c>
      <c r="Y15" s="256">
        <f>SUMIFS('D5'!$AG$11:$AG$4859,'D5'!$B$11:$B$4859,'A5'!$D15,'D5'!Y$11:Y$4859,"taip")</f>
        <v>0</v>
      </c>
      <c r="Z15" s="256">
        <f>SUMIFS('D5'!$AG$11:$AG$4859,'D5'!$B$11:$B$4859,'A5'!$D15,'D5'!Z$11:Z$4859,"taip")</f>
        <v>0</v>
      </c>
      <c r="AA15" s="256">
        <f>SUMIFS('D5'!$AG$11:$AG$4859,'D5'!$B$11:$B$4859,'A5'!$D15,'D5'!AA$11:AA$4859,"taip")</f>
        <v>0</v>
      </c>
      <c r="AB15" s="256">
        <f>SUMIFS('D5'!$AG$11:$AG$4859,'D5'!$B$11:$B$4859,'A5'!$D15,'D5'!AB$11:AB$4859,"taip")</f>
        <v>0</v>
      </c>
      <c r="AC15" s="256">
        <f>SUMIFS('D5'!$AG$11:$AG$4859,'D5'!$B$11:$B$4859,'A5'!$D15,'D5'!AC$11:AC$4859,"taip")</f>
        <v>0</v>
      </c>
    </row>
    <row r="16" spans="1:29" x14ac:dyDescent="0.3">
      <c r="A16" s="13" t="s">
        <v>37</v>
      </c>
      <c r="B16" s="197">
        <f>'VPS1'!C18</f>
        <v>0</v>
      </c>
      <c r="C16" s="252">
        <f>'VPS1'!D18</f>
        <v>0</v>
      </c>
      <c r="D16" s="54">
        <f>'VPS1'!J18</f>
        <v>0</v>
      </c>
      <c r="E16" s="199">
        <f>'VPS1'!F18</f>
        <v>0</v>
      </c>
      <c r="F16" s="256">
        <f>COUNTIFS('D5'!$B$11:$B$4859,'A5'!$D16,'D5'!R$11:R$4859,"taip")</f>
        <v>0</v>
      </c>
      <c r="G16" s="256">
        <f>COUNTIFS('D5'!$B$11:$B$4859,'A5'!$D16,'D5'!S$11:S$4859,"taip")</f>
        <v>0</v>
      </c>
      <c r="H16" s="256">
        <f>COUNTIFS('D5'!$B$11:$B$4859,'A5'!$D16,'D5'!T$11:T$4859,"taip")</f>
        <v>0</v>
      </c>
      <c r="I16" s="256">
        <f>COUNTIFS('D5'!$B$11:$B$4859,'A5'!$D16,'D5'!U$11:U$4859,"taip")</f>
        <v>0</v>
      </c>
      <c r="J16" s="256">
        <f>COUNTIFS('D5'!$B$11:$B$4859,'A5'!$D16,'D5'!V$11:V$4859,"taip")</f>
        <v>0</v>
      </c>
      <c r="K16" s="256">
        <f>COUNTIFS('D5'!$B$11:$B$4859,'A5'!$D16,'D5'!W$11:W$4859,"taip")</f>
        <v>0</v>
      </c>
      <c r="L16" s="256">
        <f>COUNTIFS('D5'!$B$11:$B$4859,'A5'!$D16,'D5'!X$11:X$4859,"taip")</f>
        <v>0</v>
      </c>
      <c r="M16" s="256">
        <f>COUNTIFS('D5'!$B$11:$B$4859,'A5'!$D16,'D5'!Y$11:Y$4859,"taip")</f>
        <v>0</v>
      </c>
      <c r="N16" s="256">
        <f>COUNTIFS('D5'!$B$11:$B$4859,'A5'!$D16,'D5'!Z$11:Z$4859,"taip")</f>
        <v>0</v>
      </c>
      <c r="O16" s="256">
        <f>COUNTIFS('D5'!$B$11:$B$4859,'A5'!$D16,'D5'!AA$11:AA$4859,"taip")</f>
        <v>0</v>
      </c>
      <c r="P16" s="256">
        <f>COUNTIFS('D5'!$B$11:$B$4859,'A5'!$D16,'D5'!AB$11:AB$4859,"taip")</f>
        <v>0</v>
      </c>
      <c r="Q16" s="256">
        <f>COUNTIFS('D5'!$B$11:$B$4859,'A5'!$D16,'D5'!AC$11:AC$4859,"taip")</f>
        <v>0</v>
      </c>
      <c r="R16" s="256">
        <f>SUMIFS('D5'!$AG$11:$AG$4859,'D5'!$B$11:$B$4859,'A5'!$D16,'D5'!R$11:R$4859,"taip")</f>
        <v>0</v>
      </c>
      <c r="S16" s="256">
        <f>SUMIFS('D5'!$AG$11:$AG$4859,'D5'!$B$11:$B$4859,'A5'!$D16,'D5'!S$11:S$4859,"taip")</f>
        <v>0</v>
      </c>
      <c r="T16" s="256">
        <f>SUMIFS('D5'!$AG$11:$AG$4859,'D5'!$B$11:$B$4859,'A5'!$D16,'D5'!T$11:T$4859,"taip")</f>
        <v>0</v>
      </c>
      <c r="U16" s="256">
        <f>SUMIFS('D5'!$AG$11:$AG$4859,'D5'!$B$11:$B$4859,'A5'!$D16,'D5'!U$11:U$4859,"taip")</f>
        <v>0</v>
      </c>
      <c r="V16" s="256">
        <f>SUMIFS('D5'!$AG$11:$AG$4859,'D5'!$B$11:$B$4859,'A5'!$D16,'D5'!V$11:V$4859,"taip")</f>
        <v>0</v>
      </c>
      <c r="W16" s="256">
        <f>SUMIFS('D5'!$AG$11:$AG$4859,'D5'!$B$11:$B$4859,'A5'!$D16,'D5'!W$11:W$4859,"taip")</f>
        <v>0</v>
      </c>
      <c r="X16" s="256">
        <f>SUMIFS('D5'!$AG$11:$AG$4859,'D5'!$B$11:$B$4859,'A5'!$D16,'D5'!X$11:X$4859,"taip")</f>
        <v>0</v>
      </c>
      <c r="Y16" s="256">
        <f>SUMIFS('D5'!$AG$11:$AG$4859,'D5'!$B$11:$B$4859,'A5'!$D16,'D5'!Y$11:Y$4859,"taip")</f>
        <v>0</v>
      </c>
      <c r="Z16" s="256">
        <f>SUMIFS('D5'!$AG$11:$AG$4859,'D5'!$B$11:$B$4859,'A5'!$D16,'D5'!Z$11:Z$4859,"taip")</f>
        <v>0</v>
      </c>
      <c r="AA16" s="256">
        <f>SUMIFS('D5'!$AG$11:$AG$4859,'D5'!$B$11:$B$4859,'A5'!$D16,'D5'!AA$11:AA$4859,"taip")</f>
        <v>0</v>
      </c>
      <c r="AB16" s="256">
        <f>SUMIFS('D5'!$AG$11:$AG$4859,'D5'!$B$11:$B$4859,'A5'!$D16,'D5'!AB$11:AB$4859,"taip")</f>
        <v>0</v>
      </c>
      <c r="AC16" s="256">
        <f>SUMIFS('D5'!$AG$11:$AG$4859,'D5'!$B$11:$B$4859,'A5'!$D16,'D5'!AC$11:AC$4859,"taip")</f>
        <v>0</v>
      </c>
    </row>
    <row r="17" spans="1:29" x14ac:dyDescent="0.3">
      <c r="A17" s="13" t="s">
        <v>38</v>
      </c>
      <c r="B17" s="197">
        <f>'VPS1'!C19</f>
        <v>0</v>
      </c>
      <c r="C17" s="252">
        <f>'VPS1'!D19</f>
        <v>0</v>
      </c>
      <c r="D17" s="54">
        <f>'VPS1'!J19</f>
        <v>0</v>
      </c>
      <c r="E17" s="199">
        <f>'VPS1'!F19</f>
        <v>0</v>
      </c>
      <c r="F17" s="256">
        <f>COUNTIFS('D5'!$B$11:$B$4859,'A5'!$D17,'D5'!R$11:R$4859,"taip")</f>
        <v>0</v>
      </c>
      <c r="G17" s="256">
        <f>COUNTIFS('D5'!$B$11:$B$4859,'A5'!$D17,'D5'!S$11:S$4859,"taip")</f>
        <v>0</v>
      </c>
      <c r="H17" s="256">
        <f>COUNTIFS('D5'!$B$11:$B$4859,'A5'!$D17,'D5'!T$11:T$4859,"taip")</f>
        <v>0</v>
      </c>
      <c r="I17" s="256">
        <f>COUNTIFS('D5'!$B$11:$B$4859,'A5'!$D17,'D5'!U$11:U$4859,"taip")</f>
        <v>0</v>
      </c>
      <c r="J17" s="256">
        <f>COUNTIFS('D5'!$B$11:$B$4859,'A5'!$D17,'D5'!V$11:V$4859,"taip")</f>
        <v>0</v>
      </c>
      <c r="K17" s="256">
        <f>COUNTIFS('D5'!$B$11:$B$4859,'A5'!$D17,'D5'!W$11:W$4859,"taip")</f>
        <v>0</v>
      </c>
      <c r="L17" s="256">
        <f>COUNTIFS('D5'!$B$11:$B$4859,'A5'!$D17,'D5'!X$11:X$4859,"taip")</f>
        <v>0</v>
      </c>
      <c r="M17" s="256">
        <f>COUNTIFS('D5'!$B$11:$B$4859,'A5'!$D17,'D5'!Y$11:Y$4859,"taip")</f>
        <v>0</v>
      </c>
      <c r="N17" s="256">
        <f>COUNTIFS('D5'!$B$11:$B$4859,'A5'!$D17,'D5'!Z$11:Z$4859,"taip")</f>
        <v>0</v>
      </c>
      <c r="O17" s="256">
        <f>COUNTIFS('D5'!$B$11:$B$4859,'A5'!$D17,'D5'!AA$11:AA$4859,"taip")</f>
        <v>0</v>
      </c>
      <c r="P17" s="256">
        <f>COUNTIFS('D5'!$B$11:$B$4859,'A5'!$D17,'D5'!AB$11:AB$4859,"taip")</f>
        <v>0</v>
      </c>
      <c r="Q17" s="256">
        <f>COUNTIFS('D5'!$B$11:$B$4859,'A5'!$D17,'D5'!AC$11:AC$4859,"taip")</f>
        <v>0</v>
      </c>
      <c r="R17" s="256">
        <f>SUMIFS('D5'!$AG$11:$AG$4859,'D5'!$B$11:$B$4859,'A5'!$D17,'D5'!R$11:R$4859,"taip")</f>
        <v>0</v>
      </c>
      <c r="S17" s="256">
        <f>SUMIFS('D5'!$AG$11:$AG$4859,'D5'!$B$11:$B$4859,'A5'!$D17,'D5'!S$11:S$4859,"taip")</f>
        <v>0</v>
      </c>
      <c r="T17" s="256">
        <f>SUMIFS('D5'!$AG$11:$AG$4859,'D5'!$B$11:$B$4859,'A5'!$D17,'D5'!T$11:T$4859,"taip")</f>
        <v>0</v>
      </c>
      <c r="U17" s="256">
        <f>SUMIFS('D5'!$AG$11:$AG$4859,'D5'!$B$11:$B$4859,'A5'!$D17,'D5'!U$11:U$4859,"taip")</f>
        <v>0</v>
      </c>
      <c r="V17" s="256">
        <f>SUMIFS('D5'!$AG$11:$AG$4859,'D5'!$B$11:$B$4859,'A5'!$D17,'D5'!V$11:V$4859,"taip")</f>
        <v>0</v>
      </c>
      <c r="W17" s="256">
        <f>SUMIFS('D5'!$AG$11:$AG$4859,'D5'!$B$11:$B$4859,'A5'!$D17,'D5'!W$11:W$4859,"taip")</f>
        <v>0</v>
      </c>
      <c r="X17" s="256">
        <f>SUMIFS('D5'!$AG$11:$AG$4859,'D5'!$B$11:$B$4859,'A5'!$D17,'D5'!X$11:X$4859,"taip")</f>
        <v>0</v>
      </c>
      <c r="Y17" s="256">
        <f>SUMIFS('D5'!$AG$11:$AG$4859,'D5'!$B$11:$B$4859,'A5'!$D17,'D5'!Y$11:Y$4859,"taip")</f>
        <v>0</v>
      </c>
      <c r="Z17" s="256">
        <f>SUMIFS('D5'!$AG$11:$AG$4859,'D5'!$B$11:$B$4859,'A5'!$D17,'D5'!Z$11:Z$4859,"taip")</f>
        <v>0</v>
      </c>
      <c r="AA17" s="256">
        <f>SUMIFS('D5'!$AG$11:$AG$4859,'D5'!$B$11:$B$4859,'A5'!$D17,'D5'!AA$11:AA$4859,"taip")</f>
        <v>0</v>
      </c>
      <c r="AB17" s="256">
        <f>SUMIFS('D5'!$AG$11:$AG$4859,'D5'!$B$11:$B$4859,'A5'!$D17,'D5'!AB$11:AB$4859,"taip")</f>
        <v>0</v>
      </c>
      <c r="AC17" s="256">
        <f>SUMIFS('D5'!$AG$11:$AG$4859,'D5'!$B$11:$B$4859,'A5'!$D17,'D5'!AC$11:AC$4859,"taip")</f>
        <v>0</v>
      </c>
    </row>
    <row r="18" spans="1:29" x14ac:dyDescent="0.3">
      <c r="A18" s="13" t="s">
        <v>39</v>
      </c>
      <c r="B18" s="197">
        <f>'VPS1'!C20</f>
        <v>0</v>
      </c>
      <c r="C18" s="252">
        <f>'VPS1'!D20</f>
        <v>0</v>
      </c>
      <c r="D18" s="54">
        <f>'VPS1'!J20</f>
        <v>0</v>
      </c>
      <c r="E18" s="199">
        <f>'VPS1'!F20</f>
        <v>0</v>
      </c>
      <c r="F18" s="256">
        <f>COUNTIFS('D5'!$B$11:$B$4859,'A5'!$D18,'D5'!R$11:R$4859,"taip")</f>
        <v>0</v>
      </c>
      <c r="G18" s="256">
        <f>COUNTIFS('D5'!$B$11:$B$4859,'A5'!$D18,'D5'!S$11:S$4859,"taip")</f>
        <v>0</v>
      </c>
      <c r="H18" s="256">
        <f>COUNTIFS('D5'!$B$11:$B$4859,'A5'!$D18,'D5'!T$11:T$4859,"taip")</f>
        <v>0</v>
      </c>
      <c r="I18" s="256">
        <f>COUNTIFS('D5'!$B$11:$B$4859,'A5'!$D18,'D5'!U$11:U$4859,"taip")</f>
        <v>0</v>
      </c>
      <c r="J18" s="256">
        <f>COUNTIFS('D5'!$B$11:$B$4859,'A5'!$D18,'D5'!V$11:V$4859,"taip")</f>
        <v>0</v>
      </c>
      <c r="K18" s="256">
        <f>COUNTIFS('D5'!$B$11:$B$4859,'A5'!$D18,'D5'!W$11:W$4859,"taip")</f>
        <v>0</v>
      </c>
      <c r="L18" s="256">
        <f>COUNTIFS('D5'!$B$11:$B$4859,'A5'!$D18,'D5'!X$11:X$4859,"taip")</f>
        <v>0</v>
      </c>
      <c r="M18" s="256">
        <f>COUNTIFS('D5'!$B$11:$B$4859,'A5'!$D18,'D5'!Y$11:Y$4859,"taip")</f>
        <v>0</v>
      </c>
      <c r="N18" s="256">
        <f>COUNTIFS('D5'!$B$11:$B$4859,'A5'!$D18,'D5'!Z$11:Z$4859,"taip")</f>
        <v>0</v>
      </c>
      <c r="O18" s="256">
        <f>COUNTIFS('D5'!$B$11:$B$4859,'A5'!$D18,'D5'!AA$11:AA$4859,"taip")</f>
        <v>0</v>
      </c>
      <c r="P18" s="256">
        <f>COUNTIFS('D5'!$B$11:$B$4859,'A5'!$D18,'D5'!AB$11:AB$4859,"taip")</f>
        <v>0</v>
      </c>
      <c r="Q18" s="256">
        <f>COUNTIFS('D5'!$B$11:$B$4859,'A5'!$D18,'D5'!AC$11:AC$4859,"taip")</f>
        <v>0</v>
      </c>
      <c r="R18" s="256">
        <f>SUMIFS('D5'!$AG$11:$AG$4859,'D5'!$B$11:$B$4859,'A5'!$D18,'D5'!R$11:R$4859,"taip")</f>
        <v>0</v>
      </c>
      <c r="S18" s="256">
        <f>SUMIFS('D5'!$AG$11:$AG$4859,'D5'!$B$11:$B$4859,'A5'!$D18,'D5'!S$11:S$4859,"taip")</f>
        <v>0</v>
      </c>
      <c r="T18" s="256">
        <f>SUMIFS('D5'!$AG$11:$AG$4859,'D5'!$B$11:$B$4859,'A5'!$D18,'D5'!T$11:T$4859,"taip")</f>
        <v>0</v>
      </c>
      <c r="U18" s="256">
        <f>SUMIFS('D5'!$AG$11:$AG$4859,'D5'!$B$11:$B$4859,'A5'!$D18,'D5'!U$11:U$4859,"taip")</f>
        <v>0</v>
      </c>
      <c r="V18" s="256">
        <f>SUMIFS('D5'!$AG$11:$AG$4859,'D5'!$B$11:$B$4859,'A5'!$D18,'D5'!V$11:V$4859,"taip")</f>
        <v>0</v>
      </c>
      <c r="W18" s="256">
        <f>SUMIFS('D5'!$AG$11:$AG$4859,'D5'!$B$11:$B$4859,'A5'!$D18,'D5'!W$11:W$4859,"taip")</f>
        <v>0</v>
      </c>
      <c r="X18" s="256">
        <f>SUMIFS('D5'!$AG$11:$AG$4859,'D5'!$B$11:$B$4859,'A5'!$D18,'D5'!X$11:X$4859,"taip")</f>
        <v>0</v>
      </c>
      <c r="Y18" s="256">
        <f>SUMIFS('D5'!$AG$11:$AG$4859,'D5'!$B$11:$B$4859,'A5'!$D18,'D5'!Y$11:Y$4859,"taip")</f>
        <v>0</v>
      </c>
      <c r="Z18" s="256">
        <f>SUMIFS('D5'!$AG$11:$AG$4859,'D5'!$B$11:$B$4859,'A5'!$D18,'D5'!Z$11:Z$4859,"taip")</f>
        <v>0</v>
      </c>
      <c r="AA18" s="256">
        <f>SUMIFS('D5'!$AG$11:$AG$4859,'D5'!$B$11:$B$4859,'A5'!$D18,'D5'!AA$11:AA$4859,"taip")</f>
        <v>0</v>
      </c>
      <c r="AB18" s="256">
        <f>SUMIFS('D5'!$AG$11:$AG$4859,'D5'!$B$11:$B$4859,'A5'!$D18,'D5'!AB$11:AB$4859,"taip")</f>
        <v>0</v>
      </c>
      <c r="AC18" s="256">
        <f>SUMIFS('D5'!$AG$11:$AG$4859,'D5'!$B$11:$B$4859,'A5'!$D18,'D5'!AC$11:AC$4859,"taip")</f>
        <v>0</v>
      </c>
    </row>
    <row r="19" spans="1:29" x14ac:dyDescent="0.3">
      <c r="A19" s="13" t="s">
        <v>40</v>
      </c>
      <c r="B19" s="197">
        <f>'VPS1'!C21</f>
        <v>0</v>
      </c>
      <c r="C19" s="252">
        <f>'VPS1'!D21</f>
        <v>0</v>
      </c>
      <c r="D19" s="54">
        <f>'VPS1'!J21</f>
        <v>0</v>
      </c>
      <c r="E19" s="199">
        <f>'VPS1'!F21</f>
        <v>0</v>
      </c>
      <c r="F19" s="256">
        <f>COUNTIFS('D5'!$B$11:$B$4859,'A5'!$D19,'D5'!R$11:R$4859,"taip")</f>
        <v>0</v>
      </c>
      <c r="G19" s="256">
        <f>COUNTIFS('D5'!$B$11:$B$4859,'A5'!$D19,'D5'!S$11:S$4859,"taip")</f>
        <v>0</v>
      </c>
      <c r="H19" s="256">
        <f>COUNTIFS('D5'!$B$11:$B$4859,'A5'!$D19,'D5'!T$11:T$4859,"taip")</f>
        <v>0</v>
      </c>
      <c r="I19" s="256">
        <f>COUNTIFS('D5'!$B$11:$B$4859,'A5'!$D19,'D5'!U$11:U$4859,"taip")</f>
        <v>0</v>
      </c>
      <c r="J19" s="256">
        <f>COUNTIFS('D5'!$B$11:$B$4859,'A5'!$D19,'D5'!V$11:V$4859,"taip")</f>
        <v>0</v>
      </c>
      <c r="K19" s="256">
        <f>COUNTIFS('D5'!$B$11:$B$4859,'A5'!$D19,'D5'!W$11:W$4859,"taip")</f>
        <v>0</v>
      </c>
      <c r="L19" s="256">
        <f>COUNTIFS('D5'!$B$11:$B$4859,'A5'!$D19,'D5'!X$11:X$4859,"taip")</f>
        <v>0</v>
      </c>
      <c r="M19" s="256">
        <f>COUNTIFS('D5'!$B$11:$B$4859,'A5'!$D19,'D5'!Y$11:Y$4859,"taip")</f>
        <v>0</v>
      </c>
      <c r="N19" s="256">
        <f>COUNTIFS('D5'!$B$11:$B$4859,'A5'!$D19,'D5'!Z$11:Z$4859,"taip")</f>
        <v>0</v>
      </c>
      <c r="O19" s="256">
        <f>COUNTIFS('D5'!$B$11:$B$4859,'A5'!$D19,'D5'!AA$11:AA$4859,"taip")</f>
        <v>0</v>
      </c>
      <c r="P19" s="256">
        <f>COUNTIFS('D5'!$B$11:$B$4859,'A5'!$D19,'D5'!AB$11:AB$4859,"taip")</f>
        <v>0</v>
      </c>
      <c r="Q19" s="256">
        <f>COUNTIFS('D5'!$B$11:$B$4859,'A5'!$D19,'D5'!AC$11:AC$4859,"taip")</f>
        <v>0</v>
      </c>
      <c r="R19" s="256">
        <f>SUMIFS('D5'!$AG$11:$AG$4859,'D5'!$B$11:$B$4859,'A5'!$D19,'D5'!R$11:R$4859,"taip")</f>
        <v>0</v>
      </c>
      <c r="S19" s="256">
        <f>SUMIFS('D5'!$AG$11:$AG$4859,'D5'!$B$11:$B$4859,'A5'!$D19,'D5'!S$11:S$4859,"taip")</f>
        <v>0</v>
      </c>
      <c r="T19" s="256">
        <f>SUMIFS('D5'!$AG$11:$AG$4859,'D5'!$B$11:$B$4859,'A5'!$D19,'D5'!T$11:T$4859,"taip")</f>
        <v>0</v>
      </c>
      <c r="U19" s="256">
        <f>SUMIFS('D5'!$AG$11:$AG$4859,'D5'!$B$11:$B$4859,'A5'!$D19,'D5'!U$11:U$4859,"taip")</f>
        <v>0</v>
      </c>
      <c r="V19" s="256">
        <f>SUMIFS('D5'!$AG$11:$AG$4859,'D5'!$B$11:$B$4859,'A5'!$D19,'D5'!V$11:V$4859,"taip")</f>
        <v>0</v>
      </c>
      <c r="W19" s="256">
        <f>SUMIFS('D5'!$AG$11:$AG$4859,'D5'!$B$11:$B$4859,'A5'!$D19,'D5'!W$11:W$4859,"taip")</f>
        <v>0</v>
      </c>
      <c r="X19" s="256">
        <f>SUMIFS('D5'!$AG$11:$AG$4859,'D5'!$B$11:$B$4859,'A5'!$D19,'D5'!X$11:X$4859,"taip")</f>
        <v>0</v>
      </c>
      <c r="Y19" s="256">
        <f>SUMIFS('D5'!$AG$11:$AG$4859,'D5'!$B$11:$B$4859,'A5'!$D19,'D5'!Y$11:Y$4859,"taip")</f>
        <v>0</v>
      </c>
      <c r="Z19" s="256">
        <f>SUMIFS('D5'!$AG$11:$AG$4859,'D5'!$B$11:$B$4859,'A5'!$D19,'D5'!Z$11:Z$4859,"taip")</f>
        <v>0</v>
      </c>
      <c r="AA19" s="256">
        <f>SUMIFS('D5'!$AG$11:$AG$4859,'D5'!$B$11:$B$4859,'A5'!$D19,'D5'!AA$11:AA$4859,"taip")</f>
        <v>0</v>
      </c>
      <c r="AB19" s="256">
        <f>SUMIFS('D5'!$AG$11:$AG$4859,'D5'!$B$11:$B$4859,'A5'!$D19,'D5'!AB$11:AB$4859,"taip")</f>
        <v>0</v>
      </c>
      <c r="AC19" s="256">
        <f>SUMIFS('D5'!$AG$11:$AG$4859,'D5'!$B$11:$B$4859,'A5'!$D19,'D5'!AC$11:AC$4859,"taip")</f>
        <v>0</v>
      </c>
    </row>
    <row r="20" spans="1:29" x14ac:dyDescent="0.3">
      <c r="A20" s="13" t="s">
        <v>41</v>
      </c>
      <c r="B20" s="197">
        <f>'VPS1'!C22</f>
        <v>0</v>
      </c>
      <c r="C20" s="252">
        <f>'VPS1'!D22</f>
        <v>0</v>
      </c>
      <c r="D20" s="54">
        <f>'VPS1'!J22</f>
        <v>0</v>
      </c>
      <c r="E20" s="199">
        <f>'VPS1'!F22</f>
        <v>0</v>
      </c>
      <c r="F20" s="256">
        <f>COUNTIFS('D5'!$B$11:$B$4859,'A5'!$D20,'D5'!R$11:R$4859,"taip")</f>
        <v>0</v>
      </c>
      <c r="G20" s="256">
        <f>COUNTIFS('D5'!$B$11:$B$4859,'A5'!$D20,'D5'!S$11:S$4859,"taip")</f>
        <v>0</v>
      </c>
      <c r="H20" s="256">
        <f>COUNTIFS('D5'!$B$11:$B$4859,'A5'!$D20,'D5'!T$11:T$4859,"taip")</f>
        <v>0</v>
      </c>
      <c r="I20" s="256">
        <f>COUNTIFS('D5'!$B$11:$B$4859,'A5'!$D20,'D5'!U$11:U$4859,"taip")</f>
        <v>0</v>
      </c>
      <c r="J20" s="256">
        <f>COUNTIFS('D5'!$B$11:$B$4859,'A5'!$D20,'D5'!V$11:V$4859,"taip")</f>
        <v>0</v>
      </c>
      <c r="K20" s="256">
        <f>COUNTIFS('D5'!$B$11:$B$4859,'A5'!$D20,'D5'!W$11:W$4859,"taip")</f>
        <v>0</v>
      </c>
      <c r="L20" s="256">
        <f>COUNTIFS('D5'!$B$11:$B$4859,'A5'!$D20,'D5'!X$11:X$4859,"taip")</f>
        <v>0</v>
      </c>
      <c r="M20" s="256">
        <f>COUNTIFS('D5'!$B$11:$B$4859,'A5'!$D20,'D5'!Y$11:Y$4859,"taip")</f>
        <v>0</v>
      </c>
      <c r="N20" s="256">
        <f>COUNTIFS('D5'!$B$11:$B$4859,'A5'!$D20,'D5'!Z$11:Z$4859,"taip")</f>
        <v>0</v>
      </c>
      <c r="O20" s="256">
        <f>COUNTIFS('D5'!$B$11:$B$4859,'A5'!$D20,'D5'!AA$11:AA$4859,"taip")</f>
        <v>0</v>
      </c>
      <c r="P20" s="256">
        <f>COUNTIFS('D5'!$B$11:$B$4859,'A5'!$D20,'D5'!AB$11:AB$4859,"taip")</f>
        <v>0</v>
      </c>
      <c r="Q20" s="256">
        <f>COUNTIFS('D5'!$B$11:$B$4859,'A5'!$D20,'D5'!AC$11:AC$4859,"taip")</f>
        <v>0</v>
      </c>
      <c r="R20" s="256">
        <f>SUMIFS('D5'!$AG$11:$AG$4859,'D5'!$B$11:$B$4859,'A5'!$D20,'D5'!R$11:R$4859,"taip")</f>
        <v>0</v>
      </c>
      <c r="S20" s="256">
        <f>SUMIFS('D5'!$AG$11:$AG$4859,'D5'!$B$11:$B$4859,'A5'!$D20,'D5'!S$11:S$4859,"taip")</f>
        <v>0</v>
      </c>
      <c r="T20" s="256">
        <f>SUMIFS('D5'!$AG$11:$AG$4859,'D5'!$B$11:$B$4859,'A5'!$D20,'D5'!T$11:T$4859,"taip")</f>
        <v>0</v>
      </c>
      <c r="U20" s="256">
        <f>SUMIFS('D5'!$AG$11:$AG$4859,'D5'!$B$11:$B$4859,'A5'!$D20,'D5'!U$11:U$4859,"taip")</f>
        <v>0</v>
      </c>
      <c r="V20" s="256">
        <f>SUMIFS('D5'!$AG$11:$AG$4859,'D5'!$B$11:$B$4859,'A5'!$D20,'D5'!V$11:V$4859,"taip")</f>
        <v>0</v>
      </c>
      <c r="W20" s="256">
        <f>SUMIFS('D5'!$AG$11:$AG$4859,'D5'!$B$11:$B$4859,'A5'!$D20,'D5'!W$11:W$4859,"taip")</f>
        <v>0</v>
      </c>
      <c r="X20" s="256">
        <f>SUMIFS('D5'!$AG$11:$AG$4859,'D5'!$B$11:$B$4859,'A5'!$D20,'D5'!X$11:X$4859,"taip")</f>
        <v>0</v>
      </c>
      <c r="Y20" s="256">
        <f>SUMIFS('D5'!$AG$11:$AG$4859,'D5'!$B$11:$B$4859,'A5'!$D20,'D5'!Y$11:Y$4859,"taip")</f>
        <v>0</v>
      </c>
      <c r="Z20" s="256">
        <f>SUMIFS('D5'!$AG$11:$AG$4859,'D5'!$B$11:$B$4859,'A5'!$D20,'D5'!Z$11:Z$4859,"taip")</f>
        <v>0</v>
      </c>
      <c r="AA20" s="256">
        <f>SUMIFS('D5'!$AG$11:$AG$4859,'D5'!$B$11:$B$4859,'A5'!$D20,'D5'!AA$11:AA$4859,"taip")</f>
        <v>0</v>
      </c>
      <c r="AB20" s="256">
        <f>SUMIFS('D5'!$AG$11:$AG$4859,'D5'!$B$11:$B$4859,'A5'!$D20,'D5'!AB$11:AB$4859,"taip")</f>
        <v>0</v>
      </c>
      <c r="AC20" s="256">
        <f>SUMIFS('D5'!$AG$11:$AG$4859,'D5'!$B$11:$B$4859,'A5'!$D20,'D5'!AC$11:AC$4859,"taip")</f>
        <v>0</v>
      </c>
    </row>
    <row r="21" spans="1:29" x14ac:dyDescent="0.3">
      <c r="A21" s="13" t="s">
        <v>42</v>
      </c>
      <c r="B21" s="197">
        <f>'VPS1'!C23</f>
        <v>0</v>
      </c>
      <c r="C21" s="252">
        <f>'VPS1'!D23</f>
        <v>0</v>
      </c>
      <c r="D21" s="54">
        <f>'VPS1'!J23</f>
        <v>0</v>
      </c>
      <c r="E21" s="199">
        <f>'VPS1'!F23</f>
        <v>0</v>
      </c>
      <c r="F21" s="256">
        <f>COUNTIFS('D5'!$B$11:$B$4859,'A5'!$D21,'D5'!R$11:R$4859,"taip")</f>
        <v>0</v>
      </c>
      <c r="G21" s="256">
        <f>COUNTIFS('D5'!$B$11:$B$4859,'A5'!$D21,'D5'!S$11:S$4859,"taip")</f>
        <v>0</v>
      </c>
      <c r="H21" s="256">
        <f>COUNTIFS('D5'!$B$11:$B$4859,'A5'!$D21,'D5'!T$11:T$4859,"taip")</f>
        <v>0</v>
      </c>
      <c r="I21" s="256">
        <f>COUNTIFS('D5'!$B$11:$B$4859,'A5'!$D21,'D5'!U$11:U$4859,"taip")</f>
        <v>0</v>
      </c>
      <c r="J21" s="256">
        <f>COUNTIFS('D5'!$B$11:$B$4859,'A5'!$D21,'D5'!V$11:V$4859,"taip")</f>
        <v>0</v>
      </c>
      <c r="K21" s="256">
        <f>COUNTIFS('D5'!$B$11:$B$4859,'A5'!$D21,'D5'!W$11:W$4859,"taip")</f>
        <v>0</v>
      </c>
      <c r="L21" s="256">
        <f>COUNTIFS('D5'!$B$11:$B$4859,'A5'!$D21,'D5'!X$11:X$4859,"taip")</f>
        <v>0</v>
      </c>
      <c r="M21" s="256">
        <f>COUNTIFS('D5'!$B$11:$B$4859,'A5'!$D21,'D5'!Y$11:Y$4859,"taip")</f>
        <v>0</v>
      </c>
      <c r="N21" s="256">
        <f>COUNTIFS('D5'!$B$11:$B$4859,'A5'!$D21,'D5'!Z$11:Z$4859,"taip")</f>
        <v>0</v>
      </c>
      <c r="O21" s="256">
        <f>COUNTIFS('D5'!$B$11:$B$4859,'A5'!$D21,'D5'!AA$11:AA$4859,"taip")</f>
        <v>0</v>
      </c>
      <c r="P21" s="256">
        <f>COUNTIFS('D5'!$B$11:$B$4859,'A5'!$D21,'D5'!AB$11:AB$4859,"taip")</f>
        <v>0</v>
      </c>
      <c r="Q21" s="256">
        <f>COUNTIFS('D5'!$B$11:$B$4859,'A5'!$D21,'D5'!AC$11:AC$4859,"taip")</f>
        <v>0</v>
      </c>
      <c r="R21" s="256">
        <f>SUMIFS('D5'!$AG$11:$AG$4859,'D5'!$B$11:$B$4859,'A5'!$D21,'D5'!R$11:R$4859,"taip")</f>
        <v>0</v>
      </c>
      <c r="S21" s="256">
        <f>SUMIFS('D5'!$AG$11:$AG$4859,'D5'!$B$11:$B$4859,'A5'!$D21,'D5'!S$11:S$4859,"taip")</f>
        <v>0</v>
      </c>
      <c r="T21" s="256">
        <f>SUMIFS('D5'!$AG$11:$AG$4859,'D5'!$B$11:$B$4859,'A5'!$D21,'D5'!T$11:T$4859,"taip")</f>
        <v>0</v>
      </c>
      <c r="U21" s="256">
        <f>SUMIFS('D5'!$AG$11:$AG$4859,'D5'!$B$11:$B$4859,'A5'!$D21,'D5'!U$11:U$4859,"taip")</f>
        <v>0</v>
      </c>
      <c r="V21" s="256">
        <f>SUMIFS('D5'!$AG$11:$AG$4859,'D5'!$B$11:$B$4859,'A5'!$D21,'D5'!V$11:V$4859,"taip")</f>
        <v>0</v>
      </c>
      <c r="W21" s="256">
        <f>SUMIFS('D5'!$AG$11:$AG$4859,'D5'!$B$11:$B$4859,'A5'!$D21,'D5'!W$11:W$4859,"taip")</f>
        <v>0</v>
      </c>
      <c r="X21" s="256">
        <f>SUMIFS('D5'!$AG$11:$AG$4859,'D5'!$B$11:$B$4859,'A5'!$D21,'D5'!X$11:X$4859,"taip")</f>
        <v>0</v>
      </c>
      <c r="Y21" s="256">
        <f>SUMIFS('D5'!$AG$11:$AG$4859,'D5'!$B$11:$B$4859,'A5'!$D21,'D5'!Y$11:Y$4859,"taip")</f>
        <v>0</v>
      </c>
      <c r="Z21" s="256">
        <f>SUMIFS('D5'!$AG$11:$AG$4859,'D5'!$B$11:$B$4859,'A5'!$D21,'D5'!Z$11:Z$4859,"taip")</f>
        <v>0</v>
      </c>
      <c r="AA21" s="256">
        <f>SUMIFS('D5'!$AG$11:$AG$4859,'D5'!$B$11:$B$4859,'A5'!$D21,'D5'!AA$11:AA$4859,"taip")</f>
        <v>0</v>
      </c>
      <c r="AB21" s="256">
        <f>SUMIFS('D5'!$AG$11:$AG$4859,'D5'!$B$11:$B$4859,'A5'!$D21,'D5'!AB$11:AB$4859,"taip")</f>
        <v>0</v>
      </c>
      <c r="AC21" s="256">
        <f>SUMIFS('D5'!$AG$11:$AG$4859,'D5'!$B$11:$B$4859,'A5'!$D21,'D5'!AC$11:AC$4859,"taip")</f>
        <v>0</v>
      </c>
    </row>
    <row r="22" spans="1:29" x14ac:dyDescent="0.3">
      <c r="A22" s="13" t="s">
        <v>43</v>
      </c>
      <c r="B22" s="197">
        <f>'VPS1'!C24</f>
        <v>0</v>
      </c>
      <c r="C22" s="252">
        <f>'VPS1'!D24</f>
        <v>0</v>
      </c>
      <c r="D22" s="54">
        <f>'VPS1'!J24</f>
        <v>0</v>
      </c>
      <c r="E22" s="199">
        <f>'VPS1'!F24</f>
        <v>0</v>
      </c>
      <c r="F22" s="256">
        <f>COUNTIFS('D5'!$B$11:$B$4859,'A5'!$D22,'D5'!R$11:R$4859,"taip")</f>
        <v>0</v>
      </c>
      <c r="G22" s="256">
        <f>COUNTIFS('D5'!$B$11:$B$4859,'A5'!$D22,'D5'!S$11:S$4859,"taip")</f>
        <v>0</v>
      </c>
      <c r="H22" s="256">
        <f>COUNTIFS('D5'!$B$11:$B$4859,'A5'!$D22,'D5'!T$11:T$4859,"taip")</f>
        <v>0</v>
      </c>
      <c r="I22" s="256">
        <f>COUNTIFS('D5'!$B$11:$B$4859,'A5'!$D22,'D5'!U$11:U$4859,"taip")</f>
        <v>0</v>
      </c>
      <c r="J22" s="256">
        <f>COUNTIFS('D5'!$B$11:$B$4859,'A5'!$D22,'D5'!V$11:V$4859,"taip")</f>
        <v>0</v>
      </c>
      <c r="K22" s="256">
        <f>COUNTIFS('D5'!$B$11:$B$4859,'A5'!$D22,'D5'!W$11:W$4859,"taip")</f>
        <v>0</v>
      </c>
      <c r="L22" s="256">
        <f>COUNTIFS('D5'!$B$11:$B$4859,'A5'!$D22,'D5'!X$11:X$4859,"taip")</f>
        <v>0</v>
      </c>
      <c r="M22" s="256">
        <f>COUNTIFS('D5'!$B$11:$B$4859,'A5'!$D22,'D5'!Y$11:Y$4859,"taip")</f>
        <v>0</v>
      </c>
      <c r="N22" s="256">
        <f>COUNTIFS('D5'!$B$11:$B$4859,'A5'!$D22,'D5'!Z$11:Z$4859,"taip")</f>
        <v>0</v>
      </c>
      <c r="O22" s="256">
        <f>COUNTIFS('D5'!$B$11:$B$4859,'A5'!$D22,'D5'!AA$11:AA$4859,"taip")</f>
        <v>0</v>
      </c>
      <c r="P22" s="256">
        <f>COUNTIFS('D5'!$B$11:$B$4859,'A5'!$D22,'D5'!AB$11:AB$4859,"taip")</f>
        <v>0</v>
      </c>
      <c r="Q22" s="256">
        <f>COUNTIFS('D5'!$B$11:$B$4859,'A5'!$D22,'D5'!AC$11:AC$4859,"taip")</f>
        <v>0</v>
      </c>
      <c r="R22" s="256">
        <f>SUMIFS('D5'!$AG$11:$AG$4859,'D5'!$B$11:$B$4859,'A5'!$D22,'D5'!R$11:R$4859,"taip")</f>
        <v>0</v>
      </c>
      <c r="S22" s="256">
        <f>SUMIFS('D5'!$AG$11:$AG$4859,'D5'!$B$11:$B$4859,'A5'!$D22,'D5'!S$11:S$4859,"taip")</f>
        <v>0</v>
      </c>
      <c r="T22" s="256">
        <f>SUMIFS('D5'!$AG$11:$AG$4859,'D5'!$B$11:$B$4859,'A5'!$D22,'D5'!T$11:T$4859,"taip")</f>
        <v>0</v>
      </c>
      <c r="U22" s="256">
        <f>SUMIFS('D5'!$AG$11:$AG$4859,'D5'!$B$11:$B$4859,'A5'!$D22,'D5'!U$11:U$4859,"taip")</f>
        <v>0</v>
      </c>
      <c r="V22" s="256">
        <f>SUMIFS('D5'!$AG$11:$AG$4859,'D5'!$B$11:$B$4859,'A5'!$D22,'D5'!V$11:V$4859,"taip")</f>
        <v>0</v>
      </c>
      <c r="W22" s="256">
        <f>SUMIFS('D5'!$AG$11:$AG$4859,'D5'!$B$11:$B$4859,'A5'!$D22,'D5'!W$11:W$4859,"taip")</f>
        <v>0</v>
      </c>
      <c r="X22" s="256">
        <f>SUMIFS('D5'!$AG$11:$AG$4859,'D5'!$B$11:$B$4859,'A5'!$D22,'D5'!X$11:X$4859,"taip")</f>
        <v>0</v>
      </c>
      <c r="Y22" s="256">
        <f>SUMIFS('D5'!$AG$11:$AG$4859,'D5'!$B$11:$B$4859,'A5'!$D22,'D5'!Y$11:Y$4859,"taip")</f>
        <v>0</v>
      </c>
      <c r="Z22" s="256">
        <f>SUMIFS('D5'!$AG$11:$AG$4859,'D5'!$B$11:$B$4859,'A5'!$D22,'D5'!Z$11:Z$4859,"taip")</f>
        <v>0</v>
      </c>
      <c r="AA22" s="256">
        <f>SUMIFS('D5'!$AG$11:$AG$4859,'D5'!$B$11:$B$4859,'A5'!$D22,'D5'!AA$11:AA$4859,"taip")</f>
        <v>0</v>
      </c>
      <c r="AB22" s="256">
        <f>SUMIFS('D5'!$AG$11:$AG$4859,'D5'!$B$11:$B$4859,'A5'!$D22,'D5'!AB$11:AB$4859,"taip")</f>
        <v>0</v>
      </c>
      <c r="AC22" s="256">
        <f>SUMIFS('D5'!$AG$11:$AG$4859,'D5'!$B$11:$B$4859,'A5'!$D22,'D5'!AC$11:AC$4859,"taip")</f>
        <v>0</v>
      </c>
    </row>
    <row r="23" spans="1:29" x14ac:dyDescent="0.3">
      <c r="A23" s="13" t="s">
        <v>44</v>
      </c>
      <c r="B23" s="197">
        <f>'VPS1'!C25</f>
        <v>0</v>
      </c>
      <c r="C23" s="252">
        <f>'VPS1'!D25</f>
        <v>0</v>
      </c>
      <c r="D23" s="54">
        <f>'VPS1'!J25</f>
        <v>0</v>
      </c>
      <c r="E23" s="199">
        <f>'VPS1'!F25</f>
        <v>0</v>
      </c>
      <c r="F23" s="256">
        <f>COUNTIFS('D5'!$B$11:$B$4859,'A5'!$D23,'D5'!R$11:R$4859,"taip")</f>
        <v>0</v>
      </c>
      <c r="G23" s="256">
        <f>COUNTIFS('D5'!$B$11:$B$4859,'A5'!$D23,'D5'!S$11:S$4859,"taip")</f>
        <v>0</v>
      </c>
      <c r="H23" s="256">
        <f>COUNTIFS('D5'!$B$11:$B$4859,'A5'!$D23,'D5'!T$11:T$4859,"taip")</f>
        <v>0</v>
      </c>
      <c r="I23" s="256">
        <f>COUNTIFS('D5'!$B$11:$B$4859,'A5'!$D23,'D5'!U$11:U$4859,"taip")</f>
        <v>0</v>
      </c>
      <c r="J23" s="256">
        <f>COUNTIFS('D5'!$B$11:$B$4859,'A5'!$D23,'D5'!V$11:V$4859,"taip")</f>
        <v>0</v>
      </c>
      <c r="K23" s="256">
        <f>COUNTIFS('D5'!$B$11:$B$4859,'A5'!$D23,'D5'!W$11:W$4859,"taip")</f>
        <v>0</v>
      </c>
      <c r="L23" s="256">
        <f>COUNTIFS('D5'!$B$11:$B$4859,'A5'!$D23,'D5'!X$11:X$4859,"taip")</f>
        <v>0</v>
      </c>
      <c r="M23" s="256">
        <f>COUNTIFS('D5'!$B$11:$B$4859,'A5'!$D23,'D5'!Y$11:Y$4859,"taip")</f>
        <v>0</v>
      </c>
      <c r="N23" s="256">
        <f>COUNTIFS('D5'!$B$11:$B$4859,'A5'!$D23,'D5'!Z$11:Z$4859,"taip")</f>
        <v>0</v>
      </c>
      <c r="O23" s="256">
        <f>COUNTIFS('D5'!$B$11:$B$4859,'A5'!$D23,'D5'!AA$11:AA$4859,"taip")</f>
        <v>0</v>
      </c>
      <c r="P23" s="256">
        <f>COUNTIFS('D5'!$B$11:$B$4859,'A5'!$D23,'D5'!AB$11:AB$4859,"taip")</f>
        <v>0</v>
      </c>
      <c r="Q23" s="256">
        <f>COUNTIFS('D5'!$B$11:$B$4859,'A5'!$D23,'D5'!AC$11:AC$4859,"taip")</f>
        <v>0</v>
      </c>
      <c r="R23" s="256">
        <f>SUMIFS('D5'!$AG$11:$AG$4859,'D5'!$B$11:$B$4859,'A5'!$D23,'D5'!R$11:R$4859,"taip")</f>
        <v>0</v>
      </c>
      <c r="S23" s="256">
        <f>SUMIFS('D5'!$AG$11:$AG$4859,'D5'!$B$11:$B$4859,'A5'!$D23,'D5'!S$11:S$4859,"taip")</f>
        <v>0</v>
      </c>
      <c r="T23" s="256">
        <f>SUMIFS('D5'!$AG$11:$AG$4859,'D5'!$B$11:$B$4859,'A5'!$D23,'D5'!T$11:T$4859,"taip")</f>
        <v>0</v>
      </c>
      <c r="U23" s="256">
        <f>SUMIFS('D5'!$AG$11:$AG$4859,'D5'!$B$11:$B$4859,'A5'!$D23,'D5'!U$11:U$4859,"taip")</f>
        <v>0</v>
      </c>
      <c r="V23" s="256">
        <f>SUMIFS('D5'!$AG$11:$AG$4859,'D5'!$B$11:$B$4859,'A5'!$D23,'D5'!V$11:V$4859,"taip")</f>
        <v>0</v>
      </c>
      <c r="W23" s="256">
        <f>SUMIFS('D5'!$AG$11:$AG$4859,'D5'!$B$11:$B$4859,'A5'!$D23,'D5'!W$11:W$4859,"taip")</f>
        <v>0</v>
      </c>
      <c r="X23" s="256">
        <f>SUMIFS('D5'!$AG$11:$AG$4859,'D5'!$B$11:$B$4859,'A5'!$D23,'D5'!X$11:X$4859,"taip")</f>
        <v>0</v>
      </c>
      <c r="Y23" s="256">
        <f>SUMIFS('D5'!$AG$11:$AG$4859,'D5'!$B$11:$B$4859,'A5'!$D23,'D5'!Y$11:Y$4859,"taip")</f>
        <v>0</v>
      </c>
      <c r="Z23" s="256">
        <f>SUMIFS('D5'!$AG$11:$AG$4859,'D5'!$B$11:$B$4859,'A5'!$D23,'D5'!Z$11:Z$4859,"taip")</f>
        <v>0</v>
      </c>
      <c r="AA23" s="256">
        <f>SUMIFS('D5'!$AG$11:$AG$4859,'D5'!$B$11:$B$4859,'A5'!$D23,'D5'!AA$11:AA$4859,"taip")</f>
        <v>0</v>
      </c>
      <c r="AB23" s="256">
        <f>SUMIFS('D5'!$AG$11:$AG$4859,'D5'!$B$11:$B$4859,'A5'!$D23,'D5'!AB$11:AB$4859,"taip")</f>
        <v>0</v>
      </c>
      <c r="AC23" s="256">
        <f>SUMIFS('D5'!$AG$11:$AG$4859,'D5'!$B$11:$B$4859,'A5'!$D23,'D5'!AC$11:AC$4859,"taip")</f>
        <v>0</v>
      </c>
    </row>
    <row r="24" spans="1:29" x14ac:dyDescent="0.3">
      <c r="A24" s="13" t="s">
        <v>45</v>
      </c>
      <c r="B24" s="197">
        <f>'VPS1'!C26</f>
        <v>0</v>
      </c>
      <c r="C24" s="252">
        <f>'VPS1'!D26</f>
        <v>0</v>
      </c>
      <c r="D24" s="54">
        <f>'VPS1'!J26</f>
        <v>0</v>
      </c>
      <c r="E24" s="199">
        <f>'VPS1'!F26</f>
        <v>0</v>
      </c>
      <c r="F24" s="256">
        <f>COUNTIFS('D5'!$B$11:$B$4859,'A5'!$D24,'D5'!R$11:R$4859,"taip")</f>
        <v>0</v>
      </c>
      <c r="G24" s="256">
        <f>COUNTIFS('D5'!$B$11:$B$4859,'A5'!$D24,'D5'!S$11:S$4859,"taip")</f>
        <v>0</v>
      </c>
      <c r="H24" s="256">
        <f>COUNTIFS('D5'!$B$11:$B$4859,'A5'!$D24,'D5'!T$11:T$4859,"taip")</f>
        <v>0</v>
      </c>
      <c r="I24" s="256">
        <f>COUNTIFS('D5'!$B$11:$B$4859,'A5'!$D24,'D5'!U$11:U$4859,"taip")</f>
        <v>0</v>
      </c>
      <c r="J24" s="256">
        <f>COUNTIFS('D5'!$B$11:$B$4859,'A5'!$D24,'D5'!V$11:V$4859,"taip")</f>
        <v>0</v>
      </c>
      <c r="K24" s="256">
        <f>COUNTIFS('D5'!$B$11:$B$4859,'A5'!$D24,'D5'!W$11:W$4859,"taip")</f>
        <v>0</v>
      </c>
      <c r="L24" s="256">
        <f>COUNTIFS('D5'!$B$11:$B$4859,'A5'!$D24,'D5'!X$11:X$4859,"taip")</f>
        <v>0</v>
      </c>
      <c r="M24" s="256">
        <f>COUNTIFS('D5'!$B$11:$B$4859,'A5'!$D24,'D5'!Y$11:Y$4859,"taip")</f>
        <v>0</v>
      </c>
      <c r="N24" s="256">
        <f>COUNTIFS('D5'!$B$11:$B$4859,'A5'!$D24,'D5'!Z$11:Z$4859,"taip")</f>
        <v>0</v>
      </c>
      <c r="O24" s="256">
        <f>COUNTIFS('D5'!$B$11:$B$4859,'A5'!$D24,'D5'!AA$11:AA$4859,"taip")</f>
        <v>0</v>
      </c>
      <c r="P24" s="256">
        <f>COUNTIFS('D5'!$B$11:$B$4859,'A5'!$D24,'D5'!AB$11:AB$4859,"taip")</f>
        <v>0</v>
      </c>
      <c r="Q24" s="256">
        <f>COUNTIFS('D5'!$B$11:$B$4859,'A5'!$D24,'D5'!AC$11:AC$4859,"taip")</f>
        <v>0</v>
      </c>
      <c r="R24" s="256">
        <f>SUMIFS('D5'!$AG$11:$AG$4859,'D5'!$B$11:$B$4859,'A5'!$D24,'D5'!R$11:R$4859,"taip")</f>
        <v>0</v>
      </c>
      <c r="S24" s="256">
        <f>SUMIFS('D5'!$AG$11:$AG$4859,'D5'!$B$11:$B$4859,'A5'!$D24,'D5'!S$11:S$4859,"taip")</f>
        <v>0</v>
      </c>
      <c r="T24" s="256">
        <f>SUMIFS('D5'!$AG$11:$AG$4859,'D5'!$B$11:$B$4859,'A5'!$D24,'D5'!T$11:T$4859,"taip")</f>
        <v>0</v>
      </c>
      <c r="U24" s="256">
        <f>SUMIFS('D5'!$AG$11:$AG$4859,'D5'!$B$11:$B$4859,'A5'!$D24,'D5'!U$11:U$4859,"taip")</f>
        <v>0</v>
      </c>
      <c r="V24" s="256">
        <f>SUMIFS('D5'!$AG$11:$AG$4859,'D5'!$B$11:$B$4859,'A5'!$D24,'D5'!V$11:V$4859,"taip")</f>
        <v>0</v>
      </c>
      <c r="W24" s="256">
        <f>SUMIFS('D5'!$AG$11:$AG$4859,'D5'!$B$11:$B$4859,'A5'!$D24,'D5'!W$11:W$4859,"taip")</f>
        <v>0</v>
      </c>
      <c r="X24" s="256">
        <f>SUMIFS('D5'!$AG$11:$AG$4859,'D5'!$B$11:$B$4859,'A5'!$D24,'D5'!X$11:X$4859,"taip")</f>
        <v>0</v>
      </c>
      <c r="Y24" s="256">
        <f>SUMIFS('D5'!$AG$11:$AG$4859,'D5'!$B$11:$B$4859,'A5'!$D24,'D5'!Y$11:Y$4859,"taip")</f>
        <v>0</v>
      </c>
      <c r="Z24" s="256">
        <f>SUMIFS('D5'!$AG$11:$AG$4859,'D5'!$B$11:$B$4859,'A5'!$D24,'D5'!Z$11:Z$4859,"taip")</f>
        <v>0</v>
      </c>
      <c r="AA24" s="256">
        <f>SUMIFS('D5'!$AG$11:$AG$4859,'D5'!$B$11:$B$4859,'A5'!$D24,'D5'!AA$11:AA$4859,"taip")</f>
        <v>0</v>
      </c>
      <c r="AB24" s="256">
        <f>SUMIFS('D5'!$AG$11:$AG$4859,'D5'!$B$11:$B$4859,'A5'!$D24,'D5'!AB$11:AB$4859,"taip")</f>
        <v>0</v>
      </c>
      <c r="AC24" s="256">
        <f>SUMIFS('D5'!$AG$11:$AG$4859,'D5'!$B$11:$B$4859,'A5'!$D24,'D5'!AC$11:AC$4859,"taip")</f>
        <v>0</v>
      </c>
    </row>
    <row r="25" spans="1:29" x14ac:dyDescent="0.3">
      <c r="A25" s="13" t="s">
        <v>46</v>
      </c>
      <c r="B25" s="197">
        <f>'VPS1'!C27</f>
        <v>0</v>
      </c>
      <c r="C25" s="252">
        <f>'VPS1'!D27</f>
        <v>0</v>
      </c>
      <c r="D25" s="54">
        <f>'VPS1'!J27</f>
        <v>0</v>
      </c>
      <c r="E25" s="199">
        <f>'VPS1'!F27</f>
        <v>0</v>
      </c>
      <c r="F25" s="256">
        <f>COUNTIFS('D5'!$B$11:$B$4859,'A5'!$D25,'D5'!R$11:R$4859,"taip")</f>
        <v>0</v>
      </c>
      <c r="G25" s="256">
        <f>COUNTIFS('D5'!$B$11:$B$4859,'A5'!$D25,'D5'!S$11:S$4859,"taip")</f>
        <v>0</v>
      </c>
      <c r="H25" s="256">
        <f>COUNTIFS('D5'!$B$11:$B$4859,'A5'!$D25,'D5'!T$11:T$4859,"taip")</f>
        <v>0</v>
      </c>
      <c r="I25" s="256">
        <f>COUNTIFS('D5'!$B$11:$B$4859,'A5'!$D25,'D5'!U$11:U$4859,"taip")</f>
        <v>0</v>
      </c>
      <c r="J25" s="256">
        <f>COUNTIFS('D5'!$B$11:$B$4859,'A5'!$D25,'D5'!V$11:V$4859,"taip")</f>
        <v>0</v>
      </c>
      <c r="K25" s="256">
        <f>COUNTIFS('D5'!$B$11:$B$4859,'A5'!$D25,'D5'!W$11:W$4859,"taip")</f>
        <v>0</v>
      </c>
      <c r="L25" s="256">
        <f>COUNTIFS('D5'!$B$11:$B$4859,'A5'!$D25,'D5'!X$11:X$4859,"taip")</f>
        <v>0</v>
      </c>
      <c r="M25" s="256">
        <f>COUNTIFS('D5'!$B$11:$B$4859,'A5'!$D25,'D5'!Y$11:Y$4859,"taip")</f>
        <v>0</v>
      </c>
      <c r="N25" s="256">
        <f>COUNTIFS('D5'!$B$11:$B$4859,'A5'!$D25,'D5'!Z$11:Z$4859,"taip")</f>
        <v>0</v>
      </c>
      <c r="O25" s="256">
        <f>COUNTIFS('D5'!$B$11:$B$4859,'A5'!$D25,'D5'!AA$11:AA$4859,"taip")</f>
        <v>0</v>
      </c>
      <c r="P25" s="256">
        <f>COUNTIFS('D5'!$B$11:$B$4859,'A5'!$D25,'D5'!AB$11:AB$4859,"taip")</f>
        <v>0</v>
      </c>
      <c r="Q25" s="256">
        <f>COUNTIFS('D5'!$B$11:$B$4859,'A5'!$D25,'D5'!AC$11:AC$4859,"taip")</f>
        <v>0</v>
      </c>
      <c r="R25" s="256">
        <f>SUMIFS('D5'!$AG$11:$AG$4859,'D5'!$B$11:$B$4859,'A5'!$D25,'D5'!R$11:R$4859,"taip")</f>
        <v>0</v>
      </c>
      <c r="S25" s="256">
        <f>SUMIFS('D5'!$AG$11:$AG$4859,'D5'!$B$11:$B$4859,'A5'!$D25,'D5'!S$11:S$4859,"taip")</f>
        <v>0</v>
      </c>
      <c r="T25" s="256">
        <f>SUMIFS('D5'!$AG$11:$AG$4859,'D5'!$B$11:$B$4859,'A5'!$D25,'D5'!T$11:T$4859,"taip")</f>
        <v>0</v>
      </c>
      <c r="U25" s="256">
        <f>SUMIFS('D5'!$AG$11:$AG$4859,'D5'!$B$11:$B$4859,'A5'!$D25,'D5'!U$11:U$4859,"taip")</f>
        <v>0</v>
      </c>
      <c r="V25" s="256">
        <f>SUMIFS('D5'!$AG$11:$AG$4859,'D5'!$B$11:$B$4859,'A5'!$D25,'D5'!V$11:V$4859,"taip")</f>
        <v>0</v>
      </c>
      <c r="W25" s="256">
        <f>SUMIFS('D5'!$AG$11:$AG$4859,'D5'!$B$11:$B$4859,'A5'!$D25,'D5'!W$11:W$4859,"taip")</f>
        <v>0</v>
      </c>
      <c r="X25" s="256">
        <f>SUMIFS('D5'!$AG$11:$AG$4859,'D5'!$B$11:$B$4859,'A5'!$D25,'D5'!X$11:X$4859,"taip")</f>
        <v>0</v>
      </c>
      <c r="Y25" s="256">
        <f>SUMIFS('D5'!$AG$11:$AG$4859,'D5'!$B$11:$B$4859,'A5'!$D25,'D5'!Y$11:Y$4859,"taip")</f>
        <v>0</v>
      </c>
      <c r="Z25" s="256">
        <f>SUMIFS('D5'!$AG$11:$AG$4859,'D5'!$B$11:$B$4859,'A5'!$D25,'D5'!Z$11:Z$4859,"taip")</f>
        <v>0</v>
      </c>
      <c r="AA25" s="256">
        <f>SUMIFS('D5'!$AG$11:$AG$4859,'D5'!$B$11:$B$4859,'A5'!$D25,'D5'!AA$11:AA$4859,"taip")</f>
        <v>0</v>
      </c>
      <c r="AB25" s="256">
        <f>SUMIFS('D5'!$AG$11:$AG$4859,'D5'!$B$11:$B$4859,'A5'!$D25,'D5'!AB$11:AB$4859,"taip")</f>
        <v>0</v>
      </c>
      <c r="AC25" s="256">
        <f>SUMIFS('D5'!$AG$11:$AG$4859,'D5'!$B$11:$B$4859,'A5'!$D25,'D5'!AC$11:AC$4859,"taip")</f>
        <v>0</v>
      </c>
    </row>
    <row r="26" spans="1:29" x14ac:dyDescent="0.3">
      <c r="A26" s="13" t="s">
        <v>47</v>
      </c>
      <c r="B26" s="197">
        <f>'VPS1'!C28</f>
        <v>0</v>
      </c>
      <c r="C26" s="252">
        <f>'VPS1'!D28</f>
        <v>0</v>
      </c>
      <c r="D26" s="54">
        <f>'VPS1'!J28</f>
        <v>0</v>
      </c>
      <c r="E26" s="199">
        <f>'VPS1'!F28</f>
        <v>0</v>
      </c>
      <c r="F26" s="256">
        <f>COUNTIFS('D5'!$B$11:$B$4859,'A5'!$D26,'D5'!R$11:R$4859,"taip")</f>
        <v>0</v>
      </c>
      <c r="G26" s="256">
        <f>COUNTIFS('D5'!$B$11:$B$4859,'A5'!$D26,'D5'!S$11:S$4859,"taip")</f>
        <v>0</v>
      </c>
      <c r="H26" s="256">
        <f>COUNTIFS('D5'!$B$11:$B$4859,'A5'!$D26,'D5'!T$11:T$4859,"taip")</f>
        <v>0</v>
      </c>
      <c r="I26" s="256">
        <f>COUNTIFS('D5'!$B$11:$B$4859,'A5'!$D26,'D5'!U$11:U$4859,"taip")</f>
        <v>0</v>
      </c>
      <c r="J26" s="256">
        <f>COUNTIFS('D5'!$B$11:$B$4859,'A5'!$D26,'D5'!V$11:V$4859,"taip")</f>
        <v>0</v>
      </c>
      <c r="K26" s="256">
        <f>COUNTIFS('D5'!$B$11:$B$4859,'A5'!$D26,'D5'!W$11:W$4859,"taip")</f>
        <v>0</v>
      </c>
      <c r="L26" s="256">
        <f>COUNTIFS('D5'!$B$11:$B$4859,'A5'!$D26,'D5'!X$11:X$4859,"taip")</f>
        <v>0</v>
      </c>
      <c r="M26" s="256">
        <f>COUNTIFS('D5'!$B$11:$B$4859,'A5'!$D26,'D5'!Y$11:Y$4859,"taip")</f>
        <v>0</v>
      </c>
      <c r="N26" s="256">
        <f>COUNTIFS('D5'!$B$11:$B$4859,'A5'!$D26,'D5'!Z$11:Z$4859,"taip")</f>
        <v>0</v>
      </c>
      <c r="O26" s="256">
        <f>COUNTIFS('D5'!$B$11:$B$4859,'A5'!$D26,'D5'!AA$11:AA$4859,"taip")</f>
        <v>0</v>
      </c>
      <c r="P26" s="256">
        <f>COUNTIFS('D5'!$B$11:$B$4859,'A5'!$D26,'D5'!AB$11:AB$4859,"taip")</f>
        <v>0</v>
      </c>
      <c r="Q26" s="256">
        <f>COUNTIFS('D5'!$B$11:$B$4859,'A5'!$D26,'D5'!AC$11:AC$4859,"taip")</f>
        <v>0</v>
      </c>
      <c r="R26" s="256">
        <f>SUMIFS('D5'!$AG$11:$AG$4859,'D5'!$B$11:$B$4859,'A5'!$D26,'D5'!R$11:R$4859,"taip")</f>
        <v>0</v>
      </c>
      <c r="S26" s="256">
        <f>SUMIFS('D5'!$AG$11:$AG$4859,'D5'!$B$11:$B$4859,'A5'!$D26,'D5'!S$11:S$4859,"taip")</f>
        <v>0</v>
      </c>
      <c r="T26" s="256">
        <f>SUMIFS('D5'!$AG$11:$AG$4859,'D5'!$B$11:$B$4859,'A5'!$D26,'D5'!T$11:T$4859,"taip")</f>
        <v>0</v>
      </c>
      <c r="U26" s="256">
        <f>SUMIFS('D5'!$AG$11:$AG$4859,'D5'!$B$11:$B$4859,'A5'!$D26,'D5'!U$11:U$4859,"taip")</f>
        <v>0</v>
      </c>
      <c r="V26" s="256">
        <f>SUMIFS('D5'!$AG$11:$AG$4859,'D5'!$B$11:$B$4859,'A5'!$D26,'D5'!V$11:V$4859,"taip")</f>
        <v>0</v>
      </c>
      <c r="W26" s="256">
        <f>SUMIFS('D5'!$AG$11:$AG$4859,'D5'!$B$11:$B$4859,'A5'!$D26,'D5'!W$11:W$4859,"taip")</f>
        <v>0</v>
      </c>
      <c r="X26" s="256">
        <f>SUMIFS('D5'!$AG$11:$AG$4859,'D5'!$B$11:$B$4859,'A5'!$D26,'D5'!X$11:X$4859,"taip")</f>
        <v>0</v>
      </c>
      <c r="Y26" s="256">
        <f>SUMIFS('D5'!$AG$11:$AG$4859,'D5'!$B$11:$B$4859,'A5'!$D26,'D5'!Y$11:Y$4859,"taip")</f>
        <v>0</v>
      </c>
      <c r="Z26" s="256">
        <f>SUMIFS('D5'!$AG$11:$AG$4859,'D5'!$B$11:$B$4859,'A5'!$D26,'D5'!Z$11:Z$4859,"taip")</f>
        <v>0</v>
      </c>
      <c r="AA26" s="256">
        <f>SUMIFS('D5'!$AG$11:$AG$4859,'D5'!$B$11:$B$4859,'A5'!$D26,'D5'!AA$11:AA$4859,"taip")</f>
        <v>0</v>
      </c>
      <c r="AB26" s="256">
        <f>SUMIFS('D5'!$AG$11:$AG$4859,'D5'!$B$11:$B$4859,'A5'!$D26,'D5'!AB$11:AB$4859,"taip")</f>
        <v>0</v>
      </c>
      <c r="AC26" s="256">
        <f>SUMIFS('D5'!$AG$11:$AG$4859,'D5'!$B$11:$B$4859,'A5'!$D26,'D5'!AC$11:AC$4859,"taip")</f>
        <v>0</v>
      </c>
    </row>
    <row r="27" spans="1:29" x14ac:dyDescent="0.3">
      <c r="A27" s="13" t="s">
        <v>48</v>
      </c>
      <c r="B27" s="197">
        <f>'VPS1'!C29</f>
        <v>0</v>
      </c>
      <c r="C27" s="252">
        <f>'VPS1'!D29</f>
        <v>0</v>
      </c>
      <c r="D27" s="54">
        <f>'VPS1'!J29</f>
        <v>0</v>
      </c>
      <c r="E27" s="199">
        <f>'VPS1'!F29</f>
        <v>0</v>
      </c>
      <c r="F27" s="256">
        <f>COUNTIFS('D5'!$B$11:$B$4859,'A5'!$D27,'D5'!R$11:R$4859,"taip")</f>
        <v>0</v>
      </c>
      <c r="G27" s="256">
        <f>COUNTIFS('D5'!$B$11:$B$4859,'A5'!$D27,'D5'!S$11:S$4859,"taip")</f>
        <v>0</v>
      </c>
      <c r="H27" s="256">
        <f>COUNTIFS('D5'!$B$11:$B$4859,'A5'!$D27,'D5'!T$11:T$4859,"taip")</f>
        <v>0</v>
      </c>
      <c r="I27" s="256">
        <f>COUNTIFS('D5'!$B$11:$B$4859,'A5'!$D27,'D5'!U$11:U$4859,"taip")</f>
        <v>0</v>
      </c>
      <c r="J27" s="256">
        <f>COUNTIFS('D5'!$B$11:$B$4859,'A5'!$D27,'D5'!V$11:V$4859,"taip")</f>
        <v>0</v>
      </c>
      <c r="K27" s="256">
        <f>COUNTIFS('D5'!$B$11:$B$4859,'A5'!$D27,'D5'!W$11:W$4859,"taip")</f>
        <v>0</v>
      </c>
      <c r="L27" s="256">
        <f>COUNTIFS('D5'!$B$11:$B$4859,'A5'!$D27,'D5'!X$11:X$4859,"taip")</f>
        <v>0</v>
      </c>
      <c r="M27" s="256">
        <f>COUNTIFS('D5'!$B$11:$B$4859,'A5'!$D27,'D5'!Y$11:Y$4859,"taip")</f>
        <v>0</v>
      </c>
      <c r="N27" s="256">
        <f>COUNTIFS('D5'!$B$11:$B$4859,'A5'!$D27,'D5'!Z$11:Z$4859,"taip")</f>
        <v>0</v>
      </c>
      <c r="O27" s="256">
        <f>COUNTIFS('D5'!$B$11:$B$4859,'A5'!$D27,'D5'!AA$11:AA$4859,"taip")</f>
        <v>0</v>
      </c>
      <c r="P27" s="256">
        <f>COUNTIFS('D5'!$B$11:$B$4859,'A5'!$D27,'D5'!AB$11:AB$4859,"taip")</f>
        <v>0</v>
      </c>
      <c r="Q27" s="256">
        <f>COUNTIFS('D5'!$B$11:$B$4859,'A5'!$D27,'D5'!AC$11:AC$4859,"taip")</f>
        <v>0</v>
      </c>
      <c r="R27" s="256">
        <f>SUMIFS('D5'!$AG$11:$AG$4859,'D5'!$B$11:$B$4859,'A5'!$D27,'D5'!R$11:R$4859,"taip")</f>
        <v>0</v>
      </c>
      <c r="S27" s="256">
        <f>SUMIFS('D5'!$AG$11:$AG$4859,'D5'!$B$11:$B$4859,'A5'!$D27,'D5'!S$11:S$4859,"taip")</f>
        <v>0</v>
      </c>
      <c r="T27" s="256">
        <f>SUMIFS('D5'!$AG$11:$AG$4859,'D5'!$B$11:$B$4859,'A5'!$D27,'D5'!T$11:T$4859,"taip")</f>
        <v>0</v>
      </c>
      <c r="U27" s="256">
        <f>SUMIFS('D5'!$AG$11:$AG$4859,'D5'!$B$11:$B$4859,'A5'!$D27,'D5'!U$11:U$4859,"taip")</f>
        <v>0</v>
      </c>
      <c r="V27" s="256">
        <f>SUMIFS('D5'!$AG$11:$AG$4859,'D5'!$B$11:$B$4859,'A5'!$D27,'D5'!V$11:V$4859,"taip")</f>
        <v>0</v>
      </c>
      <c r="W27" s="256">
        <f>SUMIFS('D5'!$AG$11:$AG$4859,'D5'!$B$11:$B$4859,'A5'!$D27,'D5'!W$11:W$4859,"taip")</f>
        <v>0</v>
      </c>
      <c r="X27" s="256">
        <f>SUMIFS('D5'!$AG$11:$AG$4859,'D5'!$B$11:$B$4859,'A5'!$D27,'D5'!X$11:X$4859,"taip")</f>
        <v>0</v>
      </c>
      <c r="Y27" s="256">
        <f>SUMIFS('D5'!$AG$11:$AG$4859,'D5'!$B$11:$B$4859,'A5'!$D27,'D5'!Y$11:Y$4859,"taip")</f>
        <v>0</v>
      </c>
      <c r="Z27" s="256">
        <f>SUMIFS('D5'!$AG$11:$AG$4859,'D5'!$B$11:$B$4859,'A5'!$D27,'D5'!Z$11:Z$4859,"taip")</f>
        <v>0</v>
      </c>
      <c r="AA27" s="256">
        <f>SUMIFS('D5'!$AG$11:$AG$4859,'D5'!$B$11:$B$4859,'A5'!$D27,'D5'!AA$11:AA$4859,"taip")</f>
        <v>0</v>
      </c>
      <c r="AB27" s="256">
        <f>SUMIFS('D5'!$AG$11:$AG$4859,'D5'!$B$11:$B$4859,'A5'!$D27,'D5'!AB$11:AB$4859,"taip")</f>
        <v>0</v>
      </c>
      <c r="AC27" s="256">
        <f>SUMIFS('D5'!$AG$11:$AG$4859,'D5'!$B$11:$B$4859,'A5'!$D27,'D5'!AC$11:AC$4859,"taip")</f>
        <v>0</v>
      </c>
    </row>
  </sheetData>
  <phoneticPr fontId="19"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workbookViewId="0">
      <selection activeCell="O13" sqref="O13"/>
    </sheetView>
  </sheetViews>
  <sheetFormatPr defaultRowHeight="14.4" x14ac:dyDescent="0.3"/>
  <cols>
    <col min="1" max="1" width="49.33203125" customWidth="1"/>
    <col min="2" max="14" width="11.6640625" customWidth="1"/>
    <col min="15" max="15" width="15" customWidth="1"/>
    <col min="16" max="16" width="12.6640625" customWidth="1"/>
  </cols>
  <sheetData>
    <row r="1" spans="1:16" ht="18" x14ac:dyDescent="0.35">
      <c r="B1" s="277" t="s">
        <v>542</v>
      </c>
      <c r="C1" s="277"/>
      <c r="D1" s="277"/>
      <c r="E1" s="277"/>
      <c r="O1" s="277"/>
    </row>
    <row r="2" spans="1:16" ht="18" x14ac:dyDescent="0.35">
      <c r="B2" s="277"/>
      <c r="C2" s="277"/>
      <c r="D2" s="277"/>
      <c r="E2" s="277"/>
      <c r="O2" s="277"/>
    </row>
    <row r="3" spans="1:16" ht="18" x14ac:dyDescent="0.35">
      <c r="A3" s="328" t="s">
        <v>613</v>
      </c>
      <c r="B3" t="s">
        <v>616</v>
      </c>
      <c r="C3" s="277"/>
      <c r="D3" s="277"/>
      <c r="E3" s="277"/>
      <c r="O3" s="277"/>
    </row>
    <row r="4" spans="1:16" ht="18" x14ac:dyDescent="0.35">
      <c r="A4" s="328" t="s">
        <v>615</v>
      </c>
      <c r="B4" t="s">
        <v>624</v>
      </c>
      <c r="C4" s="277"/>
      <c r="D4" s="277"/>
      <c r="E4" s="277"/>
      <c r="O4" s="277"/>
    </row>
    <row r="5" spans="1:16" ht="18" x14ac:dyDescent="0.35">
      <c r="A5" s="328"/>
      <c r="C5" s="277"/>
      <c r="D5" s="277"/>
      <c r="E5" s="277"/>
      <c r="O5" s="277"/>
    </row>
    <row r="6" spans="1:16"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6" ht="83.4"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row>
    <row r="8" spans="1:16" ht="52.95" customHeight="1" x14ac:dyDescent="0.3">
      <c r="A8" s="293"/>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row>
    <row r="9" spans="1:16" x14ac:dyDescent="0.3">
      <c r="A9" s="271" t="s">
        <v>543</v>
      </c>
      <c r="B9" s="272">
        <v>61</v>
      </c>
      <c r="C9" s="272">
        <v>1</v>
      </c>
      <c r="D9" s="272">
        <v>2</v>
      </c>
      <c r="E9" s="272"/>
      <c r="F9" s="43"/>
      <c r="G9" s="43"/>
      <c r="H9" s="43"/>
      <c r="I9" s="43"/>
      <c r="J9" s="43"/>
      <c r="K9" s="43"/>
      <c r="L9" s="43"/>
      <c r="M9" s="43"/>
      <c r="N9" s="43"/>
      <c r="O9" s="289">
        <f>B9+C9-D9+E9-F9+G9-H9+I9-J9+K9-L9+M9-N9</f>
        <v>60</v>
      </c>
      <c r="P9" s="298"/>
    </row>
    <row r="10" spans="1:16" x14ac:dyDescent="0.3">
      <c r="A10" s="280" t="s">
        <v>497</v>
      </c>
      <c r="B10" s="292"/>
      <c r="C10" s="292"/>
      <c r="D10" s="292"/>
      <c r="E10" s="292"/>
      <c r="F10" s="292"/>
      <c r="G10" s="292"/>
      <c r="H10" s="292"/>
      <c r="I10" s="292"/>
      <c r="J10" s="292"/>
      <c r="K10" s="292"/>
      <c r="L10" s="292"/>
      <c r="M10" s="292"/>
      <c r="N10" s="292"/>
      <c r="O10" s="304"/>
      <c r="P10" s="304"/>
    </row>
    <row r="11" spans="1:16" x14ac:dyDescent="0.3">
      <c r="A11" s="273" t="s">
        <v>499</v>
      </c>
      <c r="B11" s="274">
        <v>3</v>
      </c>
      <c r="C11" s="274">
        <v>0</v>
      </c>
      <c r="D11" s="274">
        <v>0</v>
      </c>
      <c r="E11" s="274"/>
      <c r="F11" s="274"/>
      <c r="G11" s="274"/>
      <c r="H11" s="274"/>
      <c r="I11" s="274"/>
      <c r="J11" s="274"/>
      <c r="K11" s="274"/>
      <c r="L11" s="274"/>
      <c r="M11" s="274"/>
      <c r="N11" s="274"/>
      <c r="O11" s="289">
        <f t="shared" ref="O11:O15" si="0">B11+C11-D11+E11-F11+G11-H11+I11-J11+K11-L11+M11-N11</f>
        <v>3</v>
      </c>
      <c r="P11" s="298">
        <f>O11/$O$9*100</f>
        <v>5</v>
      </c>
    </row>
    <row r="12" spans="1:16" x14ac:dyDescent="0.3">
      <c r="A12" s="273" t="s">
        <v>500</v>
      </c>
      <c r="B12" s="274">
        <v>16</v>
      </c>
      <c r="C12" s="274">
        <v>0</v>
      </c>
      <c r="D12" s="274">
        <v>0</v>
      </c>
      <c r="E12" s="274"/>
      <c r="F12" s="274"/>
      <c r="G12" s="274"/>
      <c r="H12" s="274"/>
      <c r="I12" s="274"/>
      <c r="J12" s="274"/>
      <c r="K12" s="274"/>
      <c r="L12" s="274"/>
      <c r="M12" s="274"/>
      <c r="N12" s="274"/>
      <c r="O12" s="289">
        <f t="shared" si="0"/>
        <v>16</v>
      </c>
      <c r="P12" s="298">
        <f t="shared" ref="P12:P15" si="1">O12/$O$9*100</f>
        <v>26.666666666666668</v>
      </c>
    </row>
    <row r="13" spans="1:16" x14ac:dyDescent="0.3">
      <c r="A13" s="273" t="s">
        <v>501</v>
      </c>
      <c r="B13" s="274">
        <v>42</v>
      </c>
      <c r="C13" s="274">
        <v>1</v>
      </c>
      <c r="D13" s="274">
        <v>2</v>
      </c>
      <c r="E13" s="274"/>
      <c r="F13" s="274"/>
      <c r="G13" s="274"/>
      <c r="H13" s="274"/>
      <c r="I13" s="274"/>
      <c r="J13" s="274"/>
      <c r="K13" s="274"/>
      <c r="L13" s="274"/>
      <c r="M13" s="274"/>
      <c r="N13" s="274"/>
      <c r="O13" s="289">
        <f t="shared" si="0"/>
        <v>41</v>
      </c>
      <c r="P13" s="298">
        <f t="shared" si="1"/>
        <v>68.333333333333329</v>
      </c>
    </row>
    <row r="14" spans="1:16" x14ac:dyDescent="0.3">
      <c r="A14" s="273" t="s">
        <v>294</v>
      </c>
      <c r="B14" s="274">
        <v>0</v>
      </c>
      <c r="C14" s="274">
        <v>0</v>
      </c>
      <c r="D14" s="274">
        <v>0</v>
      </c>
      <c r="E14" s="274"/>
      <c r="F14" s="274"/>
      <c r="G14" s="274"/>
      <c r="H14" s="274"/>
      <c r="I14" s="274"/>
      <c r="J14" s="274"/>
      <c r="K14" s="274"/>
      <c r="L14" s="274"/>
      <c r="M14" s="274"/>
      <c r="N14" s="274"/>
      <c r="O14" s="289">
        <f t="shared" si="0"/>
        <v>0</v>
      </c>
      <c r="P14" s="298">
        <f t="shared" si="1"/>
        <v>0</v>
      </c>
    </row>
    <row r="15" spans="1:16" x14ac:dyDescent="0.3">
      <c r="A15" s="275" t="s">
        <v>502</v>
      </c>
      <c r="B15" s="276">
        <v>61</v>
      </c>
      <c r="C15" s="276">
        <v>1</v>
      </c>
      <c r="D15" s="276">
        <v>2</v>
      </c>
      <c r="E15" s="276">
        <f t="shared" ref="E15:N15" si="2">SUM(E11:E14)</f>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60</v>
      </c>
      <c r="P15" s="298">
        <f t="shared" si="1"/>
        <v>100</v>
      </c>
    </row>
    <row r="16" spans="1:16" x14ac:dyDescent="0.3">
      <c r="A16" s="32" t="s">
        <v>558</v>
      </c>
      <c r="B16" s="32"/>
      <c r="C16" s="32" t="str">
        <f t="shared" ref="C16:O16" si="3">IF(C9=C15,"Gerai","Klaida, nesutampa skaičius iš viso")</f>
        <v>Gerai</v>
      </c>
      <c r="D16" s="32" t="str">
        <f t="shared" si="3"/>
        <v>Gerai</v>
      </c>
      <c r="E16" s="32" t="str">
        <f t="shared" si="3"/>
        <v>Gerai</v>
      </c>
      <c r="F16" s="32" t="str">
        <f t="shared" si="3"/>
        <v>Gerai</v>
      </c>
      <c r="G16" s="32" t="str">
        <f t="shared" si="3"/>
        <v>Gerai</v>
      </c>
      <c r="H16" s="32" t="str">
        <f t="shared" si="3"/>
        <v>Gerai</v>
      </c>
      <c r="I16" s="32" t="str">
        <f t="shared" si="3"/>
        <v>Gerai</v>
      </c>
      <c r="J16" s="32" t="str">
        <f t="shared" si="3"/>
        <v>Gerai</v>
      </c>
      <c r="K16" s="32" t="str">
        <f t="shared" si="3"/>
        <v>Gerai</v>
      </c>
      <c r="L16" s="32" t="str">
        <f t="shared" si="3"/>
        <v>Gerai</v>
      </c>
      <c r="M16" s="32" t="str">
        <f t="shared" si="3"/>
        <v>Gerai</v>
      </c>
      <c r="N16" s="32" t="str">
        <f t="shared" si="3"/>
        <v>Gerai</v>
      </c>
      <c r="O16" s="32" t="str">
        <f t="shared" si="3"/>
        <v>Gerai</v>
      </c>
      <c r="P16" s="32"/>
    </row>
    <row r="19" spans="1:1" x14ac:dyDescent="0.3">
      <c r="A19" s="34" t="s">
        <v>494</v>
      </c>
    </row>
    <row r="20" spans="1:1" ht="48" customHeight="1" x14ac:dyDescent="0.3">
      <c r="A20" s="33" t="s">
        <v>560</v>
      </c>
    </row>
  </sheetData>
  <dataValidations count="2">
    <dataValidation type="whole" allowBlank="1" showInputMessage="1" showErrorMessage="1" prompt="Maksimali reikšmė - 20. Sveiki skaičiai be tarpų." sqref="C11:N14 B11:B12 B14" xr:uid="{00000000-0002-0000-1000-000000000000}">
      <formula1>0</formula1>
      <formula2>20</formula2>
    </dataValidation>
    <dataValidation type="whole" allowBlank="1" showInputMessage="1" showErrorMessage="1" prompt="Maksimali reikšmė - 20. Sveiki skaičiai be tarpų." sqref="B13" xr:uid="{F6B0217D-4F72-4542-AFBC-446E22E6458D}">
      <formula1>0</formula1>
      <formula2>45</formula2>
    </dataValidation>
  </dataValidations>
  <pageMargins left="0.7" right="0.7" top="0.75" bottom="0.75" header="0.3" footer="0.3"/>
  <pageSetup paperSize="9" orientation="portrait" horizontalDpi="1200" verticalDpi="1200" r:id="rId1"/>
  <ignoredErrors>
    <ignoredError sqref="O9 O11:O14" unlockedFormula="1"/>
    <ignoredError sqref="O15"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topLeftCell="A3" workbookViewId="0">
      <selection activeCell="C26" sqref="C26"/>
    </sheetView>
  </sheetViews>
  <sheetFormatPr defaultRowHeight="14.4" x14ac:dyDescent="0.3"/>
  <cols>
    <col min="1" max="1" width="49.33203125" customWidth="1"/>
    <col min="2" max="14" width="12.33203125" customWidth="1"/>
    <col min="15" max="15" width="15.44140625" customWidth="1"/>
    <col min="16" max="16" width="12.33203125" customWidth="1"/>
    <col min="17" max="17" width="17.6640625" customWidth="1"/>
  </cols>
  <sheetData>
    <row r="1" spans="1:17" ht="18" x14ac:dyDescent="0.35">
      <c r="B1" s="310" t="s">
        <v>510</v>
      </c>
      <c r="C1" s="277"/>
      <c r="D1" s="277"/>
      <c r="E1" s="277"/>
    </row>
    <row r="2" spans="1:17" ht="18" x14ac:dyDescent="0.35">
      <c r="B2" s="310"/>
      <c r="C2" s="277"/>
      <c r="D2" s="277"/>
      <c r="E2" s="277"/>
    </row>
    <row r="3" spans="1:17" ht="18" x14ac:dyDescent="0.35">
      <c r="A3" s="328" t="s">
        <v>613</v>
      </c>
      <c r="B3" t="s">
        <v>616</v>
      </c>
      <c r="C3" s="277"/>
      <c r="D3" s="277"/>
      <c r="E3" s="277"/>
    </row>
    <row r="4" spans="1:17" ht="18" x14ac:dyDescent="0.35">
      <c r="A4" s="328" t="s">
        <v>615</v>
      </c>
      <c r="B4" t="s">
        <v>624</v>
      </c>
      <c r="C4" s="277"/>
      <c r="D4" s="277"/>
      <c r="E4" s="277"/>
    </row>
    <row r="5" spans="1:17" ht="18" x14ac:dyDescent="0.35">
      <c r="A5" s="285"/>
      <c r="B5" s="277"/>
      <c r="C5" s="277"/>
      <c r="D5" s="277"/>
      <c r="E5" s="277"/>
    </row>
    <row r="6" spans="1:17"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7" ht="94.2"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c r="Q7" s="32" t="s">
        <v>558</v>
      </c>
    </row>
    <row r="8" spans="1:17" ht="43.2" x14ac:dyDescent="0.3">
      <c r="A8" s="279"/>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c r="Q8" s="300" t="s">
        <v>559</v>
      </c>
    </row>
    <row r="9" spans="1:17" x14ac:dyDescent="0.3">
      <c r="A9" s="271" t="s">
        <v>496</v>
      </c>
      <c r="B9" s="272">
        <v>12</v>
      </c>
      <c r="C9" s="272">
        <v>0</v>
      </c>
      <c r="D9" s="272">
        <v>0</v>
      </c>
      <c r="E9" s="272"/>
      <c r="F9" s="43"/>
      <c r="G9" s="305"/>
      <c r="H9" s="43"/>
      <c r="I9" s="43"/>
      <c r="J9" s="43"/>
      <c r="K9" s="43"/>
      <c r="L9" s="43"/>
      <c r="M9" s="43"/>
      <c r="N9" s="43"/>
      <c r="O9" s="296">
        <f>B9+C9-D9+E9-F9+G9-H9+I9-J9+K9-L9+M9-N9</f>
        <v>12</v>
      </c>
      <c r="P9" s="307"/>
      <c r="Q9" s="315"/>
    </row>
    <row r="10" spans="1:17" x14ac:dyDescent="0.3">
      <c r="A10" s="311" t="s">
        <v>497</v>
      </c>
      <c r="B10" s="292"/>
      <c r="C10" s="292"/>
      <c r="D10" s="292"/>
      <c r="E10" s="292"/>
      <c r="F10" s="292"/>
      <c r="G10" s="292"/>
      <c r="H10" s="292"/>
      <c r="I10" s="292"/>
      <c r="J10" s="292"/>
      <c r="K10" s="292"/>
      <c r="L10" s="292"/>
      <c r="M10" s="292"/>
      <c r="N10" s="292"/>
      <c r="O10" s="296"/>
      <c r="P10" s="307"/>
      <c r="Q10" s="315"/>
    </row>
    <row r="11" spans="1:17" x14ac:dyDescent="0.3">
      <c r="A11" s="273" t="s">
        <v>499</v>
      </c>
      <c r="B11" s="274">
        <v>2</v>
      </c>
      <c r="C11" s="274">
        <v>0</v>
      </c>
      <c r="D11" s="274">
        <v>0</v>
      </c>
      <c r="E11" s="274"/>
      <c r="F11" s="295"/>
      <c r="G11" s="306"/>
      <c r="H11" s="43"/>
      <c r="I11" s="43"/>
      <c r="J11" s="43"/>
      <c r="K11" s="43"/>
      <c r="L11" s="43"/>
      <c r="M11" s="43"/>
      <c r="N11" s="43"/>
      <c r="O11" s="312">
        <f t="shared" ref="O11:O24" si="0">B11+C11-D11+E11-F11+G11-H11+I11-J11+K11-L11+M11-N11</f>
        <v>2</v>
      </c>
      <c r="P11" s="313">
        <f>O11/$O$9*100</f>
        <v>16.666666666666664</v>
      </c>
      <c r="Q11" s="315" t="str">
        <f>IF(P11&lt;=20,"Gerai","Klaida, procentas neatitinka taisyklių sąlygos")</f>
        <v>Gerai</v>
      </c>
    </row>
    <row r="12" spans="1:17" x14ac:dyDescent="0.3">
      <c r="A12" s="273" t="s">
        <v>500</v>
      </c>
      <c r="B12" s="274">
        <v>5</v>
      </c>
      <c r="C12" s="274">
        <v>0</v>
      </c>
      <c r="D12" s="274">
        <v>0</v>
      </c>
      <c r="E12" s="274"/>
      <c r="F12" s="295"/>
      <c r="G12" s="306"/>
      <c r="H12" s="43"/>
      <c r="I12" s="43"/>
      <c r="J12" s="43"/>
      <c r="K12" s="43"/>
      <c r="L12" s="43"/>
      <c r="M12" s="43"/>
      <c r="N12" s="43"/>
      <c r="O12" s="312">
        <f t="shared" si="0"/>
        <v>5</v>
      </c>
      <c r="P12" s="313">
        <f t="shared" ref="P12:P24" si="1">O12/$O$9*100</f>
        <v>41.666666666666671</v>
      </c>
      <c r="Q12" s="315" t="str">
        <f>IF(P12&lt;=50,"Gerai","Klaida, procentas neatitinka taisyklių sąlygos")</f>
        <v>Gerai</v>
      </c>
    </row>
    <row r="13" spans="1:17" x14ac:dyDescent="0.3">
      <c r="A13" s="273" t="s">
        <v>501</v>
      </c>
      <c r="B13" s="274">
        <v>5</v>
      </c>
      <c r="C13" s="274">
        <v>0</v>
      </c>
      <c r="D13" s="274">
        <v>0</v>
      </c>
      <c r="E13" s="274"/>
      <c r="F13" s="295"/>
      <c r="G13" s="306"/>
      <c r="H13" s="43"/>
      <c r="I13" s="43"/>
      <c r="J13" s="43"/>
      <c r="K13" s="43"/>
      <c r="L13" s="43"/>
      <c r="M13" s="43"/>
      <c r="N13" s="43"/>
      <c r="O13" s="312">
        <f t="shared" si="0"/>
        <v>5</v>
      </c>
      <c r="P13" s="313">
        <f t="shared" si="1"/>
        <v>41.666666666666671</v>
      </c>
      <c r="Q13" s="315" t="str">
        <f>IF(P13&lt;=50,"Gerai","Klaida, procentas neatitinka taisyklių sąlygos")</f>
        <v>Gerai</v>
      </c>
    </row>
    <row r="14" spans="1:17" x14ac:dyDescent="0.3">
      <c r="A14" s="273" t="s">
        <v>294</v>
      </c>
      <c r="B14" s="274">
        <v>0</v>
      </c>
      <c r="C14" s="274">
        <v>0</v>
      </c>
      <c r="D14" s="274">
        <v>0</v>
      </c>
      <c r="E14" s="274"/>
      <c r="F14" s="295"/>
      <c r="G14" s="306"/>
      <c r="H14" s="43"/>
      <c r="I14" s="43"/>
      <c r="J14" s="43"/>
      <c r="K14" s="43"/>
      <c r="L14" s="43"/>
      <c r="M14" s="43"/>
      <c r="N14" s="43"/>
      <c r="O14" s="312">
        <f t="shared" si="0"/>
        <v>0</v>
      </c>
      <c r="P14" s="313">
        <f t="shared" si="1"/>
        <v>0</v>
      </c>
      <c r="Q14" s="315" t="str">
        <f>IF(P14&lt;=50,"Gerai","Klaida, procentas neatitinka taisyklių sąlygos")</f>
        <v>Gerai</v>
      </c>
    </row>
    <row r="15" spans="1:17" x14ac:dyDescent="0.3">
      <c r="A15" s="308" t="s">
        <v>502</v>
      </c>
      <c r="B15" s="276">
        <f>SUM(B11:B14)</f>
        <v>12</v>
      </c>
      <c r="C15" s="276">
        <f t="shared" ref="C15:N15" si="2">SUM(C11:C14)</f>
        <v>0</v>
      </c>
      <c r="D15" s="276">
        <f t="shared" si="2"/>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12</v>
      </c>
      <c r="P15" s="314">
        <f t="shared" si="1"/>
        <v>100</v>
      </c>
      <c r="Q15" s="315" t="str">
        <f>IF($O$9=O15,"Gerai","Klaida, nesutampa suma iš viso")</f>
        <v>Gerai</v>
      </c>
    </row>
    <row r="16" spans="1:17" x14ac:dyDescent="0.3">
      <c r="A16" s="311" t="s">
        <v>503</v>
      </c>
      <c r="B16" s="292"/>
      <c r="C16" s="292"/>
      <c r="D16" s="292"/>
      <c r="E16" s="292"/>
      <c r="F16" s="292"/>
      <c r="G16" s="292"/>
      <c r="H16" s="292"/>
      <c r="I16" s="292"/>
      <c r="J16" s="292"/>
      <c r="K16" s="292"/>
      <c r="L16" s="292"/>
      <c r="M16" s="292"/>
      <c r="N16" s="292"/>
      <c r="O16" s="296"/>
      <c r="P16" s="313">
        <f t="shared" si="1"/>
        <v>0</v>
      </c>
      <c r="Q16" s="315"/>
    </row>
    <row r="17" spans="1:17" x14ac:dyDescent="0.3">
      <c r="A17" s="273" t="s">
        <v>504</v>
      </c>
      <c r="B17" s="274">
        <v>6</v>
      </c>
      <c r="C17" s="274">
        <v>0</v>
      </c>
      <c r="D17" s="274">
        <v>0</v>
      </c>
      <c r="E17" s="274"/>
      <c r="F17" s="295"/>
      <c r="G17" s="306"/>
      <c r="H17" s="43"/>
      <c r="I17" s="43"/>
      <c r="J17" s="43"/>
      <c r="K17" s="43"/>
      <c r="L17" s="43"/>
      <c r="M17" s="43"/>
      <c r="N17" s="43"/>
      <c r="O17" s="312">
        <f t="shared" si="0"/>
        <v>6</v>
      </c>
      <c r="P17" s="313">
        <f t="shared" si="1"/>
        <v>50</v>
      </c>
      <c r="Q17" s="315" t="str">
        <f>IF(P17&gt;=40,"Gerai","Klaida, procentas neatitinka taisyklių sąlygos")</f>
        <v>Gerai</v>
      </c>
    </row>
    <row r="18" spans="1:17" x14ac:dyDescent="0.3">
      <c r="A18" s="273" t="s">
        <v>505</v>
      </c>
      <c r="B18" s="274">
        <v>6</v>
      </c>
      <c r="C18" s="274">
        <v>0</v>
      </c>
      <c r="D18" s="274">
        <v>0</v>
      </c>
      <c r="E18" s="274"/>
      <c r="F18" s="295"/>
      <c r="G18" s="306"/>
      <c r="H18" s="43"/>
      <c r="I18" s="43"/>
      <c r="J18" s="43"/>
      <c r="K18" s="43"/>
      <c r="L18" s="43"/>
      <c r="M18" s="43"/>
      <c r="N18" s="43"/>
      <c r="O18" s="312">
        <f t="shared" si="0"/>
        <v>6</v>
      </c>
      <c r="P18" s="313">
        <f t="shared" si="1"/>
        <v>50</v>
      </c>
      <c r="Q18" s="315" t="str">
        <f>IF(P18&gt;=40,"Gerai","Klaida, procentas neatitinka taisyklių sąlygos")</f>
        <v>Gerai</v>
      </c>
    </row>
    <row r="19" spans="1:17" x14ac:dyDescent="0.3">
      <c r="A19" s="308" t="s">
        <v>502</v>
      </c>
      <c r="B19" s="276">
        <f>SUM(B17:B18)</f>
        <v>12</v>
      </c>
      <c r="C19" s="276">
        <f t="shared" ref="C19:N19" si="3">SUM(C17:C18)</f>
        <v>0</v>
      </c>
      <c r="D19" s="276">
        <f t="shared" si="3"/>
        <v>0</v>
      </c>
      <c r="E19" s="276">
        <f t="shared" si="3"/>
        <v>0</v>
      </c>
      <c r="F19" s="276">
        <f t="shared" si="3"/>
        <v>0</v>
      </c>
      <c r="G19" s="276">
        <f t="shared" si="3"/>
        <v>0</v>
      </c>
      <c r="H19" s="276">
        <f t="shared" si="3"/>
        <v>0</v>
      </c>
      <c r="I19" s="276">
        <f t="shared" si="3"/>
        <v>0</v>
      </c>
      <c r="J19" s="276">
        <f t="shared" si="3"/>
        <v>0</v>
      </c>
      <c r="K19" s="276">
        <f t="shared" si="3"/>
        <v>0</v>
      </c>
      <c r="L19" s="276">
        <f t="shared" si="3"/>
        <v>0</v>
      </c>
      <c r="M19" s="276">
        <f t="shared" si="3"/>
        <v>0</v>
      </c>
      <c r="N19" s="276">
        <f t="shared" si="3"/>
        <v>0</v>
      </c>
      <c r="O19" s="296">
        <f t="shared" si="0"/>
        <v>12</v>
      </c>
      <c r="P19" s="314">
        <f t="shared" si="1"/>
        <v>100</v>
      </c>
      <c r="Q19" s="315" t="str">
        <f>IF($O$9=O19,"Gerai","Klaida, nesutampa suma iš viso")</f>
        <v>Gerai</v>
      </c>
    </row>
    <row r="20" spans="1:17" x14ac:dyDescent="0.3">
      <c r="A20" s="311" t="s">
        <v>506</v>
      </c>
      <c r="B20" s="292"/>
      <c r="C20" s="292"/>
      <c r="D20" s="292"/>
      <c r="E20" s="292"/>
      <c r="F20" s="292"/>
      <c r="G20" s="292"/>
      <c r="H20" s="292"/>
      <c r="I20" s="292"/>
      <c r="J20" s="292"/>
      <c r="K20" s="292"/>
      <c r="L20" s="292"/>
      <c r="M20" s="292"/>
      <c r="N20" s="292"/>
      <c r="O20" s="296"/>
      <c r="P20" s="313">
        <f t="shared" si="1"/>
        <v>0</v>
      </c>
      <c r="Q20" s="315"/>
    </row>
    <row r="21" spans="1:17" x14ac:dyDescent="0.3">
      <c r="A21" s="273" t="s">
        <v>507</v>
      </c>
      <c r="B21" s="274">
        <v>2</v>
      </c>
      <c r="C21" s="274">
        <v>0</v>
      </c>
      <c r="D21" s="274">
        <v>0</v>
      </c>
      <c r="E21" s="274"/>
      <c r="F21" s="295"/>
      <c r="G21" s="306"/>
      <c r="H21" s="43"/>
      <c r="I21" s="43"/>
      <c r="J21" s="43"/>
      <c r="K21" s="43"/>
      <c r="L21" s="43"/>
      <c r="M21" s="43"/>
      <c r="N21" s="43"/>
      <c r="O21" s="312">
        <f t="shared" si="0"/>
        <v>2</v>
      </c>
      <c r="P21" s="313">
        <f t="shared" si="1"/>
        <v>16.666666666666664</v>
      </c>
      <c r="Q21" s="315"/>
    </row>
    <row r="22" spans="1:17" x14ac:dyDescent="0.3">
      <c r="A22" s="273" t="s">
        <v>508</v>
      </c>
      <c r="B22" s="274">
        <v>5</v>
      </c>
      <c r="C22" s="274">
        <v>0</v>
      </c>
      <c r="D22" s="274">
        <v>0</v>
      </c>
      <c r="E22" s="274"/>
      <c r="F22" s="295"/>
      <c r="G22" s="306"/>
      <c r="H22" s="43"/>
      <c r="I22" s="43"/>
      <c r="J22" s="43"/>
      <c r="K22" s="43"/>
      <c r="L22" s="43"/>
      <c r="M22" s="43"/>
      <c r="N22" s="43"/>
      <c r="O22" s="312">
        <f t="shared" si="0"/>
        <v>5</v>
      </c>
      <c r="P22" s="313">
        <f t="shared" si="1"/>
        <v>41.666666666666671</v>
      </c>
      <c r="Q22" s="315"/>
    </row>
    <row r="23" spans="1:17" x14ac:dyDescent="0.3">
      <c r="A23" s="273" t="s">
        <v>509</v>
      </c>
      <c r="B23" s="274">
        <v>5</v>
      </c>
      <c r="C23" s="274">
        <v>0</v>
      </c>
      <c r="D23" s="274">
        <v>0</v>
      </c>
      <c r="E23" s="274"/>
      <c r="F23" s="295"/>
      <c r="G23" s="306"/>
      <c r="H23" s="43"/>
      <c r="I23" s="43"/>
      <c r="J23" s="43"/>
      <c r="K23" s="43"/>
      <c r="L23" s="43"/>
      <c r="M23" s="43"/>
      <c r="N23" s="43"/>
      <c r="O23" s="312">
        <f t="shared" si="0"/>
        <v>5</v>
      </c>
      <c r="P23" s="313">
        <f t="shared" si="1"/>
        <v>41.666666666666671</v>
      </c>
      <c r="Q23" s="315"/>
    </row>
    <row r="24" spans="1:17" ht="15" thickBot="1" x14ac:dyDescent="0.35">
      <c r="A24" s="309" t="s">
        <v>502</v>
      </c>
      <c r="B24" s="276">
        <f>SUM(B21:B23)</f>
        <v>12</v>
      </c>
      <c r="C24" s="276">
        <f t="shared" ref="C24:N24" si="4">SUM(C21:C23)</f>
        <v>0</v>
      </c>
      <c r="D24" s="276">
        <f t="shared" si="4"/>
        <v>0</v>
      </c>
      <c r="E24" s="276">
        <f t="shared" si="4"/>
        <v>0</v>
      </c>
      <c r="F24" s="276">
        <f t="shared" si="4"/>
        <v>0</v>
      </c>
      <c r="G24" s="276">
        <f t="shared" si="4"/>
        <v>0</v>
      </c>
      <c r="H24" s="276">
        <f t="shared" si="4"/>
        <v>0</v>
      </c>
      <c r="I24" s="276">
        <f t="shared" si="4"/>
        <v>0</v>
      </c>
      <c r="J24" s="276">
        <f t="shared" si="4"/>
        <v>0</v>
      </c>
      <c r="K24" s="276">
        <f t="shared" si="4"/>
        <v>0</v>
      </c>
      <c r="L24" s="276">
        <f t="shared" si="4"/>
        <v>0</v>
      </c>
      <c r="M24" s="276">
        <f t="shared" si="4"/>
        <v>0</v>
      </c>
      <c r="N24" s="276">
        <f t="shared" si="4"/>
        <v>0</v>
      </c>
      <c r="O24" s="296">
        <f t="shared" si="0"/>
        <v>12</v>
      </c>
      <c r="P24" s="314">
        <f t="shared" si="1"/>
        <v>100</v>
      </c>
      <c r="Q24" s="315" t="str">
        <f>IF($O$9=O24,"Gerai","Klaida, nesutampa suma iš viso")</f>
        <v>Gerai</v>
      </c>
    </row>
    <row r="27" spans="1:17" x14ac:dyDescent="0.3">
      <c r="A27" s="34" t="s">
        <v>494</v>
      </c>
    </row>
    <row r="28" spans="1:17" ht="28.8" x14ac:dyDescent="0.3">
      <c r="A28" s="33" t="s">
        <v>560</v>
      </c>
    </row>
  </sheetData>
  <dataValidations count="1">
    <dataValidation type="whole" allowBlank="1" showInputMessage="1" showErrorMessage="1" prompt="Maksimali reikšmė - 20. Sveiki skaičiai be tarpų." sqref="B11:E14 B17:E18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3"/>
  <sheetViews>
    <sheetView topLeftCell="A13" workbookViewId="0">
      <selection activeCell="K10" sqref="K10"/>
    </sheetView>
  </sheetViews>
  <sheetFormatPr defaultRowHeight="14.4" x14ac:dyDescent="0.3"/>
  <cols>
    <col min="1" max="1" width="16.109375" customWidth="1"/>
    <col min="2" max="2" width="34.88671875" customWidth="1"/>
    <col min="3" max="3" width="38.5546875" customWidth="1"/>
    <col min="4" max="4" width="19.6640625" customWidth="1"/>
    <col min="5" max="5" width="15.88671875" customWidth="1"/>
    <col min="6" max="6" width="37.44140625" customWidth="1"/>
  </cols>
  <sheetData>
    <row r="2" spans="1:6" ht="18" x14ac:dyDescent="0.35">
      <c r="A2" s="318"/>
      <c r="B2" s="277" t="s">
        <v>524</v>
      </c>
    </row>
    <row r="3" spans="1:6" ht="18" x14ac:dyDescent="0.35">
      <c r="A3" s="318"/>
      <c r="B3" s="277"/>
    </row>
    <row r="4" spans="1:6" x14ac:dyDescent="0.3">
      <c r="A4" s="328" t="s">
        <v>613</v>
      </c>
      <c r="B4" t="s">
        <v>616</v>
      </c>
    </row>
    <row r="5" spans="1:6" ht="18" customHeight="1" x14ac:dyDescent="0.3">
      <c r="A5" s="328" t="s">
        <v>615</v>
      </c>
      <c r="B5" t="s">
        <v>682</v>
      </c>
    </row>
    <row r="7" spans="1:6" ht="31.95" customHeight="1" x14ac:dyDescent="0.3">
      <c r="A7" s="316" t="s">
        <v>525</v>
      </c>
      <c r="B7" s="316" t="s">
        <v>526</v>
      </c>
      <c r="C7" s="316" t="s">
        <v>527</v>
      </c>
      <c r="D7" s="316" t="s">
        <v>528</v>
      </c>
      <c r="E7" s="316" t="s">
        <v>540</v>
      </c>
      <c r="F7" s="316" t="s">
        <v>541</v>
      </c>
    </row>
    <row r="8" spans="1:6" ht="62.4" customHeight="1" x14ac:dyDescent="0.3">
      <c r="A8" s="300" t="s">
        <v>561</v>
      </c>
      <c r="B8" s="300" t="s">
        <v>561</v>
      </c>
      <c r="C8" s="317" t="s">
        <v>562</v>
      </c>
      <c r="D8" s="300" t="s">
        <v>561</v>
      </c>
      <c r="E8" s="317" t="s">
        <v>563</v>
      </c>
      <c r="F8" s="317" t="s">
        <v>564</v>
      </c>
    </row>
    <row r="9" spans="1:6" ht="129.6" x14ac:dyDescent="0.3">
      <c r="A9" s="388">
        <v>2024</v>
      </c>
      <c r="B9" s="382" t="s">
        <v>534</v>
      </c>
      <c r="C9" s="268" t="s">
        <v>780</v>
      </c>
      <c r="D9" s="382" t="s">
        <v>536</v>
      </c>
      <c r="E9" s="382">
        <v>35</v>
      </c>
      <c r="F9" s="268" t="s">
        <v>798</v>
      </c>
    </row>
    <row r="10" spans="1:6" ht="129.6" x14ac:dyDescent="0.3">
      <c r="A10" s="388">
        <v>2024</v>
      </c>
      <c r="B10" s="382" t="s">
        <v>565</v>
      </c>
      <c r="C10" s="382" t="s">
        <v>782</v>
      </c>
      <c r="D10" s="382" t="s">
        <v>536</v>
      </c>
      <c r="E10" s="382">
        <v>227</v>
      </c>
      <c r="F10" s="268" t="s">
        <v>783</v>
      </c>
    </row>
    <row r="11" spans="1:6" ht="100.8" x14ac:dyDescent="0.3">
      <c r="A11" s="388">
        <v>2024</v>
      </c>
      <c r="B11" s="382" t="s">
        <v>532</v>
      </c>
      <c r="C11" s="382" t="s">
        <v>781</v>
      </c>
      <c r="D11" s="382" t="s">
        <v>536</v>
      </c>
      <c r="E11" s="382">
        <v>3</v>
      </c>
      <c r="F11" s="381" t="s">
        <v>784</v>
      </c>
    </row>
    <row r="12" spans="1:6" ht="158.4" x14ac:dyDescent="0.3">
      <c r="A12" s="388">
        <v>2024</v>
      </c>
      <c r="B12" s="382" t="s">
        <v>531</v>
      </c>
      <c r="C12" s="382" t="s">
        <v>785</v>
      </c>
      <c r="D12" s="382" t="s">
        <v>537</v>
      </c>
      <c r="E12" s="382">
        <v>1</v>
      </c>
      <c r="F12" s="382" t="s">
        <v>788</v>
      </c>
    </row>
    <row r="13" spans="1:6" ht="144" x14ac:dyDescent="0.3">
      <c r="A13" s="388">
        <v>2024</v>
      </c>
      <c r="B13" s="382" t="s">
        <v>532</v>
      </c>
      <c r="C13" s="382" t="s">
        <v>786</v>
      </c>
      <c r="D13" s="387" t="s">
        <v>537</v>
      </c>
      <c r="E13" s="382">
        <v>1</v>
      </c>
      <c r="F13" s="382" t="s">
        <v>787</v>
      </c>
    </row>
    <row r="14" spans="1:6" ht="100.8" x14ac:dyDescent="0.3">
      <c r="A14" s="388">
        <v>2024</v>
      </c>
      <c r="B14" s="382" t="s">
        <v>565</v>
      </c>
      <c r="C14" s="268" t="s">
        <v>794</v>
      </c>
      <c r="D14" s="382" t="s">
        <v>536</v>
      </c>
      <c r="E14" s="382">
        <v>25</v>
      </c>
      <c r="F14" s="389" t="s">
        <v>795</v>
      </c>
    </row>
    <row r="15" spans="1:6" ht="57.6" x14ac:dyDescent="0.3">
      <c r="A15" s="388">
        <v>2024</v>
      </c>
      <c r="B15" s="382" t="s">
        <v>565</v>
      </c>
      <c r="C15" s="382" t="s">
        <v>790</v>
      </c>
      <c r="D15" s="382" t="s">
        <v>536</v>
      </c>
      <c r="E15" s="382" t="s">
        <v>789</v>
      </c>
      <c r="F15" s="382" t="s">
        <v>791</v>
      </c>
    </row>
    <row r="16" spans="1:6" ht="57.6" x14ac:dyDescent="0.3">
      <c r="A16" s="388">
        <v>2024</v>
      </c>
      <c r="B16" s="382" t="s">
        <v>530</v>
      </c>
      <c r="C16" s="382" t="s">
        <v>792</v>
      </c>
      <c r="D16" s="382" t="s">
        <v>536</v>
      </c>
      <c r="E16" s="382">
        <v>35</v>
      </c>
      <c r="F16" s="381" t="s">
        <v>793</v>
      </c>
    </row>
    <row r="17" spans="1:6" ht="57.6" x14ac:dyDescent="0.3">
      <c r="A17" s="388">
        <v>2024</v>
      </c>
      <c r="B17" s="382" t="s">
        <v>531</v>
      </c>
      <c r="C17" s="382" t="s">
        <v>797</v>
      </c>
      <c r="D17" s="382" t="s">
        <v>539</v>
      </c>
      <c r="E17" s="382">
        <v>4</v>
      </c>
      <c r="F17" s="268" t="s">
        <v>796</v>
      </c>
    </row>
    <row r="18" spans="1:6" x14ac:dyDescent="0.3">
      <c r="A18" s="290"/>
      <c r="B18" s="268"/>
      <c r="C18" s="268"/>
      <c r="D18" s="268"/>
      <c r="E18" s="268"/>
      <c r="F18" s="382"/>
    </row>
    <row r="19" spans="1:6" x14ac:dyDescent="0.3">
      <c r="A19" s="290"/>
      <c r="B19" s="268"/>
      <c r="C19" s="268"/>
      <c r="D19" s="268"/>
      <c r="E19" s="268"/>
      <c r="F19" s="268"/>
    </row>
    <row r="20" spans="1:6" x14ac:dyDescent="0.3">
      <c r="A20" s="290"/>
      <c r="B20" s="268"/>
      <c r="C20" s="268"/>
      <c r="D20" s="268"/>
      <c r="E20" s="268"/>
      <c r="F20" s="268"/>
    </row>
    <row r="21" spans="1:6" x14ac:dyDescent="0.3">
      <c r="A21" s="290"/>
      <c r="B21" s="268"/>
      <c r="C21" s="268"/>
      <c r="D21" s="268"/>
      <c r="E21" s="268"/>
      <c r="F21" s="268"/>
    </row>
    <row r="22" spans="1:6" x14ac:dyDescent="0.3">
      <c r="A22" s="290"/>
      <c r="B22" s="268"/>
      <c r="C22" s="268"/>
      <c r="D22" s="268"/>
      <c r="E22" s="268"/>
      <c r="F22" s="268"/>
    </row>
    <row r="23" spans="1:6" x14ac:dyDescent="0.3">
      <c r="A23" s="290"/>
      <c r="B23" s="268"/>
      <c r="C23" s="268"/>
      <c r="D23" s="268"/>
      <c r="E23" s="268"/>
      <c r="F23" s="268"/>
    </row>
    <row r="24" spans="1:6" x14ac:dyDescent="0.3">
      <c r="A24" s="290"/>
      <c r="B24" s="268"/>
      <c r="C24" s="268"/>
      <c r="D24" s="268"/>
      <c r="E24" s="268"/>
      <c r="F24" s="268"/>
    </row>
    <row r="25" spans="1:6" x14ac:dyDescent="0.3">
      <c r="A25" s="290"/>
      <c r="B25" s="268"/>
      <c r="C25" s="268"/>
      <c r="D25" s="268"/>
      <c r="E25" s="268"/>
      <c r="F25" s="268"/>
    </row>
    <row r="26" spans="1:6" ht="15" x14ac:dyDescent="0.25">
      <c r="A26" s="290"/>
      <c r="B26" s="268"/>
      <c r="C26" s="268"/>
      <c r="D26" s="268"/>
      <c r="E26" s="268"/>
      <c r="F26" s="268"/>
    </row>
    <row r="27" spans="1:6" ht="15" x14ac:dyDescent="0.25">
      <c r="A27" s="290"/>
      <c r="B27" s="268"/>
      <c r="C27" s="268"/>
      <c r="D27" s="268"/>
      <c r="E27" s="268"/>
      <c r="F27" s="268"/>
    </row>
    <row r="28" spans="1:6" ht="15" x14ac:dyDescent="0.25">
      <c r="A28" s="290"/>
      <c r="B28" s="268"/>
      <c r="C28" s="268"/>
      <c r="D28" s="268"/>
      <c r="E28" s="268"/>
      <c r="F28" s="268"/>
    </row>
    <row r="29" spans="1:6" ht="15" x14ac:dyDescent="0.25">
      <c r="A29" s="290"/>
      <c r="B29" s="268"/>
      <c r="C29" s="268"/>
      <c r="D29" s="268"/>
      <c r="E29" s="268"/>
      <c r="F29" s="268"/>
    </row>
    <row r="30" spans="1:6" ht="15" x14ac:dyDescent="0.25">
      <c r="A30" s="290"/>
      <c r="B30" s="268"/>
      <c r="C30" s="268"/>
      <c r="D30" s="268"/>
      <c r="E30" s="268"/>
      <c r="F30" s="268"/>
    </row>
    <row r="31" spans="1:6" ht="15" x14ac:dyDescent="0.25">
      <c r="A31" s="290"/>
      <c r="B31" s="268"/>
      <c r="C31" s="268"/>
      <c r="D31" s="268"/>
      <c r="E31" s="268"/>
      <c r="F31" s="268"/>
    </row>
    <row r="32" spans="1:6" ht="15" x14ac:dyDescent="0.25">
      <c r="A32" s="290"/>
      <c r="B32" s="268"/>
      <c r="C32" s="268"/>
      <c r="D32" s="268"/>
      <c r="E32" s="268"/>
      <c r="F32" s="268"/>
    </row>
    <row r="33" spans="1:6" ht="15" x14ac:dyDescent="0.25">
      <c r="A33" s="290"/>
      <c r="B33" s="268"/>
      <c r="C33" s="268"/>
      <c r="D33" s="268"/>
      <c r="E33" s="268"/>
      <c r="F33" s="268"/>
    </row>
    <row r="34" spans="1:6" ht="15" x14ac:dyDescent="0.25">
      <c r="A34" s="290"/>
      <c r="B34" s="268"/>
      <c r="C34" s="268"/>
      <c r="D34" s="268"/>
      <c r="E34" s="268"/>
      <c r="F34" s="268"/>
    </row>
    <row r="35" spans="1:6" ht="15" x14ac:dyDescent="0.25">
      <c r="A35" s="290"/>
      <c r="B35" s="268"/>
      <c r="C35" s="268"/>
      <c r="D35" s="268"/>
      <c r="E35" s="268"/>
      <c r="F35" s="268"/>
    </row>
    <row r="36" spans="1:6" ht="15" x14ac:dyDescent="0.25">
      <c r="A36" s="290"/>
      <c r="B36" s="268"/>
      <c r="C36" s="268"/>
      <c r="D36" s="268"/>
      <c r="E36" s="268"/>
      <c r="F36" s="268"/>
    </row>
    <row r="37" spans="1:6" ht="15" x14ac:dyDescent="0.25">
      <c r="A37" s="290"/>
      <c r="B37" s="268"/>
      <c r="C37" s="268"/>
      <c r="D37" s="268"/>
      <c r="E37" s="268"/>
      <c r="F37" s="268"/>
    </row>
    <row r="38" spans="1:6" ht="15" x14ac:dyDescent="0.25">
      <c r="A38" s="290"/>
      <c r="B38" s="268"/>
      <c r="C38" s="268"/>
      <c r="D38" s="268"/>
      <c r="E38" s="268"/>
      <c r="F38" s="268"/>
    </row>
    <row r="39" spans="1:6" ht="15" x14ac:dyDescent="0.25">
      <c r="A39" s="290"/>
      <c r="B39" s="268"/>
      <c r="C39" s="268"/>
      <c r="D39" s="268"/>
      <c r="E39" s="268"/>
      <c r="F39" s="268"/>
    </row>
    <row r="40" spans="1:6" ht="15" x14ac:dyDescent="0.25">
      <c r="A40" s="290"/>
      <c r="B40" s="268"/>
      <c r="C40" s="268"/>
      <c r="D40" s="268"/>
      <c r="E40" s="268"/>
      <c r="F40" s="268"/>
    </row>
    <row r="41" spans="1:6" ht="15" x14ac:dyDescent="0.25">
      <c r="A41" s="290"/>
      <c r="B41" s="268"/>
      <c r="C41" s="268"/>
      <c r="D41" s="268"/>
      <c r="E41" s="268"/>
      <c r="F41" s="268"/>
    </row>
    <row r="42" spans="1:6" ht="15" x14ac:dyDescent="0.25">
      <c r="A42" s="290"/>
      <c r="B42" s="268"/>
      <c r="C42" s="268"/>
      <c r="D42" s="268"/>
      <c r="E42" s="268"/>
      <c r="F42" s="268"/>
    </row>
    <row r="43" spans="1:6" ht="15" x14ac:dyDescent="0.25">
      <c r="A43" s="290"/>
      <c r="B43" s="268"/>
      <c r="C43" s="268"/>
      <c r="D43" s="268"/>
      <c r="E43" s="268"/>
      <c r="F43" s="268"/>
    </row>
  </sheetData>
  <hyperlinks>
    <hyperlink ref="F11" r:id="rId1" display="https://www.facebook.com/photo/?fbid=997880002366008&amp;set=pcb.997881252365883&amp;locale=lt_LT " xr:uid="{4A7FD954-2605-4264-9F7A-F0F5AA516179}"/>
    <hyperlink ref="F14" r:id="rId2" display="https://www.facebook.com/photo/?fbid=944820021005340&amp;set=pcb.944820937671915&amp;locale=lt_LT" xr:uid="{C4E0FC61-2D81-4C53-B0A5-FF52CA467C45}"/>
    <hyperlink ref="F16" r:id="rId3" xr:uid="{9CD245A5-F311-4830-A73F-09913256E529}"/>
  </hyperlinks>
  <pageMargins left="0.7" right="0.7" top="0.75" bottom="0.75" header="0.3" footer="0.3"/>
  <pageSetup paperSize="9" orientation="portrait" horizontalDpi="1200" verticalDpi="1200"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Sąrašas!$A$77:$A$83</xm:f>
          </x14:formula1>
          <xm:sqref>B9:B43</xm:sqref>
        </x14:dataValidation>
        <x14:dataValidation type="list" allowBlank="1" showInputMessage="1" showErrorMessage="1" xr:uid="{00000000-0002-0000-1200-000001000000}">
          <x14:formula1>
            <xm:f>Sąrašas!$A$85:$A$89</xm:f>
          </x14:formula1>
          <xm:sqref>D9:D43</xm:sqref>
        </x14:dataValidation>
        <x14:dataValidation type="list" allowBlank="1" showInputMessage="1" showErrorMessage="1" xr:uid="{00000000-0002-0000-1200-000002000000}">
          <x14:formula1>
            <xm:f>Sąrašas!$A$69:$A$75</xm:f>
          </x14:formula1>
          <xm:sqref>A9:A43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topLeftCell="E1" workbookViewId="0">
      <selection activeCell="K17" sqref="K17"/>
    </sheetView>
  </sheetViews>
  <sheetFormatPr defaultRowHeight="14.4" x14ac:dyDescent="0.3"/>
  <cols>
    <col min="1" max="1" width="13.44140625" customWidth="1"/>
    <col min="2" max="2" width="15.88671875" customWidth="1"/>
    <col min="3" max="3" width="12" customWidth="1"/>
    <col min="4" max="4" width="66.5546875" customWidth="1"/>
    <col min="5" max="5" width="36.33203125" customWidth="1"/>
    <col min="6" max="6" width="28.5546875" customWidth="1"/>
    <col min="7" max="7" width="25.88671875" customWidth="1"/>
    <col min="8" max="13" width="10.44140625" customWidth="1"/>
  </cols>
  <sheetData>
    <row r="1" spans="1:17" ht="18" x14ac:dyDescent="0.3">
      <c r="A1" s="41"/>
      <c r="B1" s="1" t="s">
        <v>691</v>
      </c>
      <c r="C1" s="1"/>
    </row>
    <row r="2" spans="1:17" ht="18" x14ac:dyDescent="0.3">
      <c r="A2" s="328" t="s">
        <v>613</v>
      </c>
      <c r="B2" t="s">
        <v>614</v>
      </c>
      <c r="C2" s="1"/>
    </row>
    <row r="3" spans="1:17" ht="18" x14ac:dyDescent="0.3">
      <c r="A3" s="328" t="s">
        <v>615</v>
      </c>
      <c r="B3" t="s">
        <v>616</v>
      </c>
      <c r="C3" s="1"/>
    </row>
    <row r="5" spans="1:17" ht="15" thickBot="1" x14ac:dyDescent="0.35"/>
    <row r="6" spans="1:17" x14ac:dyDescent="0.3">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5.6" x14ac:dyDescent="0.3">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3">
      <c r="B8" s="228"/>
      <c r="C8" s="228"/>
      <c r="D8" s="229" t="s">
        <v>90</v>
      </c>
      <c r="E8" s="228" t="s">
        <v>33</v>
      </c>
      <c r="F8" s="230" t="s">
        <v>33</v>
      </c>
      <c r="G8" s="230" t="s">
        <v>33</v>
      </c>
      <c r="H8" s="347">
        <f>SUM(H9:H28)</f>
        <v>0</v>
      </c>
      <c r="I8" s="347">
        <f t="shared" ref="I8:Q8" si="0">SUM(I9:I28)</f>
        <v>0</v>
      </c>
      <c r="J8" s="359">
        <f t="shared" si="0"/>
        <v>17</v>
      </c>
      <c r="K8" s="347">
        <f t="shared" si="0"/>
        <v>10</v>
      </c>
      <c r="L8" s="347">
        <f t="shared" si="0"/>
        <v>3</v>
      </c>
      <c r="M8" s="347">
        <f t="shared" si="0"/>
        <v>4990</v>
      </c>
      <c r="N8" s="347">
        <f t="shared" si="0"/>
        <v>879</v>
      </c>
      <c r="O8" s="347">
        <f t="shared" si="0"/>
        <v>0</v>
      </c>
      <c r="P8" s="347">
        <f t="shared" si="0"/>
        <v>0</v>
      </c>
      <c r="Q8" s="347">
        <f t="shared" si="0"/>
        <v>0</v>
      </c>
    </row>
    <row r="9" spans="1:17" x14ac:dyDescent="0.3">
      <c r="B9" s="13" t="s">
        <v>12</v>
      </c>
      <c r="C9" s="227" t="str">
        <f>'VPS1'!C10</f>
        <v>ALYT</v>
      </c>
      <c r="D9" s="94" t="str">
        <f>'VPS1'!D10</f>
        <v xml:space="preserve">Sveikatinimo paslaugų kokybės gerinimas  ir prieinamumo didinimas </v>
      </c>
      <c r="E9" s="94" t="str">
        <f>'VPS1'!E10</f>
        <v>Ne žemės ūkio verslo kūrimas ir plėtra</v>
      </c>
      <c r="F9" s="95" t="str">
        <f>'VPS1'!J10</f>
        <v>ALYT-LEADER-20VVG-03-01</v>
      </c>
      <c r="G9" s="95" t="str">
        <f>'VPS1'!I10</f>
        <v>LEADER-20VVG-03</v>
      </c>
      <c r="H9" s="348"/>
      <c r="I9" s="348"/>
      <c r="J9" s="360">
        <v>6</v>
      </c>
      <c r="K9" s="348">
        <v>3</v>
      </c>
      <c r="L9" s="348"/>
      <c r="M9" s="348"/>
      <c r="N9" s="348"/>
      <c r="O9" s="348"/>
      <c r="P9" s="348"/>
      <c r="Q9" s="348"/>
    </row>
    <row r="10" spans="1:17" ht="28.8" x14ac:dyDescent="0.3">
      <c r="B10" s="13" t="s">
        <v>16</v>
      </c>
      <c r="C10" s="227" t="str">
        <f>'VPS1'!C11</f>
        <v>ALYT</v>
      </c>
      <c r="D10" s="94" t="str">
        <f>'VPS1'!D11</f>
        <v>Darnaus turizmo verslo kūrimas ir plėtra integruojant vietos kultūros ir gamtos  išteklius</v>
      </c>
      <c r="E10" s="94" t="str">
        <f>'VPS1'!E11</f>
        <v>Ne žemės ūkio verslo kūrimas ir plėtra</v>
      </c>
      <c r="F10" s="95" t="str">
        <f>'VPS1'!J11</f>
        <v>ALYT-LEADER-20VVG-03-02</v>
      </c>
      <c r="G10" s="95" t="str">
        <f>'VPS1'!I11</f>
        <v>LEADER-20VVG-03</v>
      </c>
      <c r="H10" s="348"/>
      <c r="I10" s="348"/>
      <c r="J10" s="360">
        <v>6</v>
      </c>
      <c r="K10" s="348"/>
      <c r="L10" s="348">
        <v>3</v>
      </c>
      <c r="M10" s="348">
        <v>2244</v>
      </c>
      <c r="N10" s="348"/>
      <c r="O10" s="348"/>
      <c r="P10" s="348"/>
      <c r="Q10" s="348"/>
    </row>
    <row r="11" spans="1:17" x14ac:dyDescent="0.3">
      <c r="B11" s="13" t="s">
        <v>19</v>
      </c>
      <c r="C11" s="227" t="str">
        <f>'VPS1'!C12</f>
        <v>ALYT</v>
      </c>
      <c r="D11" s="94" t="str">
        <f>'VPS1'!D12</f>
        <v>Teminių kaimų kūrimas ir  vietos produktų populiarinimas</v>
      </c>
      <c r="E11" s="94" t="str">
        <f>'VPS1'!E12</f>
        <v>Bendruomeninis verslas</v>
      </c>
      <c r="F11" s="95" t="str">
        <f>'VPS1'!J12</f>
        <v>ALYT-LEADER-20VVG-07-03</v>
      </c>
      <c r="G11" s="95" t="str">
        <f>'VPS1'!I12</f>
        <v>LEADER-20VVG-07</v>
      </c>
      <c r="H11" s="348"/>
      <c r="I11" s="348"/>
      <c r="J11" s="360">
        <v>5</v>
      </c>
      <c r="K11" s="348">
        <v>5</v>
      </c>
      <c r="L11" s="348"/>
      <c r="M11" s="348">
        <v>1250</v>
      </c>
      <c r="N11" s="348">
        <v>310</v>
      </c>
      <c r="O11" s="348"/>
      <c r="P11" s="348"/>
      <c r="Q11" s="348"/>
    </row>
    <row r="12" spans="1:17" ht="28.8" x14ac:dyDescent="0.3">
      <c r="B12" s="13" t="s">
        <v>22</v>
      </c>
      <c r="C12" s="227" t="str">
        <f>'VPS1'!C13</f>
        <v>ALYT</v>
      </c>
      <c r="D12" s="94" t="str">
        <f>'VPS1'!D13</f>
        <v>Įtraukios infrastruktūros vystymas taikant sumanius sprendimus</v>
      </c>
      <c r="E12" s="94" t="str">
        <f>'VPS1'!E13</f>
        <v>Ūkio subjektų (fizinių ir (arba) juridinių asmenų) bendradarbiavimas</v>
      </c>
      <c r="F12" s="95" t="str">
        <f>'VPS1'!J13</f>
        <v>ALYT-LEADER-20VVG-04-04</v>
      </c>
      <c r="G12" s="95" t="str">
        <f>'VPS1'!I13</f>
        <v>LEADER-20VVG-04</v>
      </c>
      <c r="H12" s="348"/>
      <c r="I12" s="348"/>
      <c r="J12" s="360"/>
      <c r="K12" s="348">
        <v>2</v>
      </c>
      <c r="L12" s="348"/>
      <c r="M12" s="348">
        <v>1496</v>
      </c>
      <c r="N12" s="348">
        <v>374</v>
      </c>
      <c r="O12" s="348"/>
      <c r="P12" s="348"/>
      <c r="Q12" s="348"/>
    </row>
    <row r="13" spans="1:17" x14ac:dyDescent="0.3">
      <c r="B13" s="13" t="s">
        <v>25</v>
      </c>
      <c r="C13" s="227" t="str">
        <f>'VPS1'!C14</f>
        <v>ALYT</v>
      </c>
      <c r="D13" s="94" t="str">
        <f>'VPS1'!D14</f>
        <v>Jaunimo verslumo ir įtraukties skatinimas</v>
      </c>
      <c r="E13" s="94" t="str">
        <f>'VPS1'!E14</f>
        <v>Veiklos projektai</v>
      </c>
      <c r="F13" s="95" t="str">
        <f>'VPS1'!J14</f>
        <v>ALYT-LEADER-20VVG-09-05</v>
      </c>
      <c r="G13" s="95" t="str">
        <f>'VPS1'!I14</f>
        <v>LEADER-20VVG-09</v>
      </c>
      <c r="H13" s="348"/>
      <c r="I13" s="348"/>
      <c r="J13" s="360"/>
      <c r="K13" s="348"/>
      <c r="L13" s="348"/>
      <c r="M13" s="348"/>
      <c r="N13" s="348">
        <v>175</v>
      </c>
      <c r="O13" s="348"/>
      <c r="P13" s="348"/>
      <c r="Q13" s="348"/>
    </row>
    <row r="14" spans="1:17" x14ac:dyDescent="0.3">
      <c r="B14" s="13" t="s">
        <v>28</v>
      </c>
      <c r="C14" s="227">
        <f>'VPS1'!C15</f>
        <v>0</v>
      </c>
      <c r="D14" s="94">
        <f>'VPS1'!D15</f>
        <v>0</v>
      </c>
      <c r="E14" s="94">
        <f>'VPS1'!E15</f>
        <v>0</v>
      </c>
      <c r="F14" s="95">
        <f>'VPS1'!J15</f>
        <v>0</v>
      </c>
      <c r="G14" s="95">
        <f>'VPS1'!I15</f>
        <v>0</v>
      </c>
      <c r="H14" s="348"/>
      <c r="I14" s="348"/>
      <c r="J14" s="360"/>
      <c r="K14" s="348"/>
      <c r="L14" s="348"/>
      <c r="M14" s="348"/>
      <c r="N14" s="348">
        <v>10</v>
      </c>
      <c r="O14" s="348"/>
      <c r="P14" s="348"/>
      <c r="Q14" s="348"/>
    </row>
    <row r="15" spans="1:17" x14ac:dyDescent="0.3">
      <c r="B15" s="13" t="s">
        <v>31</v>
      </c>
      <c r="C15" s="227">
        <f>'VPS1'!C16</f>
        <v>0</v>
      </c>
      <c r="D15" s="94">
        <f>'VPS1'!D16</f>
        <v>0</v>
      </c>
      <c r="E15" s="94">
        <f>'VPS1'!E16</f>
        <v>0</v>
      </c>
      <c r="F15" s="95">
        <f>'VPS1'!J16</f>
        <v>0</v>
      </c>
      <c r="G15" s="95">
        <f>'VPS1'!I16</f>
        <v>0</v>
      </c>
      <c r="H15" s="348"/>
      <c r="I15" s="348"/>
      <c r="J15" s="360"/>
      <c r="K15" s="348"/>
      <c r="L15" s="348"/>
      <c r="M15" s="348"/>
      <c r="N15" s="348">
        <v>10</v>
      </c>
      <c r="O15" s="348"/>
      <c r="P15" s="348"/>
      <c r="Q15" s="348"/>
    </row>
    <row r="16" spans="1:17" x14ac:dyDescent="0.3">
      <c r="B16" s="13" t="s">
        <v>36</v>
      </c>
      <c r="C16" s="227">
        <f>'VPS1'!C17</f>
        <v>0</v>
      </c>
      <c r="D16" s="94">
        <f>'VPS1'!D17</f>
        <v>0</v>
      </c>
      <c r="E16" s="94">
        <f>'VPS1'!E17</f>
        <v>0</v>
      </c>
      <c r="F16" s="95">
        <f>'VPS1'!J17</f>
        <v>0</v>
      </c>
      <c r="G16" s="95">
        <f>'VPS1'!I17</f>
        <v>0</v>
      </c>
      <c r="H16" s="348"/>
      <c r="I16" s="348"/>
      <c r="J16" s="360"/>
      <c r="K16" s="348"/>
      <c r="L16" s="348"/>
      <c r="M16" s="348"/>
      <c r="N16" s="348"/>
      <c r="O16" s="348"/>
      <c r="P16" s="348"/>
      <c r="Q16" s="348"/>
    </row>
    <row r="17" spans="2:17" x14ac:dyDescent="0.3">
      <c r="B17" s="13" t="s">
        <v>37</v>
      </c>
      <c r="C17" s="227">
        <f>'VPS1'!C18</f>
        <v>0</v>
      </c>
      <c r="D17" s="94">
        <f>'VPS1'!D18</f>
        <v>0</v>
      </c>
      <c r="E17" s="94">
        <f>'VPS1'!E18</f>
        <v>0</v>
      </c>
      <c r="F17" s="95">
        <f>'VPS1'!J18</f>
        <v>0</v>
      </c>
      <c r="G17" s="95">
        <f>'VPS1'!I18</f>
        <v>0</v>
      </c>
      <c r="H17" s="348"/>
      <c r="I17" s="348"/>
      <c r="J17" s="360"/>
      <c r="K17" s="348"/>
      <c r="L17" s="348"/>
      <c r="M17" s="348"/>
      <c r="N17" s="348"/>
      <c r="O17" s="348"/>
      <c r="P17" s="348"/>
      <c r="Q17" s="348"/>
    </row>
    <row r="18" spans="2:17" x14ac:dyDescent="0.3">
      <c r="B18" s="13" t="s">
        <v>38</v>
      </c>
      <c r="C18" s="227">
        <f>'VPS1'!C19</f>
        <v>0</v>
      </c>
      <c r="D18" s="94">
        <f>'VPS1'!D19</f>
        <v>0</v>
      </c>
      <c r="E18" s="94">
        <f>'VPS1'!E19</f>
        <v>0</v>
      </c>
      <c r="F18" s="95">
        <f>'VPS1'!J19</f>
        <v>0</v>
      </c>
      <c r="G18" s="95">
        <f>'VPS1'!I19</f>
        <v>0</v>
      </c>
      <c r="H18" s="348"/>
      <c r="I18" s="348"/>
      <c r="J18" s="360"/>
      <c r="K18" s="348"/>
      <c r="L18" s="348"/>
      <c r="M18" s="348"/>
      <c r="N18" s="348"/>
      <c r="O18" s="348"/>
      <c r="P18" s="348"/>
      <c r="Q18" s="348"/>
    </row>
    <row r="19" spans="2:17" x14ac:dyDescent="0.3">
      <c r="B19" s="13" t="s">
        <v>39</v>
      </c>
      <c r="C19" s="227">
        <f>'VPS1'!C20</f>
        <v>0</v>
      </c>
      <c r="D19" s="94">
        <f>'VPS1'!D20</f>
        <v>0</v>
      </c>
      <c r="E19" s="94">
        <f>'VPS1'!E20</f>
        <v>0</v>
      </c>
      <c r="F19" s="95">
        <f>'VPS1'!J20</f>
        <v>0</v>
      </c>
      <c r="G19" s="95">
        <f>'VPS1'!I20</f>
        <v>0</v>
      </c>
      <c r="H19" s="348"/>
      <c r="I19" s="348"/>
      <c r="J19" s="360"/>
      <c r="K19" s="348"/>
      <c r="L19" s="348"/>
      <c r="M19" s="348"/>
      <c r="N19" s="348"/>
      <c r="O19" s="348"/>
      <c r="P19" s="348"/>
      <c r="Q19" s="348"/>
    </row>
    <row r="20" spans="2:17" x14ac:dyDescent="0.3">
      <c r="B20" s="13" t="s">
        <v>40</v>
      </c>
      <c r="C20" s="227">
        <f>'VPS1'!C21</f>
        <v>0</v>
      </c>
      <c r="D20" s="94">
        <f>'VPS1'!D21</f>
        <v>0</v>
      </c>
      <c r="E20" s="94">
        <f>'VPS1'!E21</f>
        <v>0</v>
      </c>
      <c r="F20" s="95">
        <f>'VPS1'!J21</f>
        <v>0</v>
      </c>
      <c r="G20" s="95">
        <f>'VPS1'!I21</f>
        <v>0</v>
      </c>
      <c r="H20" s="348"/>
      <c r="I20" s="348"/>
      <c r="J20" s="360"/>
      <c r="K20" s="348"/>
      <c r="L20" s="348"/>
      <c r="M20" s="348"/>
      <c r="N20" s="348"/>
      <c r="O20" s="348"/>
      <c r="P20" s="348"/>
      <c r="Q20" s="348"/>
    </row>
    <row r="21" spans="2:17" x14ac:dyDescent="0.3">
      <c r="B21" s="13" t="s">
        <v>41</v>
      </c>
      <c r="C21" s="227">
        <f>'VPS1'!C22</f>
        <v>0</v>
      </c>
      <c r="D21" s="94">
        <f>'VPS1'!D22</f>
        <v>0</v>
      </c>
      <c r="E21" s="94">
        <f>'VPS1'!E22</f>
        <v>0</v>
      </c>
      <c r="F21" s="95">
        <f>'VPS1'!J22</f>
        <v>0</v>
      </c>
      <c r="G21" s="95">
        <f>'VPS1'!I22</f>
        <v>0</v>
      </c>
      <c r="H21" s="348"/>
      <c r="I21" s="348"/>
      <c r="J21" s="360"/>
      <c r="K21" s="348"/>
      <c r="L21" s="348"/>
      <c r="M21" s="348"/>
      <c r="N21" s="348"/>
      <c r="O21" s="348"/>
      <c r="P21" s="348"/>
      <c r="Q21" s="348"/>
    </row>
    <row r="22" spans="2:17" x14ac:dyDescent="0.3">
      <c r="B22" s="13" t="s">
        <v>42</v>
      </c>
      <c r="C22" s="227">
        <f>'VPS1'!C23</f>
        <v>0</v>
      </c>
      <c r="D22" s="94">
        <f>'VPS1'!D23</f>
        <v>0</v>
      </c>
      <c r="E22" s="94">
        <f>'VPS1'!E23</f>
        <v>0</v>
      </c>
      <c r="F22" s="95">
        <f>'VPS1'!J23</f>
        <v>0</v>
      </c>
      <c r="G22" s="95">
        <f>'VPS1'!I23</f>
        <v>0</v>
      </c>
      <c r="H22" s="348"/>
      <c r="I22" s="348"/>
      <c r="J22" s="360"/>
      <c r="K22" s="348"/>
      <c r="L22" s="348"/>
      <c r="M22" s="348"/>
      <c r="N22" s="348"/>
      <c r="O22" s="348"/>
      <c r="P22" s="348"/>
      <c r="Q22" s="348"/>
    </row>
    <row r="23" spans="2:17" x14ac:dyDescent="0.3">
      <c r="B23" s="13" t="s">
        <v>43</v>
      </c>
      <c r="C23" s="227">
        <f>'VPS1'!C24</f>
        <v>0</v>
      </c>
      <c r="D23" s="94">
        <f>'VPS1'!D24</f>
        <v>0</v>
      </c>
      <c r="E23" s="94">
        <f>'VPS1'!E24</f>
        <v>0</v>
      </c>
      <c r="F23" s="95">
        <f>'VPS1'!J24</f>
        <v>0</v>
      </c>
      <c r="G23" s="95">
        <f>'VPS1'!I24</f>
        <v>0</v>
      </c>
      <c r="H23" s="348"/>
      <c r="I23" s="348"/>
      <c r="J23" s="360"/>
      <c r="K23" s="348"/>
      <c r="L23" s="348"/>
      <c r="M23" s="348"/>
      <c r="N23" s="348"/>
      <c r="O23" s="348"/>
      <c r="P23" s="348"/>
      <c r="Q23" s="348"/>
    </row>
    <row r="24" spans="2:17" x14ac:dyDescent="0.3">
      <c r="B24" s="13" t="s">
        <v>44</v>
      </c>
      <c r="C24" s="227">
        <f>'VPS1'!C25</f>
        <v>0</v>
      </c>
      <c r="D24" s="94">
        <f>'VPS1'!D25</f>
        <v>0</v>
      </c>
      <c r="E24" s="94">
        <f>'VPS1'!E25</f>
        <v>0</v>
      </c>
      <c r="F24" s="95">
        <f>'VPS1'!J25</f>
        <v>0</v>
      </c>
      <c r="G24" s="95">
        <f>'VPS1'!I25</f>
        <v>0</v>
      </c>
      <c r="H24" s="348"/>
      <c r="I24" s="348"/>
      <c r="J24" s="360"/>
      <c r="K24" s="348"/>
      <c r="L24" s="348"/>
      <c r="M24" s="348"/>
      <c r="N24" s="348"/>
      <c r="O24" s="348"/>
      <c r="P24" s="348"/>
      <c r="Q24" s="348"/>
    </row>
    <row r="25" spans="2:17" x14ac:dyDescent="0.3">
      <c r="B25" s="13" t="s">
        <v>45</v>
      </c>
      <c r="C25" s="227">
        <f>'VPS1'!C26</f>
        <v>0</v>
      </c>
      <c r="D25" s="94">
        <f>'VPS1'!D26</f>
        <v>0</v>
      </c>
      <c r="E25" s="94">
        <f>'VPS1'!E26</f>
        <v>0</v>
      </c>
      <c r="F25" s="95">
        <f>'VPS1'!J26</f>
        <v>0</v>
      </c>
      <c r="G25" s="95">
        <f>'VPS1'!I26</f>
        <v>0</v>
      </c>
      <c r="H25" s="348"/>
      <c r="I25" s="348"/>
      <c r="J25" s="360"/>
      <c r="K25" s="348"/>
      <c r="L25" s="348"/>
      <c r="M25" s="348"/>
      <c r="N25" s="348"/>
      <c r="O25" s="348"/>
      <c r="P25" s="348"/>
      <c r="Q25" s="348"/>
    </row>
    <row r="26" spans="2:17" x14ac:dyDescent="0.3">
      <c r="B26" s="13" t="s">
        <v>46</v>
      </c>
      <c r="C26" s="227">
        <f>'VPS1'!C27</f>
        <v>0</v>
      </c>
      <c r="D26" s="94">
        <f>'VPS1'!D27</f>
        <v>0</v>
      </c>
      <c r="E26" s="94">
        <f>'VPS1'!E27</f>
        <v>0</v>
      </c>
      <c r="F26" s="95">
        <f>'VPS1'!J27</f>
        <v>0</v>
      </c>
      <c r="G26" s="95">
        <f>'VPS1'!I27</f>
        <v>0</v>
      </c>
      <c r="H26" s="348"/>
      <c r="I26" s="348"/>
      <c r="J26" s="360"/>
      <c r="K26" s="348"/>
      <c r="L26" s="348"/>
      <c r="M26" s="348"/>
      <c r="N26" s="348"/>
      <c r="O26" s="348"/>
      <c r="P26" s="348"/>
      <c r="Q26" s="348"/>
    </row>
    <row r="27" spans="2:17" x14ac:dyDescent="0.3">
      <c r="B27" s="13" t="s">
        <v>47</v>
      </c>
      <c r="C27" s="227">
        <f>'VPS1'!C28</f>
        <v>0</v>
      </c>
      <c r="D27" s="94">
        <f>'VPS1'!D28</f>
        <v>0</v>
      </c>
      <c r="E27" s="94">
        <f>'VPS1'!E28</f>
        <v>0</v>
      </c>
      <c r="F27" s="95">
        <f>'VPS1'!J28</f>
        <v>0</v>
      </c>
      <c r="G27" s="95">
        <f>'VPS1'!I28</f>
        <v>0</v>
      </c>
      <c r="H27" s="348"/>
      <c r="I27" s="348"/>
      <c r="J27" s="360"/>
      <c r="K27" s="348"/>
      <c r="L27" s="348"/>
      <c r="M27" s="348"/>
      <c r="N27" s="348"/>
      <c r="O27" s="348"/>
      <c r="P27" s="348"/>
      <c r="Q27" s="348"/>
    </row>
    <row r="28" spans="2:17" x14ac:dyDescent="0.3">
      <c r="B28" s="13" t="s">
        <v>48</v>
      </c>
      <c r="C28" s="227">
        <f>'VPS1'!C29</f>
        <v>0</v>
      </c>
      <c r="D28" s="94">
        <f>'VPS1'!D29</f>
        <v>0</v>
      </c>
      <c r="E28" s="94">
        <f>'VPS1'!E29</f>
        <v>0</v>
      </c>
      <c r="F28" s="95">
        <f>'VPS1'!J29</f>
        <v>0</v>
      </c>
      <c r="G28" s="95">
        <f>'VPS1'!I29</f>
        <v>0</v>
      </c>
      <c r="H28" s="348"/>
      <c r="I28" s="348"/>
      <c r="J28" s="360"/>
      <c r="K28" s="348"/>
      <c r="L28" s="348"/>
      <c r="M28" s="348"/>
      <c r="N28" s="348"/>
      <c r="O28" s="348"/>
      <c r="P28" s="348"/>
      <c r="Q28" s="348"/>
    </row>
    <row r="31" spans="2:17" x14ac:dyDescent="0.3">
      <c r="B31" s="32"/>
      <c r="C31" s="32"/>
      <c r="D31" s="34" t="s">
        <v>91</v>
      </c>
    </row>
    <row r="32" spans="2:17" ht="28.8" x14ac:dyDescent="0.3">
      <c r="B32" s="35" t="s">
        <v>85</v>
      </c>
      <c r="C32" s="35"/>
      <c r="D32" s="33" t="s">
        <v>690</v>
      </c>
    </row>
    <row r="33" spans="2:4" ht="43.2" x14ac:dyDescent="0.3">
      <c r="B33" s="371" t="s">
        <v>692</v>
      </c>
      <c r="C33" s="32"/>
      <c r="D33" s="33" t="s">
        <v>693</v>
      </c>
    </row>
  </sheetData>
  <phoneticPr fontId="19" type="noConversion"/>
  <pageMargins left="0.7" right="0.7" top="0.75" bottom="0.75" header="0.3" footer="0.3"/>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1"/>
  <sheetViews>
    <sheetView topLeftCell="A16" workbookViewId="0">
      <selection activeCell="C17" sqref="C17"/>
    </sheetView>
  </sheetViews>
  <sheetFormatPr defaultRowHeight="14.4" x14ac:dyDescent="0.3"/>
  <cols>
    <col min="1" max="1" width="11.6640625" customWidth="1"/>
    <col min="2" max="2" width="31.44140625" customWidth="1"/>
    <col min="3" max="3" width="45.33203125" customWidth="1"/>
    <col min="4" max="4" width="39.88671875" customWidth="1"/>
    <col min="5" max="5" width="23" customWidth="1"/>
  </cols>
  <sheetData>
    <row r="2" spans="1:5" ht="18" x14ac:dyDescent="0.35">
      <c r="B2" s="277" t="s">
        <v>650</v>
      </c>
    </row>
    <row r="3" spans="1:5" ht="18" x14ac:dyDescent="0.35">
      <c r="B3" s="277"/>
    </row>
    <row r="4" spans="1:5" x14ac:dyDescent="0.3">
      <c r="A4" s="328" t="s">
        <v>613</v>
      </c>
      <c r="B4" t="s">
        <v>616</v>
      </c>
    </row>
    <row r="5" spans="1:5" x14ac:dyDescent="0.3">
      <c r="A5" s="328" t="s">
        <v>615</v>
      </c>
      <c r="B5" t="s">
        <v>682</v>
      </c>
    </row>
    <row r="7" spans="1:5" ht="55.95" customHeight="1" x14ac:dyDescent="0.3">
      <c r="A7" s="316" t="s">
        <v>523</v>
      </c>
      <c r="B7" s="316" t="s">
        <v>566</v>
      </c>
      <c r="C7" s="263" t="s">
        <v>651</v>
      </c>
      <c r="D7" s="263" t="s">
        <v>569</v>
      </c>
      <c r="E7" s="263" t="s">
        <v>570</v>
      </c>
    </row>
    <row r="8" spans="1:5" ht="71.400000000000006" customHeight="1" x14ac:dyDescent="0.3">
      <c r="A8" s="300" t="s">
        <v>567</v>
      </c>
      <c r="B8" s="300" t="s">
        <v>567</v>
      </c>
      <c r="C8" s="300" t="s">
        <v>568</v>
      </c>
      <c r="D8" s="300" t="s">
        <v>571</v>
      </c>
      <c r="E8" s="300" t="s">
        <v>572</v>
      </c>
    </row>
    <row r="9" spans="1:5" ht="28.8" x14ac:dyDescent="0.3">
      <c r="A9" s="268">
        <v>2024</v>
      </c>
      <c r="B9" s="268" t="s">
        <v>573</v>
      </c>
      <c r="C9" s="381" t="s">
        <v>721</v>
      </c>
      <c r="D9" s="268" t="s">
        <v>723</v>
      </c>
      <c r="E9" s="268">
        <v>2563</v>
      </c>
    </row>
    <row r="10" spans="1:5" ht="28.8" x14ac:dyDescent="0.3">
      <c r="A10" s="268">
        <v>2024</v>
      </c>
      <c r="B10" s="268" t="s">
        <v>574</v>
      </c>
      <c r="C10" s="381" t="s">
        <v>720</v>
      </c>
      <c r="D10" s="268" t="str">
        <f>$D$9</f>
        <v>KVIETIMAS  Nr.1</v>
      </c>
      <c r="E10" s="268" t="s">
        <v>725</v>
      </c>
    </row>
    <row r="11" spans="1:5" ht="28.8" x14ac:dyDescent="0.3">
      <c r="A11" s="268">
        <v>2024</v>
      </c>
      <c r="B11" s="268" t="s">
        <v>574</v>
      </c>
      <c r="C11" s="381"/>
      <c r="D11" s="268" t="s">
        <v>724</v>
      </c>
      <c r="E11" s="268" t="str">
        <f>$E$10</f>
        <v>1,4 tūkst. stebėtojų (vieša ingormacija)</v>
      </c>
    </row>
    <row r="12" spans="1:5" ht="28.8" x14ac:dyDescent="0.3">
      <c r="A12" s="268">
        <v>2024</v>
      </c>
      <c r="B12" s="268" t="s">
        <v>573</v>
      </c>
      <c r="C12" s="381" t="s">
        <v>722</v>
      </c>
      <c r="D12" s="268" t="s">
        <v>724</v>
      </c>
      <c r="E12" s="268">
        <v>2563</v>
      </c>
    </row>
    <row r="13" spans="1:5" ht="172.8" x14ac:dyDescent="0.3">
      <c r="A13" s="268">
        <v>2024</v>
      </c>
      <c r="B13" s="268" t="s">
        <v>574</v>
      </c>
      <c r="C13" s="268" t="s">
        <v>719</v>
      </c>
      <c r="D13" s="268" t="s">
        <v>737</v>
      </c>
      <c r="E13" s="268" t="s">
        <v>726</v>
      </c>
    </row>
    <row r="14" spans="1:5" ht="28.8" x14ac:dyDescent="0.3">
      <c r="A14" s="268">
        <v>2024</v>
      </c>
      <c r="B14" s="268" t="s">
        <v>573</v>
      </c>
      <c r="C14" s="268" t="s">
        <v>778</v>
      </c>
      <c r="D14" s="268" t="s">
        <v>779</v>
      </c>
      <c r="E14" s="268">
        <v>2563</v>
      </c>
    </row>
    <row r="15" spans="1:5" ht="28.8" x14ac:dyDescent="0.3">
      <c r="A15" s="268">
        <v>2024</v>
      </c>
      <c r="B15" s="268" t="s">
        <v>573</v>
      </c>
      <c r="C15" s="381" t="s">
        <v>728</v>
      </c>
      <c r="D15" s="268" t="s">
        <v>727</v>
      </c>
      <c r="E15" s="268">
        <v>2563</v>
      </c>
    </row>
    <row r="16" spans="1:5" ht="28.8" x14ac:dyDescent="0.3">
      <c r="A16" s="268">
        <v>2024</v>
      </c>
      <c r="B16" s="268" t="s">
        <v>573</v>
      </c>
      <c r="C16" s="381" t="s">
        <v>730</v>
      </c>
      <c r="D16" s="268" t="s">
        <v>729</v>
      </c>
      <c r="E16" s="268">
        <v>2563</v>
      </c>
    </row>
    <row r="17" spans="1:5" ht="100.8" x14ac:dyDescent="0.3">
      <c r="A17" s="268">
        <v>2024</v>
      </c>
      <c r="B17" s="268" t="s">
        <v>574</v>
      </c>
      <c r="C17" s="381" t="s">
        <v>731</v>
      </c>
      <c r="D17" s="268" t="s">
        <v>732</v>
      </c>
      <c r="E17" s="268" t="str">
        <f>$E$13</f>
        <v>1,4 tūkst. Stebėtojų (vieša informacija)</v>
      </c>
    </row>
    <row r="18" spans="1:5" ht="72" x14ac:dyDescent="0.3">
      <c r="A18" s="268">
        <v>2024</v>
      </c>
      <c r="B18" s="268" t="s">
        <v>573</v>
      </c>
      <c r="C18" s="381" t="s">
        <v>733</v>
      </c>
      <c r="D18" s="268" t="s">
        <v>734</v>
      </c>
      <c r="E18" s="268">
        <v>2563</v>
      </c>
    </row>
    <row r="19" spans="1:5" ht="28.8" x14ac:dyDescent="0.3">
      <c r="A19" s="268">
        <v>2024</v>
      </c>
      <c r="B19" s="268" t="s">
        <v>573</v>
      </c>
      <c r="C19" s="381" t="s">
        <v>736</v>
      </c>
      <c r="D19" s="268" t="s">
        <v>735</v>
      </c>
      <c r="E19" s="268">
        <v>2563</v>
      </c>
    </row>
    <row r="20" spans="1:5" ht="28.8" x14ac:dyDescent="0.3">
      <c r="A20" s="268">
        <v>2024</v>
      </c>
      <c r="B20" s="268" t="s">
        <v>575</v>
      </c>
      <c r="C20" s="268" t="s">
        <v>748</v>
      </c>
      <c r="D20" s="382" t="s">
        <v>747</v>
      </c>
      <c r="E20" s="268" t="s">
        <v>751</v>
      </c>
    </row>
    <row r="21" spans="1:5" ht="28.8" x14ac:dyDescent="0.3">
      <c r="A21" s="268">
        <v>2024</v>
      </c>
      <c r="B21" s="268" t="s">
        <v>575</v>
      </c>
      <c r="C21" s="268" t="s">
        <v>754</v>
      </c>
      <c r="D21" s="268" t="s">
        <v>753</v>
      </c>
      <c r="E21" s="268" t="s">
        <v>755</v>
      </c>
    </row>
    <row r="22" spans="1:5" ht="28.8" x14ac:dyDescent="0.3">
      <c r="A22" s="268">
        <v>2024</v>
      </c>
      <c r="B22" s="268" t="s">
        <v>575</v>
      </c>
      <c r="C22" s="268" t="s">
        <v>750</v>
      </c>
      <c r="D22" s="382" t="s">
        <v>749</v>
      </c>
      <c r="E22" s="268" t="s">
        <v>752</v>
      </c>
    </row>
    <row r="23" spans="1:5" x14ac:dyDescent="0.3">
      <c r="A23" s="268"/>
      <c r="B23" s="268"/>
      <c r="C23" s="268"/>
      <c r="D23" s="268"/>
      <c r="E23" s="268"/>
    </row>
    <row r="24" spans="1:5" x14ac:dyDescent="0.3">
      <c r="A24" s="268"/>
      <c r="B24" s="268"/>
      <c r="C24" s="268"/>
      <c r="D24" s="268"/>
      <c r="E24" s="268"/>
    </row>
    <row r="25" spans="1:5" x14ac:dyDescent="0.3">
      <c r="A25" s="268"/>
      <c r="B25" s="268"/>
      <c r="C25" s="268"/>
      <c r="D25" s="268"/>
      <c r="E25" s="268"/>
    </row>
    <row r="26" spans="1:5" x14ac:dyDescent="0.3">
      <c r="A26" s="268"/>
      <c r="B26" s="268"/>
      <c r="C26" s="268"/>
      <c r="D26" s="268"/>
      <c r="E26" s="268"/>
    </row>
    <row r="27" spans="1:5" x14ac:dyDescent="0.3">
      <c r="A27" s="268"/>
      <c r="B27" s="268"/>
      <c r="C27" s="268"/>
      <c r="D27" s="268"/>
      <c r="E27" s="268"/>
    </row>
    <row r="28" spans="1:5" x14ac:dyDescent="0.3">
      <c r="A28" s="268"/>
      <c r="B28" s="268"/>
      <c r="C28" s="268"/>
      <c r="D28" s="268"/>
      <c r="E28" s="268"/>
    </row>
    <row r="29" spans="1:5" x14ac:dyDescent="0.3">
      <c r="A29" s="268"/>
      <c r="B29" s="268"/>
      <c r="C29" s="268"/>
      <c r="D29" s="268"/>
      <c r="E29" s="268"/>
    </row>
    <row r="30" spans="1:5" x14ac:dyDescent="0.3">
      <c r="A30" s="268"/>
      <c r="B30" s="268"/>
      <c r="C30" s="268"/>
      <c r="D30" s="268"/>
      <c r="E30" s="268"/>
    </row>
    <row r="31" spans="1:5" x14ac:dyDescent="0.3">
      <c r="A31" s="268"/>
      <c r="B31" s="268"/>
      <c r="C31" s="268"/>
      <c r="D31" s="268"/>
      <c r="E31" s="268"/>
    </row>
    <row r="32" spans="1:5" x14ac:dyDescent="0.3">
      <c r="A32" s="268"/>
      <c r="B32" s="268"/>
      <c r="C32" s="268"/>
      <c r="D32" s="268"/>
      <c r="E32" s="268"/>
    </row>
    <row r="33" spans="1:5" x14ac:dyDescent="0.3">
      <c r="A33" s="268"/>
      <c r="B33" s="268"/>
      <c r="C33" s="268"/>
      <c r="D33" s="268"/>
      <c r="E33" s="268"/>
    </row>
    <row r="34" spans="1:5" x14ac:dyDescent="0.3">
      <c r="A34" s="268"/>
      <c r="B34" s="268"/>
      <c r="C34" s="268"/>
      <c r="D34" s="268"/>
      <c r="E34" s="268"/>
    </row>
    <row r="35" spans="1:5" x14ac:dyDescent="0.3">
      <c r="A35" s="268"/>
      <c r="B35" s="268"/>
      <c r="C35" s="268"/>
      <c r="D35" s="268"/>
      <c r="E35" s="268"/>
    </row>
    <row r="36" spans="1:5" x14ac:dyDescent="0.3">
      <c r="A36" s="268"/>
      <c r="B36" s="268"/>
      <c r="C36" s="268"/>
      <c r="D36" s="268"/>
      <c r="E36" s="268"/>
    </row>
    <row r="37" spans="1:5" x14ac:dyDescent="0.3">
      <c r="A37" s="268"/>
      <c r="B37" s="268"/>
      <c r="C37" s="268"/>
      <c r="D37" s="268"/>
      <c r="E37" s="268"/>
    </row>
    <row r="38" spans="1:5" ht="15" x14ac:dyDescent="0.25">
      <c r="A38" s="268"/>
      <c r="B38" s="268"/>
      <c r="C38" s="268"/>
      <c r="D38" s="268"/>
      <c r="E38" s="268"/>
    </row>
    <row r="39" spans="1:5" ht="15" x14ac:dyDescent="0.25">
      <c r="A39" s="268"/>
      <c r="B39" s="268"/>
      <c r="C39" s="268"/>
      <c r="D39" s="268"/>
      <c r="E39" s="268"/>
    </row>
    <row r="40" spans="1:5" ht="15" x14ac:dyDescent="0.25">
      <c r="A40" s="268"/>
      <c r="B40" s="268"/>
      <c r="C40" s="268"/>
      <c r="D40" s="268"/>
      <c r="E40" s="268"/>
    </row>
    <row r="41" spans="1:5" ht="15" x14ac:dyDescent="0.25">
      <c r="A41" s="268"/>
      <c r="B41" s="268"/>
      <c r="C41" s="268"/>
      <c r="D41" s="268"/>
      <c r="E41" s="268"/>
    </row>
    <row r="42" spans="1:5" ht="15" x14ac:dyDescent="0.25">
      <c r="A42" s="268"/>
      <c r="B42" s="268"/>
      <c r="C42" s="268"/>
      <c r="D42" s="268"/>
      <c r="E42" s="268"/>
    </row>
    <row r="43" spans="1:5" ht="15" x14ac:dyDescent="0.25">
      <c r="A43" s="268"/>
      <c r="B43" s="268"/>
      <c r="C43" s="268"/>
      <c r="D43" s="268"/>
      <c r="E43" s="268"/>
    </row>
    <row r="44" spans="1:5" ht="15" x14ac:dyDescent="0.25">
      <c r="A44" s="268"/>
      <c r="B44" s="268"/>
      <c r="C44" s="268"/>
      <c r="D44" s="268"/>
      <c r="E44" s="268"/>
    </row>
    <row r="45" spans="1:5" ht="15" x14ac:dyDescent="0.25">
      <c r="A45" s="268"/>
      <c r="B45" s="268"/>
      <c r="C45" s="268"/>
      <c r="D45" s="268"/>
      <c r="E45" s="268"/>
    </row>
    <row r="46" spans="1:5" ht="15" x14ac:dyDescent="0.25">
      <c r="A46" s="268"/>
      <c r="B46" s="268"/>
      <c r="C46" s="268"/>
      <c r="D46" s="268"/>
      <c r="E46" s="268"/>
    </row>
    <row r="47" spans="1:5" ht="15" x14ac:dyDescent="0.25">
      <c r="A47" s="268"/>
      <c r="B47" s="268"/>
      <c r="C47" s="268"/>
      <c r="D47" s="268"/>
      <c r="E47" s="268"/>
    </row>
    <row r="48" spans="1:5" ht="15" x14ac:dyDescent="0.25">
      <c r="A48" s="268"/>
      <c r="B48" s="268"/>
      <c r="C48" s="268"/>
      <c r="D48" s="268"/>
      <c r="E48" s="268"/>
    </row>
    <row r="49" spans="1:5" ht="15" x14ac:dyDescent="0.25">
      <c r="A49" s="268"/>
      <c r="B49" s="268"/>
      <c r="C49" s="268"/>
      <c r="D49" s="268"/>
      <c r="E49" s="268"/>
    </row>
    <row r="50" spans="1:5" ht="15" x14ac:dyDescent="0.25">
      <c r="A50" s="268"/>
      <c r="B50" s="268"/>
      <c r="C50" s="268"/>
      <c r="D50" s="268"/>
      <c r="E50" s="268"/>
    </row>
    <row r="51" spans="1:5" ht="15" x14ac:dyDescent="0.25">
      <c r="A51" s="268"/>
      <c r="B51" s="268"/>
      <c r="C51" s="268"/>
      <c r="D51" s="268"/>
      <c r="E51" s="268"/>
    </row>
  </sheetData>
  <hyperlinks>
    <hyperlink ref="C10" r:id="rId1" xr:uid="{E36546F4-1C76-4E03-914B-0CD71B1D847A}"/>
    <hyperlink ref="C12" r:id="rId2" xr:uid="{212FA0C0-E0D9-47C4-BCD0-7B7A0075044A}"/>
    <hyperlink ref="C15" r:id="rId3" xr:uid="{36B77F15-3CBF-43CD-AC95-9D7747B4F1A1}"/>
    <hyperlink ref="C16" r:id="rId4" xr:uid="{951E49B1-CEA6-4868-9919-36A3EBE3FC21}"/>
    <hyperlink ref="C17" r:id="rId5" xr:uid="{16EA4DB0-67C2-4B7F-931D-063D8A68CB1A}"/>
    <hyperlink ref="C18" r:id="rId6" xr:uid="{EF295CD5-690E-4893-A341-8B176712A8A1}"/>
    <hyperlink ref="C19" r:id="rId7" xr:uid="{AFF750A2-ADF4-4ECE-B5E4-2CD288F73726}"/>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Sąrašas!$A$91:$A$95</xm:f>
          </x14:formula1>
          <xm:sqref>B9:B51</xm:sqref>
        </x14:dataValidation>
        <x14:dataValidation type="list" allowBlank="1" showInputMessage="1" showErrorMessage="1" xr:uid="{00000000-0002-0000-1300-000001000000}">
          <x14:formula1>
            <xm:f>Sąrašas!$A$69:$A$75</xm:f>
          </x14:formula1>
          <xm:sqref>A9:A51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topLeftCell="A10" workbookViewId="0">
      <selection activeCell="F16" sqref="F16"/>
    </sheetView>
  </sheetViews>
  <sheetFormatPr defaultRowHeight="14.4" x14ac:dyDescent="0.3"/>
  <cols>
    <col min="1" max="1" width="11.88671875" customWidth="1"/>
    <col min="2" max="2" width="30.6640625" customWidth="1"/>
    <col min="3" max="3" width="21" customWidth="1"/>
    <col min="4" max="4" width="43.5546875" customWidth="1"/>
    <col min="5" max="5" width="19.6640625" customWidth="1"/>
    <col min="6" max="6" width="24.109375" customWidth="1"/>
  </cols>
  <sheetData>
    <row r="2" spans="1:6" ht="18" x14ac:dyDescent="0.35">
      <c r="B2" s="320" t="s">
        <v>626</v>
      </c>
      <c r="C2" s="320"/>
    </row>
    <row r="3" spans="1:6" ht="18" x14ac:dyDescent="0.35">
      <c r="B3" s="320"/>
      <c r="C3" s="320"/>
    </row>
    <row r="4" spans="1:6" ht="18" x14ac:dyDescent="0.35">
      <c r="A4" s="328" t="s">
        <v>613</v>
      </c>
      <c r="B4" t="s">
        <v>616</v>
      </c>
      <c r="C4" s="320"/>
    </row>
    <row r="5" spans="1:6" ht="18" x14ac:dyDescent="0.35">
      <c r="A5" s="328" t="s">
        <v>615</v>
      </c>
      <c r="B5" t="s">
        <v>682</v>
      </c>
      <c r="C5" s="320"/>
    </row>
    <row r="7" spans="1:6" ht="28.8" x14ac:dyDescent="0.3">
      <c r="A7" s="316" t="s">
        <v>523</v>
      </c>
      <c r="B7" s="263" t="s">
        <v>580</v>
      </c>
      <c r="C7" s="263" t="s">
        <v>583</v>
      </c>
      <c r="D7" s="316" t="s">
        <v>581</v>
      </c>
      <c r="E7" s="316" t="s">
        <v>582</v>
      </c>
      <c r="F7" s="263" t="s">
        <v>652</v>
      </c>
    </row>
    <row r="8" spans="1:6" ht="73.95" customHeight="1" x14ac:dyDescent="0.3">
      <c r="A8" s="300" t="s">
        <v>567</v>
      </c>
      <c r="B8" s="317" t="s">
        <v>584</v>
      </c>
      <c r="C8" s="317" t="s">
        <v>591</v>
      </c>
      <c r="D8" s="317" t="s">
        <v>585</v>
      </c>
      <c r="E8" s="317" t="s">
        <v>529</v>
      </c>
      <c r="F8" s="317" t="s">
        <v>529</v>
      </c>
    </row>
    <row r="9" spans="1:6" ht="43.2" x14ac:dyDescent="0.3">
      <c r="A9" s="43">
        <v>2024</v>
      </c>
      <c r="B9" s="382" t="s">
        <v>740</v>
      </c>
      <c r="C9" s="43" t="s">
        <v>588</v>
      </c>
      <c r="D9" s="268" t="s">
        <v>738</v>
      </c>
      <c r="E9" s="43">
        <v>3500</v>
      </c>
      <c r="F9" s="43" t="s">
        <v>739</v>
      </c>
    </row>
    <row r="10" spans="1:6" ht="72" x14ac:dyDescent="0.3">
      <c r="A10" s="43">
        <v>2024</v>
      </c>
      <c r="B10" s="382" t="s">
        <v>742</v>
      </c>
      <c r="C10" s="43" t="s">
        <v>588</v>
      </c>
      <c r="D10" s="268" t="s">
        <v>743</v>
      </c>
      <c r="E10" s="43">
        <v>3000</v>
      </c>
      <c r="F10" s="43" t="s">
        <v>741</v>
      </c>
    </row>
    <row r="11" spans="1:6" ht="43.2" x14ac:dyDescent="0.3">
      <c r="A11" s="43">
        <v>2024</v>
      </c>
      <c r="B11" s="382" t="s">
        <v>744</v>
      </c>
      <c r="C11" s="43" t="s">
        <v>588</v>
      </c>
      <c r="D11" s="382" t="s">
        <v>746</v>
      </c>
      <c r="E11" s="43">
        <v>694.6</v>
      </c>
      <c r="F11" s="43" t="s">
        <v>745</v>
      </c>
    </row>
    <row r="12" spans="1:6" x14ac:dyDescent="0.3">
      <c r="A12" s="43"/>
      <c r="B12" s="43"/>
      <c r="C12" s="43"/>
      <c r="D12" s="268"/>
      <c r="E12" s="43"/>
      <c r="F12" s="43"/>
    </row>
    <row r="13" spans="1:6" x14ac:dyDescent="0.3">
      <c r="A13" s="43"/>
      <c r="B13" s="43"/>
      <c r="C13" s="43"/>
      <c r="D13" s="268"/>
      <c r="E13" s="43"/>
      <c r="F13" s="43"/>
    </row>
    <row r="14" spans="1:6" x14ac:dyDescent="0.3">
      <c r="A14" s="43"/>
      <c r="B14" s="43"/>
      <c r="C14" s="43"/>
      <c r="D14" s="268"/>
      <c r="E14" s="43"/>
      <c r="F14" s="43"/>
    </row>
    <row r="15" spans="1:6" x14ac:dyDescent="0.3">
      <c r="A15" s="43"/>
      <c r="B15" s="43"/>
      <c r="C15" s="43"/>
      <c r="D15" s="268"/>
      <c r="E15" s="43"/>
      <c r="F15" s="43"/>
    </row>
    <row r="16" spans="1:6" x14ac:dyDescent="0.3">
      <c r="A16" s="43"/>
      <c r="B16" s="43"/>
      <c r="C16" s="43"/>
      <c r="D16" s="268"/>
      <c r="E16" s="43"/>
      <c r="F16" s="43"/>
    </row>
    <row r="17" spans="1:6" x14ac:dyDescent="0.3">
      <c r="A17" s="43"/>
      <c r="B17" s="43"/>
      <c r="C17" s="43"/>
      <c r="D17" s="268"/>
      <c r="E17" s="43"/>
      <c r="F17" s="43"/>
    </row>
    <row r="18" spans="1:6" x14ac:dyDescent="0.3">
      <c r="A18" s="43"/>
      <c r="B18" s="43"/>
      <c r="C18" s="31"/>
      <c r="D18" s="268"/>
      <c r="E18" s="43"/>
      <c r="F18" s="43"/>
    </row>
    <row r="19" spans="1:6" x14ac:dyDescent="0.3">
      <c r="A19" s="43"/>
      <c r="B19" s="43"/>
      <c r="C19" s="43"/>
      <c r="D19" s="268"/>
      <c r="E19" s="43"/>
      <c r="F19" s="43"/>
    </row>
    <row r="20" spans="1:6" x14ac:dyDescent="0.3">
      <c r="A20" s="43"/>
      <c r="B20" s="43"/>
      <c r="C20" s="43"/>
      <c r="D20" s="268"/>
      <c r="E20" s="43"/>
      <c r="F20" s="43"/>
    </row>
    <row r="21" spans="1:6" x14ac:dyDescent="0.3">
      <c r="A21" s="43"/>
      <c r="B21" s="43"/>
      <c r="C21" s="43"/>
      <c r="D21" s="268"/>
      <c r="E21" s="43"/>
      <c r="F21" s="43"/>
    </row>
    <row r="22" spans="1:6" x14ac:dyDescent="0.3">
      <c r="A22" s="43"/>
      <c r="B22" s="43"/>
      <c r="C22" s="43"/>
      <c r="D22" s="268"/>
      <c r="E22" s="43"/>
      <c r="F22" s="43"/>
    </row>
    <row r="23" spans="1:6" x14ac:dyDescent="0.3">
      <c r="A23" s="43"/>
      <c r="B23" s="43"/>
      <c r="C23" s="43"/>
      <c r="D23" s="268"/>
      <c r="E23" s="43"/>
      <c r="F23" s="43"/>
    </row>
    <row r="26" spans="1:6" x14ac:dyDescent="0.3">
      <c r="B26" s="34" t="s">
        <v>494</v>
      </c>
    </row>
    <row r="27" spans="1:6"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A9" sqref="A9"/>
    </sheetView>
  </sheetViews>
  <sheetFormatPr defaultRowHeight="14.4" x14ac:dyDescent="0.3"/>
  <cols>
    <col min="1" max="1" width="11.6640625" customWidth="1"/>
    <col min="2" max="2" width="37.6640625" customWidth="1"/>
    <col min="3" max="3" width="28.44140625" customWidth="1"/>
    <col min="4" max="4" width="41.88671875" customWidth="1"/>
    <col min="5" max="5" width="44.44140625" customWidth="1"/>
    <col min="6" max="6" width="31.6640625" customWidth="1"/>
    <col min="7" max="7" width="19.109375" customWidth="1"/>
  </cols>
  <sheetData>
    <row r="2" spans="1:7" ht="18" x14ac:dyDescent="0.35">
      <c r="A2" s="285"/>
      <c r="B2" s="320" t="s">
        <v>586</v>
      </c>
    </row>
    <row r="3" spans="1:7" ht="18" x14ac:dyDescent="0.35">
      <c r="A3" s="285"/>
      <c r="B3" s="320"/>
    </row>
    <row r="4" spans="1:7" x14ac:dyDescent="0.3">
      <c r="A4" s="328" t="s">
        <v>613</v>
      </c>
      <c r="B4" t="s">
        <v>616</v>
      </c>
    </row>
    <row r="5" spans="1:7" x14ac:dyDescent="0.3">
      <c r="A5" s="328" t="s">
        <v>615</v>
      </c>
      <c r="B5" t="s">
        <v>682</v>
      </c>
    </row>
    <row r="7" spans="1:7" ht="55.2" customHeight="1" x14ac:dyDescent="0.3">
      <c r="A7" s="316" t="s">
        <v>523</v>
      </c>
      <c r="B7" s="263" t="s">
        <v>587</v>
      </c>
      <c r="C7" s="263" t="s">
        <v>583</v>
      </c>
      <c r="D7" s="263" t="s">
        <v>590</v>
      </c>
      <c r="E7" s="316" t="s">
        <v>581</v>
      </c>
      <c r="F7" s="316" t="s">
        <v>582</v>
      </c>
      <c r="G7" s="263" t="s">
        <v>652</v>
      </c>
    </row>
    <row r="8" spans="1:7" ht="43.2" x14ac:dyDescent="0.3">
      <c r="A8" s="300" t="s">
        <v>567</v>
      </c>
      <c r="B8" s="300" t="s">
        <v>567</v>
      </c>
      <c r="C8" s="317" t="s">
        <v>591</v>
      </c>
      <c r="D8" s="317" t="s">
        <v>592</v>
      </c>
      <c r="E8" s="317" t="s">
        <v>585</v>
      </c>
      <c r="F8" s="317" t="s">
        <v>529</v>
      </c>
      <c r="G8" s="317" t="s">
        <v>529</v>
      </c>
    </row>
    <row r="9" spans="1:7" x14ac:dyDescent="0.3">
      <c r="A9" s="43"/>
      <c r="B9" s="43"/>
      <c r="C9" s="43"/>
      <c r="D9" s="268"/>
      <c r="E9" s="268"/>
      <c r="F9" s="43"/>
      <c r="G9" s="43"/>
    </row>
    <row r="10" spans="1:7" x14ac:dyDescent="0.3">
      <c r="A10" s="43"/>
      <c r="B10" s="43"/>
      <c r="C10" s="43"/>
      <c r="D10" s="268"/>
      <c r="E10" s="268"/>
      <c r="F10" s="360"/>
      <c r="G10" s="43"/>
    </row>
    <row r="11" spans="1:7" x14ac:dyDescent="0.3">
      <c r="A11" s="43"/>
      <c r="B11" s="43"/>
      <c r="C11" s="43"/>
      <c r="D11" s="268"/>
      <c r="E11" s="268"/>
      <c r="F11" s="43"/>
      <c r="G11" s="43"/>
    </row>
    <row r="12" spans="1:7" x14ac:dyDescent="0.3">
      <c r="A12" s="43"/>
      <c r="B12" s="43"/>
      <c r="C12" s="43"/>
      <c r="D12" s="268"/>
      <c r="E12" s="268"/>
      <c r="F12" s="43"/>
      <c r="G12" s="43"/>
    </row>
    <row r="13" spans="1:7" x14ac:dyDescent="0.3">
      <c r="A13" s="43"/>
      <c r="B13" s="43"/>
      <c r="C13" s="43"/>
      <c r="D13" s="268"/>
      <c r="E13" s="268"/>
      <c r="F13" s="43"/>
      <c r="G13" s="43"/>
    </row>
    <row r="14" spans="1:7" x14ac:dyDescent="0.3">
      <c r="A14" s="43"/>
      <c r="B14" s="43"/>
      <c r="C14" s="43"/>
      <c r="D14" s="268"/>
      <c r="E14" s="268"/>
      <c r="F14" s="43"/>
      <c r="G14" s="43"/>
    </row>
    <row r="15" spans="1:7" x14ac:dyDescent="0.3">
      <c r="A15" s="43"/>
      <c r="B15" s="43"/>
      <c r="C15" s="43"/>
      <c r="D15" s="268"/>
      <c r="E15" s="268"/>
      <c r="F15" s="43"/>
      <c r="G15" s="43"/>
    </row>
    <row r="16" spans="1:7" x14ac:dyDescent="0.3">
      <c r="A16" s="43"/>
      <c r="B16" s="43"/>
      <c r="C16" s="43"/>
      <c r="D16" s="268"/>
      <c r="E16" s="268"/>
      <c r="F16" s="43"/>
      <c r="G16" s="43"/>
    </row>
    <row r="17" spans="1:7" x14ac:dyDescent="0.3">
      <c r="A17" s="43"/>
      <c r="B17" s="43"/>
      <c r="C17" s="43"/>
      <c r="D17" s="268"/>
      <c r="E17" s="268"/>
      <c r="F17" s="43"/>
      <c r="G17" s="43"/>
    </row>
    <row r="18" spans="1:7" x14ac:dyDescent="0.3">
      <c r="A18" s="43"/>
      <c r="B18" s="43"/>
      <c r="C18" s="43"/>
      <c r="D18" s="268"/>
      <c r="E18" s="268"/>
      <c r="F18" s="43"/>
      <c r="G18" s="43"/>
    </row>
    <row r="19" spans="1:7" x14ac:dyDescent="0.3">
      <c r="A19" s="43"/>
      <c r="B19" s="43"/>
      <c r="C19" s="43"/>
      <c r="D19" s="268"/>
      <c r="E19" s="268"/>
      <c r="F19" s="43"/>
      <c r="G19" s="43"/>
    </row>
    <row r="20" spans="1:7" x14ac:dyDescent="0.3">
      <c r="A20" s="43"/>
      <c r="B20" s="43"/>
      <c r="C20" s="43"/>
      <c r="D20" s="268"/>
      <c r="E20" s="268"/>
      <c r="F20" s="43"/>
      <c r="G20" s="43"/>
    </row>
    <row r="21" spans="1:7" x14ac:dyDescent="0.3">
      <c r="A21" s="43"/>
      <c r="B21" s="43"/>
      <c r="C21" s="43"/>
      <c r="D21" s="268"/>
      <c r="E21" s="268"/>
      <c r="F21" s="43"/>
      <c r="G21" s="43"/>
    </row>
    <row r="22" spans="1:7" x14ac:dyDescent="0.3">
      <c r="A22" s="43"/>
      <c r="B22" s="43"/>
      <c r="C22" s="43"/>
      <c r="D22" s="268"/>
      <c r="E22" s="268"/>
      <c r="F22" s="43"/>
      <c r="G22" s="43"/>
    </row>
    <row r="23" spans="1:7" x14ac:dyDescent="0.3">
      <c r="A23" s="43"/>
      <c r="B23" s="43"/>
      <c r="C23" s="43"/>
      <c r="D23" s="268"/>
      <c r="E23" s="268"/>
      <c r="F23" s="43"/>
      <c r="G23" s="43"/>
    </row>
    <row r="26" spans="1:7" x14ac:dyDescent="0.3">
      <c r="B26" s="34" t="s">
        <v>494</v>
      </c>
    </row>
    <row r="27" spans="1:7"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1"/>
  <sheetViews>
    <sheetView topLeftCell="A7" workbookViewId="0">
      <selection activeCell="B27" sqref="B27"/>
    </sheetView>
  </sheetViews>
  <sheetFormatPr defaultRowHeight="14.4" x14ac:dyDescent="0.3"/>
  <cols>
    <col min="1" max="1" width="35.6640625" style="284" customWidth="1"/>
    <col min="2" max="2" width="51" style="283" customWidth="1"/>
    <col min="3" max="3" width="15.6640625" style="283" customWidth="1"/>
    <col min="4" max="7" width="18.88671875" style="283" customWidth="1"/>
    <col min="8" max="11" width="18.88671875" customWidth="1"/>
    <col min="15" max="15" width="16.44140625" customWidth="1"/>
  </cols>
  <sheetData>
    <row r="1" spans="1:11" ht="18" x14ac:dyDescent="0.3">
      <c r="A1" s="281"/>
      <c r="B1" s="281" t="s">
        <v>593</v>
      </c>
      <c r="C1" s="281"/>
      <c r="D1" s="281"/>
      <c r="E1" s="281"/>
      <c r="F1" s="281"/>
      <c r="G1" s="281"/>
    </row>
    <row r="2" spans="1:11" ht="18" x14ac:dyDescent="0.3">
      <c r="A2" s="281"/>
      <c r="B2" s="281"/>
      <c r="C2" s="281"/>
      <c r="D2" s="281"/>
      <c r="E2" s="281"/>
      <c r="F2" s="281"/>
      <c r="G2" s="281"/>
    </row>
    <row r="3" spans="1:11" ht="12.6" customHeight="1" x14ac:dyDescent="0.3">
      <c r="A3" s="328" t="s">
        <v>613</v>
      </c>
      <c r="B3" t="s">
        <v>616</v>
      </c>
      <c r="C3"/>
      <c r="D3" s="281"/>
      <c r="E3" s="281"/>
      <c r="F3" s="281"/>
      <c r="G3" s="281"/>
    </row>
    <row r="4" spans="1:11" x14ac:dyDescent="0.3">
      <c r="A4" s="328" t="s">
        <v>615</v>
      </c>
      <c r="B4" t="s">
        <v>683</v>
      </c>
      <c r="C4"/>
      <c r="D4" s="282"/>
      <c r="E4" s="282"/>
      <c r="F4" s="282"/>
      <c r="G4" s="282"/>
    </row>
    <row r="5" spans="1:11" x14ac:dyDescent="0.3">
      <c r="A5"/>
      <c r="B5"/>
      <c r="C5"/>
      <c r="D5"/>
      <c r="E5"/>
      <c r="F5" s="368">
        <v>2024</v>
      </c>
      <c r="G5" s="368">
        <v>2025</v>
      </c>
      <c r="H5" s="368">
        <v>2026</v>
      </c>
      <c r="I5" s="368">
        <v>2027</v>
      </c>
      <c r="J5" s="368">
        <v>2028</v>
      </c>
      <c r="K5" s="368">
        <v>2029</v>
      </c>
    </row>
    <row r="6" spans="1:11" ht="64.2" customHeight="1" x14ac:dyDescent="0.3">
      <c r="A6" s="336" t="s">
        <v>51</v>
      </c>
      <c r="B6" s="336" t="s">
        <v>627</v>
      </c>
      <c r="C6" s="337" t="s">
        <v>637</v>
      </c>
      <c r="D6" s="337" t="s">
        <v>629</v>
      </c>
      <c r="E6" s="337" t="s">
        <v>630</v>
      </c>
      <c r="F6" s="337" t="s">
        <v>631</v>
      </c>
      <c r="G6" s="337" t="s">
        <v>632</v>
      </c>
      <c r="H6" s="337" t="s">
        <v>633</v>
      </c>
      <c r="I6" s="337" t="s">
        <v>634</v>
      </c>
      <c r="J6" s="337" t="s">
        <v>635</v>
      </c>
      <c r="K6" s="337" t="s">
        <v>636</v>
      </c>
    </row>
    <row r="7" spans="1:11" ht="55.2" customHeight="1" x14ac:dyDescent="0.3">
      <c r="A7" s="338" t="s">
        <v>567</v>
      </c>
      <c r="B7" s="339" t="s">
        <v>628</v>
      </c>
      <c r="C7" s="339" t="s">
        <v>567</v>
      </c>
      <c r="D7" s="339" t="s">
        <v>638</v>
      </c>
      <c r="E7" s="339" t="s">
        <v>638</v>
      </c>
      <c r="F7" s="339" t="s">
        <v>639</v>
      </c>
      <c r="G7" s="339" t="s">
        <v>639</v>
      </c>
      <c r="H7" s="339" t="s">
        <v>639</v>
      </c>
      <c r="I7" s="339" t="s">
        <v>639</v>
      </c>
      <c r="J7" s="339" t="s">
        <v>639</v>
      </c>
      <c r="K7" s="339" t="s">
        <v>639</v>
      </c>
    </row>
    <row r="8" spans="1:11" ht="28.8" x14ac:dyDescent="0.3">
      <c r="A8" s="412" t="s">
        <v>13</v>
      </c>
      <c r="B8" s="413" t="s">
        <v>799</v>
      </c>
      <c r="C8" s="414" t="s">
        <v>640</v>
      </c>
      <c r="D8" s="414">
        <v>0</v>
      </c>
      <c r="E8" s="414">
        <v>3</v>
      </c>
      <c r="F8" s="414">
        <v>0</v>
      </c>
      <c r="G8" s="335"/>
      <c r="H8" s="43"/>
      <c r="I8" s="43"/>
      <c r="J8" s="43"/>
      <c r="K8" s="43"/>
    </row>
    <row r="9" spans="1:11" ht="28.8" x14ac:dyDescent="0.3">
      <c r="A9" s="412" t="s">
        <v>13</v>
      </c>
      <c r="B9" s="413" t="s">
        <v>800</v>
      </c>
      <c r="C9" s="414" t="s">
        <v>640</v>
      </c>
      <c r="D9" s="414">
        <v>0</v>
      </c>
      <c r="E9" s="414">
        <v>6</v>
      </c>
      <c r="F9" s="414">
        <v>0</v>
      </c>
      <c r="G9" s="335"/>
      <c r="H9" s="43"/>
      <c r="I9" s="43"/>
      <c r="J9" s="43"/>
      <c r="K9" s="43"/>
    </row>
    <row r="10" spans="1:11" ht="28.8" x14ac:dyDescent="0.3">
      <c r="A10" s="412" t="s">
        <v>13</v>
      </c>
      <c r="B10" s="413" t="s">
        <v>801</v>
      </c>
      <c r="C10" s="414" t="s">
        <v>640</v>
      </c>
      <c r="D10" s="414">
        <v>0</v>
      </c>
      <c r="E10" s="414">
        <v>6</v>
      </c>
      <c r="F10" s="414">
        <v>0</v>
      </c>
      <c r="G10" s="335"/>
      <c r="H10" s="43"/>
      <c r="I10" s="43"/>
      <c r="J10" s="43"/>
      <c r="K10" s="43"/>
    </row>
    <row r="11" spans="1:11" ht="28.8" x14ac:dyDescent="0.3">
      <c r="A11" s="412" t="s">
        <v>13</v>
      </c>
      <c r="B11" s="413" t="s">
        <v>802</v>
      </c>
      <c r="C11" s="414" t="s">
        <v>640</v>
      </c>
      <c r="D11" s="414">
        <v>0</v>
      </c>
      <c r="E11" s="414">
        <v>3</v>
      </c>
      <c r="F11" s="414">
        <v>0</v>
      </c>
      <c r="G11" s="335"/>
      <c r="H11" s="43"/>
      <c r="I11" s="43"/>
      <c r="J11" s="43"/>
      <c r="K11" s="43"/>
    </row>
    <row r="12" spans="1:11" x14ac:dyDescent="0.3">
      <c r="A12" s="412" t="s">
        <v>13</v>
      </c>
      <c r="B12" s="413" t="s">
        <v>803</v>
      </c>
      <c r="C12" s="414" t="s">
        <v>640</v>
      </c>
      <c r="D12" s="414">
        <v>0</v>
      </c>
      <c r="E12" s="414">
        <v>2244</v>
      </c>
      <c r="F12" s="414">
        <v>0</v>
      </c>
      <c r="G12" s="335"/>
      <c r="H12" s="43"/>
      <c r="I12" s="43"/>
      <c r="J12" s="43"/>
      <c r="K12" s="43"/>
    </row>
    <row r="13" spans="1:11" ht="28.8" x14ac:dyDescent="0.3">
      <c r="A13" s="412" t="s">
        <v>26</v>
      </c>
      <c r="B13" s="413" t="s">
        <v>801</v>
      </c>
      <c r="C13" s="414" t="s">
        <v>640</v>
      </c>
      <c r="D13" s="414">
        <v>0</v>
      </c>
      <c r="E13" s="414">
        <v>5</v>
      </c>
      <c r="F13" s="414">
        <v>0</v>
      </c>
      <c r="G13" s="335"/>
      <c r="H13" s="43"/>
      <c r="I13" s="43"/>
      <c r="J13" s="43"/>
      <c r="K13" s="43"/>
    </row>
    <row r="14" spans="1:11" x14ac:dyDescent="0.3">
      <c r="A14" s="412" t="s">
        <v>26</v>
      </c>
      <c r="B14" s="413" t="s">
        <v>804</v>
      </c>
      <c r="C14" s="414" t="s">
        <v>640</v>
      </c>
      <c r="D14" s="414">
        <v>0</v>
      </c>
      <c r="E14" s="414">
        <v>1250</v>
      </c>
      <c r="F14" s="414">
        <v>0</v>
      </c>
      <c r="G14" s="335"/>
      <c r="H14" s="43"/>
      <c r="I14" s="43"/>
      <c r="J14" s="43"/>
      <c r="K14" s="43"/>
    </row>
    <row r="15" spans="1:11" x14ac:dyDescent="0.3">
      <c r="A15" s="412" t="s">
        <v>26</v>
      </c>
      <c r="B15" s="414" t="s">
        <v>799</v>
      </c>
      <c r="C15" s="414" t="s">
        <v>640</v>
      </c>
      <c r="D15" s="414">
        <v>0</v>
      </c>
      <c r="E15" s="414">
        <v>5</v>
      </c>
      <c r="F15" s="414">
        <v>0</v>
      </c>
      <c r="G15" s="335"/>
      <c r="H15" s="43"/>
      <c r="I15" s="43"/>
      <c r="J15" s="43"/>
      <c r="K15" s="43"/>
    </row>
    <row r="16" spans="1:11" x14ac:dyDescent="0.3">
      <c r="A16" s="412" t="s">
        <v>57</v>
      </c>
      <c r="B16" s="414" t="s">
        <v>799</v>
      </c>
      <c r="C16" s="414" t="s">
        <v>640</v>
      </c>
      <c r="D16" s="414">
        <v>0</v>
      </c>
      <c r="E16" s="414">
        <v>2</v>
      </c>
      <c r="F16" s="414">
        <v>0</v>
      </c>
      <c r="G16" s="335"/>
      <c r="H16" s="43"/>
      <c r="I16" s="43"/>
      <c r="J16" s="43"/>
      <c r="K16" s="43"/>
    </row>
    <row r="17" spans="1:11" x14ac:dyDescent="0.3">
      <c r="A17" s="412" t="s">
        <v>57</v>
      </c>
      <c r="B17" s="414" t="s">
        <v>804</v>
      </c>
      <c r="C17" s="414" t="s">
        <v>640</v>
      </c>
      <c r="D17" s="414">
        <v>0</v>
      </c>
      <c r="E17" s="414">
        <v>1496</v>
      </c>
      <c r="F17" s="414">
        <v>0</v>
      </c>
      <c r="G17" s="335"/>
      <c r="H17" s="43"/>
      <c r="I17" s="43"/>
      <c r="J17" s="43"/>
      <c r="K17" s="43"/>
    </row>
    <row r="18" spans="1:11" x14ac:dyDescent="0.3">
      <c r="A18" s="412" t="s">
        <v>57</v>
      </c>
      <c r="B18" s="414" t="s">
        <v>805</v>
      </c>
      <c r="C18" s="414" t="s">
        <v>640</v>
      </c>
      <c r="D18" s="414">
        <v>0</v>
      </c>
      <c r="E18" s="414">
        <v>374</v>
      </c>
      <c r="F18" s="414">
        <v>0</v>
      </c>
      <c r="G18" s="335"/>
      <c r="H18" s="43"/>
      <c r="I18" s="43"/>
      <c r="J18" s="43"/>
      <c r="K18" s="43"/>
    </row>
    <row r="19" spans="1:11" x14ac:dyDescent="0.3">
      <c r="A19" s="412" t="s">
        <v>23</v>
      </c>
      <c r="B19" s="414" t="s">
        <v>805</v>
      </c>
      <c r="C19" s="414" t="s">
        <v>640</v>
      </c>
      <c r="D19" s="414">
        <v>0</v>
      </c>
      <c r="E19" s="414">
        <v>125</v>
      </c>
      <c r="F19" s="414">
        <v>0</v>
      </c>
      <c r="G19" s="335"/>
      <c r="H19" s="43"/>
      <c r="I19" s="43"/>
      <c r="J19" s="43"/>
      <c r="K19" s="43"/>
    </row>
    <row r="20" spans="1:11" x14ac:dyDescent="0.3">
      <c r="A20" s="412" t="s">
        <v>17</v>
      </c>
      <c r="B20" s="414" t="s">
        <v>806</v>
      </c>
      <c r="C20" s="414" t="s">
        <v>640</v>
      </c>
      <c r="D20" s="414">
        <v>0</v>
      </c>
      <c r="E20" s="414">
        <v>40</v>
      </c>
      <c r="F20" s="414">
        <v>0</v>
      </c>
      <c r="G20" s="335"/>
      <c r="H20" s="43"/>
      <c r="I20" s="43"/>
      <c r="J20" s="43"/>
      <c r="K20" s="43"/>
    </row>
    <row r="21" spans="1:11" x14ac:dyDescent="0.3">
      <c r="A21" s="412" t="s">
        <v>17</v>
      </c>
      <c r="B21" s="414" t="s">
        <v>805</v>
      </c>
      <c r="C21" s="414" t="s">
        <v>640</v>
      </c>
      <c r="D21" s="414">
        <v>0</v>
      </c>
      <c r="E21" s="414">
        <v>10</v>
      </c>
      <c r="F21" s="414">
        <v>0</v>
      </c>
      <c r="G21" s="335"/>
      <c r="H21" s="43"/>
      <c r="I21" s="43"/>
      <c r="J21" s="43"/>
      <c r="K21" s="43"/>
    </row>
    <row r="22" spans="1:11" x14ac:dyDescent="0.3">
      <c r="A22" s="412" t="s">
        <v>17</v>
      </c>
      <c r="B22" s="414" t="s">
        <v>806</v>
      </c>
      <c r="C22" s="414" t="s">
        <v>640</v>
      </c>
      <c r="D22" s="414">
        <v>0</v>
      </c>
      <c r="E22" s="414">
        <v>40</v>
      </c>
      <c r="F22" s="414">
        <v>0</v>
      </c>
      <c r="G22" s="335"/>
      <c r="H22" s="43"/>
      <c r="I22" s="43"/>
      <c r="J22" s="43"/>
      <c r="K22" s="43"/>
    </row>
    <row r="23" spans="1:11" x14ac:dyDescent="0.3">
      <c r="A23" s="412" t="s">
        <v>17</v>
      </c>
      <c r="B23" s="414" t="s">
        <v>805</v>
      </c>
      <c r="C23" s="414" t="s">
        <v>640</v>
      </c>
      <c r="D23" s="414">
        <v>0</v>
      </c>
      <c r="E23" s="414">
        <v>10</v>
      </c>
      <c r="F23" s="414">
        <v>0</v>
      </c>
      <c r="G23" s="335"/>
      <c r="H23" s="43"/>
      <c r="I23" s="43"/>
      <c r="J23" s="43"/>
      <c r="K23" s="43"/>
    </row>
    <row r="24" spans="1:11" x14ac:dyDescent="0.3">
      <c r="A24" s="412"/>
      <c r="B24" s="414"/>
      <c r="C24" s="414"/>
      <c r="D24" s="414"/>
      <c r="E24" s="414"/>
      <c r="F24" s="414"/>
      <c r="G24" s="335"/>
      <c r="H24" s="43"/>
      <c r="I24" s="43"/>
      <c r="J24" s="43"/>
      <c r="K24" s="43"/>
    </row>
    <row r="25" spans="1:11" x14ac:dyDescent="0.3">
      <c r="A25" s="334"/>
      <c r="B25" s="335"/>
      <c r="C25" s="335"/>
      <c r="D25" s="335"/>
      <c r="E25" s="335"/>
      <c r="F25" s="335"/>
      <c r="G25" s="335"/>
      <c r="H25" s="43"/>
      <c r="I25" s="43"/>
      <c r="J25" s="43"/>
      <c r="K25" s="43"/>
    </row>
    <row r="26" spans="1:11" x14ac:dyDescent="0.3">
      <c r="A26" s="334"/>
      <c r="B26" s="335"/>
      <c r="C26" s="335"/>
      <c r="D26" s="335"/>
      <c r="E26" s="335"/>
      <c r="F26" s="335"/>
      <c r="G26" s="335"/>
      <c r="H26" s="43"/>
      <c r="I26" s="43"/>
      <c r="J26" s="43"/>
      <c r="K26" s="43"/>
    </row>
    <row r="27" spans="1:11" x14ac:dyDescent="0.3">
      <c r="A27" s="334"/>
      <c r="B27" s="335"/>
      <c r="C27" s="335"/>
      <c r="D27" s="335"/>
      <c r="E27" s="335"/>
      <c r="F27" s="335"/>
      <c r="G27" s="335"/>
      <c r="H27" s="43"/>
      <c r="I27" s="43"/>
      <c r="J27" s="43"/>
      <c r="K27" s="43"/>
    </row>
    <row r="28" spans="1:11" x14ac:dyDescent="0.3">
      <c r="A28" s="334"/>
      <c r="B28" s="335"/>
      <c r="C28" s="335"/>
      <c r="D28" s="335"/>
      <c r="E28" s="335"/>
      <c r="F28" s="335"/>
      <c r="G28" s="335"/>
      <c r="H28" s="43"/>
      <c r="I28" s="43"/>
      <c r="J28" s="43"/>
      <c r="K28" s="43"/>
    </row>
    <row r="29" spans="1:11" x14ac:dyDescent="0.3">
      <c r="A29" s="334"/>
      <c r="B29" s="335"/>
      <c r="C29" s="335"/>
      <c r="D29" s="335"/>
      <c r="E29" s="335"/>
      <c r="F29" s="335"/>
      <c r="G29" s="335"/>
      <c r="H29" s="43"/>
      <c r="I29" s="43"/>
      <c r="J29" s="43"/>
      <c r="K29" s="43"/>
    </row>
    <row r="30" spans="1:11" x14ac:dyDescent="0.3">
      <c r="A30" s="334"/>
      <c r="B30" s="335"/>
      <c r="C30" s="335"/>
      <c r="D30" s="335"/>
      <c r="E30" s="335"/>
      <c r="F30" s="335"/>
      <c r="G30" s="335"/>
      <c r="H30" s="43"/>
      <c r="I30" s="43"/>
      <c r="J30" s="43"/>
      <c r="K30" s="43"/>
    </row>
    <row r="31" spans="1:11" x14ac:dyDescent="0.3">
      <c r="A31" s="334"/>
      <c r="B31" s="335"/>
      <c r="C31" s="335"/>
      <c r="D31" s="335"/>
      <c r="E31" s="335"/>
      <c r="F31" s="335"/>
      <c r="G31" s="335"/>
      <c r="H31" s="43"/>
      <c r="I31" s="43"/>
      <c r="J31" s="43"/>
      <c r="K31"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A8:A31</xm:sqref>
        </x14:dataValidation>
        <x14:dataValidation type="list" allowBlank="1" showInputMessage="1" showErrorMessage="1" xr:uid="{00000000-0002-0000-1600-000001000000}">
          <x14:formula1>
            <xm:f>Sąrašas!$A$101:$A$102</xm:f>
          </x14:formula1>
          <xm:sqref>C8:C31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workbookViewId="0">
      <selection activeCell="B44" sqref="B44"/>
    </sheetView>
  </sheetViews>
  <sheetFormatPr defaultRowHeight="14.4" x14ac:dyDescent="0.3"/>
  <cols>
    <col min="1" max="1" width="34.6640625" customWidth="1"/>
    <col min="2" max="2" width="53.5546875" customWidth="1"/>
    <col min="3" max="3" width="51.5546875" customWidth="1"/>
  </cols>
  <sheetData>
    <row r="1" spans="1:3" ht="18" x14ac:dyDescent="0.35">
      <c r="B1" s="320" t="s">
        <v>594</v>
      </c>
    </row>
    <row r="2" spans="1:3" ht="18" x14ac:dyDescent="0.35">
      <c r="B2" s="320"/>
    </row>
    <row r="3" spans="1:3" x14ac:dyDescent="0.3">
      <c r="A3" s="328" t="s">
        <v>613</v>
      </c>
      <c r="B3" t="s">
        <v>616</v>
      </c>
    </row>
    <row r="4" spans="1:3" x14ac:dyDescent="0.3">
      <c r="A4" s="328" t="s">
        <v>615</v>
      </c>
      <c r="B4" t="s">
        <v>684</v>
      </c>
    </row>
    <row r="6" spans="1:3" ht="38.4" customHeight="1" x14ac:dyDescent="0.3">
      <c r="A6" s="316" t="s">
        <v>490</v>
      </c>
      <c r="B6" s="316" t="s">
        <v>602</v>
      </c>
      <c r="C6" s="316" t="s">
        <v>603</v>
      </c>
    </row>
    <row r="7" spans="1:3" ht="28.8" x14ac:dyDescent="0.3">
      <c r="A7" s="322"/>
      <c r="B7" s="300" t="s">
        <v>604</v>
      </c>
      <c r="C7" s="300" t="s">
        <v>605</v>
      </c>
    </row>
    <row r="8" spans="1:3" ht="57.6" x14ac:dyDescent="0.3">
      <c r="A8" s="323" t="s">
        <v>595</v>
      </c>
      <c r="B8" s="294"/>
      <c r="C8" s="386" t="str">
        <f>$C$9</f>
        <v>Įgyvendinant VPS pagal teritorinį principą bus siekiama:
- užtikrinti gamtos ir kultūros išteklių geriausią panaudojimą, skirtingų vietovių suinteresuotųjų bendradarbiavimą ir veikimą kartu integruojant sveikatinimo ir turizmo paslaugas</v>
      </c>
    </row>
    <row r="9" spans="1:3" ht="57.6" x14ac:dyDescent="0.3">
      <c r="A9" s="323">
        <v>2024</v>
      </c>
      <c r="B9" s="382" t="s">
        <v>770</v>
      </c>
      <c r="C9" s="268" t="s">
        <v>757</v>
      </c>
    </row>
    <row r="10" spans="1:3" x14ac:dyDescent="0.3">
      <c r="A10" s="323">
        <v>2025</v>
      </c>
      <c r="B10" s="268"/>
      <c r="C10" s="268"/>
    </row>
    <row r="11" spans="1:3" x14ac:dyDescent="0.3">
      <c r="A11" s="323">
        <v>2026</v>
      </c>
      <c r="B11" s="268"/>
      <c r="C11" s="268"/>
    </row>
    <row r="12" spans="1:3" x14ac:dyDescent="0.3">
      <c r="A12" s="323">
        <v>2027</v>
      </c>
      <c r="B12" s="268"/>
      <c r="C12" s="268"/>
    </row>
    <row r="13" spans="1:3" x14ac:dyDescent="0.3">
      <c r="A13" s="323">
        <v>2028</v>
      </c>
      <c r="B13" s="268"/>
      <c r="C13" s="268"/>
    </row>
    <row r="14" spans="1:3" x14ac:dyDescent="0.3">
      <c r="A14" s="323">
        <v>2029</v>
      </c>
      <c r="B14" s="268"/>
      <c r="C14" s="268"/>
    </row>
    <row r="15" spans="1:3" x14ac:dyDescent="0.3">
      <c r="A15" s="323" t="s">
        <v>596</v>
      </c>
      <c r="B15" s="319"/>
      <c r="C15" s="319"/>
    </row>
    <row r="16" spans="1:3" ht="172.8" x14ac:dyDescent="0.3">
      <c r="A16" s="323">
        <v>2024</v>
      </c>
      <c r="B16" s="382" t="s">
        <v>768</v>
      </c>
      <c r="C16" s="268" t="s">
        <v>767</v>
      </c>
    </row>
    <row r="17" spans="1:3" x14ac:dyDescent="0.3">
      <c r="A17" s="323">
        <v>2025</v>
      </c>
      <c r="B17" s="268"/>
      <c r="C17" s="268"/>
    </row>
    <row r="18" spans="1:3" ht="15" x14ac:dyDescent="0.25">
      <c r="A18" s="323">
        <v>2026</v>
      </c>
      <c r="B18" s="268"/>
      <c r="C18" s="268"/>
    </row>
    <row r="19" spans="1:3" ht="15" x14ac:dyDescent="0.25">
      <c r="A19" s="323">
        <v>2027</v>
      </c>
      <c r="B19" s="268"/>
      <c r="C19" s="268"/>
    </row>
    <row r="20" spans="1:3" ht="15" x14ac:dyDescent="0.25">
      <c r="A20" s="323">
        <v>2028</v>
      </c>
      <c r="B20" s="268"/>
      <c r="C20" s="268"/>
    </row>
    <row r="21" spans="1:3" ht="15" x14ac:dyDescent="0.25">
      <c r="A21" s="323">
        <v>2029</v>
      </c>
      <c r="B21" s="268"/>
      <c r="C21" s="268"/>
    </row>
    <row r="22" spans="1:3" ht="15" x14ac:dyDescent="0.25">
      <c r="A22" s="323" t="s">
        <v>597</v>
      </c>
      <c r="B22" s="319"/>
      <c r="C22" s="386"/>
    </row>
    <row r="23" spans="1:3" ht="390" x14ac:dyDescent="0.25">
      <c r="A23" s="323">
        <v>2024</v>
      </c>
      <c r="B23" s="382" t="s">
        <v>769</v>
      </c>
      <c r="C23" s="383" t="s">
        <v>758</v>
      </c>
    </row>
    <row r="24" spans="1:3" ht="15" x14ac:dyDescent="0.25">
      <c r="A24" s="323">
        <v>2025</v>
      </c>
      <c r="B24" s="268"/>
      <c r="C24" s="268"/>
    </row>
    <row r="25" spans="1:3" ht="15" x14ac:dyDescent="0.25">
      <c r="A25" s="323">
        <v>2026</v>
      </c>
      <c r="B25" s="268"/>
      <c r="C25" s="268"/>
    </row>
    <row r="26" spans="1:3" ht="15" x14ac:dyDescent="0.25">
      <c r="A26" s="323">
        <v>2027</v>
      </c>
      <c r="B26" s="268"/>
      <c r="C26" s="268"/>
    </row>
    <row r="27" spans="1:3" ht="15" x14ac:dyDescent="0.25">
      <c r="A27" s="323">
        <v>2028</v>
      </c>
      <c r="B27" s="268"/>
      <c r="C27" s="268"/>
    </row>
    <row r="28" spans="1:3" ht="15" x14ac:dyDescent="0.25">
      <c r="A28" s="323">
        <v>2029</v>
      </c>
      <c r="B28" s="268"/>
      <c r="C28" s="268"/>
    </row>
    <row r="29" spans="1:3" ht="15" x14ac:dyDescent="0.25">
      <c r="A29" s="323" t="s">
        <v>598</v>
      </c>
      <c r="B29" s="319"/>
      <c r="C29" s="319"/>
    </row>
    <row r="30" spans="1:3" ht="315" x14ac:dyDescent="0.25">
      <c r="A30" s="323">
        <v>2024</v>
      </c>
      <c r="B30" s="268" t="s">
        <v>773</v>
      </c>
      <c r="C30" s="268" t="s">
        <v>772</v>
      </c>
    </row>
    <row r="31" spans="1:3" ht="15" x14ac:dyDescent="0.25">
      <c r="A31" s="323">
        <v>2025</v>
      </c>
      <c r="B31" s="268"/>
      <c r="C31" s="268"/>
    </row>
    <row r="32" spans="1:3" ht="15" x14ac:dyDescent="0.25">
      <c r="A32" s="323">
        <v>2026</v>
      </c>
      <c r="B32" s="268"/>
      <c r="C32" s="268"/>
    </row>
    <row r="33" spans="1:3" ht="15" x14ac:dyDescent="0.25">
      <c r="A33" s="323">
        <v>2027</v>
      </c>
      <c r="B33" s="268"/>
      <c r="C33" s="268"/>
    </row>
    <row r="34" spans="1:3" ht="15" x14ac:dyDescent="0.25">
      <c r="A34" s="323">
        <v>2028</v>
      </c>
      <c r="B34" s="268"/>
      <c r="C34" s="268"/>
    </row>
    <row r="35" spans="1:3" ht="15" x14ac:dyDescent="0.25">
      <c r="A35" s="323">
        <v>2029</v>
      </c>
      <c r="B35" s="268"/>
      <c r="C35" s="268"/>
    </row>
    <row r="36" spans="1:3" ht="15" x14ac:dyDescent="0.25">
      <c r="A36" s="323" t="s">
        <v>599</v>
      </c>
      <c r="B36" s="319"/>
      <c r="C36" s="319"/>
    </row>
    <row r="37" spans="1:3" ht="165" x14ac:dyDescent="0.25">
      <c r="A37" s="323">
        <v>2024</v>
      </c>
      <c r="B37" s="268" t="s">
        <v>775</v>
      </c>
      <c r="C37" s="268" t="s">
        <v>774</v>
      </c>
    </row>
    <row r="38" spans="1:3" ht="15" x14ac:dyDescent="0.25">
      <c r="A38" s="323">
        <v>2025</v>
      </c>
      <c r="B38" s="268"/>
      <c r="C38" s="268"/>
    </row>
    <row r="39" spans="1:3" ht="15" x14ac:dyDescent="0.25">
      <c r="A39" s="323">
        <v>2026</v>
      </c>
      <c r="B39" s="268"/>
      <c r="C39" s="268"/>
    </row>
    <row r="40" spans="1:3" ht="15" x14ac:dyDescent="0.25">
      <c r="A40" s="323">
        <v>2027</v>
      </c>
      <c r="B40" s="268"/>
      <c r="C40" s="268"/>
    </row>
    <row r="41" spans="1:3" ht="15" x14ac:dyDescent="0.25">
      <c r="A41" s="323">
        <v>2028</v>
      </c>
      <c r="B41" s="268"/>
      <c r="C41" s="268"/>
    </row>
    <row r="42" spans="1:3" ht="15" x14ac:dyDescent="0.25">
      <c r="A42" s="323">
        <v>2029</v>
      </c>
      <c r="B42" s="268"/>
      <c r="C42" s="268"/>
    </row>
    <row r="43" spans="1:3" ht="15.75" thickBot="1" x14ac:dyDescent="0.3">
      <c r="A43" s="323" t="s">
        <v>600</v>
      </c>
      <c r="B43" s="385"/>
      <c r="C43" s="384"/>
    </row>
    <row r="44" spans="1:3" ht="210" x14ac:dyDescent="0.25">
      <c r="A44" s="323">
        <v>2024</v>
      </c>
      <c r="B44" s="31" t="s">
        <v>777</v>
      </c>
      <c r="C44" s="268" t="s">
        <v>776</v>
      </c>
    </row>
    <row r="45" spans="1:3" ht="15" x14ac:dyDescent="0.25">
      <c r="A45" s="323">
        <v>2025</v>
      </c>
      <c r="B45" s="268"/>
      <c r="C45" s="268"/>
    </row>
    <row r="46" spans="1:3" ht="15" x14ac:dyDescent="0.25">
      <c r="A46" s="323">
        <v>2026</v>
      </c>
      <c r="B46" s="268"/>
      <c r="C46" s="268"/>
    </row>
    <row r="47" spans="1:3" ht="15" x14ac:dyDescent="0.25">
      <c r="A47" s="323">
        <v>2027</v>
      </c>
      <c r="B47" s="268"/>
      <c r="C47" s="268"/>
    </row>
    <row r="48" spans="1:3" ht="15" x14ac:dyDescent="0.25">
      <c r="A48" s="323">
        <v>2028</v>
      </c>
      <c r="B48" s="268"/>
      <c r="C48" s="268"/>
    </row>
    <row r="49" spans="1:3" ht="15" x14ac:dyDescent="0.25">
      <c r="A49" s="323">
        <v>2029</v>
      </c>
      <c r="B49" s="268"/>
      <c r="C49" s="268"/>
    </row>
    <row r="50" spans="1:3" ht="15" x14ac:dyDescent="0.25">
      <c r="A50" s="323" t="s">
        <v>601</v>
      </c>
      <c r="B50" s="268">
        <v>7</v>
      </c>
      <c r="C50" s="268"/>
    </row>
    <row r="51" spans="1:3" ht="45" x14ac:dyDescent="0.25">
      <c r="A51" s="323">
        <v>2024</v>
      </c>
      <c r="B51" s="382" t="s">
        <v>771</v>
      </c>
      <c r="C51" s="382" t="s">
        <v>756</v>
      </c>
    </row>
    <row r="52" spans="1:3" ht="15" x14ac:dyDescent="0.25">
      <c r="A52" s="323">
        <v>2025</v>
      </c>
      <c r="B52" s="268"/>
      <c r="C52" s="268"/>
    </row>
    <row r="53" spans="1:3" ht="15" x14ac:dyDescent="0.25">
      <c r="A53" s="323">
        <v>2026</v>
      </c>
      <c r="B53" s="268"/>
      <c r="C53" s="268"/>
    </row>
    <row r="54" spans="1:3" ht="15" x14ac:dyDescent="0.25">
      <c r="A54" s="323">
        <v>2027</v>
      </c>
      <c r="B54" s="268"/>
      <c r="C54" s="268"/>
    </row>
    <row r="55" spans="1:3" ht="15" x14ac:dyDescent="0.25">
      <c r="A55" s="323">
        <v>2028</v>
      </c>
      <c r="B55" s="268"/>
      <c r="C55" s="268"/>
    </row>
    <row r="56" spans="1:3" ht="15" x14ac:dyDescent="0.25">
      <c r="A56" s="323">
        <v>2029</v>
      </c>
      <c r="B56" s="268"/>
      <c r="C56" s="268"/>
    </row>
    <row r="59" spans="1:3" ht="15" x14ac:dyDescent="0.25">
      <c r="B59" s="34" t="s">
        <v>494</v>
      </c>
    </row>
    <row r="60" spans="1:3" ht="111.6" customHeight="1" x14ac:dyDescent="0.25">
      <c r="B60" s="33" t="s">
        <v>606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topLeftCell="A7" workbookViewId="0">
      <selection activeCell="D15" sqref="D15"/>
    </sheetView>
  </sheetViews>
  <sheetFormatPr defaultRowHeight="14.4" x14ac:dyDescent="0.3"/>
  <cols>
    <col min="1" max="1" width="14.44140625" customWidth="1"/>
    <col min="2" max="2" width="37.33203125" customWidth="1"/>
    <col min="3" max="3" width="19.88671875" customWidth="1"/>
    <col min="4" max="4" width="86.33203125" customWidth="1"/>
  </cols>
  <sheetData>
    <row r="1" spans="1:4" ht="32.4" customHeight="1" x14ac:dyDescent="0.35">
      <c r="A1" s="341"/>
      <c r="B1" s="407" t="s">
        <v>653</v>
      </c>
      <c r="C1" s="407"/>
      <c r="D1" s="407"/>
    </row>
    <row r="3" spans="1:4" x14ac:dyDescent="0.3">
      <c r="A3" s="328" t="s">
        <v>613</v>
      </c>
      <c r="B3" t="s">
        <v>616</v>
      </c>
    </row>
    <row r="4" spans="1:4" x14ac:dyDescent="0.3">
      <c r="A4" s="328" t="s">
        <v>615</v>
      </c>
      <c r="B4" t="s">
        <v>682</v>
      </c>
    </row>
    <row r="6" spans="1:4" x14ac:dyDescent="0.3">
      <c r="A6" s="316" t="s">
        <v>525</v>
      </c>
      <c r="B6" s="316" t="s">
        <v>642</v>
      </c>
      <c r="C6" s="316" t="s">
        <v>643</v>
      </c>
      <c r="D6" s="316" t="s">
        <v>648</v>
      </c>
    </row>
    <row r="7" spans="1:4" ht="43.2" x14ac:dyDescent="0.3">
      <c r="A7" s="300" t="s">
        <v>561</v>
      </c>
      <c r="B7" s="300" t="s">
        <v>647</v>
      </c>
      <c r="C7" s="300" t="s">
        <v>561</v>
      </c>
      <c r="D7" s="300" t="s">
        <v>649</v>
      </c>
    </row>
    <row r="8" spans="1:4" ht="72" x14ac:dyDescent="0.3">
      <c r="A8" s="290">
        <v>2024</v>
      </c>
      <c r="B8" s="268" t="s">
        <v>761</v>
      </c>
      <c r="C8" s="268" t="s">
        <v>644</v>
      </c>
      <c r="D8" s="268" t="s">
        <v>763</v>
      </c>
    </row>
    <row r="9" spans="1:4" ht="230.4" x14ac:dyDescent="0.3">
      <c r="A9" s="290">
        <v>2024</v>
      </c>
      <c r="B9" s="268" t="s">
        <v>762</v>
      </c>
      <c r="C9" s="268" t="s">
        <v>644</v>
      </c>
      <c r="D9" s="268" t="s">
        <v>764</v>
      </c>
    </row>
    <row r="10" spans="1:4" ht="28.8" x14ac:dyDescent="0.3">
      <c r="A10" s="290">
        <v>2024</v>
      </c>
      <c r="B10" s="268" t="s">
        <v>765</v>
      </c>
      <c r="C10" s="268" t="s">
        <v>645</v>
      </c>
      <c r="D10" s="268" t="s">
        <v>766</v>
      </c>
    </row>
    <row r="11" spans="1:4" x14ac:dyDescent="0.3">
      <c r="A11" s="290"/>
      <c r="B11" s="268"/>
      <c r="C11" s="268"/>
      <c r="D11" s="268"/>
    </row>
    <row r="12" spans="1:4" x14ac:dyDescent="0.3">
      <c r="A12" s="290"/>
      <c r="B12" s="268"/>
      <c r="C12" s="268"/>
      <c r="D12" s="268"/>
    </row>
    <row r="13" spans="1:4" x14ac:dyDescent="0.3">
      <c r="A13" s="290"/>
      <c r="B13" s="268"/>
      <c r="C13" s="268"/>
      <c r="D13" s="268"/>
    </row>
    <row r="14" spans="1:4" x14ac:dyDescent="0.3">
      <c r="A14" s="290"/>
      <c r="B14" s="268"/>
      <c r="C14" s="268"/>
      <c r="D14" s="268"/>
    </row>
    <row r="15" spans="1:4" x14ac:dyDescent="0.3">
      <c r="A15" s="290"/>
      <c r="B15" s="268"/>
      <c r="C15" s="268"/>
      <c r="D15" s="268"/>
    </row>
    <row r="16" spans="1:4" x14ac:dyDescent="0.3">
      <c r="A16" s="290"/>
      <c r="B16" s="268"/>
      <c r="C16" s="268"/>
      <c r="D16" s="268"/>
    </row>
    <row r="17" spans="1:4" x14ac:dyDescent="0.3">
      <c r="A17" s="290"/>
      <c r="B17" s="268"/>
      <c r="C17" s="268"/>
      <c r="D17" s="268"/>
    </row>
    <row r="18" spans="1:4" x14ac:dyDescent="0.3">
      <c r="A18" s="290"/>
      <c r="B18" s="268"/>
      <c r="C18" s="268"/>
      <c r="D18" s="268"/>
    </row>
    <row r="19" spans="1:4" x14ac:dyDescent="0.3">
      <c r="A19" s="290"/>
      <c r="B19" s="268"/>
      <c r="C19" s="268"/>
      <c r="D19" s="268"/>
    </row>
    <row r="20" spans="1:4" x14ac:dyDescent="0.3">
      <c r="A20" s="290"/>
      <c r="B20" s="268"/>
      <c r="C20" s="268"/>
      <c r="D20" s="268"/>
    </row>
    <row r="21" spans="1:4" x14ac:dyDescent="0.3">
      <c r="A21" s="290"/>
      <c r="B21" s="268"/>
      <c r="C21" s="268"/>
      <c r="D21" s="268"/>
    </row>
    <row r="22" spans="1:4" ht="15" x14ac:dyDescent="0.25">
      <c r="A22" s="290"/>
      <c r="B22" s="268"/>
      <c r="C22" s="268"/>
      <c r="D22" s="268"/>
    </row>
    <row r="23" spans="1:4" ht="15" x14ac:dyDescent="0.25">
      <c r="A23" s="290"/>
      <c r="B23" s="268"/>
      <c r="C23" s="268"/>
      <c r="D23" s="268"/>
    </row>
    <row r="24" spans="1:4" ht="15" x14ac:dyDescent="0.25">
      <c r="A24" s="290"/>
      <c r="B24" s="268"/>
      <c r="C24" s="268"/>
      <c r="D24" s="268"/>
    </row>
    <row r="25" spans="1:4" ht="15" x14ac:dyDescent="0.25">
      <c r="A25" s="290"/>
      <c r="B25" s="268"/>
      <c r="C25" s="268"/>
      <c r="D25" s="268"/>
    </row>
    <row r="26" spans="1:4" ht="15" x14ac:dyDescent="0.25">
      <c r="A26" s="290"/>
      <c r="B26" s="268"/>
      <c r="C26" s="268"/>
      <c r="D26" s="268"/>
    </row>
    <row r="27" spans="1:4" ht="15" x14ac:dyDescent="0.25">
      <c r="A27" s="290"/>
      <c r="B27" s="268"/>
      <c r="C27" s="268"/>
      <c r="D27" s="268"/>
    </row>
    <row r="28" spans="1:4" ht="15" x14ac:dyDescent="0.25">
      <c r="A28" s="290"/>
      <c r="B28" s="268"/>
      <c r="C28" s="268"/>
      <c r="D28" s="268"/>
    </row>
    <row r="29" spans="1:4" ht="15" x14ac:dyDescent="0.25">
      <c r="A29" s="290"/>
      <c r="B29" s="268"/>
      <c r="C29" s="268"/>
      <c r="D29" s="268"/>
    </row>
    <row r="30" spans="1:4" ht="15" x14ac:dyDescent="0.25">
      <c r="A30" s="290"/>
      <c r="B30" s="268"/>
      <c r="C30" s="268"/>
      <c r="D30" s="268"/>
    </row>
    <row r="31" spans="1:4" ht="15" x14ac:dyDescent="0.25">
      <c r="A31" s="290"/>
      <c r="B31" s="268"/>
      <c r="C31" s="268"/>
      <c r="D31" s="268"/>
    </row>
    <row r="32" spans="1:4" ht="15" x14ac:dyDescent="0.25">
      <c r="A32" s="290"/>
      <c r="B32" s="268"/>
      <c r="C32" s="268"/>
      <c r="D32" s="268"/>
    </row>
    <row r="33" spans="1:4" ht="15" x14ac:dyDescent="0.25">
      <c r="A33" s="290"/>
      <c r="B33" s="268"/>
      <c r="C33" s="268"/>
      <c r="D33" s="268"/>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A8:A33</xm:sqref>
        </x14:dataValidation>
        <x14:dataValidation type="list" allowBlank="1" showInputMessage="1" showErrorMessage="1" xr:uid="{00000000-0002-0000-1800-000001000000}">
          <x14:formula1>
            <xm:f>Sąrašas!$A$111:$A$113</xm:f>
          </x14:formula1>
          <xm:sqref>C8:C33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workbookViewId="0">
      <selection activeCell="C8" sqref="C8"/>
    </sheetView>
  </sheetViews>
  <sheetFormatPr defaultRowHeight="14.4" x14ac:dyDescent="0.3"/>
  <cols>
    <col min="1" max="1" width="12.88671875" customWidth="1"/>
    <col min="2" max="2" width="29.6640625" customWidth="1"/>
    <col min="3" max="3" width="94.6640625" customWidth="1"/>
  </cols>
  <sheetData>
    <row r="1" spans="1:3" ht="18" x14ac:dyDescent="0.35">
      <c r="A1" s="286"/>
      <c r="B1" s="277" t="s">
        <v>654</v>
      </c>
    </row>
    <row r="3" spans="1:3" x14ac:dyDescent="0.3">
      <c r="A3" s="328" t="s">
        <v>613</v>
      </c>
      <c r="B3" t="s">
        <v>616</v>
      </c>
    </row>
    <row r="4" spans="1:3" x14ac:dyDescent="0.3">
      <c r="A4" s="328" t="s">
        <v>615</v>
      </c>
      <c r="B4" t="s">
        <v>685</v>
      </c>
    </row>
    <row r="6" spans="1:3" x14ac:dyDescent="0.3">
      <c r="A6" s="316" t="s">
        <v>525</v>
      </c>
      <c r="B6" s="316" t="s">
        <v>642</v>
      </c>
      <c r="C6" s="316" t="s">
        <v>648</v>
      </c>
    </row>
    <row r="7" spans="1:3" ht="43.2" x14ac:dyDescent="0.3">
      <c r="A7" s="300" t="s">
        <v>561</v>
      </c>
      <c r="B7" s="300" t="s">
        <v>647</v>
      </c>
      <c r="C7" s="300" t="s">
        <v>649</v>
      </c>
    </row>
    <row r="8" spans="1:3" ht="409.6" x14ac:dyDescent="0.3">
      <c r="A8" s="290">
        <v>2024</v>
      </c>
      <c r="B8" s="382" t="s">
        <v>759</v>
      </c>
      <c r="C8" s="382" t="s">
        <v>760</v>
      </c>
    </row>
    <row r="9" spans="1:3" ht="15" x14ac:dyDescent="0.25">
      <c r="A9" s="290"/>
      <c r="B9" s="268"/>
      <c r="C9" s="268"/>
    </row>
    <row r="10" spans="1:3" ht="15" x14ac:dyDescent="0.25">
      <c r="A10" s="290"/>
      <c r="B10" s="268"/>
      <c r="C10" s="268"/>
    </row>
    <row r="11" spans="1:3" ht="15" x14ac:dyDescent="0.25">
      <c r="A11" s="290"/>
      <c r="B11" s="268"/>
      <c r="C11" s="268"/>
    </row>
    <row r="12" spans="1:3" ht="15" x14ac:dyDescent="0.25">
      <c r="A12" s="290"/>
      <c r="B12" s="268"/>
      <c r="C12" s="268"/>
    </row>
    <row r="13" spans="1:3" ht="15" x14ac:dyDescent="0.25">
      <c r="A13" s="290"/>
      <c r="B13" s="268"/>
      <c r="C13" s="268"/>
    </row>
    <row r="14" spans="1:3" ht="15" x14ac:dyDescent="0.25">
      <c r="A14" s="290"/>
      <c r="B14" s="268"/>
      <c r="C14" s="268"/>
    </row>
    <row r="15" spans="1:3" ht="15" x14ac:dyDescent="0.25">
      <c r="A15" s="290"/>
      <c r="B15" s="268"/>
      <c r="C15" s="268"/>
    </row>
    <row r="16" spans="1:3" ht="15" x14ac:dyDescent="0.25">
      <c r="A16" s="290"/>
      <c r="B16" s="268"/>
      <c r="C16" s="268"/>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4.4" x14ac:dyDescent="0.3"/>
  <cols>
    <col min="1" max="1" width="62.109375" customWidth="1"/>
    <col min="2" max="2" width="28.33203125" customWidth="1"/>
    <col min="3" max="3" width="47.109375" customWidth="1"/>
  </cols>
  <sheetData>
    <row r="2" spans="1:3" ht="15.6" x14ac:dyDescent="0.3">
      <c r="A2" s="14" t="s">
        <v>50</v>
      </c>
      <c r="B2" s="15"/>
      <c r="C2" s="16"/>
    </row>
    <row r="3" spans="1:3" ht="15.6" x14ac:dyDescent="0.3">
      <c r="A3" s="17" t="s">
        <v>51</v>
      </c>
      <c r="B3" s="18" t="s">
        <v>52</v>
      </c>
      <c r="C3" s="16"/>
    </row>
    <row r="4" spans="1:3" ht="15.6" x14ac:dyDescent="0.3">
      <c r="A4" s="19" t="s">
        <v>53</v>
      </c>
      <c r="B4" s="20" t="s">
        <v>54</v>
      </c>
      <c r="C4" s="16" t="s">
        <v>15</v>
      </c>
    </row>
    <row r="5" spans="1:3" ht="15.6" x14ac:dyDescent="0.3">
      <c r="A5" s="19" t="s">
        <v>55</v>
      </c>
      <c r="B5" s="21" t="s">
        <v>56</v>
      </c>
      <c r="C5" s="16" t="s">
        <v>15</v>
      </c>
    </row>
    <row r="6" spans="1:3" ht="15.6" x14ac:dyDescent="0.3">
      <c r="A6" s="19" t="s">
        <v>13</v>
      </c>
      <c r="B6" s="21" t="s">
        <v>14</v>
      </c>
      <c r="C6" s="16" t="s">
        <v>15</v>
      </c>
    </row>
    <row r="7" spans="1:3" ht="15.6" x14ac:dyDescent="0.3">
      <c r="A7" s="19" t="s">
        <v>57</v>
      </c>
      <c r="B7" s="21" t="s">
        <v>58</v>
      </c>
      <c r="C7" s="16" t="s">
        <v>15</v>
      </c>
    </row>
    <row r="8" spans="1:3" ht="15.6" x14ac:dyDescent="0.3">
      <c r="A8" s="19" t="s">
        <v>59</v>
      </c>
      <c r="B8" s="21" t="s">
        <v>60</v>
      </c>
      <c r="C8" s="16" t="s">
        <v>15</v>
      </c>
    </row>
    <row r="9" spans="1:3" ht="15.6" x14ac:dyDescent="0.3">
      <c r="A9" s="19" t="s">
        <v>20</v>
      </c>
      <c r="B9" s="21" t="s">
        <v>21</v>
      </c>
      <c r="C9" s="16" t="s">
        <v>15</v>
      </c>
    </row>
    <row r="10" spans="1:3" ht="15.6" x14ac:dyDescent="0.3">
      <c r="A10" s="19" t="s">
        <v>26</v>
      </c>
      <c r="B10" s="21" t="s">
        <v>27</v>
      </c>
      <c r="C10" s="16" t="s">
        <v>15</v>
      </c>
    </row>
    <row r="11" spans="1:3" ht="15.6" x14ac:dyDescent="0.3">
      <c r="A11" s="19" t="s">
        <v>29</v>
      </c>
      <c r="B11" s="21" t="s">
        <v>30</v>
      </c>
      <c r="C11" s="16" t="s">
        <v>15</v>
      </c>
    </row>
    <row r="12" spans="1:3" ht="15.6" x14ac:dyDescent="0.3">
      <c r="A12" s="19" t="s">
        <v>23</v>
      </c>
      <c r="B12" s="21" t="s">
        <v>24</v>
      </c>
      <c r="C12" s="16" t="s">
        <v>15</v>
      </c>
    </row>
    <row r="13" spans="1:3" ht="15.6" x14ac:dyDescent="0.3">
      <c r="A13" s="19" t="s">
        <v>17</v>
      </c>
      <c r="B13" s="21" t="s">
        <v>18</v>
      </c>
      <c r="C13" s="16" t="s">
        <v>15</v>
      </c>
    </row>
    <row r="14" spans="1:3" ht="15.6" x14ac:dyDescent="0.3">
      <c r="A14" s="19" t="s">
        <v>32</v>
      </c>
      <c r="B14" s="21" t="s">
        <v>34</v>
      </c>
      <c r="C14" s="16" t="s">
        <v>35</v>
      </c>
    </row>
    <row r="15" spans="1:3" ht="15.6" x14ac:dyDescent="0.3">
      <c r="A15" s="22" t="s">
        <v>61</v>
      </c>
      <c r="B15" s="23" t="s">
        <v>62</v>
      </c>
      <c r="C15" s="16" t="s">
        <v>35</v>
      </c>
    </row>
    <row r="17" spans="1:2" x14ac:dyDescent="0.3">
      <c r="A17" s="201" t="s">
        <v>343</v>
      </c>
      <c r="B17" s="202" t="s">
        <v>442</v>
      </c>
    </row>
    <row r="18" spans="1:2" x14ac:dyDescent="0.3">
      <c r="A18" s="203" t="s">
        <v>344</v>
      </c>
      <c r="B18" s="204" t="s">
        <v>393</v>
      </c>
    </row>
    <row r="19" spans="1:2" x14ac:dyDescent="0.3">
      <c r="A19" s="203" t="s">
        <v>345</v>
      </c>
      <c r="B19" s="205" t="s">
        <v>394</v>
      </c>
    </row>
    <row r="20" spans="1:2" x14ac:dyDescent="0.3">
      <c r="A20" s="203" t="s">
        <v>346</v>
      </c>
      <c r="B20" s="205" t="s">
        <v>395</v>
      </c>
    </row>
    <row r="21" spans="1:2" x14ac:dyDescent="0.3">
      <c r="A21" s="203" t="s">
        <v>347</v>
      </c>
      <c r="B21" s="204" t="s">
        <v>396</v>
      </c>
    </row>
    <row r="22" spans="1:2" x14ac:dyDescent="0.3">
      <c r="A22" s="203" t="s">
        <v>348</v>
      </c>
      <c r="B22" s="205" t="s">
        <v>397</v>
      </c>
    </row>
    <row r="23" spans="1:2" ht="24" x14ac:dyDescent="0.3">
      <c r="A23" s="203" t="s">
        <v>349</v>
      </c>
      <c r="B23" s="205" t="s">
        <v>398</v>
      </c>
    </row>
    <row r="24" spans="1:2" x14ac:dyDescent="0.3">
      <c r="A24" s="203" t="s">
        <v>350</v>
      </c>
      <c r="B24" s="205" t="s">
        <v>399</v>
      </c>
    </row>
    <row r="25" spans="1:2" ht="24" x14ac:dyDescent="0.3">
      <c r="A25" s="203" t="s">
        <v>351</v>
      </c>
      <c r="B25" s="204" t="s">
        <v>400</v>
      </c>
    </row>
    <row r="26" spans="1:2" ht="24" x14ac:dyDescent="0.3">
      <c r="A26" s="203" t="s">
        <v>352</v>
      </c>
      <c r="B26" s="205" t="s">
        <v>401</v>
      </c>
    </row>
    <row r="27" spans="1:2" x14ac:dyDescent="0.3">
      <c r="A27" s="203" t="s">
        <v>353</v>
      </c>
      <c r="B27" s="205" t="s">
        <v>402</v>
      </c>
    </row>
    <row r="28" spans="1:2" ht="24" x14ac:dyDescent="0.3">
      <c r="A28" s="203" t="s">
        <v>354</v>
      </c>
      <c r="B28" s="204" t="s">
        <v>403</v>
      </c>
    </row>
    <row r="29" spans="1:2" x14ac:dyDescent="0.3">
      <c r="A29" s="203" t="s">
        <v>355</v>
      </c>
      <c r="B29" s="205" t="s">
        <v>404</v>
      </c>
    </row>
    <row r="30" spans="1:2" x14ac:dyDescent="0.3">
      <c r="A30" s="203" t="s">
        <v>356</v>
      </c>
      <c r="B30" s="205" t="s">
        <v>405</v>
      </c>
    </row>
    <row r="31" spans="1:2" x14ac:dyDescent="0.3">
      <c r="A31" s="203" t="s">
        <v>357</v>
      </c>
      <c r="B31" s="205" t="s">
        <v>406</v>
      </c>
    </row>
    <row r="32" spans="1:2" x14ac:dyDescent="0.3">
      <c r="A32" s="203" t="s">
        <v>358</v>
      </c>
      <c r="B32" s="205" t="s">
        <v>407</v>
      </c>
    </row>
    <row r="33" spans="1:2" ht="24" x14ac:dyDescent="0.3">
      <c r="A33" s="203" t="s">
        <v>359</v>
      </c>
      <c r="B33" s="205" t="s">
        <v>408</v>
      </c>
    </row>
    <row r="34" spans="1:2" x14ac:dyDescent="0.3">
      <c r="A34" s="206" t="s">
        <v>360</v>
      </c>
      <c r="B34" s="204" t="s">
        <v>409</v>
      </c>
    </row>
    <row r="35" spans="1:2" x14ac:dyDescent="0.3">
      <c r="A35" s="203" t="s">
        <v>361</v>
      </c>
      <c r="B35" s="205" t="s">
        <v>410</v>
      </c>
    </row>
    <row r="36" spans="1:2" x14ac:dyDescent="0.3">
      <c r="A36" s="203" t="s">
        <v>362</v>
      </c>
      <c r="B36" s="205" t="s">
        <v>411</v>
      </c>
    </row>
    <row r="37" spans="1:2" ht="24" x14ac:dyDescent="0.3">
      <c r="A37" s="203" t="s">
        <v>363</v>
      </c>
      <c r="B37" s="205" t="s">
        <v>412</v>
      </c>
    </row>
    <row r="38" spans="1:2" x14ac:dyDescent="0.3">
      <c r="A38" s="203" t="s">
        <v>364</v>
      </c>
      <c r="B38" s="205" t="s">
        <v>413</v>
      </c>
    </row>
    <row r="39" spans="1:2" ht="24" x14ac:dyDescent="0.3">
      <c r="A39" s="206" t="s">
        <v>365</v>
      </c>
      <c r="B39" s="205" t="s">
        <v>414</v>
      </c>
    </row>
    <row r="40" spans="1:2" ht="24" x14ac:dyDescent="0.3">
      <c r="A40" s="203" t="s">
        <v>366</v>
      </c>
      <c r="B40" s="205" t="s">
        <v>415</v>
      </c>
    </row>
    <row r="41" spans="1:2" ht="15" x14ac:dyDescent="0.25">
      <c r="A41" s="203" t="s">
        <v>367</v>
      </c>
      <c r="B41" s="205" t="s">
        <v>416</v>
      </c>
    </row>
    <row r="42" spans="1:2" ht="24" x14ac:dyDescent="0.25">
      <c r="A42" s="203" t="s">
        <v>368</v>
      </c>
      <c r="B42" s="205" t="s">
        <v>417</v>
      </c>
    </row>
    <row r="43" spans="1:2" ht="15" x14ac:dyDescent="0.25">
      <c r="A43" s="203" t="s">
        <v>369</v>
      </c>
      <c r="B43" s="205" t="s">
        <v>418</v>
      </c>
    </row>
    <row r="44" spans="1:2" ht="15" x14ac:dyDescent="0.25">
      <c r="A44" s="203" t="s">
        <v>370</v>
      </c>
      <c r="B44" s="205" t="s">
        <v>419</v>
      </c>
    </row>
    <row r="45" spans="1:2" ht="24" x14ac:dyDescent="0.25">
      <c r="A45" s="203" t="s">
        <v>371</v>
      </c>
      <c r="B45" s="205" t="s">
        <v>420</v>
      </c>
    </row>
    <row r="46" spans="1:2" ht="15" x14ac:dyDescent="0.25">
      <c r="A46" s="203" t="s">
        <v>372</v>
      </c>
      <c r="B46" s="205" t="s">
        <v>421</v>
      </c>
    </row>
    <row r="47" spans="1:2" ht="24" x14ac:dyDescent="0.25">
      <c r="A47" s="203" t="s">
        <v>373</v>
      </c>
      <c r="B47" s="205" t="s">
        <v>422</v>
      </c>
    </row>
    <row r="48" spans="1:2" ht="24" x14ac:dyDescent="0.25">
      <c r="A48" s="203" t="s">
        <v>374</v>
      </c>
      <c r="B48" s="205" t="s">
        <v>423</v>
      </c>
    </row>
    <row r="49" spans="1:2" ht="15" x14ac:dyDescent="0.25">
      <c r="A49" s="203" t="s">
        <v>375</v>
      </c>
      <c r="B49" s="205" t="s">
        <v>424</v>
      </c>
    </row>
    <row r="50" spans="1:2" ht="15" x14ac:dyDescent="0.25">
      <c r="A50" s="203" t="s">
        <v>376</v>
      </c>
      <c r="B50" s="205" t="s">
        <v>425</v>
      </c>
    </row>
    <row r="51" spans="1:2" ht="15" x14ac:dyDescent="0.25">
      <c r="A51" s="203" t="s">
        <v>377</v>
      </c>
      <c r="B51" s="205" t="s">
        <v>426</v>
      </c>
    </row>
    <row r="52" spans="1:2" ht="15" x14ac:dyDescent="0.25">
      <c r="A52" s="203" t="s">
        <v>378</v>
      </c>
      <c r="B52" s="205" t="s">
        <v>427</v>
      </c>
    </row>
    <row r="53" spans="1:2" ht="24" x14ac:dyDescent="0.25">
      <c r="A53" s="203" t="s">
        <v>379</v>
      </c>
      <c r="B53" s="205" t="s">
        <v>428</v>
      </c>
    </row>
    <row r="54" spans="1:2" ht="24" x14ac:dyDescent="0.25">
      <c r="A54" s="203" t="s">
        <v>380</v>
      </c>
      <c r="B54" s="205" t="s">
        <v>429</v>
      </c>
    </row>
    <row r="55" spans="1:2" ht="15" x14ac:dyDescent="0.25">
      <c r="A55" s="203" t="s">
        <v>381</v>
      </c>
      <c r="B55" s="204" t="s">
        <v>430</v>
      </c>
    </row>
    <row r="56" spans="1:2" ht="15" x14ac:dyDescent="0.25">
      <c r="A56" s="203" t="s">
        <v>382</v>
      </c>
      <c r="B56" s="205" t="s">
        <v>431</v>
      </c>
    </row>
    <row r="57" spans="1:2" ht="24" x14ac:dyDescent="0.25">
      <c r="A57" s="203" t="s">
        <v>383</v>
      </c>
      <c r="B57" s="205" t="s">
        <v>432</v>
      </c>
    </row>
    <row r="58" spans="1:2" ht="15" x14ac:dyDescent="0.25">
      <c r="A58" s="203" t="s">
        <v>384</v>
      </c>
      <c r="B58" s="205" t="s">
        <v>433</v>
      </c>
    </row>
    <row r="59" spans="1:2" ht="15" x14ac:dyDescent="0.25">
      <c r="A59" s="203" t="s">
        <v>385</v>
      </c>
      <c r="B59" s="204" t="s">
        <v>434</v>
      </c>
    </row>
    <row r="60" spans="1:2" ht="15" x14ac:dyDescent="0.25">
      <c r="A60" s="203" t="s">
        <v>386</v>
      </c>
      <c r="B60" s="205" t="s">
        <v>435</v>
      </c>
    </row>
    <row r="61" spans="1:2" ht="24" x14ac:dyDescent="0.25">
      <c r="A61" s="203" t="s">
        <v>387</v>
      </c>
      <c r="B61" s="205" t="s">
        <v>436</v>
      </c>
    </row>
    <row r="62" spans="1:2" ht="15" x14ac:dyDescent="0.25">
      <c r="A62" s="203" t="s">
        <v>388</v>
      </c>
      <c r="B62" s="205" t="s">
        <v>437</v>
      </c>
    </row>
    <row r="63" spans="1:2" ht="15" x14ac:dyDescent="0.25">
      <c r="A63" s="203" t="s">
        <v>389</v>
      </c>
      <c r="B63" s="205" t="s">
        <v>438</v>
      </c>
    </row>
    <row r="64" spans="1:2" ht="15" x14ac:dyDescent="0.25">
      <c r="A64" s="203" t="s">
        <v>390</v>
      </c>
      <c r="B64" s="205" t="s">
        <v>439</v>
      </c>
    </row>
    <row r="65" spans="1:2" ht="15" x14ac:dyDescent="0.25">
      <c r="A65" s="203" t="s">
        <v>391</v>
      </c>
      <c r="B65" s="205" t="s">
        <v>440</v>
      </c>
    </row>
    <row r="66" spans="1:2" ht="24" x14ac:dyDescent="0.25">
      <c r="A66" s="203" t="s">
        <v>392</v>
      </c>
      <c r="B66" s="205" t="s">
        <v>441</v>
      </c>
    </row>
    <row r="69" spans="1:2" ht="15" x14ac:dyDescent="0.25">
      <c r="A69">
        <v>2024</v>
      </c>
    </row>
    <row r="70" spans="1:2" ht="15" x14ac:dyDescent="0.25">
      <c r="A70">
        <v>2025</v>
      </c>
    </row>
    <row r="71" spans="1:2" ht="15" x14ac:dyDescent="0.25">
      <c r="A71">
        <v>2026</v>
      </c>
    </row>
    <row r="72" spans="1:2" ht="15" x14ac:dyDescent="0.25">
      <c r="A72">
        <v>2027</v>
      </c>
    </row>
    <row r="73" spans="1:2" ht="15" x14ac:dyDescent="0.25">
      <c r="A73">
        <v>2028</v>
      </c>
    </row>
    <row r="74" spans="1:2" ht="15" x14ac:dyDescent="0.25">
      <c r="A74">
        <v>2029</v>
      </c>
    </row>
    <row r="75" spans="1:2" ht="15" x14ac:dyDescent="0.25">
      <c r="A75">
        <v>2030</v>
      </c>
    </row>
    <row r="77" spans="1:2" ht="15" x14ac:dyDescent="0.25">
      <c r="A77" t="s">
        <v>565</v>
      </c>
    </row>
    <row r="78" spans="1:2" ht="15" x14ac:dyDescent="0.25">
      <c r="A78" t="s">
        <v>530</v>
      </c>
    </row>
    <row r="79" spans="1:2" ht="15" x14ac:dyDescent="0.25">
      <c r="A79" t="s">
        <v>531</v>
      </c>
    </row>
    <row r="80" spans="1:2" ht="15" x14ac:dyDescent="0.25">
      <c r="A80" t="s">
        <v>532</v>
      </c>
    </row>
    <row r="81" spans="1:1" ht="15" x14ac:dyDescent="0.25">
      <c r="A81" t="s">
        <v>534</v>
      </c>
    </row>
    <row r="82" spans="1:1" ht="15" x14ac:dyDescent="0.25">
      <c r="A82" t="s">
        <v>533</v>
      </c>
    </row>
    <row r="83" spans="1:1" ht="15" x14ac:dyDescent="0.25">
      <c r="A83" t="s">
        <v>535</v>
      </c>
    </row>
    <row r="85" spans="1:1" ht="15" x14ac:dyDescent="0.25">
      <c r="A85" t="s">
        <v>536</v>
      </c>
    </row>
    <row r="86" spans="1:1" ht="15" x14ac:dyDescent="0.25">
      <c r="A86" t="s">
        <v>537</v>
      </c>
    </row>
    <row r="87" spans="1:1" ht="15" x14ac:dyDescent="0.25">
      <c r="A87" t="s">
        <v>188</v>
      </c>
    </row>
    <row r="88" spans="1:1" ht="15" x14ac:dyDescent="0.25">
      <c r="A88" t="s">
        <v>538</v>
      </c>
    </row>
    <row r="89" spans="1:1" ht="15" x14ac:dyDescent="0.25">
      <c r="A89" t="s">
        <v>539</v>
      </c>
    </row>
    <row r="91" spans="1:1" ht="15" x14ac:dyDescent="0.25">
      <c r="A91" t="s">
        <v>573</v>
      </c>
    </row>
    <row r="92" spans="1:1" ht="15" x14ac:dyDescent="0.25">
      <c r="A92" t="s">
        <v>574</v>
      </c>
    </row>
    <row r="93" spans="1:1" ht="15" x14ac:dyDescent="0.25">
      <c r="A93" t="s">
        <v>575</v>
      </c>
    </row>
    <row r="94" spans="1:1" ht="15" x14ac:dyDescent="0.25">
      <c r="A94" t="s">
        <v>576</v>
      </c>
    </row>
    <row r="95" spans="1:1" ht="15" x14ac:dyDescent="0.25">
      <c r="A95" t="s">
        <v>294</v>
      </c>
    </row>
    <row r="98" spans="1:1" ht="15" x14ac:dyDescent="0.25">
      <c r="A98" t="s">
        <v>588</v>
      </c>
    </row>
    <row r="99" spans="1:1" ht="15" x14ac:dyDescent="0.25">
      <c r="A99" t="s">
        <v>589</v>
      </c>
    </row>
    <row r="101" spans="1:1" ht="15" x14ac:dyDescent="0.25">
      <c r="A101" t="s">
        <v>640</v>
      </c>
    </row>
    <row r="102" spans="1:1" ht="15" x14ac:dyDescent="0.25">
      <c r="A102" t="s">
        <v>641</v>
      </c>
    </row>
    <row r="104" spans="1:1" ht="15" x14ac:dyDescent="0.25">
      <c r="A104" s="340" t="s">
        <v>607</v>
      </c>
    </row>
    <row r="105" spans="1:1" ht="15" x14ac:dyDescent="0.25">
      <c r="A105" s="340" t="s">
        <v>608</v>
      </c>
    </row>
    <row r="106" spans="1:1" ht="15" x14ac:dyDescent="0.25">
      <c r="A106" s="340" t="s">
        <v>609</v>
      </c>
    </row>
    <row r="107" spans="1:1" ht="15" x14ac:dyDescent="0.25">
      <c r="A107" s="340" t="s">
        <v>610</v>
      </c>
    </row>
    <row r="108" spans="1:1" ht="15" x14ac:dyDescent="0.25">
      <c r="A108" s="340" t="s">
        <v>611</v>
      </c>
    </row>
    <row r="109" spans="1:1" ht="15" x14ac:dyDescent="0.25">
      <c r="A109" s="340" t="s">
        <v>612</v>
      </c>
    </row>
    <row r="111" spans="1:1" ht="15" x14ac:dyDescent="0.25">
      <c r="A111" t="s">
        <v>644</v>
      </c>
    </row>
    <row r="112" spans="1:1" ht="15" x14ac:dyDescent="0.25">
      <c r="A112" t="s">
        <v>645</v>
      </c>
    </row>
    <row r="113" spans="1:1" ht="15" x14ac:dyDescent="0.25">
      <c r="A113" t="s">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4.4" x14ac:dyDescent="0.3"/>
  <cols>
    <col min="1" max="1" width="8.88671875" style="145"/>
    <col min="2" max="2" width="15.5546875" style="145" customWidth="1"/>
    <col min="3" max="3" width="12.5546875" style="149" customWidth="1"/>
    <col min="4" max="4" width="20.5546875" style="148" customWidth="1"/>
    <col min="5" max="5" width="86" style="146" customWidth="1"/>
  </cols>
  <sheetData>
    <row r="1" spans="1:5" x14ac:dyDescent="0.3">
      <c r="C1" s="145"/>
      <c r="D1" s="145"/>
    </row>
    <row r="2" spans="1:5" ht="20.399999999999999" x14ac:dyDescent="0.3">
      <c r="B2" s="47" t="s">
        <v>196</v>
      </c>
      <c r="C2" s="147" t="s">
        <v>197</v>
      </c>
    </row>
    <row r="3" spans="1:5" ht="15" thickBot="1" x14ac:dyDescent="0.35">
      <c r="E3" s="150"/>
    </row>
    <row r="4" spans="1:5" x14ac:dyDescent="0.3">
      <c r="C4" s="151" t="s">
        <v>198</v>
      </c>
      <c r="D4" s="152" t="s">
        <v>199</v>
      </c>
      <c r="E4" s="153" t="s">
        <v>200</v>
      </c>
    </row>
    <row r="5" spans="1:5" ht="69" x14ac:dyDescent="0.3">
      <c r="C5" s="154">
        <v>1</v>
      </c>
      <c r="D5" s="155" t="s">
        <v>201</v>
      </c>
      <c r="E5" s="156" t="s">
        <v>202</v>
      </c>
    </row>
    <row r="6" spans="1:5" ht="41.4" x14ac:dyDescent="0.3">
      <c r="C6" s="154">
        <v>2</v>
      </c>
      <c r="D6" s="155" t="s">
        <v>203</v>
      </c>
      <c r="E6" s="156" t="s">
        <v>204</v>
      </c>
    </row>
    <row r="7" spans="1:5" ht="27.6" x14ac:dyDescent="0.3">
      <c r="C7" s="154">
        <v>3</v>
      </c>
      <c r="D7" s="155" t="s">
        <v>205</v>
      </c>
      <c r="E7" s="156" t="s">
        <v>206</v>
      </c>
    </row>
    <row r="8" spans="1:5" ht="82.8" x14ac:dyDescent="0.3">
      <c r="C8" s="154">
        <v>4</v>
      </c>
      <c r="D8" s="155" t="s">
        <v>207</v>
      </c>
      <c r="E8" s="156" t="s">
        <v>208</v>
      </c>
    </row>
    <row r="9" spans="1:5" ht="69" x14ac:dyDescent="0.3">
      <c r="C9" s="157">
        <v>5</v>
      </c>
      <c r="D9" s="158" t="s">
        <v>209</v>
      </c>
      <c r="E9" s="159" t="s">
        <v>210</v>
      </c>
    </row>
    <row r="10" spans="1:5" ht="15" thickBot="1" x14ac:dyDescent="0.35">
      <c r="C10" s="160">
        <v>6</v>
      </c>
      <c r="D10" s="161" t="s">
        <v>211</v>
      </c>
      <c r="E10" s="162" t="s">
        <v>212</v>
      </c>
    </row>
    <row r="11" spans="1:5" x14ac:dyDescent="0.3">
      <c r="C11" s="163"/>
      <c r="D11" s="164"/>
      <c r="E11" s="165"/>
    </row>
    <row r="12" spans="1:5" ht="20.399999999999999" x14ac:dyDescent="0.3">
      <c r="C12" s="147" t="s">
        <v>213</v>
      </c>
      <c r="D12" s="164"/>
      <c r="E12" s="165"/>
    </row>
    <row r="13" spans="1:5" ht="15" thickBot="1" x14ac:dyDescent="0.35">
      <c r="C13" s="163"/>
      <c r="D13" s="164"/>
      <c r="E13" s="165"/>
    </row>
    <row r="14" spans="1:5" ht="41.4" x14ac:dyDescent="0.3">
      <c r="A14" s="166"/>
      <c r="B14" s="167" t="s">
        <v>214</v>
      </c>
      <c r="C14" s="168" t="s">
        <v>215</v>
      </c>
      <c r="D14" s="168" t="s">
        <v>216</v>
      </c>
      <c r="E14" s="169" t="s">
        <v>200</v>
      </c>
    </row>
    <row r="15" spans="1:5" ht="55.2" x14ac:dyDescent="0.3">
      <c r="B15" s="170" t="s">
        <v>217</v>
      </c>
      <c r="C15" s="155" t="s">
        <v>188</v>
      </c>
      <c r="D15" s="155" t="s">
        <v>218</v>
      </c>
      <c r="E15" s="156" t="s">
        <v>219</v>
      </c>
    </row>
    <row r="16" spans="1:5" ht="41.4" x14ac:dyDescent="0.3">
      <c r="B16" s="170" t="s">
        <v>220</v>
      </c>
      <c r="C16" s="155" t="s">
        <v>188</v>
      </c>
      <c r="D16" s="155" t="s">
        <v>221</v>
      </c>
      <c r="E16" s="156" t="s">
        <v>222</v>
      </c>
    </row>
    <row r="17" spans="2:5" ht="41.4" x14ac:dyDescent="0.3">
      <c r="B17" s="170" t="s">
        <v>223</v>
      </c>
      <c r="C17" s="155" t="s">
        <v>188</v>
      </c>
      <c r="D17" s="155" t="s">
        <v>224</v>
      </c>
      <c r="E17" s="156" t="s">
        <v>225</v>
      </c>
    </row>
    <row r="18" spans="2:5" ht="27.6" x14ac:dyDescent="0.3">
      <c r="B18" s="170" t="s">
        <v>226</v>
      </c>
      <c r="C18" s="155" t="s">
        <v>188</v>
      </c>
      <c r="D18" s="155" t="s">
        <v>227</v>
      </c>
      <c r="E18" s="156" t="s">
        <v>228</v>
      </c>
    </row>
    <row r="19" spans="2:5" ht="27.6" x14ac:dyDescent="0.3">
      <c r="B19" s="170" t="s">
        <v>229</v>
      </c>
      <c r="C19" s="155" t="s">
        <v>188</v>
      </c>
      <c r="D19" s="155" t="s">
        <v>230</v>
      </c>
      <c r="E19" s="156" t="s">
        <v>231</v>
      </c>
    </row>
    <row r="20" spans="2:5" ht="41.4" x14ac:dyDescent="0.3">
      <c r="B20" s="171" t="s">
        <v>232</v>
      </c>
      <c r="C20" s="155" t="s">
        <v>93</v>
      </c>
      <c r="D20" s="155" t="s">
        <v>233</v>
      </c>
      <c r="E20" s="156" t="s">
        <v>234</v>
      </c>
    </row>
    <row r="21" spans="2:5" ht="55.2" x14ac:dyDescent="0.3">
      <c r="B21" s="171" t="s">
        <v>235</v>
      </c>
      <c r="C21" s="155" t="s">
        <v>93</v>
      </c>
      <c r="D21" s="155" t="s">
        <v>236</v>
      </c>
      <c r="E21" s="156" t="s">
        <v>237</v>
      </c>
    </row>
    <row r="22" spans="2:5" ht="55.2" x14ac:dyDescent="0.3">
      <c r="B22" s="171" t="s">
        <v>238</v>
      </c>
      <c r="C22" s="155" t="s">
        <v>93</v>
      </c>
      <c r="D22" s="155" t="s">
        <v>239</v>
      </c>
      <c r="E22" s="156" t="s">
        <v>240</v>
      </c>
    </row>
    <row r="23" spans="2:5" ht="55.2" x14ac:dyDescent="0.3">
      <c r="B23" s="171" t="s">
        <v>241</v>
      </c>
      <c r="C23" s="155" t="s">
        <v>93</v>
      </c>
      <c r="D23" s="155" t="s">
        <v>242</v>
      </c>
      <c r="E23" s="156" t="s">
        <v>243</v>
      </c>
    </row>
    <row r="24" spans="2:5" ht="41.4" x14ac:dyDescent="0.3">
      <c r="B24" s="171" t="s">
        <v>244</v>
      </c>
      <c r="C24" s="155" t="s">
        <v>188</v>
      </c>
      <c r="D24" s="155" t="s">
        <v>245</v>
      </c>
      <c r="E24" s="156" t="s">
        <v>246</v>
      </c>
    </row>
    <row r="25" spans="2:5" ht="41.4" x14ac:dyDescent="0.3">
      <c r="B25" s="172" t="s">
        <v>247</v>
      </c>
      <c r="C25" s="155" t="s">
        <v>248</v>
      </c>
      <c r="D25" s="155" t="s">
        <v>249</v>
      </c>
      <c r="E25" s="156" t="s">
        <v>250</v>
      </c>
    </row>
    <row r="26" spans="2:5" ht="55.2" x14ac:dyDescent="0.3">
      <c r="B26" s="172" t="s">
        <v>251</v>
      </c>
      <c r="C26" s="155" t="s">
        <v>248</v>
      </c>
      <c r="D26" s="155" t="s">
        <v>252</v>
      </c>
      <c r="E26" s="156" t="s">
        <v>253</v>
      </c>
    </row>
    <row r="27" spans="2:5" ht="41.4" x14ac:dyDescent="0.3">
      <c r="B27" s="172" t="s">
        <v>134</v>
      </c>
      <c r="C27" s="155" t="s">
        <v>248</v>
      </c>
      <c r="D27" s="155" t="s">
        <v>254</v>
      </c>
      <c r="E27" s="156" t="s">
        <v>255</v>
      </c>
    </row>
    <row r="28" spans="2:5" ht="41.4" x14ac:dyDescent="0.3">
      <c r="B28" s="172" t="s">
        <v>256</v>
      </c>
      <c r="C28" s="155" t="s">
        <v>257</v>
      </c>
      <c r="D28" s="155" t="s">
        <v>258</v>
      </c>
      <c r="E28" s="156" t="s">
        <v>259</v>
      </c>
    </row>
    <row r="29" spans="2:5" ht="42" thickBot="1" x14ac:dyDescent="0.35">
      <c r="B29" s="173" t="s">
        <v>260</v>
      </c>
      <c r="C29" s="161" t="s">
        <v>257</v>
      </c>
      <c r="D29" s="161" t="s">
        <v>261</v>
      </c>
      <c r="E29" s="162" t="s">
        <v>262</v>
      </c>
    </row>
    <row r="30" spans="2:5" ht="15" thickBot="1" x14ac:dyDescent="0.35">
      <c r="C30" s="163"/>
      <c r="D30" s="164"/>
      <c r="E30" s="165"/>
    </row>
    <row r="31" spans="2:5" x14ac:dyDescent="0.3">
      <c r="D31" s="408" t="s">
        <v>157</v>
      </c>
      <c r="E31" s="409"/>
    </row>
    <row r="32" spans="2:5" x14ac:dyDescent="0.3">
      <c r="D32" s="174" t="s">
        <v>263</v>
      </c>
      <c r="E32" s="175" t="s">
        <v>264</v>
      </c>
    </row>
    <row r="33" spans="4:5" ht="15" thickBot="1" x14ac:dyDescent="0.35">
      <c r="D33" s="164"/>
    </row>
    <row r="34" spans="4:5" x14ac:dyDescent="0.3">
      <c r="D34" s="410" t="s">
        <v>266</v>
      </c>
      <c r="E34" s="411"/>
    </row>
    <row r="35" spans="4:5" x14ac:dyDescent="0.3">
      <c r="D35" s="183" t="s">
        <v>263</v>
      </c>
      <c r="E35" s="184" t="s">
        <v>267</v>
      </c>
    </row>
    <row r="36" spans="4:5" x14ac:dyDescent="0.3">
      <c r="D36" s="183" t="s">
        <v>263</v>
      </c>
      <c r="E36" s="184" t="s">
        <v>268</v>
      </c>
    </row>
    <row r="37" spans="4:5" x14ac:dyDescent="0.3">
      <c r="D37" s="183" t="s">
        <v>263</v>
      </c>
      <c r="E37" s="184" t="s">
        <v>269</v>
      </c>
    </row>
    <row r="38" spans="4:5" x14ac:dyDescent="0.3">
      <c r="D38" s="183" t="s">
        <v>263</v>
      </c>
      <c r="E38" s="184" t="s">
        <v>270</v>
      </c>
    </row>
    <row r="39" spans="4:5" x14ac:dyDescent="0.3">
      <c r="D39" s="183" t="s">
        <v>263</v>
      </c>
      <c r="E39" s="184" t="s">
        <v>271</v>
      </c>
    </row>
    <row r="40" spans="4:5" x14ac:dyDescent="0.3">
      <c r="D40" s="183" t="s">
        <v>263</v>
      </c>
      <c r="E40" s="184" t="s">
        <v>272</v>
      </c>
    </row>
    <row r="41" spans="4:5" x14ac:dyDescent="0.3">
      <c r="D41" s="183" t="s">
        <v>263</v>
      </c>
      <c r="E41" s="184" t="s">
        <v>273</v>
      </c>
    </row>
    <row r="42" spans="4:5" x14ac:dyDescent="0.3">
      <c r="D42" s="183" t="s">
        <v>263</v>
      </c>
      <c r="E42" s="184" t="s">
        <v>274</v>
      </c>
    </row>
    <row r="43" spans="4:5" ht="15" thickBot="1" x14ac:dyDescent="0.35">
      <c r="D43" s="185" t="s">
        <v>263</v>
      </c>
      <c r="E43" s="186" t="s">
        <v>275</v>
      </c>
    </row>
    <row r="44" spans="4:5" x14ac:dyDescent="0.3">
      <c r="D44" s="187" t="s">
        <v>265</v>
      </c>
      <c r="E44" s="188" t="s">
        <v>276</v>
      </c>
    </row>
    <row r="45" spans="4:5" x14ac:dyDescent="0.3">
      <c r="D45" s="183" t="s">
        <v>265</v>
      </c>
      <c r="E45" s="184" t="s">
        <v>277</v>
      </c>
    </row>
    <row r="46" spans="4:5" x14ac:dyDescent="0.3">
      <c r="D46" s="183" t="s">
        <v>265</v>
      </c>
      <c r="E46" s="184" t="s">
        <v>278</v>
      </c>
    </row>
    <row r="47" spans="4:5" x14ac:dyDescent="0.3">
      <c r="D47" s="183" t="s">
        <v>265</v>
      </c>
      <c r="E47" s="184" t="s">
        <v>279</v>
      </c>
    </row>
    <row r="48" spans="4:5" x14ac:dyDescent="0.3">
      <c r="D48" s="183" t="s">
        <v>265</v>
      </c>
      <c r="E48" s="184" t="s">
        <v>280</v>
      </c>
    </row>
    <row r="49" spans="4:5" x14ac:dyDescent="0.3">
      <c r="D49" s="183" t="s">
        <v>265</v>
      </c>
      <c r="E49" s="184" t="s">
        <v>281</v>
      </c>
    </row>
    <row r="50" spans="4:5" x14ac:dyDescent="0.3">
      <c r="D50" s="183" t="s">
        <v>265</v>
      </c>
      <c r="E50" s="184" t="s">
        <v>282</v>
      </c>
    </row>
    <row r="51" spans="4:5" ht="15" thickBot="1" x14ac:dyDescent="0.35">
      <c r="D51" s="185" t="s">
        <v>265</v>
      </c>
      <c r="E51" s="186" t="s">
        <v>283</v>
      </c>
    </row>
    <row r="52" spans="4:5" ht="15" thickBot="1" x14ac:dyDescent="0.35"/>
    <row r="53" spans="4:5" ht="27.6" x14ac:dyDescent="0.3">
      <c r="D53" s="177" t="s">
        <v>158</v>
      </c>
    </row>
    <row r="54" spans="4:5" x14ac:dyDescent="0.3">
      <c r="D54" s="178" t="s">
        <v>284</v>
      </c>
    </row>
    <row r="55" spans="4:5" ht="15" thickBot="1" x14ac:dyDescent="0.35">
      <c r="D55" s="179" t="s">
        <v>285</v>
      </c>
    </row>
    <row r="56" spans="4:5" ht="15" thickBot="1" x14ac:dyDescent="0.35">
      <c r="D56" s="145"/>
    </row>
    <row r="57" spans="4:5" ht="42.75" x14ac:dyDescent="0.25">
      <c r="D57" s="180" t="s">
        <v>286</v>
      </c>
      <c r="E57" s="181" t="s">
        <v>159</v>
      </c>
    </row>
    <row r="58" spans="4:5" ht="15" x14ac:dyDescent="0.25">
      <c r="D58" s="174" t="s">
        <v>287</v>
      </c>
      <c r="E58" s="156" t="s">
        <v>288</v>
      </c>
    </row>
    <row r="59" spans="4:5" ht="28.5" x14ac:dyDescent="0.25">
      <c r="D59" s="174" t="s">
        <v>289</v>
      </c>
      <c r="E59" s="156" t="s">
        <v>290</v>
      </c>
    </row>
    <row r="60" spans="4:5" ht="15" x14ac:dyDescent="0.25">
      <c r="D60" s="174" t="s">
        <v>291</v>
      </c>
      <c r="E60" s="156" t="s">
        <v>292</v>
      </c>
    </row>
    <row r="61" spans="4:5" ht="15" x14ac:dyDescent="0.25">
      <c r="D61" s="174" t="s">
        <v>285</v>
      </c>
      <c r="E61" s="156" t="s">
        <v>293</v>
      </c>
    </row>
    <row r="62" spans="4:5" ht="15.75" thickBot="1" x14ac:dyDescent="0.3">
      <c r="D62" s="176" t="s">
        <v>294</v>
      </c>
      <c r="E62" s="162" t="s">
        <v>295</v>
      </c>
    </row>
    <row r="63" spans="4:5" ht="15.75" thickBot="1" x14ac:dyDescent="0.3">
      <c r="D63" s="145"/>
      <c r="E63" s="145"/>
    </row>
    <row r="64" spans="4:5" ht="15" x14ac:dyDescent="0.25">
      <c r="D64" s="180" t="s">
        <v>296</v>
      </c>
      <c r="E64" s="182" t="s">
        <v>297</v>
      </c>
    </row>
    <row r="65" spans="4:5" ht="15" x14ac:dyDescent="0.25">
      <c r="D65" s="174" t="s">
        <v>298</v>
      </c>
      <c r="E65" s="156" t="s">
        <v>299</v>
      </c>
    </row>
    <row r="66" spans="4:5" ht="15.75" thickBot="1" x14ac:dyDescent="0.3">
      <c r="D66" s="176" t="s">
        <v>300</v>
      </c>
      <c r="E66" s="162" t="s">
        <v>301</v>
      </c>
    </row>
    <row r="67" spans="4:5" ht="15" x14ac:dyDescent="0.25">
      <c r="D67" s="145"/>
      <c r="E67" s="145"/>
    </row>
    <row r="68" spans="4:5" ht="15" x14ac:dyDescent="0.25">
      <c r="D68" s="145"/>
      <c r="E68" s="145"/>
    </row>
    <row r="69" spans="4:5" ht="15" x14ac:dyDescent="0.25">
      <c r="D69" s="145"/>
      <c r="E69" s="145"/>
    </row>
    <row r="70" spans="4:5" ht="15" x14ac:dyDescent="0.25">
      <c r="D70" s="145"/>
      <c r="E70" s="145"/>
    </row>
    <row r="71" spans="4:5" ht="15" x14ac:dyDescent="0.25">
      <c r="E71" s="165"/>
    </row>
    <row r="72" spans="4:5" ht="15" x14ac:dyDescent="0.25">
      <c r="E72" s="165"/>
    </row>
    <row r="73" spans="4:5" ht="15" x14ac:dyDescent="0.25">
      <c r="D73" s="145"/>
      <c r="E73" s="145"/>
    </row>
    <row r="74" spans="4:5" ht="15" x14ac:dyDescent="0.25">
      <c r="D74" s="145"/>
      <c r="E74" s="145"/>
    </row>
    <row r="75" spans="4:5" ht="15" x14ac:dyDescent="0.25">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H22" sqref="H22"/>
    </sheetView>
  </sheetViews>
  <sheetFormatPr defaultRowHeight="14.4" x14ac:dyDescent="0.3"/>
  <cols>
    <col min="1" max="1" width="13.44140625" customWidth="1"/>
    <col min="2" max="2" width="19.33203125" customWidth="1"/>
    <col min="3" max="9" width="11" customWidth="1"/>
    <col min="10" max="10" width="21.6640625" customWidth="1"/>
  </cols>
  <sheetData>
    <row r="1" spans="1:10" ht="18" x14ac:dyDescent="0.3">
      <c r="A1" s="41"/>
      <c r="B1" s="1" t="s">
        <v>669</v>
      </c>
    </row>
    <row r="2" spans="1:10" x14ac:dyDescent="0.3">
      <c r="A2" s="328" t="s">
        <v>613</v>
      </c>
      <c r="B2" t="s">
        <v>614</v>
      </c>
    </row>
    <row r="3" spans="1:10" x14ac:dyDescent="0.3">
      <c r="A3" s="328" t="s">
        <v>615</v>
      </c>
      <c r="B3" t="s">
        <v>616</v>
      </c>
    </row>
    <row r="6" spans="1:10" x14ac:dyDescent="0.3">
      <c r="B6" s="5">
        <v>1</v>
      </c>
      <c r="C6" s="5">
        <v>2</v>
      </c>
      <c r="D6" s="5">
        <v>3</v>
      </c>
      <c r="E6" s="42">
        <v>4</v>
      </c>
      <c r="F6" s="42">
        <v>5</v>
      </c>
      <c r="G6" s="42">
        <v>6</v>
      </c>
      <c r="H6" s="42">
        <v>7</v>
      </c>
      <c r="I6" s="42">
        <v>8</v>
      </c>
      <c r="J6" s="42">
        <v>9</v>
      </c>
    </row>
    <row r="7" spans="1:10" ht="24.6" customHeight="1" x14ac:dyDescent="0.3">
      <c r="B7" s="44" t="s">
        <v>670</v>
      </c>
      <c r="C7" s="44">
        <v>2024</v>
      </c>
      <c r="D7" s="44">
        <v>2025</v>
      </c>
      <c r="E7" s="45">
        <v>2026</v>
      </c>
      <c r="F7" s="44">
        <v>2027</v>
      </c>
      <c r="G7" s="44">
        <v>2028</v>
      </c>
      <c r="H7" s="45">
        <v>2029</v>
      </c>
      <c r="I7" s="44" t="s">
        <v>90</v>
      </c>
      <c r="J7" s="345" t="s">
        <v>444</v>
      </c>
    </row>
    <row r="8" spans="1:10" ht="24.6" customHeight="1" x14ac:dyDescent="0.3">
      <c r="B8" s="344" t="s">
        <v>466</v>
      </c>
      <c r="C8" s="349"/>
      <c r="D8" s="350"/>
      <c r="E8" s="351"/>
      <c r="F8" s="351"/>
      <c r="G8" s="352"/>
      <c r="H8" s="352"/>
      <c r="I8" s="353">
        <f>SUM(C8:H8)</f>
        <v>0</v>
      </c>
      <c r="J8" s="315" t="str">
        <f>IF(I8='VPS2'!H8,"Gerai","Klaida, nesutampa su VPS2 suma")</f>
        <v>Gerai</v>
      </c>
    </row>
    <row r="9" spans="1:10" ht="24.6" customHeight="1" x14ac:dyDescent="0.3">
      <c r="B9" s="344" t="s">
        <v>467</v>
      </c>
      <c r="C9" s="349"/>
      <c r="D9" s="350"/>
      <c r="E9" s="351"/>
      <c r="F9" s="351"/>
      <c r="G9" s="352"/>
      <c r="H9" s="352"/>
      <c r="I9" s="353">
        <f t="shared" ref="I9:I14" si="0">SUM(C9:H9)</f>
        <v>0</v>
      </c>
      <c r="J9" s="315" t="str">
        <f>IF(I9='VPS2'!I8,"Gerai","Klaida, nesutampa su VPS2 suma")</f>
        <v>Gerai</v>
      </c>
    </row>
    <row r="10" spans="1:10" ht="24.6" customHeight="1" x14ac:dyDescent="0.3">
      <c r="B10" s="344" t="s">
        <v>86</v>
      </c>
      <c r="C10" s="354"/>
      <c r="D10" s="355"/>
      <c r="E10" s="356">
        <v>15</v>
      </c>
      <c r="F10" s="356">
        <v>2</v>
      </c>
      <c r="G10" s="357"/>
      <c r="H10" s="357"/>
      <c r="I10" s="358">
        <f t="shared" si="0"/>
        <v>17</v>
      </c>
      <c r="J10" s="315" t="str">
        <f>IF(I10='VPS2'!J8,"Gerai","Klaida, nesutampa su VPS2 suma")</f>
        <v>Gerai</v>
      </c>
    </row>
    <row r="11" spans="1:10" ht="24.6" customHeight="1" x14ac:dyDescent="0.3">
      <c r="B11" s="344" t="s">
        <v>468</v>
      </c>
      <c r="C11" s="349"/>
      <c r="D11" s="350"/>
      <c r="E11" s="351">
        <v>5</v>
      </c>
      <c r="F11" s="351">
        <v>5</v>
      </c>
      <c r="G11" s="352"/>
      <c r="H11" s="352"/>
      <c r="I11" s="353">
        <f t="shared" si="0"/>
        <v>10</v>
      </c>
      <c r="J11" s="315" t="str">
        <f>IF(I11='VPS2'!K8,"Gerai","Klaida, nesutampa su VPS2 suma")</f>
        <v>Gerai</v>
      </c>
    </row>
    <row r="12" spans="1:10" ht="24.6" customHeight="1" x14ac:dyDescent="0.3">
      <c r="B12" s="344" t="s">
        <v>469</v>
      </c>
      <c r="C12" s="349"/>
      <c r="D12" s="350"/>
      <c r="E12" s="351">
        <v>3</v>
      </c>
      <c r="F12" s="351"/>
      <c r="G12" s="352"/>
      <c r="H12" s="352"/>
      <c r="I12" s="353">
        <f t="shared" si="0"/>
        <v>3</v>
      </c>
      <c r="J12" s="315" t="str">
        <f>IF(I12='VPS2'!L8,"Gerai","Klaida, nesutampa su VPS2 suma")</f>
        <v>Gerai</v>
      </c>
    </row>
    <row r="13" spans="1:10" ht="24.6" customHeight="1" x14ac:dyDescent="0.3">
      <c r="B13" s="344" t="s">
        <v>87</v>
      </c>
      <c r="C13" s="349"/>
      <c r="D13" s="350"/>
      <c r="E13" s="351">
        <v>4116</v>
      </c>
      <c r="F13" s="351">
        <v>874</v>
      </c>
      <c r="G13" s="352"/>
      <c r="H13" s="352"/>
      <c r="I13" s="353">
        <f t="shared" si="0"/>
        <v>4990</v>
      </c>
      <c r="J13" s="315" t="str">
        <f>IF(I13='VPS2'!M8,"Gerai","Klaida, nesutampa su VPS2 suma")</f>
        <v>Gerai</v>
      </c>
    </row>
    <row r="14" spans="1:10" ht="24.6" customHeight="1" x14ac:dyDescent="0.3">
      <c r="B14" s="344" t="s">
        <v>470</v>
      </c>
      <c r="C14" s="349"/>
      <c r="D14" s="350"/>
      <c r="E14" s="351">
        <v>673</v>
      </c>
      <c r="F14" s="351">
        <v>206</v>
      </c>
      <c r="G14" s="352"/>
      <c r="H14" s="352"/>
      <c r="I14" s="353">
        <f t="shared" si="0"/>
        <v>879</v>
      </c>
      <c r="J14" s="315" t="str">
        <f>IF(I14='VPS2'!N8,"Gerai","Klaida, nesutampa su VPS2 suma")</f>
        <v>Gerai</v>
      </c>
    </row>
    <row r="17" spans="2:6" x14ac:dyDescent="0.3">
      <c r="B17" s="32"/>
      <c r="C17" s="390" t="s">
        <v>671</v>
      </c>
      <c r="D17" s="390"/>
      <c r="E17" s="390"/>
      <c r="F17" s="390"/>
    </row>
    <row r="18" spans="2:6" ht="52.2" customHeight="1" x14ac:dyDescent="0.3">
      <c r="B18" s="35">
        <v>1</v>
      </c>
      <c r="C18" s="391" t="s">
        <v>672</v>
      </c>
      <c r="D18" s="391"/>
      <c r="E18" s="391"/>
      <c r="F18" s="391"/>
    </row>
  </sheetData>
  <mergeCells count="2">
    <mergeCell ref="C17:F17"/>
    <mergeCell ref="C18:F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topLeftCell="A3" workbookViewId="0">
      <selection activeCell="E12" sqref="E12"/>
    </sheetView>
  </sheetViews>
  <sheetFormatPr defaultColWidth="8.88671875" defaultRowHeight="14.4" x14ac:dyDescent="0.3"/>
  <cols>
    <col min="1" max="1" width="14" style="56" customWidth="1"/>
    <col min="2" max="2" width="25" style="56" customWidth="1"/>
    <col min="3" max="5" width="13.109375" style="56" customWidth="1"/>
    <col min="6" max="8" width="16.44140625" style="56" customWidth="1"/>
    <col min="9" max="16384" width="8.88671875" style="56"/>
  </cols>
  <sheetData>
    <row r="1" spans="1:8" ht="18" x14ac:dyDescent="0.3">
      <c r="A1" s="59"/>
      <c r="B1" s="392" t="s">
        <v>92</v>
      </c>
      <c r="C1" s="392"/>
      <c r="D1" s="392"/>
      <c r="E1" s="392"/>
      <c r="F1" s="392"/>
      <c r="G1" s="392"/>
      <c r="H1" s="392"/>
    </row>
    <row r="2" spans="1:8" ht="14.4" customHeight="1" x14ac:dyDescent="0.3">
      <c r="A2" s="59"/>
      <c r="B2" s="324"/>
      <c r="C2" s="324"/>
      <c r="D2" s="324"/>
      <c r="E2" s="324"/>
      <c r="F2" s="324"/>
      <c r="G2" s="324"/>
      <c r="H2" s="324"/>
    </row>
    <row r="3" spans="1:8" ht="14.4" customHeight="1" x14ac:dyDescent="0.3">
      <c r="A3" s="329" t="s">
        <v>613</v>
      </c>
      <c r="B3" s="326" t="s">
        <v>618</v>
      </c>
      <c r="C3" s="324"/>
      <c r="D3" s="324"/>
      <c r="E3" s="324"/>
      <c r="F3" s="324"/>
      <c r="G3" s="324"/>
      <c r="H3" s="324"/>
    </row>
    <row r="4" spans="1:8" ht="14.4" customHeight="1" x14ac:dyDescent="0.3">
      <c r="A4" s="329" t="s">
        <v>615</v>
      </c>
      <c r="B4" s="327" t="s">
        <v>619</v>
      </c>
      <c r="C4" s="57"/>
      <c r="D4" s="57"/>
      <c r="E4" s="57"/>
      <c r="F4" s="57"/>
      <c r="G4" s="57"/>
      <c r="H4" s="57"/>
    </row>
    <row r="5" spans="1:8" ht="14.4" customHeight="1" x14ac:dyDescent="0.3">
      <c r="A5" s="58"/>
      <c r="B5" s="58"/>
      <c r="C5" s="58"/>
      <c r="D5" s="58"/>
      <c r="E5" s="58"/>
      <c r="F5" s="58"/>
      <c r="G5" s="58"/>
      <c r="H5" s="58"/>
    </row>
    <row r="6" spans="1:8" ht="48.6" customHeight="1" x14ac:dyDescent="0.3">
      <c r="A6" s="60" t="s">
        <v>93</v>
      </c>
      <c r="B6" s="60" t="s">
        <v>94</v>
      </c>
      <c r="C6" s="60" t="s">
        <v>95</v>
      </c>
      <c r="D6" s="60" t="s">
        <v>96</v>
      </c>
      <c r="E6" s="60" t="s">
        <v>97</v>
      </c>
      <c r="F6" s="60" t="s">
        <v>98</v>
      </c>
      <c r="G6" s="60" t="s">
        <v>99</v>
      </c>
      <c r="H6" s="60" t="s">
        <v>100</v>
      </c>
    </row>
    <row r="7" spans="1:8" ht="152.4" customHeight="1" x14ac:dyDescent="0.3">
      <c r="A7" s="61" t="s">
        <v>101</v>
      </c>
      <c r="B7" s="61" t="s">
        <v>102</v>
      </c>
      <c r="C7" s="61" t="s">
        <v>516</v>
      </c>
      <c r="D7" s="61" t="s">
        <v>516</v>
      </c>
      <c r="E7" s="61" t="s">
        <v>517</v>
      </c>
      <c r="F7" s="61" t="s">
        <v>103</v>
      </c>
      <c r="G7" s="61" t="s">
        <v>103</v>
      </c>
      <c r="H7" s="61" t="s">
        <v>103</v>
      </c>
    </row>
    <row r="8" spans="1:8" x14ac:dyDescent="0.3">
      <c r="A8" s="62" t="s">
        <v>90</v>
      </c>
      <c r="B8" s="62"/>
      <c r="C8" s="62"/>
      <c r="D8" s="62"/>
      <c r="E8" s="62">
        <f>SUM(E9:E38)</f>
        <v>4</v>
      </c>
      <c r="F8" s="63"/>
      <c r="G8" s="62"/>
      <c r="H8" s="62"/>
    </row>
    <row r="9" spans="1:8" x14ac:dyDescent="0.3">
      <c r="A9" s="11" t="str">
        <f>IF(F9&gt;0,'VPS1'!C10,0)</f>
        <v>ALYT</v>
      </c>
      <c r="B9" s="64" t="s">
        <v>104</v>
      </c>
      <c r="C9" s="65">
        <v>45350</v>
      </c>
      <c r="D9" s="65">
        <v>45380</v>
      </c>
      <c r="E9" s="30">
        <v>1</v>
      </c>
      <c r="F9" s="66">
        <f>D9-C9</f>
        <v>30</v>
      </c>
      <c r="G9" s="64">
        <f>YEAR(C9)</f>
        <v>2024</v>
      </c>
      <c r="H9" s="64">
        <f>YEAR(D9)</f>
        <v>2024</v>
      </c>
    </row>
    <row r="10" spans="1:8" x14ac:dyDescent="0.3">
      <c r="A10" s="11" t="str">
        <f>IF(F10&gt;0,'VPS1'!C11,0)</f>
        <v>ALYT</v>
      </c>
      <c r="B10" s="64" t="s">
        <v>105</v>
      </c>
      <c r="C10" s="65">
        <v>45421</v>
      </c>
      <c r="D10" s="65">
        <v>45471</v>
      </c>
      <c r="E10" s="30">
        <v>1</v>
      </c>
      <c r="F10" s="66">
        <f t="shared" ref="F10:F38" si="0">D10-C10</f>
        <v>50</v>
      </c>
      <c r="G10" s="64">
        <f t="shared" ref="G10:H38" si="1">YEAR(C10)</f>
        <v>2024</v>
      </c>
      <c r="H10" s="64">
        <f t="shared" si="1"/>
        <v>2024</v>
      </c>
    </row>
    <row r="11" spans="1:8" x14ac:dyDescent="0.3">
      <c r="A11" s="11" t="str">
        <f>IF(F11&gt;0,'VPS1'!C12,0)</f>
        <v>ALYT</v>
      </c>
      <c r="B11" s="64" t="s">
        <v>106</v>
      </c>
      <c r="C11" s="65">
        <v>45539</v>
      </c>
      <c r="D11" s="65">
        <v>45569</v>
      </c>
      <c r="E11" s="30">
        <v>2</v>
      </c>
      <c r="F11" s="66">
        <f t="shared" si="0"/>
        <v>30</v>
      </c>
      <c r="G11" s="64">
        <f t="shared" si="1"/>
        <v>2024</v>
      </c>
      <c r="H11" s="64">
        <f t="shared" si="1"/>
        <v>2024</v>
      </c>
    </row>
    <row r="12" spans="1:8" x14ac:dyDescent="0.3">
      <c r="A12" s="11" t="str">
        <f>IF(F12&gt;0,'VPS1'!C13,0)</f>
        <v>ALYT</v>
      </c>
      <c r="B12" s="64" t="s">
        <v>107</v>
      </c>
      <c r="C12" s="65">
        <v>45616</v>
      </c>
      <c r="D12" s="65">
        <v>45646</v>
      </c>
      <c r="E12" s="30">
        <v>0</v>
      </c>
      <c r="F12" s="66">
        <f t="shared" si="0"/>
        <v>30</v>
      </c>
      <c r="G12" s="64">
        <f t="shared" si="1"/>
        <v>2024</v>
      </c>
      <c r="H12" s="64">
        <f t="shared" si="1"/>
        <v>2024</v>
      </c>
    </row>
    <row r="13" spans="1:8" x14ac:dyDescent="0.3">
      <c r="A13" s="11">
        <f>IF(F13&gt;0,'VPS1'!C14,0)</f>
        <v>0</v>
      </c>
      <c r="B13" s="64" t="s">
        <v>108</v>
      </c>
      <c r="C13" s="65"/>
      <c r="D13" s="65"/>
      <c r="E13" s="30"/>
      <c r="F13" s="66">
        <f t="shared" si="0"/>
        <v>0</v>
      </c>
      <c r="G13" s="64">
        <f t="shared" si="1"/>
        <v>1900</v>
      </c>
      <c r="H13" s="64">
        <f t="shared" si="1"/>
        <v>1900</v>
      </c>
    </row>
    <row r="14" spans="1:8" x14ac:dyDescent="0.3">
      <c r="A14" s="11">
        <f>IF(F14&gt;0,'VPS1'!C15,0)</f>
        <v>0</v>
      </c>
      <c r="B14" s="64" t="s">
        <v>109</v>
      </c>
      <c r="C14" s="65"/>
      <c r="D14" s="65"/>
      <c r="E14" s="30"/>
      <c r="F14" s="66">
        <f t="shared" si="0"/>
        <v>0</v>
      </c>
      <c r="G14" s="64">
        <f t="shared" si="1"/>
        <v>1900</v>
      </c>
      <c r="H14" s="64">
        <f t="shared" si="1"/>
        <v>1900</v>
      </c>
    </row>
    <row r="15" spans="1:8" x14ac:dyDescent="0.3">
      <c r="A15" s="11">
        <f>IF(F15&gt;0,'VPS1'!C16,0)</f>
        <v>0</v>
      </c>
      <c r="B15" s="64" t="s">
        <v>110</v>
      </c>
      <c r="C15" s="65"/>
      <c r="D15" s="65"/>
      <c r="E15" s="30"/>
      <c r="F15" s="66">
        <f t="shared" si="0"/>
        <v>0</v>
      </c>
      <c r="G15" s="64">
        <f t="shared" si="1"/>
        <v>1900</v>
      </c>
      <c r="H15" s="64">
        <f t="shared" si="1"/>
        <v>1900</v>
      </c>
    </row>
    <row r="16" spans="1:8" x14ac:dyDescent="0.3">
      <c r="A16" s="11">
        <f>IF(F16&gt;0,'VPS1'!C17,0)</f>
        <v>0</v>
      </c>
      <c r="B16" s="64" t="s">
        <v>111</v>
      </c>
      <c r="C16" s="65"/>
      <c r="D16" s="65"/>
      <c r="E16" s="30"/>
      <c r="F16" s="66">
        <f t="shared" si="0"/>
        <v>0</v>
      </c>
      <c r="G16" s="64">
        <f t="shared" si="1"/>
        <v>1900</v>
      </c>
      <c r="H16" s="64">
        <f t="shared" si="1"/>
        <v>1900</v>
      </c>
    </row>
    <row r="17" spans="1:8" x14ac:dyDescent="0.3">
      <c r="A17" s="11">
        <f>IF(F17&gt;0,'VPS1'!C18,0)</f>
        <v>0</v>
      </c>
      <c r="B17" s="64" t="s">
        <v>112</v>
      </c>
      <c r="C17" s="65"/>
      <c r="D17" s="65"/>
      <c r="E17" s="30"/>
      <c r="F17" s="66">
        <f t="shared" si="0"/>
        <v>0</v>
      </c>
      <c r="G17" s="64">
        <f t="shared" si="1"/>
        <v>1900</v>
      </c>
      <c r="H17" s="64">
        <f t="shared" si="1"/>
        <v>1900</v>
      </c>
    </row>
    <row r="18" spans="1:8" x14ac:dyDescent="0.3">
      <c r="A18" s="11">
        <f>IF(F18&gt;0,'VPS1'!C19,0)</f>
        <v>0</v>
      </c>
      <c r="B18" s="64" t="s">
        <v>113</v>
      </c>
      <c r="C18" s="65"/>
      <c r="D18" s="65"/>
      <c r="E18" s="30"/>
      <c r="F18" s="66">
        <f t="shared" si="0"/>
        <v>0</v>
      </c>
      <c r="G18" s="64">
        <f t="shared" si="1"/>
        <v>1900</v>
      </c>
      <c r="H18" s="64">
        <f t="shared" si="1"/>
        <v>1900</v>
      </c>
    </row>
    <row r="19" spans="1:8" x14ac:dyDescent="0.3">
      <c r="A19" s="11">
        <f>IF(F19&gt;0,'VPS1'!C20,0)</f>
        <v>0</v>
      </c>
      <c r="B19" s="64" t="s">
        <v>114</v>
      </c>
      <c r="C19" s="65"/>
      <c r="D19" s="65"/>
      <c r="E19" s="30"/>
      <c r="F19" s="66">
        <f t="shared" si="0"/>
        <v>0</v>
      </c>
      <c r="G19" s="64">
        <f t="shared" si="1"/>
        <v>1900</v>
      </c>
      <c r="H19" s="64">
        <f t="shared" si="1"/>
        <v>1900</v>
      </c>
    </row>
    <row r="20" spans="1:8" x14ac:dyDescent="0.3">
      <c r="A20" s="11">
        <f>IF(F20&gt;0,'VPS1'!C21,0)</f>
        <v>0</v>
      </c>
      <c r="B20" s="64" t="s">
        <v>115</v>
      </c>
      <c r="C20" s="65"/>
      <c r="D20" s="65"/>
      <c r="E20" s="30"/>
      <c r="F20" s="66">
        <f t="shared" si="0"/>
        <v>0</v>
      </c>
      <c r="G20" s="64">
        <f t="shared" si="1"/>
        <v>1900</v>
      </c>
      <c r="H20" s="64">
        <f t="shared" si="1"/>
        <v>1900</v>
      </c>
    </row>
    <row r="21" spans="1:8" x14ac:dyDescent="0.3">
      <c r="A21" s="11">
        <f>IF(F21&gt;0,'VPS1'!C22,0)</f>
        <v>0</v>
      </c>
      <c r="B21" s="64" t="s">
        <v>116</v>
      </c>
      <c r="C21" s="65"/>
      <c r="D21" s="65"/>
      <c r="E21" s="30"/>
      <c r="F21" s="66">
        <f t="shared" si="0"/>
        <v>0</v>
      </c>
      <c r="G21" s="64">
        <f t="shared" si="1"/>
        <v>1900</v>
      </c>
      <c r="H21" s="64">
        <f t="shared" si="1"/>
        <v>1900</v>
      </c>
    </row>
    <row r="22" spans="1:8" x14ac:dyDescent="0.3">
      <c r="A22" s="11">
        <f>IF(F22&gt;0,'VPS1'!C23,0)</f>
        <v>0</v>
      </c>
      <c r="B22" s="64" t="s">
        <v>117</v>
      </c>
      <c r="C22" s="65"/>
      <c r="D22" s="65"/>
      <c r="E22" s="30"/>
      <c r="F22" s="66">
        <f t="shared" si="0"/>
        <v>0</v>
      </c>
      <c r="G22" s="64">
        <f t="shared" si="1"/>
        <v>1900</v>
      </c>
      <c r="H22" s="64">
        <f t="shared" si="1"/>
        <v>1900</v>
      </c>
    </row>
    <row r="23" spans="1:8" x14ac:dyDescent="0.3">
      <c r="A23" s="11">
        <f>IF(F23&gt;0,'VPS1'!C24,0)</f>
        <v>0</v>
      </c>
      <c r="B23" s="64" t="s">
        <v>118</v>
      </c>
      <c r="C23" s="65"/>
      <c r="D23" s="65"/>
      <c r="E23" s="30"/>
      <c r="F23" s="66">
        <f t="shared" si="0"/>
        <v>0</v>
      </c>
      <c r="G23" s="64">
        <f t="shared" si="1"/>
        <v>1900</v>
      </c>
      <c r="H23" s="64">
        <f t="shared" si="1"/>
        <v>1900</v>
      </c>
    </row>
    <row r="24" spans="1:8" x14ac:dyDescent="0.3">
      <c r="A24" s="11">
        <f>IF(F24&gt;0,'VPS1'!C25,0)</f>
        <v>0</v>
      </c>
      <c r="B24" s="64" t="s">
        <v>119</v>
      </c>
      <c r="C24" s="65"/>
      <c r="D24" s="65"/>
      <c r="E24" s="30"/>
      <c r="F24" s="66">
        <f t="shared" si="0"/>
        <v>0</v>
      </c>
      <c r="G24" s="64">
        <f t="shared" si="1"/>
        <v>1900</v>
      </c>
      <c r="H24" s="64">
        <f t="shared" si="1"/>
        <v>1900</v>
      </c>
    </row>
    <row r="25" spans="1:8" x14ac:dyDescent="0.3">
      <c r="A25" s="11">
        <f>IF(F25&gt;0,'VPS1'!C26,0)</f>
        <v>0</v>
      </c>
      <c r="B25" s="64" t="s">
        <v>120</v>
      </c>
      <c r="C25" s="65"/>
      <c r="D25" s="65"/>
      <c r="E25" s="30"/>
      <c r="F25" s="66">
        <f t="shared" si="0"/>
        <v>0</v>
      </c>
      <c r="G25" s="64">
        <f t="shared" si="1"/>
        <v>1900</v>
      </c>
      <c r="H25" s="64">
        <f t="shared" si="1"/>
        <v>1900</v>
      </c>
    </row>
    <row r="26" spans="1:8" x14ac:dyDescent="0.3">
      <c r="A26" s="11">
        <f>IF(F26&gt;0,'VPS1'!C27,0)</f>
        <v>0</v>
      </c>
      <c r="B26" s="64" t="s">
        <v>121</v>
      </c>
      <c r="C26" s="65"/>
      <c r="D26" s="65"/>
      <c r="E26" s="30"/>
      <c r="F26" s="66">
        <f t="shared" si="0"/>
        <v>0</v>
      </c>
      <c r="G26" s="64">
        <f t="shared" si="1"/>
        <v>1900</v>
      </c>
      <c r="H26" s="64">
        <f t="shared" si="1"/>
        <v>1900</v>
      </c>
    </row>
    <row r="27" spans="1:8" x14ac:dyDescent="0.3">
      <c r="A27" s="11">
        <f>IF(F27&gt;0,'VPS1'!C28,0)</f>
        <v>0</v>
      </c>
      <c r="B27" s="64" t="s">
        <v>122</v>
      </c>
      <c r="C27" s="65"/>
      <c r="D27" s="65"/>
      <c r="E27" s="30"/>
      <c r="F27" s="66">
        <f t="shared" si="0"/>
        <v>0</v>
      </c>
      <c r="G27" s="64">
        <f t="shared" si="1"/>
        <v>1900</v>
      </c>
      <c r="H27" s="64">
        <f t="shared" si="1"/>
        <v>1900</v>
      </c>
    </row>
    <row r="28" spans="1:8" ht="15" x14ac:dyDescent="0.25">
      <c r="A28" s="11">
        <f>IF(F28&gt;0,'VPS1'!C29,0)</f>
        <v>0</v>
      </c>
      <c r="B28" s="64" t="s">
        <v>123</v>
      </c>
      <c r="C28" s="65"/>
      <c r="D28" s="65"/>
      <c r="E28" s="30"/>
      <c r="F28" s="66">
        <f t="shared" si="0"/>
        <v>0</v>
      </c>
      <c r="G28" s="64">
        <f t="shared" si="1"/>
        <v>1900</v>
      </c>
      <c r="H28" s="64">
        <f t="shared" si="1"/>
        <v>1900</v>
      </c>
    </row>
    <row r="29" spans="1:8" ht="15" x14ac:dyDescent="0.25">
      <c r="A29" s="11">
        <f>IF(F29&gt;0,'VPS1'!C30,0)</f>
        <v>0</v>
      </c>
      <c r="B29" s="64" t="s">
        <v>124</v>
      </c>
      <c r="C29" s="65"/>
      <c r="D29" s="65"/>
      <c r="E29" s="30"/>
      <c r="F29" s="66">
        <f t="shared" si="0"/>
        <v>0</v>
      </c>
      <c r="G29" s="64">
        <f t="shared" si="1"/>
        <v>1900</v>
      </c>
      <c r="H29" s="64">
        <f t="shared" si="1"/>
        <v>1900</v>
      </c>
    </row>
    <row r="30" spans="1:8" ht="15" x14ac:dyDescent="0.25">
      <c r="A30" s="11">
        <f>IF(F30&gt;0,'VPS1'!C31,0)</f>
        <v>0</v>
      </c>
      <c r="B30" s="64" t="s">
        <v>125</v>
      </c>
      <c r="C30" s="65"/>
      <c r="D30" s="65"/>
      <c r="E30" s="30"/>
      <c r="F30" s="66">
        <f t="shared" si="0"/>
        <v>0</v>
      </c>
      <c r="G30" s="64">
        <f t="shared" si="1"/>
        <v>1900</v>
      </c>
      <c r="H30" s="64">
        <f t="shared" si="1"/>
        <v>1900</v>
      </c>
    </row>
    <row r="31" spans="1:8" ht="15" x14ac:dyDescent="0.25">
      <c r="A31" s="11">
        <f>IF(F31&gt;0,'VPS1'!C32,0)</f>
        <v>0</v>
      </c>
      <c r="B31" s="64" t="s">
        <v>126</v>
      </c>
      <c r="C31" s="65"/>
      <c r="D31" s="65"/>
      <c r="E31" s="30"/>
      <c r="F31" s="66">
        <f t="shared" si="0"/>
        <v>0</v>
      </c>
      <c r="G31" s="64">
        <f t="shared" si="1"/>
        <v>1900</v>
      </c>
      <c r="H31" s="64">
        <f t="shared" si="1"/>
        <v>1900</v>
      </c>
    </row>
    <row r="32" spans="1:8" ht="15" x14ac:dyDescent="0.25">
      <c r="A32" s="11">
        <f>IF(F32&gt;0,'VPS1'!C33,0)</f>
        <v>0</v>
      </c>
      <c r="B32" s="64" t="s">
        <v>127</v>
      </c>
      <c r="C32" s="65"/>
      <c r="D32" s="65"/>
      <c r="E32" s="30"/>
      <c r="F32" s="66">
        <f t="shared" si="0"/>
        <v>0</v>
      </c>
      <c r="G32" s="64">
        <f t="shared" si="1"/>
        <v>1900</v>
      </c>
      <c r="H32" s="64">
        <f t="shared" si="1"/>
        <v>1900</v>
      </c>
    </row>
    <row r="33" spans="1:8" ht="15" x14ac:dyDescent="0.25">
      <c r="A33" s="11">
        <f>IF(F33&gt;0,'VPS1'!C34,0)</f>
        <v>0</v>
      </c>
      <c r="B33" s="64" t="s">
        <v>128</v>
      </c>
      <c r="C33" s="65"/>
      <c r="D33" s="65"/>
      <c r="E33" s="30"/>
      <c r="F33" s="66">
        <f t="shared" si="0"/>
        <v>0</v>
      </c>
      <c r="G33" s="64">
        <f t="shared" si="1"/>
        <v>1900</v>
      </c>
      <c r="H33" s="64">
        <f t="shared" si="1"/>
        <v>1900</v>
      </c>
    </row>
    <row r="34" spans="1:8" ht="15" x14ac:dyDescent="0.25">
      <c r="A34" s="11">
        <f>IF(F34&gt;0,'VPS1'!C35,0)</f>
        <v>0</v>
      </c>
      <c r="B34" s="64" t="s">
        <v>129</v>
      </c>
      <c r="C34" s="65"/>
      <c r="D34" s="65"/>
      <c r="E34" s="30"/>
      <c r="F34" s="66">
        <f t="shared" si="0"/>
        <v>0</v>
      </c>
      <c r="G34" s="64">
        <f t="shared" si="1"/>
        <v>1900</v>
      </c>
      <c r="H34" s="64">
        <f t="shared" si="1"/>
        <v>1900</v>
      </c>
    </row>
    <row r="35" spans="1:8" ht="15" x14ac:dyDescent="0.25">
      <c r="A35" s="11">
        <f>IF(F35&gt;0,'VPS1'!C36,0)</f>
        <v>0</v>
      </c>
      <c r="B35" s="64" t="s">
        <v>130</v>
      </c>
      <c r="C35" s="65"/>
      <c r="D35" s="65"/>
      <c r="E35" s="30"/>
      <c r="F35" s="66">
        <f t="shared" si="0"/>
        <v>0</v>
      </c>
      <c r="G35" s="64">
        <f t="shared" si="1"/>
        <v>1900</v>
      </c>
      <c r="H35" s="64">
        <f t="shared" si="1"/>
        <v>1900</v>
      </c>
    </row>
    <row r="36" spans="1:8" ht="15" x14ac:dyDescent="0.25">
      <c r="A36" s="11">
        <f>IF(F36&gt;0,'VPS1'!C37,0)</f>
        <v>0</v>
      </c>
      <c r="B36" s="64" t="s">
        <v>131</v>
      </c>
      <c r="C36" s="65"/>
      <c r="D36" s="65"/>
      <c r="E36" s="30"/>
      <c r="F36" s="66">
        <f t="shared" si="0"/>
        <v>0</v>
      </c>
      <c r="G36" s="64">
        <f t="shared" si="1"/>
        <v>1900</v>
      </c>
      <c r="H36" s="64">
        <f t="shared" si="1"/>
        <v>1900</v>
      </c>
    </row>
    <row r="37" spans="1:8" ht="15" x14ac:dyDescent="0.25">
      <c r="A37" s="11">
        <f>IF(F37&gt;0,'VPS1'!C38,0)</f>
        <v>0</v>
      </c>
      <c r="B37" s="64" t="s">
        <v>132</v>
      </c>
      <c r="C37" s="65"/>
      <c r="D37" s="65"/>
      <c r="E37" s="30"/>
      <c r="F37" s="66">
        <f t="shared" si="0"/>
        <v>0</v>
      </c>
      <c r="G37" s="64">
        <f t="shared" si="1"/>
        <v>1900</v>
      </c>
      <c r="H37" s="64">
        <f t="shared" si="1"/>
        <v>1900</v>
      </c>
    </row>
    <row r="38" spans="1:8" ht="15" x14ac:dyDescent="0.25">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A5" workbookViewId="0">
      <selection activeCell="J8" sqref="J8"/>
    </sheetView>
  </sheetViews>
  <sheetFormatPr defaultColWidth="8.6640625" defaultRowHeight="14.4" x14ac:dyDescent="0.3"/>
  <cols>
    <col min="1" max="1" width="13.33203125" style="84" customWidth="1"/>
    <col min="2" max="3" width="16.33203125" style="90" customWidth="1"/>
    <col min="4" max="4" width="40" style="91" customWidth="1"/>
    <col min="5" max="6" width="26.5546875" style="84" customWidth="1"/>
    <col min="7" max="7" width="24" style="84" customWidth="1"/>
    <col min="8" max="8" width="10.6640625" style="91" customWidth="1"/>
    <col min="9" max="10" width="16.5546875" style="84" customWidth="1"/>
    <col min="11" max="40" width="10.6640625" style="84" customWidth="1"/>
    <col min="41" max="16384" width="8.6640625" style="84"/>
  </cols>
  <sheetData>
    <row r="1" spans="1:40" s="72" customFormat="1" ht="18" x14ac:dyDescent="0.3">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 x14ac:dyDescent="0.3">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 x14ac:dyDescent="0.3">
      <c r="A3" s="329" t="s">
        <v>613</v>
      </c>
      <c r="B3" s="326" t="s">
        <v>618</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2" customHeight="1" x14ac:dyDescent="0.3">
      <c r="A4" s="329" t="s">
        <v>615</v>
      </c>
      <c r="B4" s="327" t="s">
        <v>620</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3">
      <c r="B5" s="73"/>
      <c r="C5" s="73"/>
      <c r="D5" s="76"/>
      <c r="H5" s="77"/>
      <c r="K5" s="393" t="s">
        <v>139</v>
      </c>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row>
    <row r="6" spans="1:40" s="80" customFormat="1" ht="115.2" x14ac:dyDescent="0.3">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43.2" x14ac:dyDescent="0.3">
      <c r="B7" s="81" t="s">
        <v>101</v>
      </c>
      <c r="C7" s="81" t="s">
        <v>101</v>
      </c>
      <c r="D7" s="81" t="s">
        <v>101</v>
      </c>
      <c r="E7" s="81" t="s">
        <v>101</v>
      </c>
      <c r="F7" s="81" t="s">
        <v>101</v>
      </c>
      <c r="G7" s="81" t="s">
        <v>101</v>
      </c>
      <c r="H7" s="82" t="s">
        <v>138</v>
      </c>
      <c r="I7" s="82" t="s">
        <v>138</v>
      </c>
      <c r="J7" s="82" t="s">
        <v>138</v>
      </c>
      <c r="K7" s="394" t="s">
        <v>625</v>
      </c>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5"/>
      <c r="AK7" s="395"/>
      <c r="AL7" s="395"/>
      <c r="AM7" s="396"/>
      <c r="AN7" s="82"/>
    </row>
    <row r="8" spans="1:40" x14ac:dyDescent="0.3">
      <c r="B8" s="79" t="s">
        <v>90</v>
      </c>
      <c r="C8" s="231"/>
      <c r="D8" s="232"/>
      <c r="E8" s="232"/>
      <c r="F8" s="233"/>
      <c r="G8" s="234">
        <f>SUM(G9:G28)</f>
        <v>1607108</v>
      </c>
      <c r="H8" s="235">
        <f>SUM(H9:H28)</f>
        <v>4</v>
      </c>
      <c r="I8" s="234">
        <f>SUM(I9:I28)</f>
        <v>503000</v>
      </c>
      <c r="J8" s="236">
        <f>IF(G8&gt;0,I8/G8,0)</f>
        <v>0.3129845660652551</v>
      </c>
      <c r="K8" s="237">
        <f t="shared" ref="K8:AN8" si="0">SUM(K9:K28)</f>
        <v>160000</v>
      </c>
      <c r="L8" s="237">
        <f t="shared" si="0"/>
        <v>150000</v>
      </c>
      <c r="M8" s="237">
        <f t="shared" si="0"/>
        <v>150000</v>
      </c>
      <c r="N8" s="237">
        <f t="shared" si="0"/>
        <v>43000</v>
      </c>
      <c r="O8" s="237">
        <f t="shared" si="0"/>
        <v>0</v>
      </c>
      <c r="P8" s="237">
        <f t="shared" si="0"/>
        <v>0</v>
      </c>
      <c r="Q8" s="237">
        <f t="shared" si="0"/>
        <v>0</v>
      </c>
      <c r="R8" s="237">
        <f t="shared" si="0"/>
        <v>0</v>
      </c>
      <c r="S8" s="237">
        <f t="shared" si="0"/>
        <v>0</v>
      </c>
      <c r="T8" s="237">
        <f t="shared" si="0"/>
        <v>0</v>
      </c>
      <c r="U8" s="237">
        <f t="shared" si="0"/>
        <v>0</v>
      </c>
      <c r="V8" s="237">
        <f t="shared" si="0"/>
        <v>0</v>
      </c>
      <c r="W8" s="237">
        <f t="shared" si="0"/>
        <v>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ht="28.8" x14ac:dyDescent="0.3">
      <c r="B9" s="10" t="s">
        <v>12</v>
      </c>
      <c r="C9" s="226" t="str">
        <f>'VPS1'!C10</f>
        <v>ALYT</v>
      </c>
      <c r="D9" s="101" t="str">
        <f>'VPS1'!D10</f>
        <v xml:space="preserve">Sveikatinimo paslaugų kokybės gerinimas  ir prieinamumo didinimas </v>
      </c>
      <c r="E9" s="103" t="str">
        <f>'VPS1'!J10</f>
        <v>ALYT-LEADER-20VVG-03-01</v>
      </c>
      <c r="F9" s="103" t="str">
        <f>'VPS1'!I10</f>
        <v>LEADER-20VVG-03</v>
      </c>
      <c r="G9" s="104">
        <f>'VPS1'!G10</f>
        <v>480000</v>
      </c>
      <c r="H9" s="102">
        <f t="shared" ref="H9:H28" si="1">COUNTIFS(K9:AN9,"&gt;0")</f>
        <v>1</v>
      </c>
      <c r="I9" s="104">
        <f>SUM(K9:AN9)</f>
        <v>160000</v>
      </c>
      <c r="J9" s="105">
        <f>IF(G9&gt;0,I9/G9,0)</f>
        <v>0.33333333333333331</v>
      </c>
      <c r="K9" s="89">
        <v>160000</v>
      </c>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row>
    <row r="10" spans="1:40" ht="28.8" x14ac:dyDescent="0.3">
      <c r="B10" s="10" t="s">
        <v>16</v>
      </c>
      <c r="C10" s="226" t="str">
        <f>'VPS1'!C11</f>
        <v>ALYT</v>
      </c>
      <c r="D10" s="101" t="str">
        <f>'VPS1'!D11</f>
        <v>Darnaus turizmo verslo kūrimas ir plėtra integruojant vietos kultūros ir gamtos  išteklius</v>
      </c>
      <c r="E10" s="103" t="str">
        <f>'VPS1'!J11</f>
        <v>ALYT-LEADER-20VVG-03-02</v>
      </c>
      <c r="F10" s="103" t="str">
        <f>'VPS1'!I11</f>
        <v>LEADER-20VVG-03</v>
      </c>
      <c r="G10" s="104">
        <f>'VPS1'!G11</f>
        <v>450000</v>
      </c>
      <c r="H10" s="102">
        <f t="shared" si="1"/>
        <v>2</v>
      </c>
      <c r="I10" s="104">
        <f t="shared" ref="I10:I28" si="2">SUM(K10:AN10)</f>
        <v>300000</v>
      </c>
      <c r="J10" s="105">
        <f t="shared" ref="J10:J28" si="3">IF(G10&gt;0,I10/G10,0)</f>
        <v>0.66666666666666663</v>
      </c>
      <c r="K10" s="89"/>
      <c r="L10" s="89">
        <v>150000</v>
      </c>
      <c r="M10" s="89">
        <v>150000</v>
      </c>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ht="28.8" x14ac:dyDescent="0.3">
      <c r="B11" s="10" t="s">
        <v>19</v>
      </c>
      <c r="C11" s="226" t="str">
        <f>'VPS1'!C12</f>
        <v>ALYT</v>
      </c>
      <c r="D11" s="101" t="str">
        <f>'VPS1'!D12</f>
        <v>Teminių kaimų kūrimas ir  vietos produktų populiarinimas</v>
      </c>
      <c r="E11" s="103" t="str">
        <f>'VPS1'!J12</f>
        <v>ALYT-LEADER-20VVG-07-03</v>
      </c>
      <c r="F11" s="103" t="str">
        <f>'VPS1'!I12</f>
        <v>LEADER-20VVG-07</v>
      </c>
      <c r="G11" s="104">
        <f>'VPS1'!G12</f>
        <v>325000</v>
      </c>
      <c r="H11" s="102">
        <f t="shared" si="1"/>
        <v>0</v>
      </c>
      <c r="I11" s="104">
        <f t="shared" si="2"/>
        <v>0</v>
      </c>
      <c r="J11" s="105">
        <f t="shared" si="3"/>
        <v>0</v>
      </c>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row>
    <row r="12" spans="1:40" ht="28.8" x14ac:dyDescent="0.3">
      <c r="B12" s="10" t="s">
        <v>22</v>
      </c>
      <c r="C12" s="226" t="str">
        <f>'VPS1'!C13</f>
        <v>ALYT</v>
      </c>
      <c r="D12" s="101" t="str">
        <f>'VPS1'!D13</f>
        <v>Įtraukios infrastruktūros vystymas taikant sumanius sprendimus</v>
      </c>
      <c r="E12" s="103" t="str">
        <f>'VPS1'!J13</f>
        <v>ALYT-LEADER-20VVG-04-04</v>
      </c>
      <c r="F12" s="103" t="str">
        <f>'VPS1'!I13</f>
        <v>LEADER-20VVG-04</v>
      </c>
      <c r="G12" s="104">
        <f>'VPS1'!G13</f>
        <v>201608</v>
      </c>
      <c r="H12" s="102">
        <f t="shared" si="1"/>
        <v>0</v>
      </c>
      <c r="I12" s="104">
        <f t="shared" si="2"/>
        <v>0</v>
      </c>
      <c r="J12" s="105">
        <f t="shared" si="3"/>
        <v>0</v>
      </c>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row>
    <row r="13" spans="1:40" x14ac:dyDescent="0.3">
      <c r="B13" s="10" t="s">
        <v>25</v>
      </c>
      <c r="C13" s="226" t="str">
        <f>'VPS1'!C14</f>
        <v>ALYT</v>
      </c>
      <c r="D13" s="101" t="str">
        <f>'VPS1'!D14</f>
        <v>Jaunimo verslumo ir įtraukties skatinimas</v>
      </c>
      <c r="E13" s="103" t="str">
        <f>'VPS1'!J14</f>
        <v>ALYT-LEADER-20VVG-09-05</v>
      </c>
      <c r="F13" s="103" t="str">
        <f>'VPS1'!I14</f>
        <v>LEADER-20VVG-09</v>
      </c>
      <c r="G13" s="104">
        <f>'VPS1'!G14</f>
        <v>150500</v>
      </c>
      <c r="H13" s="102">
        <f t="shared" si="1"/>
        <v>1</v>
      </c>
      <c r="I13" s="104">
        <f t="shared" si="2"/>
        <v>43000</v>
      </c>
      <c r="J13" s="105">
        <f t="shared" si="3"/>
        <v>0.2857142857142857</v>
      </c>
      <c r="K13" s="89"/>
      <c r="L13" s="89"/>
      <c r="M13" s="89"/>
      <c r="N13" s="89">
        <v>43000</v>
      </c>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row>
    <row r="14" spans="1:40" x14ac:dyDescent="0.3">
      <c r="B14" s="10" t="s">
        <v>28</v>
      </c>
      <c r="C14" s="226">
        <f>'VPS1'!C15</f>
        <v>0</v>
      </c>
      <c r="D14" s="101">
        <f>'VPS1'!D15</f>
        <v>0</v>
      </c>
      <c r="E14" s="103">
        <f>'VPS1'!J15</f>
        <v>0</v>
      </c>
      <c r="F14" s="103">
        <f>'VPS1'!I15</f>
        <v>0</v>
      </c>
      <c r="G14" s="104">
        <f>'VPS1'!G15</f>
        <v>0</v>
      </c>
      <c r="H14" s="102">
        <f t="shared" si="1"/>
        <v>0</v>
      </c>
      <c r="I14" s="104">
        <f t="shared" si="2"/>
        <v>0</v>
      </c>
      <c r="J14" s="105">
        <f t="shared" si="3"/>
        <v>0</v>
      </c>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row>
    <row r="15" spans="1:40" x14ac:dyDescent="0.3">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3">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3">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3">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3">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3">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3">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3">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3">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3">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3">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3">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3">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 thickBot="1" x14ac:dyDescent="0.35">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ht="15" x14ac:dyDescent="0.25">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19"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workbookViewId="0">
      <selection activeCell="K13" sqref="K13"/>
    </sheetView>
  </sheetViews>
  <sheetFormatPr defaultColWidth="8.6640625" defaultRowHeight="14.4" x14ac:dyDescent="0.3"/>
  <cols>
    <col min="1" max="1" width="11" style="78" customWidth="1"/>
    <col min="2" max="3" width="16.5546875" style="73" customWidth="1"/>
    <col min="4" max="5" width="31.6640625" style="77" customWidth="1"/>
    <col min="6" max="6" width="28.33203125" style="77" customWidth="1"/>
    <col min="7" max="7" width="12.6640625" style="78" customWidth="1"/>
    <col min="8" max="37" width="5.6640625" style="78" customWidth="1"/>
    <col min="38" max="16384" width="8.6640625" style="78"/>
  </cols>
  <sheetData>
    <row r="1" spans="1:37" s="71" customFormat="1" ht="18" x14ac:dyDescent="0.3">
      <c r="B1" s="93" t="s">
        <v>577</v>
      </c>
      <c r="C1" s="93"/>
    </row>
    <row r="2" spans="1:37" s="71" customFormat="1" ht="18" x14ac:dyDescent="0.3">
      <c r="B2" s="93"/>
      <c r="C2" s="93"/>
    </row>
    <row r="3" spans="1:37" s="71" customFormat="1" ht="18" x14ac:dyDescent="0.3">
      <c r="A3" s="329" t="s">
        <v>613</v>
      </c>
      <c r="B3" s="326" t="s">
        <v>618</v>
      </c>
      <c r="C3" s="93"/>
    </row>
    <row r="4" spans="1:37" s="71" customFormat="1" x14ac:dyDescent="0.3">
      <c r="A4" s="329" t="s">
        <v>615</v>
      </c>
      <c r="B4" s="327" t="s">
        <v>621</v>
      </c>
      <c r="C4" s="73"/>
      <c r="D4" s="74"/>
      <c r="E4" s="74"/>
      <c r="F4" s="75"/>
    </row>
    <row r="5" spans="1:37" x14ac:dyDescent="0.3">
      <c r="D5" s="76"/>
      <c r="E5" s="76"/>
      <c r="H5" s="393" t="s">
        <v>142</v>
      </c>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row>
    <row r="6" spans="1:37" s="80" customFormat="1" ht="57.6" x14ac:dyDescent="0.3">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3.2" x14ac:dyDescent="0.3">
      <c r="B7" s="81" t="s">
        <v>101</v>
      </c>
      <c r="C7" s="81" t="s">
        <v>445</v>
      </c>
      <c r="D7" s="81" t="s">
        <v>101</v>
      </c>
      <c r="E7" s="81" t="s">
        <v>101</v>
      </c>
      <c r="F7" s="81" t="s">
        <v>101</v>
      </c>
      <c r="G7" s="82" t="s">
        <v>138</v>
      </c>
      <c r="H7" s="394" t="s">
        <v>519</v>
      </c>
      <c r="I7" s="395"/>
      <c r="J7" s="395"/>
      <c r="K7" s="395"/>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6"/>
      <c r="AK7" s="82"/>
    </row>
    <row r="8" spans="1:37" s="80" customFormat="1" x14ac:dyDescent="0.3">
      <c r="B8" s="79" t="s">
        <v>90</v>
      </c>
      <c r="C8" s="79"/>
      <c r="D8" s="79"/>
      <c r="E8" s="79"/>
      <c r="F8" s="79"/>
      <c r="G8" s="111">
        <f t="shared" ref="G8:AK8" si="0">SUM(G9:G28)</f>
        <v>4</v>
      </c>
      <c r="H8" s="111">
        <f t="shared" si="0"/>
        <v>1</v>
      </c>
      <c r="I8" s="111">
        <f t="shared" si="0"/>
        <v>1</v>
      </c>
      <c r="J8" s="111">
        <f t="shared" si="0"/>
        <v>2</v>
      </c>
      <c r="K8" s="111">
        <f t="shared" si="0"/>
        <v>0</v>
      </c>
      <c r="L8" s="111">
        <f t="shared" si="0"/>
        <v>0</v>
      </c>
      <c r="M8" s="111">
        <f t="shared" si="0"/>
        <v>0</v>
      </c>
      <c r="N8" s="111">
        <f t="shared" si="0"/>
        <v>0</v>
      </c>
      <c r="O8" s="111">
        <f t="shared" si="0"/>
        <v>0</v>
      </c>
      <c r="P8" s="111">
        <f t="shared" si="0"/>
        <v>0</v>
      </c>
      <c r="Q8" s="111">
        <f t="shared" si="0"/>
        <v>0</v>
      </c>
      <c r="R8" s="111">
        <f t="shared" si="0"/>
        <v>0</v>
      </c>
      <c r="S8" s="111">
        <f t="shared" si="0"/>
        <v>0</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ht="28.8" x14ac:dyDescent="0.3">
      <c r="B9" s="108" t="s">
        <v>12</v>
      </c>
      <c r="C9" s="238" t="str">
        <f>'VPS1'!C10</f>
        <v>ALYT</v>
      </c>
      <c r="D9" s="101" t="str">
        <f>'VPS1'!D10</f>
        <v xml:space="preserve">Sveikatinimo paslaugų kokybės gerinimas  ir prieinamumo didinimas </v>
      </c>
      <c r="E9" s="86" t="str">
        <f>'VPS1'!I10</f>
        <v>LEADER-20VVG-03</v>
      </c>
      <c r="F9" s="86" t="str">
        <f>'VPS1'!J10</f>
        <v>ALYT-LEADER-20VVG-03-01</v>
      </c>
      <c r="G9" s="112">
        <f>SUM(H9:AK9)</f>
        <v>1</v>
      </c>
      <c r="H9" s="113">
        <v>1</v>
      </c>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row>
    <row r="10" spans="1:37" ht="43.2" x14ac:dyDescent="0.3">
      <c r="B10" s="108" t="s">
        <v>16</v>
      </c>
      <c r="C10" s="238" t="str">
        <f>'VPS1'!C11</f>
        <v>ALYT</v>
      </c>
      <c r="D10" s="101" t="str">
        <f>'VPS1'!D11</f>
        <v>Darnaus turizmo verslo kūrimas ir plėtra integruojant vietos kultūros ir gamtos  išteklius</v>
      </c>
      <c r="E10" s="86" t="str">
        <f>'VPS1'!I11</f>
        <v>LEADER-20VVG-03</v>
      </c>
      <c r="F10" s="86" t="str">
        <f>'VPS1'!J11</f>
        <v>ALYT-LEADER-20VVG-03-02</v>
      </c>
      <c r="G10" s="112">
        <f t="shared" ref="G10:G28" si="1">SUM(H10:AK10)</f>
        <v>3</v>
      </c>
      <c r="H10" s="113"/>
      <c r="I10" s="113">
        <v>1</v>
      </c>
      <c r="J10" s="113">
        <v>2</v>
      </c>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ht="28.8" x14ac:dyDescent="0.3">
      <c r="B11" s="108" t="s">
        <v>19</v>
      </c>
      <c r="C11" s="238" t="str">
        <f>'VPS1'!C12</f>
        <v>ALYT</v>
      </c>
      <c r="D11" s="101" t="str">
        <f>'VPS1'!D12</f>
        <v>Teminių kaimų kūrimas ir  vietos produktų populiarinimas</v>
      </c>
      <c r="E11" s="86" t="str">
        <f>'VPS1'!I12</f>
        <v>LEADER-20VVG-07</v>
      </c>
      <c r="F11" s="86" t="str">
        <f>'VPS1'!J12</f>
        <v>ALYT-LEADER-20VVG-07-03</v>
      </c>
      <c r="G11" s="112">
        <f t="shared" si="1"/>
        <v>0</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row>
    <row r="12" spans="1:37" ht="28.8" x14ac:dyDescent="0.3">
      <c r="B12" s="108" t="s">
        <v>22</v>
      </c>
      <c r="C12" s="238" t="str">
        <f>'VPS1'!C13</f>
        <v>ALYT</v>
      </c>
      <c r="D12" s="101" t="str">
        <f>'VPS1'!D13</f>
        <v>Įtraukios infrastruktūros vystymas taikant sumanius sprendimus</v>
      </c>
      <c r="E12" s="86" t="str">
        <f>'VPS1'!I13</f>
        <v>LEADER-20VVG-04</v>
      </c>
      <c r="F12" s="86" t="str">
        <f>'VPS1'!J13</f>
        <v>ALYT-LEADER-20VVG-04-04</v>
      </c>
      <c r="G12" s="112">
        <f t="shared" si="1"/>
        <v>0</v>
      </c>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row>
    <row r="13" spans="1:37" ht="28.8" x14ac:dyDescent="0.3">
      <c r="B13" s="108" t="s">
        <v>25</v>
      </c>
      <c r="C13" s="238" t="str">
        <f>'VPS1'!C14</f>
        <v>ALYT</v>
      </c>
      <c r="D13" s="101" t="str">
        <f>'VPS1'!D14</f>
        <v>Jaunimo verslumo ir įtraukties skatinimas</v>
      </c>
      <c r="E13" s="86" t="str">
        <f>'VPS1'!I14</f>
        <v>LEADER-20VVG-09</v>
      </c>
      <c r="F13" s="86" t="str">
        <f>'VPS1'!J14</f>
        <v>ALYT-LEADER-20VVG-09-05</v>
      </c>
      <c r="G13" s="112">
        <f t="shared" si="1"/>
        <v>0</v>
      </c>
      <c r="H13" s="113"/>
      <c r="I13" s="113"/>
      <c r="J13" s="113"/>
      <c r="K13" s="113">
        <v>0</v>
      </c>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row>
    <row r="14" spans="1:37" x14ac:dyDescent="0.3">
      <c r="B14" s="108" t="s">
        <v>28</v>
      </c>
      <c r="C14" s="238">
        <f>'VPS1'!C15</f>
        <v>0</v>
      </c>
      <c r="D14" s="101">
        <f>'VPS1'!D15</f>
        <v>0</v>
      </c>
      <c r="E14" s="86">
        <f>'VPS1'!I15</f>
        <v>0</v>
      </c>
      <c r="F14" s="86">
        <f>'VPS1'!J15</f>
        <v>0</v>
      </c>
      <c r="G14" s="112">
        <f t="shared" si="1"/>
        <v>0</v>
      </c>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3">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3">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3">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3">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3">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3">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3">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3">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3">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3">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3">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ht="15" x14ac:dyDescent="0.25">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ht="15" x14ac:dyDescent="0.25">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75" thickBot="1" x14ac:dyDescent="0.3">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19"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workbookViewId="0">
      <selection activeCell="L13" sqref="L13"/>
    </sheetView>
  </sheetViews>
  <sheetFormatPr defaultColWidth="8.6640625" defaultRowHeight="14.4" x14ac:dyDescent="0.3"/>
  <cols>
    <col min="1" max="1" width="12.5546875" style="84" customWidth="1"/>
    <col min="2" max="3" width="16.5546875" style="90" customWidth="1"/>
    <col min="4" max="4" width="37.33203125" style="84" customWidth="1"/>
    <col min="5" max="5" width="26.44140625" style="84" customWidth="1"/>
    <col min="6" max="8" width="16.5546875" style="84" customWidth="1"/>
    <col min="9" max="38" width="10.6640625" style="84" customWidth="1"/>
    <col min="39" max="16384" width="8.6640625" style="84"/>
  </cols>
  <sheetData>
    <row r="1" spans="1:38" s="72" customFormat="1" ht="18" x14ac:dyDescent="0.3">
      <c r="B1" s="93" t="s">
        <v>578</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 x14ac:dyDescent="0.3">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 x14ac:dyDescent="0.3">
      <c r="A3" s="329" t="s">
        <v>613</v>
      </c>
      <c r="B3" s="326" t="s">
        <v>618</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399999999999999" customHeight="1" x14ac:dyDescent="0.3">
      <c r="A4" s="329" t="s">
        <v>615</v>
      </c>
      <c r="B4" s="327" t="s">
        <v>622</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3">
      <c r="B5" s="73"/>
      <c r="C5" s="73"/>
      <c r="I5" s="393" t="s">
        <v>143</v>
      </c>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row>
    <row r="6" spans="1:38" s="80" customFormat="1" ht="100.8" x14ac:dyDescent="0.3">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3.2" x14ac:dyDescent="0.3">
      <c r="B7" s="81" t="s">
        <v>101</v>
      </c>
      <c r="C7" s="81" t="s">
        <v>101</v>
      </c>
      <c r="D7" s="81" t="s">
        <v>101</v>
      </c>
      <c r="E7" s="81" t="s">
        <v>101</v>
      </c>
      <c r="F7" s="81" t="s">
        <v>101</v>
      </c>
      <c r="G7" s="82" t="s">
        <v>138</v>
      </c>
      <c r="H7" s="82" t="s">
        <v>138</v>
      </c>
      <c r="I7" s="394" t="s">
        <v>518</v>
      </c>
      <c r="J7" s="395"/>
      <c r="K7" s="395"/>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5"/>
      <c r="AK7" s="396"/>
      <c r="AL7" s="82"/>
    </row>
    <row r="8" spans="1:38" x14ac:dyDescent="0.3">
      <c r="B8" s="79" t="s">
        <v>90</v>
      </c>
      <c r="C8" s="240"/>
      <c r="D8" s="96"/>
      <c r="E8" s="96"/>
      <c r="F8" s="97">
        <f>SUM(F9:F28)</f>
        <v>1607108</v>
      </c>
      <c r="G8" s="97">
        <f>SUM(G9:G28)</f>
        <v>562565.79</v>
      </c>
      <c r="H8" s="98">
        <f>IF(G8&gt;0,G8/F8,0)</f>
        <v>0.35004852816363308</v>
      </c>
      <c r="I8" s="99">
        <f t="shared" ref="I8:AL8" si="0">SUM(I9:I28)</f>
        <v>160000</v>
      </c>
      <c r="J8" s="99">
        <f t="shared" si="0"/>
        <v>126922.95</v>
      </c>
      <c r="K8" s="99">
        <f t="shared" si="0"/>
        <v>275642.84000000003</v>
      </c>
      <c r="L8" s="99">
        <f t="shared" si="0"/>
        <v>0</v>
      </c>
      <c r="M8" s="99">
        <f t="shared" si="0"/>
        <v>0</v>
      </c>
      <c r="N8" s="99">
        <f t="shared" si="0"/>
        <v>0</v>
      </c>
      <c r="O8" s="99">
        <f t="shared" si="0"/>
        <v>0</v>
      </c>
      <c r="P8" s="99">
        <f t="shared" si="0"/>
        <v>0</v>
      </c>
      <c r="Q8" s="99">
        <f t="shared" si="0"/>
        <v>0</v>
      </c>
      <c r="R8" s="99">
        <f t="shared" si="0"/>
        <v>0</v>
      </c>
      <c r="S8" s="99">
        <f t="shared" si="0"/>
        <v>0</v>
      </c>
      <c r="T8" s="99">
        <f t="shared" si="0"/>
        <v>0</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ht="28.8" x14ac:dyDescent="0.3">
      <c r="B9" s="108" t="s">
        <v>12</v>
      </c>
      <c r="C9" s="239" t="str">
        <f>'VPS1'!C10</f>
        <v>ALYT</v>
      </c>
      <c r="D9" s="114" t="str">
        <f>'VPS1'!D10</f>
        <v xml:space="preserve">Sveikatinimo paslaugų kokybės gerinimas  ir prieinamumo didinimas </v>
      </c>
      <c r="E9" s="85" t="str">
        <f>'VPS1'!J10</f>
        <v>ALYT-LEADER-20VVG-03-01</v>
      </c>
      <c r="F9" s="87">
        <f>'VPS1'!G10</f>
        <v>480000</v>
      </c>
      <c r="G9" s="87">
        <f>SUM(I9:AL9)</f>
        <v>160000</v>
      </c>
      <c r="H9" s="88">
        <f>IF(G9&gt;0,G9/F9,0)</f>
        <v>0.33333333333333331</v>
      </c>
      <c r="I9" s="89">
        <v>160000</v>
      </c>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row>
    <row r="10" spans="1:38" ht="43.2" x14ac:dyDescent="0.3">
      <c r="B10" s="108" t="s">
        <v>16</v>
      </c>
      <c r="C10" s="239" t="str">
        <f>'VPS1'!C11</f>
        <v>ALYT</v>
      </c>
      <c r="D10" s="114" t="str">
        <f>'VPS1'!D11</f>
        <v>Darnaus turizmo verslo kūrimas ir plėtra integruojant vietos kultūros ir gamtos  išteklius</v>
      </c>
      <c r="E10" s="85" t="str">
        <f>'VPS1'!J11</f>
        <v>ALYT-LEADER-20VVG-03-02</v>
      </c>
      <c r="F10" s="87">
        <f>'VPS1'!G11</f>
        <v>450000</v>
      </c>
      <c r="G10" s="87">
        <f t="shared" ref="G10:G28" si="1">SUM(I10:AL10)</f>
        <v>402565.79000000004</v>
      </c>
      <c r="H10" s="88">
        <f t="shared" ref="H10:H28" si="2">IF(G10&gt;0,G10/F10,0)</f>
        <v>0.89459064444444458</v>
      </c>
      <c r="I10" s="89"/>
      <c r="J10" s="89">
        <v>126922.95</v>
      </c>
      <c r="K10" s="89">
        <v>275642.84000000003</v>
      </c>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ht="28.8" x14ac:dyDescent="0.3">
      <c r="B11" s="108" t="s">
        <v>19</v>
      </c>
      <c r="C11" s="239" t="str">
        <f>'VPS1'!C12</f>
        <v>ALYT</v>
      </c>
      <c r="D11" s="114" t="str">
        <f>'VPS1'!D12</f>
        <v>Teminių kaimų kūrimas ir  vietos produktų populiarinimas</v>
      </c>
      <c r="E11" s="85" t="str">
        <f>'VPS1'!J12</f>
        <v>ALYT-LEADER-20VVG-07-03</v>
      </c>
      <c r="F11" s="87">
        <f>'VPS1'!G12</f>
        <v>325000</v>
      </c>
      <c r="G11" s="87">
        <f t="shared" si="1"/>
        <v>0</v>
      </c>
      <c r="H11" s="88">
        <f t="shared" si="2"/>
        <v>0</v>
      </c>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row>
    <row r="12" spans="1:38" ht="28.8" x14ac:dyDescent="0.3">
      <c r="B12" s="108" t="s">
        <v>22</v>
      </c>
      <c r="C12" s="239" t="str">
        <f>'VPS1'!C13</f>
        <v>ALYT</v>
      </c>
      <c r="D12" s="114" t="str">
        <f>'VPS1'!D13</f>
        <v>Įtraukios infrastruktūros vystymas taikant sumanius sprendimus</v>
      </c>
      <c r="E12" s="85" t="str">
        <f>'VPS1'!J13</f>
        <v>ALYT-LEADER-20VVG-04-04</v>
      </c>
      <c r="F12" s="87">
        <f>'VPS1'!G13</f>
        <v>201608</v>
      </c>
      <c r="G12" s="87">
        <f t="shared" si="1"/>
        <v>0</v>
      </c>
      <c r="H12" s="88">
        <f t="shared" si="2"/>
        <v>0</v>
      </c>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row>
    <row r="13" spans="1:38" x14ac:dyDescent="0.3">
      <c r="B13" s="108" t="s">
        <v>25</v>
      </c>
      <c r="C13" s="239" t="str">
        <f>'VPS1'!C14</f>
        <v>ALYT</v>
      </c>
      <c r="D13" s="114" t="str">
        <f>'VPS1'!D14</f>
        <v>Jaunimo verslumo ir įtraukties skatinimas</v>
      </c>
      <c r="E13" s="85" t="str">
        <f>'VPS1'!J14</f>
        <v>ALYT-LEADER-20VVG-09-05</v>
      </c>
      <c r="F13" s="87">
        <f>'VPS1'!G14</f>
        <v>150500</v>
      </c>
      <c r="G13" s="87">
        <f t="shared" si="1"/>
        <v>0</v>
      </c>
      <c r="H13" s="88">
        <f t="shared" si="2"/>
        <v>0</v>
      </c>
      <c r="I13" s="89"/>
      <c r="J13" s="89"/>
      <c r="K13" s="89"/>
      <c r="L13" s="89">
        <v>0</v>
      </c>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row>
    <row r="14" spans="1:38" x14ac:dyDescent="0.3">
      <c r="B14" s="108" t="s">
        <v>28</v>
      </c>
      <c r="C14" s="239">
        <f>'VPS1'!C15</f>
        <v>0</v>
      </c>
      <c r="D14" s="114">
        <f>'VPS1'!D15</f>
        <v>0</v>
      </c>
      <c r="E14" s="85">
        <f>'VPS1'!J15</f>
        <v>0</v>
      </c>
      <c r="F14" s="87">
        <f>'VPS1'!G15</f>
        <v>0</v>
      </c>
      <c r="G14" s="87">
        <f t="shared" si="1"/>
        <v>0</v>
      </c>
      <c r="H14" s="88">
        <f t="shared" si="2"/>
        <v>0</v>
      </c>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row>
    <row r="15" spans="1:38" x14ac:dyDescent="0.3">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3">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3">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3">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3">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3">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3">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3">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3">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ht="15" x14ac:dyDescent="0.25">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ht="15" x14ac:dyDescent="0.25">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ht="15" x14ac:dyDescent="0.25">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ht="15" x14ac:dyDescent="0.25">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75" thickBot="1" x14ac:dyDescent="0.3">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19"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49"/>
  <sheetViews>
    <sheetView topLeftCell="A7" workbookViewId="0">
      <selection activeCell="R11" sqref="R11:AC11"/>
    </sheetView>
  </sheetViews>
  <sheetFormatPr defaultColWidth="8.6640625" defaultRowHeight="11.4" x14ac:dyDescent="0.3"/>
  <cols>
    <col min="1" max="1" width="15.88671875" style="49" customWidth="1"/>
    <col min="2" max="2" width="22" style="49" customWidth="1"/>
    <col min="3" max="3" width="5.44140625" style="50" customWidth="1"/>
    <col min="4" max="4" width="32.6640625" style="50" customWidth="1"/>
    <col min="5" max="5" width="22.5546875" style="50" customWidth="1"/>
    <col min="6" max="6" width="12.6640625" style="50" customWidth="1"/>
    <col min="7" max="7" width="21.6640625" style="50" customWidth="1"/>
    <col min="8" max="8" width="13.5546875" style="50" customWidth="1"/>
    <col min="9" max="9" width="25.6640625" style="50" customWidth="1"/>
    <col min="10" max="10" width="17.33203125" style="50" customWidth="1"/>
    <col min="11" max="11" width="20.6640625" style="50" customWidth="1"/>
    <col min="12" max="12" width="15.6640625" style="50" customWidth="1"/>
    <col min="13" max="13" width="12.6640625" style="50" customWidth="1"/>
    <col min="14" max="15" width="15.6640625" style="50" customWidth="1"/>
    <col min="16" max="29" width="10.6640625" style="50" customWidth="1"/>
    <col min="30" max="30" width="19.88671875" style="68" customWidth="1"/>
    <col min="31" max="33" width="15.6640625" style="50" customWidth="1"/>
    <col min="34" max="34" width="15.6640625" style="68" customWidth="1"/>
    <col min="35" max="36" width="15.6640625" style="50" customWidth="1"/>
    <col min="37" max="37" width="13" style="50" customWidth="1"/>
    <col min="38" max="38" width="15" style="50" customWidth="1"/>
    <col min="39" max="58" width="12.5546875" style="50" customWidth="1"/>
    <col min="59" max="71" width="10.5546875" style="50" customWidth="1"/>
    <col min="72" max="16384" width="8.6640625" style="50"/>
  </cols>
  <sheetData>
    <row r="1" spans="1:71" s="48" customFormat="1" ht="18" x14ac:dyDescent="0.3">
      <c r="A1" s="49"/>
      <c r="B1" s="93" t="s">
        <v>147</v>
      </c>
      <c r="C1" s="93"/>
      <c r="D1" s="93"/>
      <c r="E1" s="93"/>
      <c r="F1" s="93"/>
      <c r="G1" s="93"/>
      <c r="H1" s="93"/>
      <c r="AD1" s="67"/>
      <c r="AH1" s="67"/>
    </row>
    <row r="2" spans="1:71" s="48" customFormat="1" ht="18" x14ac:dyDescent="0.3">
      <c r="A2" s="49"/>
      <c r="B2" s="93"/>
      <c r="C2" s="93"/>
      <c r="D2" s="93"/>
      <c r="E2" s="93"/>
      <c r="F2" s="93"/>
      <c r="G2" s="93"/>
      <c r="H2" s="93"/>
      <c r="AD2" s="67"/>
      <c r="AH2" s="67"/>
    </row>
    <row r="3" spans="1:71" s="48" customFormat="1" ht="18" x14ac:dyDescent="0.3">
      <c r="A3" s="330" t="s">
        <v>613</v>
      </c>
      <c r="B3" s="332" t="s">
        <v>623</v>
      </c>
      <c r="C3" s="93"/>
      <c r="D3" s="93"/>
      <c r="E3" s="93"/>
      <c r="F3" s="93"/>
      <c r="G3" s="93"/>
      <c r="H3" s="93"/>
      <c r="AD3" s="67"/>
      <c r="AH3" s="67"/>
    </row>
    <row r="4" spans="1:71" s="48" customFormat="1" ht="20.399999999999999" customHeight="1" x14ac:dyDescent="0.3">
      <c r="A4" s="330" t="s">
        <v>615</v>
      </c>
      <c r="B4" s="332" t="s">
        <v>616</v>
      </c>
      <c r="AD4" s="67"/>
      <c r="AH4" s="67"/>
    </row>
    <row r="5" spans="1:71" s="119" customFormat="1" ht="11.4" customHeight="1" x14ac:dyDescent="0.3">
      <c r="A5" s="117"/>
      <c r="B5" s="118"/>
      <c r="C5" s="118"/>
      <c r="D5" s="118"/>
      <c r="E5" s="118"/>
      <c r="F5" s="118"/>
      <c r="G5" s="118"/>
      <c r="H5" s="118"/>
      <c r="I5" s="118"/>
      <c r="J5" s="118"/>
      <c r="K5" s="118"/>
      <c r="L5" s="118"/>
      <c r="M5" s="118"/>
      <c r="N5" s="118"/>
      <c r="O5" s="118"/>
      <c r="P5" s="118"/>
      <c r="Q5" s="118"/>
      <c r="R5" s="397" t="s">
        <v>308</v>
      </c>
      <c r="S5" s="397"/>
      <c r="T5" s="397"/>
      <c r="U5" s="397"/>
      <c r="V5" s="397"/>
      <c r="W5" s="397"/>
      <c r="X5" s="397"/>
      <c r="Y5" s="397"/>
      <c r="Z5" s="397"/>
      <c r="AA5" s="397"/>
      <c r="AB5" s="397"/>
      <c r="AC5" s="397"/>
      <c r="AD5" s="118"/>
      <c r="AE5" s="118"/>
      <c r="AF5" s="118"/>
      <c r="AG5" s="118"/>
      <c r="AH5" s="118"/>
      <c r="AI5" s="118"/>
      <c r="AJ5" s="118"/>
      <c r="AK5" s="118"/>
      <c r="AL5" s="118"/>
      <c r="AM5" s="397" t="s">
        <v>333</v>
      </c>
      <c r="AN5" s="397"/>
      <c r="AO5" s="397"/>
      <c r="AP5" s="397"/>
      <c r="AQ5" s="397"/>
      <c r="AR5" s="397"/>
      <c r="AS5" s="397"/>
      <c r="AT5" s="397"/>
      <c r="AU5" s="397"/>
      <c r="AV5" s="397"/>
      <c r="AW5" s="397"/>
      <c r="AX5" s="397"/>
      <c r="AY5" s="397"/>
      <c r="AZ5" s="397"/>
      <c r="BA5" s="397"/>
      <c r="BB5" s="397"/>
      <c r="BC5" s="397"/>
      <c r="BD5" s="397"/>
      <c r="BE5" s="397"/>
      <c r="BF5" s="397"/>
      <c r="BG5" s="118"/>
      <c r="BH5" s="118"/>
      <c r="BI5" s="118"/>
      <c r="BJ5" s="118"/>
      <c r="BK5" s="118"/>
      <c r="BL5" s="118"/>
      <c r="BM5" s="118"/>
      <c r="BN5" s="118"/>
      <c r="BO5" s="118"/>
      <c r="BP5" s="118"/>
      <c r="BQ5" s="118"/>
      <c r="BR5" s="118"/>
      <c r="BS5" s="118"/>
    </row>
    <row r="6" spans="1:71" s="69" customFormat="1" ht="125.4" x14ac:dyDescent="0.3">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659</v>
      </c>
      <c r="AL6" s="51" t="s">
        <v>660</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657</v>
      </c>
      <c r="BM6" s="51" t="s">
        <v>658</v>
      </c>
      <c r="BN6" s="51" t="s">
        <v>475</v>
      </c>
      <c r="BO6" s="51" t="s">
        <v>172</v>
      </c>
      <c r="BP6" s="51" t="s">
        <v>173</v>
      </c>
      <c r="BQ6" s="51" t="s">
        <v>667</v>
      </c>
      <c r="BR6" s="51" t="s">
        <v>668</v>
      </c>
      <c r="BS6" s="51" t="s">
        <v>174</v>
      </c>
    </row>
    <row r="7" spans="1:71" s="70" customFormat="1" ht="150" customHeight="1" x14ac:dyDescent="0.3">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661</v>
      </c>
      <c r="AL7" s="124" t="s">
        <v>662</v>
      </c>
      <c r="AM7" s="124" t="s">
        <v>184</v>
      </c>
      <c r="AN7" s="124" t="s">
        <v>184</v>
      </c>
      <c r="AO7" s="124" t="s">
        <v>184</v>
      </c>
      <c r="AP7" s="124" t="s">
        <v>184</v>
      </c>
      <c r="AQ7" s="124" t="s">
        <v>184</v>
      </c>
      <c r="AR7" s="124" t="s">
        <v>184</v>
      </c>
      <c r="AS7" s="124" t="s">
        <v>184</v>
      </c>
      <c r="AT7" s="124" t="s">
        <v>184</v>
      </c>
      <c r="AU7" s="124" t="s">
        <v>184</v>
      </c>
      <c r="AV7" s="124" t="s">
        <v>184</v>
      </c>
      <c r="AW7" s="124" t="s">
        <v>655</v>
      </c>
      <c r="AX7" s="124" t="s">
        <v>655</v>
      </c>
      <c r="AY7" s="124" t="s">
        <v>656</v>
      </c>
      <c r="AZ7" s="124" t="s">
        <v>655</v>
      </c>
      <c r="BA7" s="124" t="s">
        <v>655</v>
      </c>
      <c r="BB7" s="124" t="s">
        <v>655</v>
      </c>
      <c r="BC7" s="124" t="s">
        <v>655</v>
      </c>
      <c r="BD7" s="124" t="s">
        <v>655</v>
      </c>
      <c r="BE7" s="124" t="s">
        <v>655</v>
      </c>
      <c r="BF7" s="124" t="s">
        <v>655</v>
      </c>
      <c r="BG7" s="124" t="s">
        <v>515</v>
      </c>
      <c r="BH7" s="124" t="s">
        <v>511</v>
      </c>
      <c r="BI7" s="124" t="s">
        <v>512</v>
      </c>
      <c r="BJ7" s="124" t="s">
        <v>513</v>
      </c>
      <c r="BK7" s="124" t="s">
        <v>514</v>
      </c>
      <c r="BL7" s="124" t="s">
        <v>663</v>
      </c>
      <c r="BM7" s="124" t="s">
        <v>664</v>
      </c>
      <c r="BN7" s="124" t="s">
        <v>185</v>
      </c>
      <c r="BO7" s="124" t="s">
        <v>185</v>
      </c>
      <c r="BP7" s="124" t="s">
        <v>185</v>
      </c>
      <c r="BQ7" s="124" t="s">
        <v>185</v>
      </c>
      <c r="BR7" s="124" t="s">
        <v>185</v>
      </c>
      <c r="BS7" s="124" t="s">
        <v>185</v>
      </c>
    </row>
    <row r="8" spans="1:71" s="70" customFormat="1" x14ac:dyDescent="0.3">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ht="34.200000000000003" x14ac:dyDescent="0.3">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ht="22.8" x14ac:dyDescent="0.3">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130" customFormat="1" x14ac:dyDescent="0.2">
      <c r="B11" s="54" t="str">
        <f>VLOOKUP(E11,'VPS1'!$J$10:$J$29,1,FALSE)</f>
        <v>ALYT-LEADER-20VVG-03-01</v>
      </c>
      <c r="C11" s="131" t="s">
        <v>345</v>
      </c>
      <c r="D11" s="132" t="s">
        <v>707</v>
      </c>
      <c r="E11" s="132" t="s">
        <v>702</v>
      </c>
      <c r="F11" s="136">
        <v>45380</v>
      </c>
      <c r="G11" s="132" t="s">
        <v>708</v>
      </c>
      <c r="H11" s="132">
        <v>34703290143</v>
      </c>
      <c r="I11" s="132" t="s">
        <v>709</v>
      </c>
      <c r="J11" s="132" t="s">
        <v>710</v>
      </c>
      <c r="K11" s="132" t="s">
        <v>711</v>
      </c>
      <c r="L11" s="133">
        <v>160000</v>
      </c>
      <c r="M11" s="132" t="s">
        <v>263</v>
      </c>
      <c r="N11" s="132" t="s">
        <v>293</v>
      </c>
      <c r="O11" s="132" t="s">
        <v>293</v>
      </c>
      <c r="P11" s="134" t="s">
        <v>459</v>
      </c>
      <c r="Q11" s="135" t="s">
        <v>712</v>
      </c>
      <c r="R11" s="135" t="s">
        <v>300</v>
      </c>
      <c r="S11" s="135" t="s">
        <v>298</v>
      </c>
      <c r="T11" s="135" t="s">
        <v>300</v>
      </c>
      <c r="U11" s="135" t="s">
        <v>300</v>
      </c>
      <c r="V11" s="135" t="s">
        <v>300</v>
      </c>
      <c r="W11" s="135" t="s">
        <v>300</v>
      </c>
      <c r="X11" s="135" t="s">
        <v>298</v>
      </c>
      <c r="Y11" s="135" t="s">
        <v>298</v>
      </c>
      <c r="Z11" s="135" t="s">
        <v>298</v>
      </c>
      <c r="AA11" s="135" t="s">
        <v>300</v>
      </c>
      <c r="AB11" s="135" t="s">
        <v>300</v>
      </c>
      <c r="AC11" s="135" t="s">
        <v>300</v>
      </c>
      <c r="AD11" s="132" t="s">
        <v>713</v>
      </c>
      <c r="AE11" s="132"/>
      <c r="AF11" s="136">
        <v>45420</v>
      </c>
      <c r="AG11" s="133">
        <v>160000</v>
      </c>
      <c r="AH11" s="136">
        <v>45489</v>
      </c>
      <c r="AI11" s="136">
        <v>45608</v>
      </c>
      <c r="AJ11" s="136"/>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54">
        <f t="shared" ref="BG11:BG73" si="0">IF($F11&gt;0,YEAR($F11),)</f>
        <v>2024</v>
      </c>
      <c r="BH11" s="54">
        <f>IF($AF11&gt;0,YEAR($AF11),)</f>
        <v>2024</v>
      </c>
      <c r="BI11" s="54">
        <f t="shared" ref="BI11:BI73" si="1">IF($AH11&gt;0,YEAR($AH11),)</f>
        <v>2024</v>
      </c>
      <c r="BJ11" s="54">
        <f t="shared" ref="BJ11:BJ73" si="2">IF($AI11&gt;0,YEAR($AI11),)</f>
        <v>2024</v>
      </c>
      <c r="BK11" s="54">
        <f t="shared" ref="BK11:BK73" si="3">IF($AJ11&gt;0,YEAR($AJ11),)</f>
        <v>0</v>
      </c>
      <c r="BL11" s="54">
        <f>IF($AK11&gt;0,$AK11,)</f>
        <v>0</v>
      </c>
      <c r="BM11" s="54">
        <f>IF($AL11&gt;0,$AL11,)</f>
        <v>0</v>
      </c>
      <c r="BN11" s="54" t="str">
        <f>IF(BH11&gt;0,"taip","ne")</f>
        <v>taip</v>
      </c>
      <c r="BO11" s="54" t="str">
        <f>IF(BI11&gt;0,"taip","ne")</f>
        <v>taip</v>
      </c>
      <c r="BP11" s="54" t="str">
        <f>IF(BJ11&gt;0,"taip","ne")</f>
        <v>taip</v>
      </c>
      <c r="BQ11" s="54" t="str">
        <f>IF(BL11&gt;0,"taip","ne")</f>
        <v>ne</v>
      </c>
      <c r="BR11" s="54" t="str">
        <f>IF(BM11&gt;0,"taip","ne")</f>
        <v>ne</v>
      </c>
      <c r="BS11" s="54" t="str">
        <f t="shared" ref="BS11:BS73" si="4">IF(BK11&gt;0,"taip","ne")</f>
        <v>ne</v>
      </c>
    </row>
    <row r="12" spans="1:71" s="130" customFormat="1" x14ac:dyDescent="0.2">
      <c r="B12" s="54" t="str">
        <f>VLOOKUP(E12,'VPS1'!$J$10:$J$29,1,FALSE)</f>
        <v>ALYT-LEADER-20VVG-03-02</v>
      </c>
      <c r="C12" s="131" t="str">
        <f t="shared" ref="C12:C74" si="5">LEFT(E12,4)</f>
        <v>ALYT</v>
      </c>
      <c r="D12" s="132" t="s">
        <v>707</v>
      </c>
      <c r="E12" s="132" t="s">
        <v>703</v>
      </c>
      <c r="F12" s="136">
        <v>45569</v>
      </c>
      <c r="G12" s="132" t="s">
        <v>715</v>
      </c>
      <c r="H12" s="132">
        <v>302550113</v>
      </c>
      <c r="I12" s="132" t="s">
        <v>716</v>
      </c>
      <c r="J12" s="132" t="s">
        <v>717</v>
      </c>
      <c r="K12" s="132" t="s">
        <v>718</v>
      </c>
      <c r="L12" s="133">
        <v>150000</v>
      </c>
      <c r="M12" s="132" t="s">
        <v>263</v>
      </c>
      <c r="N12" s="132" t="s">
        <v>714</v>
      </c>
      <c r="O12" s="132" t="s">
        <v>291</v>
      </c>
      <c r="P12" s="134" t="str">
        <f t="shared" ref="P12:Q74" si="6">IF($N12="fizinis asmuo","užpildykite","nepildyti")</f>
        <v>nepildyti</v>
      </c>
      <c r="Q12" s="135" t="str">
        <f t="shared" si="6"/>
        <v>nepildyti</v>
      </c>
      <c r="R12" s="135"/>
      <c r="S12" s="135"/>
      <c r="T12" s="135"/>
      <c r="U12" s="135"/>
      <c r="V12" s="135"/>
      <c r="W12" s="135"/>
      <c r="X12" s="135"/>
      <c r="Y12" s="135"/>
      <c r="Z12" s="135"/>
      <c r="AA12" s="135"/>
      <c r="AB12" s="135"/>
      <c r="AC12" s="135"/>
      <c r="AD12" s="132"/>
      <c r="AE12" s="132"/>
      <c r="AF12" s="136">
        <v>45601</v>
      </c>
      <c r="AG12" s="133"/>
      <c r="AH12" s="136"/>
      <c r="AI12" s="136"/>
      <c r="AJ12" s="136"/>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54">
        <f t="shared" si="0"/>
        <v>2024</v>
      </c>
      <c r="BH12" s="54">
        <f t="shared" ref="BH12:BH74" si="7">IF($AF12&gt;0,YEAR($AF12),)</f>
        <v>2024</v>
      </c>
      <c r="BI12" s="54">
        <f t="shared" si="1"/>
        <v>0</v>
      </c>
      <c r="BJ12" s="54">
        <f t="shared" si="2"/>
        <v>0</v>
      </c>
      <c r="BK12" s="54">
        <f t="shared" si="3"/>
        <v>0</v>
      </c>
      <c r="BL12" s="54">
        <f t="shared" ref="BL12:BL74" si="8">IF($AK12&gt;0,$AK12,)</f>
        <v>0</v>
      </c>
      <c r="BM12" s="54">
        <f t="shared" ref="BM12:BM74" si="9">IF($AL12&gt;0,$AL12,)</f>
        <v>0</v>
      </c>
      <c r="BN12" s="54" t="str">
        <f t="shared" ref="BN12:BN74" si="10">IF(BH12&gt;0,"taip","ne")</f>
        <v>taip</v>
      </c>
      <c r="BO12" s="54" t="str">
        <f t="shared" ref="BO12:BP74" si="11">IF(BI12&gt;0,"taip","ne")</f>
        <v>ne</v>
      </c>
      <c r="BP12" s="54" t="str">
        <f t="shared" si="11"/>
        <v>ne</v>
      </c>
      <c r="BQ12" s="54" t="str">
        <f t="shared" ref="BQ12:BQ74" si="12">IF(BL12&gt;0,"taip","ne")</f>
        <v>ne</v>
      </c>
      <c r="BR12" s="54" t="str">
        <f t="shared" ref="BR12:BR74" si="13">IF(BM12&gt;0,"taip","ne")</f>
        <v>ne</v>
      </c>
      <c r="BS12" s="54" t="str">
        <f t="shared" si="4"/>
        <v>ne</v>
      </c>
    </row>
    <row r="13" spans="1:71" s="130" customFormat="1" ht="14.4" x14ac:dyDescent="0.2">
      <c r="B13" s="54" t="e">
        <f>VLOOKUP(E13,'VPS1'!$J$10:$J$29,1,FALSE)</f>
        <v>#N/A</v>
      </c>
      <c r="C13" s="131" t="str">
        <f t="shared" si="5"/>
        <v/>
      </c>
      <c r="D13" s="132"/>
      <c r="E13" s="30"/>
      <c r="F13" s="55"/>
      <c r="G13" s="132"/>
      <c r="H13" s="132"/>
      <c r="I13" s="132"/>
      <c r="J13" s="132"/>
      <c r="K13" s="132"/>
      <c r="L13" s="133"/>
      <c r="M13" s="134"/>
      <c r="N13" s="132"/>
      <c r="O13" s="132"/>
      <c r="P13" s="134" t="str">
        <f t="shared" si="6"/>
        <v>nepildyti</v>
      </c>
      <c r="Q13" s="135" t="str">
        <f t="shared" si="6"/>
        <v>nepildyti</v>
      </c>
      <c r="R13" s="135"/>
      <c r="S13" s="135"/>
      <c r="T13" s="135"/>
      <c r="U13" s="135"/>
      <c r="V13" s="135"/>
      <c r="W13" s="135"/>
      <c r="X13" s="135"/>
      <c r="Y13" s="135"/>
      <c r="Z13" s="135"/>
      <c r="AA13" s="135"/>
      <c r="AB13" s="135"/>
      <c r="AC13" s="135"/>
      <c r="AD13" s="132"/>
      <c r="AE13" s="132"/>
      <c r="AF13" s="132"/>
      <c r="AG13" s="133"/>
      <c r="AH13" s="136"/>
      <c r="AI13" s="136"/>
      <c r="AJ13" s="136"/>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54">
        <f t="shared" si="0"/>
        <v>0</v>
      </c>
      <c r="BH13" s="54">
        <f t="shared" si="7"/>
        <v>0</v>
      </c>
      <c r="BI13" s="54">
        <f t="shared" si="1"/>
        <v>0</v>
      </c>
      <c r="BJ13" s="54">
        <f t="shared" si="2"/>
        <v>0</v>
      </c>
      <c r="BK13" s="54">
        <f t="shared" si="3"/>
        <v>0</v>
      </c>
      <c r="BL13" s="54">
        <f t="shared" si="8"/>
        <v>0</v>
      </c>
      <c r="BM13" s="54">
        <f t="shared" si="9"/>
        <v>0</v>
      </c>
      <c r="BN13" s="54" t="str">
        <f t="shared" si="10"/>
        <v>ne</v>
      </c>
      <c r="BO13" s="54" t="str">
        <f t="shared" si="11"/>
        <v>ne</v>
      </c>
      <c r="BP13" s="54" t="str">
        <f t="shared" si="11"/>
        <v>ne</v>
      </c>
      <c r="BQ13" s="54" t="str">
        <f t="shared" si="12"/>
        <v>ne</v>
      </c>
      <c r="BR13" s="54" t="str">
        <f t="shared" si="13"/>
        <v>ne</v>
      </c>
      <c r="BS13" s="54" t="str">
        <f t="shared" si="4"/>
        <v>ne</v>
      </c>
    </row>
    <row r="14" spans="1:71" s="130" customFormat="1" ht="14.4" x14ac:dyDescent="0.2">
      <c r="B14" s="54" t="e">
        <f>VLOOKUP(E14,'VPS1'!$J$10:$J$29,1,FALSE)</f>
        <v>#N/A</v>
      </c>
      <c r="C14" s="131" t="str">
        <f t="shared" si="5"/>
        <v/>
      </c>
      <c r="D14" s="132"/>
      <c r="E14" s="30"/>
      <c r="F14" s="55"/>
      <c r="G14" s="132"/>
      <c r="H14" s="132"/>
      <c r="I14" s="132"/>
      <c r="J14" s="132"/>
      <c r="K14" s="132"/>
      <c r="L14" s="133"/>
      <c r="M14" s="134"/>
      <c r="N14" s="132"/>
      <c r="O14" s="132"/>
      <c r="P14" s="134" t="str">
        <f t="shared" si="6"/>
        <v>nepildyti</v>
      </c>
      <c r="Q14" s="135" t="str">
        <f t="shared" si="6"/>
        <v>nepildyti</v>
      </c>
      <c r="R14" s="135"/>
      <c r="S14" s="135"/>
      <c r="T14" s="135"/>
      <c r="U14" s="135"/>
      <c r="V14" s="135"/>
      <c r="W14" s="135"/>
      <c r="X14" s="135"/>
      <c r="Y14" s="135"/>
      <c r="Z14" s="135"/>
      <c r="AA14" s="135"/>
      <c r="AB14" s="135"/>
      <c r="AC14" s="135"/>
      <c r="AD14" s="132"/>
      <c r="AE14" s="132"/>
      <c r="AF14" s="132"/>
      <c r="AG14" s="133"/>
      <c r="AH14" s="136"/>
      <c r="AI14" s="136"/>
      <c r="AJ14" s="136"/>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54">
        <f t="shared" si="0"/>
        <v>0</v>
      </c>
      <c r="BH14" s="54">
        <f t="shared" si="7"/>
        <v>0</v>
      </c>
      <c r="BI14" s="54">
        <f t="shared" si="1"/>
        <v>0</v>
      </c>
      <c r="BJ14" s="54">
        <f t="shared" si="2"/>
        <v>0</v>
      </c>
      <c r="BK14" s="54">
        <f t="shared" si="3"/>
        <v>0</v>
      </c>
      <c r="BL14" s="54">
        <f t="shared" si="8"/>
        <v>0</v>
      </c>
      <c r="BM14" s="54">
        <f t="shared" si="9"/>
        <v>0</v>
      </c>
      <c r="BN14" s="54" t="str">
        <f t="shared" si="10"/>
        <v>ne</v>
      </c>
      <c r="BO14" s="54" t="str">
        <f t="shared" si="11"/>
        <v>ne</v>
      </c>
      <c r="BP14" s="54" t="str">
        <f t="shared" si="11"/>
        <v>ne</v>
      </c>
      <c r="BQ14" s="54" t="str">
        <f t="shared" si="12"/>
        <v>ne</v>
      </c>
      <c r="BR14" s="54" t="str">
        <f t="shared" si="13"/>
        <v>ne</v>
      </c>
      <c r="BS14" s="54" t="str">
        <f t="shared" si="4"/>
        <v>ne</v>
      </c>
    </row>
    <row r="15" spans="1:71" s="130" customFormat="1" ht="14.4" x14ac:dyDescent="0.2">
      <c r="B15" s="54" t="e">
        <f>VLOOKUP(E15,'VPS1'!$J$10:$J$29,1,FALSE)</f>
        <v>#N/A</v>
      </c>
      <c r="C15" s="131" t="str">
        <f t="shared" si="5"/>
        <v/>
      </c>
      <c r="D15" s="132"/>
      <c r="E15" s="30"/>
      <c r="F15" s="55"/>
      <c r="G15" s="132"/>
      <c r="H15" s="132"/>
      <c r="I15" s="132"/>
      <c r="J15" s="132"/>
      <c r="K15" s="132"/>
      <c r="L15" s="133"/>
      <c r="M15" s="134"/>
      <c r="N15" s="132"/>
      <c r="O15" s="132"/>
      <c r="P15" s="134" t="str">
        <f t="shared" si="6"/>
        <v>nepildyti</v>
      </c>
      <c r="Q15" s="135" t="str">
        <f t="shared" si="6"/>
        <v>nepildyti</v>
      </c>
      <c r="R15" s="135"/>
      <c r="S15" s="135"/>
      <c r="T15" s="135"/>
      <c r="U15" s="135"/>
      <c r="V15" s="135"/>
      <c r="W15" s="135"/>
      <c r="X15" s="135"/>
      <c r="Y15" s="135"/>
      <c r="Z15" s="135"/>
      <c r="AA15" s="135"/>
      <c r="AB15" s="135"/>
      <c r="AC15" s="135"/>
      <c r="AD15" s="132"/>
      <c r="AE15" s="132"/>
      <c r="AF15" s="132"/>
      <c r="AG15" s="133"/>
      <c r="AH15" s="136"/>
      <c r="AI15" s="136"/>
      <c r="AJ15" s="136"/>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54">
        <f t="shared" si="0"/>
        <v>0</v>
      </c>
      <c r="BH15" s="54">
        <f t="shared" si="7"/>
        <v>0</v>
      </c>
      <c r="BI15" s="54">
        <f t="shared" si="1"/>
        <v>0</v>
      </c>
      <c r="BJ15" s="54">
        <f t="shared" si="2"/>
        <v>0</v>
      </c>
      <c r="BK15" s="54">
        <f t="shared" si="3"/>
        <v>0</v>
      </c>
      <c r="BL15" s="54">
        <f t="shared" si="8"/>
        <v>0</v>
      </c>
      <c r="BM15" s="54">
        <f t="shared" si="9"/>
        <v>0</v>
      </c>
      <c r="BN15" s="54" t="str">
        <f t="shared" si="10"/>
        <v>ne</v>
      </c>
      <c r="BO15" s="54" t="str">
        <f t="shared" si="11"/>
        <v>ne</v>
      </c>
      <c r="BP15" s="54" t="str">
        <f t="shared" si="11"/>
        <v>ne</v>
      </c>
      <c r="BQ15" s="54" t="str">
        <f t="shared" si="12"/>
        <v>ne</v>
      </c>
      <c r="BR15" s="54" t="str">
        <f t="shared" si="13"/>
        <v>ne</v>
      </c>
      <c r="BS15" s="54" t="str">
        <f t="shared" si="4"/>
        <v>ne</v>
      </c>
    </row>
    <row r="16" spans="1:71" s="130" customFormat="1" ht="14.4" x14ac:dyDescent="0.2">
      <c r="B16" s="54" t="e">
        <f>VLOOKUP(E16,'VPS1'!$J$10:$J$29,1,FALSE)</f>
        <v>#N/A</v>
      </c>
      <c r="C16" s="131" t="str">
        <f t="shared" si="5"/>
        <v/>
      </c>
      <c r="D16" s="132"/>
      <c r="E16" s="30"/>
      <c r="F16" s="55"/>
      <c r="G16" s="132"/>
      <c r="H16" s="132"/>
      <c r="I16" s="132"/>
      <c r="J16" s="132"/>
      <c r="K16" s="132"/>
      <c r="L16" s="133"/>
      <c r="M16" s="134"/>
      <c r="N16" s="132"/>
      <c r="O16" s="132"/>
      <c r="P16" s="134" t="str">
        <f t="shared" si="6"/>
        <v>nepildyti</v>
      </c>
      <c r="Q16" s="135" t="str">
        <f t="shared" si="6"/>
        <v>nepildyti</v>
      </c>
      <c r="R16" s="135"/>
      <c r="S16" s="135"/>
      <c r="T16" s="135"/>
      <c r="U16" s="135"/>
      <c r="V16" s="135"/>
      <c r="W16" s="135"/>
      <c r="X16" s="135"/>
      <c r="Y16" s="135"/>
      <c r="Z16" s="135"/>
      <c r="AA16" s="135"/>
      <c r="AB16" s="135"/>
      <c r="AC16" s="135"/>
      <c r="AD16" s="132"/>
      <c r="AE16" s="132"/>
      <c r="AF16" s="132"/>
      <c r="AG16" s="133"/>
      <c r="AH16" s="136"/>
      <c r="AI16" s="136"/>
      <c r="AJ16" s="136"/>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54">
        <f t="shared" si="0"/>
        <v>0</v>
      </c>
      <c r="BH16" s="54">
        <f t="shared" si="7"/>
        <v>0</v>
      </c>
      <c r="BI16" s="54">
        <f t="shared" si="1"/>
        <v>0</v>
      </c>
      <c r="BJ16" s="54">
        <f t="shared" si="2"/>
        <v>0</v>
      </c>
      <c r="BK16" s="54">
        <f t="shared" si="3"/>
        <v>0</v>
      </c>
      <c r="BL16" s="54">
        <f t="shared" si="8"/>
        <v>0</v>
      </c>
      <c r="BM16" s="54">
        <f t="shared" si="9"/>
        <v>0</v>
      </c>
      <c r="BN16" s="54" t="str">
        <f t="shared" si="10"/>
        <v>ne</v>
      </c>
      <c r="BO16" s="54" t="str">
        <f t="shared" si="11"/>
        <v>ne</v>
      </c>
      <c r="BP16" s="54" t="str">
        <f t="shared" si="11"/>
        <v>ne</v>
      </c>
      <c r="BQ16" s="54" t="str">
        <f t="shared" si="12"/>
        <v>ne</v>
      </c>
      <c r="BR16" s="54" t="str">
        <f t="shared" si="13"/>
        <v>ne</v>
      </c>
      <c r="BS16" s="54" t="str">
        <f t="shared" si="4"/>
        <v>ne</v>
      </c>
    </row>
    <row r="17" spans="2:71" s="130" customFormat="1" ht="14.4" x14ac:dyDescent="0.2">
      <c r="B17" s="54" t="e">
        <f>VLOOKUP(E17,'VPS1'!$J$10:$J$29,1,FALSE)</f>
        <v>#N/A</v>
      </c>
      <c r="C17" s="131" t="str">
        <f t="shared" si="5"/>
        <v/>
      </c>
      <c r="D17" s="132"/>
      <c r="E17" s="30"/>
      <c r="F17" s="55"/>
      <c r="G17" s="132"/>
      <c r="H17" s="132"/>
      <c r="I17" s="132"/>
      <c r="J17" s="132"/>
      <c r="K17" s="132"/>
      <c r="L17" s="133"/>
      <c r="M17" s="134"/>
      <c r="N17" s="132"/>
      <c r="O17" s="132"/>
      <c r="P17" s="134" t="str">
        <f t="shared" si="6"/>
        <v>nepildyti</v>
      </c>
      <c r="Q17" s="135" t="str">
        <f t="shared" si="6"/>
        <v>nepildyti</v>
      </c>
      <c r="R17" s="135"/>
      <c r="S17" s="135"/>
      <c r="T17" s="135"/>
      <c r="U17" s="135"/>
      <c r="V17" s="135"/>
      <c r="W17" s="135"/>
      <c r="X17" s="135"/>
      <c r="Y17" s="135"/>
      <c r="Z17" s="135"/>
      <c r="AA17" s="135"/>
      <c r="AB17" s="135"/>
      <c r="AC17" s="135"/>
      <c r="AD17" s="132"/>
      <c r="AE17" s="132"/>
      <c r="AF17" s="132"/>
      <c r="AG17" s="133"/>
      <c r="AH17" s="136"/>
      <c r="AI17" s="136"/>
      <c r="AJ17" s="136"/>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54">
        <f t="shared" si="0"/>
        <v>0</v>
      </c>
      <c r="BH17" s="54">
        <f t="shared" si="7"/>
        <v>0</v>
      </c>
      <c r="BI17" s="54">
        <f t="shared" si="1"/>
        <v>0</v>
      </c>
      <c r="BJ17" s="54">
        <f t="shared" si="2"/>
        <v>0</v>
      </c>
      <c r="BK17" s="54">
        <f t="shared" si="3"/>
        <v>0</v>
      </c>
      <c r="BL17" s="54">
        <f t="shared" si="8"/>
        <v>0</v>
      </c>
      <c r="BM17" s="54">
        <f t="shared" si="9"/>
        <v>0</v>
      </c>
      <c r="BN17" s="54" t="str">
        <f t="shared" si="10"/>
        <v>ne</v>
      </c>
      <c r="BO17" s="54" t="str">
        <f t="shared" si="11"/>
        <v>ne</v>
      </c>
      <c r="BP17" s="54" t="str">
        <f t="shared" si="11"/>
        <v>ne</v>
      </c>
      <c r="BQ17" s="54" t="str">
        <f t="shared" si="12"/>
        <v>ne</v>
      </c>
      <c r="BR17" s="54" t="str">
        <f t="shared" si="13"/>
        <v>ne</v>
      </c>
      <c r="BS17" s="54" t="str">
        <f t="shared" si="4"/>
        <v>ne</v>
      </c>
    </row>
    <row r="18" spans="2:71" s="130" customFormat="1" ht="14.4" x14ac:dyDescent="0.2">
      <c r="B18" s="54" t="e">
        <f>VLOOKUP(E18,'VPS1'!$J$10:$J$29,1,FALSE)</f>
        <v>#N/A</v>
      </c>
      <c r="C18" s="131" t="str">
        <f t="shared" si="5"/>
        <v/>
      </c>
      <c r="D18" s="132"/>
      <c r="E18" s="30"/>
      <c r="F18" s="55"/>
      <c r="G18" s="132"/>
      <c r="H18" s="132"/>
      <c r="I18" s="132"/>
      <c r="J18" s="132"/>
      <c r="K18" s="132"/>
      <c r="L18" s="133"/>
      <c r="M18" s="134"/>
      <c r="N18" s="132"/>
      <c r="O18" s="132"/>
      <c r="P18" s="134" t="str">
        <f t="shared" si="6"/>
        <v>nepildyti</v>
      </c>
      <c r="Q18" s="135" t="str">
        <f t="shared" si="6"/>
        <v>nepildyti</v>
      </c>
      <c r="R18" s="135"/>
      <c r="S18" s="135"/>
      <c r="T18" s="135"/>
      <c r="U18" s="135"/>
      <c r="V18" s="135"/>
      <c r="W18" s="135"/>
      <c r="X18" s="135"/>
      <c r="Y18" s="135"/>
      <c r="Z18" s="135"/>
      <c r="AA18" s="135"/>
      <c r="AB18" s="135"/>
      <c r="AC18" s="135"/>
      <c r="AD18" s="132"/>
      <c r="AE18" s="132"/>
      <c r="AF18" s="132"/>
      <c r="AG18" s="133"/>
      <c r="AH18" s="136"/>
      <c r="AI18" s="136"/>
      <c r="AJ18" s="136"/>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54">
        <f t="shared" si="0"/>
        <v>0</v>
      </c>
      <c r="BH18" s="54">
        <f t="shared" si="7"/>
        <v>0</v>
      </c>
      <c r="BI18" s="54">
        <f t="shared" si="1"/>
        <v>0</v>
      </c>
      <c r="BJ18" s="54">
        <f t="shared" si="2"/>
        <v>0</v>
      </c>
      <c r="BK18" s="54">
        <f t="shared" si="3"/>
        <v>0</v>
      </c>
      <c r="BL18" s="54">
        <f t="shared" si="8"/>
        <v>0</v>
      </c>
      <c r="BM18" s="54">
        <f t="shared" si="9"/>
        <v>0</v>
      </c>
      <c r="BN18" s="54" t="str">
        <f t="shared" si="10"/>
        <v>ne</v>
      </c>
      <c r="BO18" s="54" t="str">
        <f t="shared" si="11"/>
        <v>ne</v>
      </c>
      <c r="BP18" s="54" t="str">
        <f t="shared" si="11"/>
        <v>ne</v>
      </c>
      <c r="BQ18" s="54" t="str">
        <f t="shared" si="12"/>
        <v>ne</v>
      </c>
      <c r="BR18" s="54" t="str">
        <f t="shared" si="13"/>
        <v>ne</v>
      </c>
      <c r="BS18" s="54" t="str">
        <f t="shared" si="4"/>
        <v>ne</v>
      </c>
    </row>
    <row r="19" spans="2:71" s="130" customFormat="1" ht="14.4" x14ac:dyDescent="0.2">
      <c r="B19" s="54" t="e">
        <f>VLOOKUP(E19,'VPS1'!$J$10:$J$29,1,FALSE)</f>
        <v>#N/A</v>
      </c>
      <c r="C19" s="131" t="str">
        <f t="shared" si="5"/>
        <v/>
      </c>
      <c r="D19" s="132"/>
      <c r="E19" s="30"/>
      <c r="F19" s="55"/>
      <c r="G19" s="132"/>
      <c r="H19" s="132"/>
      <c r="I19" s="132"/>
      <c r="J19" s="132"/>
      <c r="K19" s="132"/>
      <c r="L19" s="133"/>
      <c r="M19" s="134"/>
      <c r="N19" s="132"/>
      <c r="O19" s="132"/>
      <c r="P19" s="134" t="str">
        <f t="shared" si="6"/>
        <v>nepildyti</v>
      </c>
      <c r="Q19" s="135" t="str">
        <f t="shared" si="6"/>
        <v>nepildyti</v>
      </c>
      <c r="R19" s="135"/>
      <c r="S19" s="135"/>
      <c r="T19" s="135"/>
      <c r="U19" s="135"/>
      <c r="V19" s="135"/>
      <c r="W19" s="135"/>
      <c r="X19" s="135"/>
      <c r="Y19" s="135"/>
      <c r="Z19" s="135"/>
      <c r="AA19" s="135"/>
      <c r="AB19" s="135"/>
      <c r="AC19" s="135"/>
      <c r="AD19" s="132"/>
      <c r="AE19" s="132"/>
      <c r="AF19" s="132"/>
      <c r="AG19" s="133"/>
      <c r="AH19" s="136"/>
      <c r="AI19" s="136"/>
      <c r="AJ19" s="136"/>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54">
        <f t="shared" si="0"/>
        <v>0</v>
      </c>
      <c r="BH19" s="54">
        <f t="shared" si="7"/>
        <v>0</v>
      </c>
      <c r="BI19" s="54">
        <f t="shared" si="1"/>
        <v>0</v>
      </c>
      <c r="BJ19" s="54">
        <f t="shared" si="2"/>
        <v>0</v>
      </c>
      <c r="BK19" s="54">
        <f t="shared" si="3"/>
        <v>0</v>
      </c>
      <c r="BL19" s="54">
        <f t="shared" si="8"/>
        <v>0</v>
      </c>
      <c r="BM19" s="54">
        <f t="shared" si="9"/>
        <v>0</v>
      </c>
      <c r="BN19" s="54" t="str">
        <f t="shared" si="10"/>
        <v>ne</v>
      </c>
      <c r="BO19" s="54" t="str">
        <f t="shared" si="11"/>
        <v>ne</v>
      </c>
      <c r="BP19" s="54" t="str">
        <f t="shared" si="11"/>
        <v>ne</v>
      </c>
      <c r="BQ19" s="54" t="str">
        <f t="shared" si="12"/>
        <v>ne</v>
      </c>
      <c r="BR19" s="54" t="str">
        <f t="shared" si="13"/>
        <v>ne</v>
      </c>
      <c r="BS19" s="54" t="str">
        <f t="shared" si="4"/>
        <v>ne</v>
      </c>
    </row>
    <row r="20" spans="2:71" s="130" customFormat="1" ht="14.4" x14ac:dyDescent="0.2">
      <c r="B20" s="54" t="e">
        <f>VLOOKUP(E20,'VPS1'!$J$10:$J$29,1,FALSE)</f>
        <v>#N/A</v>
      </c>
      <c r="C20" s="131" t="str">
        <f t="shared" si="5"/>
        <v/>
      </c>
      <c r="D20" s="132"/>
      <c r="E20" s="30"/>
      <c r="F20" s="55"/>
      <c r="G20" s="132"/>
      <c r="H20" s="132"/>
      <c r="I20" s="132"/>
      <c r="J20" s="132"/>
      <c r="K20" s="132"/>
      <c r="L20" s="133"/>
      <c r="M20" s="134"/>
      <c r="N20" s="132"/>
      <c r="O20" s="132"/>
      <c r="P20" s="134" t="str">
        <f t="shared" si="6"/>
        <v>nepildyti</v>
      </c>
      <c r="Q20" s="135" t="str">
        <f t="shared" si="6"/>
        <v>nepildyti</v>
      </c>
      <c r="R20" s="135"/>
      <c r="S20" s="135"/>
      <c r="T20" s="135"/>
      <c r="U20" s="135"/>
      <c r="V20" s="135"/>
      <c r="W20" s="135"/>
      <c r="X20" s="135"/>
      <c r="Y20" s="135"/>
      <c r="Z20" s="135"/>
      <c r="AA20" s="135"/>
      <c r="AB20" s="135"/>
      <c r="AC20" s="135"/>
      <c r="AD20" s="132"/>
      <c r="AE20" s="132"/>
      <c r="AF20" s="132"/>
      <c r="AG20" s="133"/>
      <c r="AH20" s="136"/>
      <c r="AI20" s="136"/>
      <c r="AJ20" s="136"/>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54">
        <f t="shared" si="0"/>
        <v>0</v>
      </c>
      <c r="BH20" s="54">
        <f t="shared" si="7"/>
        <v>0</v>
      </c>
      <c r="BI20" s="54">
        <f t="shared" si="1"/>
        <v>0</v>
      </c>
      <c r="BJ20" s="54">
        <f t="shared" si="2"/>
        <v>0</v>
      </c>
      <c r="BK20" s="54">
        <f t="shared" si="3"/>
        <v>0</v>
      </c>
      <c r="BL20" s="54">
        <f t="shared" si="8"/>
        <v>0</v>
      </c>
      <c r="BM20" s="54">
        <f t="shared" si="9"/>
        <v>0</v>
      </c>
      <c r="BN20" s="54" t="str">
        <f t="shared" si="10"/>
        <v>ne</v>
      </c>
      <c r="BO20" s="54" t="str">
        <f t="shared" si="11"/>
        <v>ne</v>
      </c>
      <c r="BP20" s="54" t="str">
        <f t="shared" si="11"/>
        <v>ne</v>
      </c>
      <c r="BQ20" s="54" t="str">
        <f t="shared" si="12"/>
        <v>ne</v>
      </c>
      <c r="BR20" s="54" t="str">
        <f t="shared" si="13"/>
        <v>ne</v>
      </c>
      <c r="BS20" s="54" t="str">
        <f t="shared" si="4"/>
        <v>ne</v>
      </c>
    </row>
    <row r="21" spans="2:71" s="130" customFormat="1" ht="14.4" x14ac:dyDescent="0.2">
      <c r="B21" s="54" t="e">
        <f>VLOOKUP(E21,'VPS1'!$J$10:$J$29,1,FALSE)</f>
        <v>#N/A</v>
      </c>
      <c r="C21" s="131" t="str">
        <f t="shared" si="5"/>
        <v/>
      </c>
      <c r="D21" s="132"/>
      <c r="E21" s="30"/>
      <c r="F21" s="55"/>
      <c r="G21" s="132"/>
      <c r="H21" s="132"/>
      <c r="I21" s="132"/>
      <c r="J21" s="132"/>
      <c r="K21" s="132"/>
      <c r="L21" s="133"/>
      <c r="M21" s="134"/>
      <c r="N21" s="132"/>
      <c r="O21" s="132"/>
      <c r="P21" s="134" t="str">
        <f t="shared" si="6"/>
        <v>nepildyti</v>
      </c>
      <c r="Q21" s="135" t="str">
        <f t="shared" si="6"/>
        <v>nepildyti</v>
      </c>
      <c r="R21" s="135"/>
      <c r="S21" s="135"/>
      <c r="T21" s="135"/>
      <c r="U21" s="135"/>
      <c r="V21" s="135"/>
      <c r="W21" s="135"/>
      <c r="X21" s="135"/>
      <c r="Y21" s="135"/>
      <c r="Z21" s="135"/>
      <c r="AA21" s="135"/>
      <c r="AB21" s="135"/>
      <c r="AC21" s="135"/>
      <c r="AD21" s="132"/>
      <c r="AE21" s="132"/>
      <c r="AF21" s="132"/>
      <c r="AG21" s="133"/>
      <c r="AH21" s="136"/>
      <c r="AI21" s="136"/>
      <c r="AJ21" s="136"/>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54">
        <f t="shared" si="0"/>
        <v>0</v>
      </c>
      <c r="BH21" s="54">
        <f t="shared" si="7"/>
        <v>0</v>
      </c>
      <c r="BI21" s="54">
        <f t="shared" si="1"/>
        <v>0</v>
      </c>
      <c r="BJ21" s="54">
        <f t="shared" si="2"/>
        <v>0</v>
      </c>
      <c r="BK21" s="54">
        <f t="shared" si="3"/>
        <v>0</v>
      </c>
      <c r="BL21" s="54">
        <f t="shared" si="8"/>
        <v>0</v>
      </c>
      <c r="BM21" s="54">
        <f t="shared" si="9"/>
        <v>0</v>
      </c>
      <c r="BN21" s="54" t="str">
        <f t="shared" si="10"/>
        <v>ne</v>
      </c>
      <c r="BO21" s="54" t="str">
        <f t="shared" si="11"/>
        <v>ne</v>
      </c>
      <c r="BP21" s="54" t="str">
        <f t="shared" si="11"/>
        <v>ne</v>
      </c>
      <c r="BQ21" s="54" t="str">
        <f t="shared" si="12"/>
        <v>ne</v>
      </c>
      <c r="BR21" s="54" t="str">
        <f t="shared" si="13"/>
        <v>ne</v>
      </c>
      <c r="BS21" s="54" t="str">
        <f t="shared" si="4"/>
        <v>ne</v>
      </c>
    </row>
    <row r="22" spans="2:71" s="130" customFormat="1" ht="14.4" x14ac:dyDescent="0.2">
      <c r="B22" s="54" t="e">
        <f>VLOOKUP(E22,'VPS1'!$J$10:$J$29,1,FALSE)</f>
        <v>#N/A</v>
      </c>
      <c r="C22" s="131" t="str">
        <f t="shared" si="5"/>
        <v/>
      </c>
      <c r="D22" s="132"/>
      <c r="E22" s="30"/>
      <c r="F22" s="55"/>
      <c r="G22" s="132"/>
      <c r="H22" s="132"/>
      <c r="I22" s="132"/>
      <c r="J22" s="132"/>
      <c r="K22" s="132"/>
      <c r="L22" s="133"/>
      <c r="M22" s="134"/>
      <c r="N22" s="132"/>
      <c r="O22" s="132"/>
      <c r="P22" s="134" t="str">
        <f t="shared" si="6"/>
        <v>nepildyti</v>
      </c>
      <c r="Q22" s="135" t="str">
        <f t="shared" si="6"/>
        <v>nepildyti</v>
      </c>
      <c r="R22" s="135"/>
      <c r="S22" s="135"/>
      <c r="T22" s="135"/>
      <c r="U22" s="135"/>
      <c r="V22" s="135"/>
      <c r="W22" s="135"/>
      <c r="X22" s="135"/>
      <c r="Y22" s="135"/>
      <c r="Z22" s="135"/>
      <c r="AA22" s="135"/>
      <c r="AB22" s="135"/>
      <c r="AC22" s="135"/>
      <c r="AD22" s="132"/>
      <c r="AE22" s="132"/>
      <c r="AF22" s="132"/>
      <c r="AG22" s="133"/>
      <c r="AH22" s="136"/>
      <c r="AI22" s="136"/>
      <c r="AJ22" s="136"/>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54">
        <f t="shared" si="0"/>
        <v>0</v>
      </c>
      <c r="BH22" s="54">
        <f t="shared" si="7"/>
        <v>0</v>
      </c>
      <c r="BI22" s="54">
        <f t="shared" si="1"/>
        <v>0</v>
      </c>
      <c r="BJ22" s="54">
        <f t="shared" si="2"/>
        <v>0</v>
      </c>
      <c r="BK22" s="54">
        <f t="shared" si="3"/>
        <v>0</v>
      </c>
      <c r="BL22" s="54">
        <f t="shared" si="8"/>
        <v>0</v>
      </c>
      <c r="BM22" s="54">
        <f t="shared" si="9"/>
        <v>0</v>
      </c>
      <c r="BN22" s="54" t="str">
        <f t="shared" si="10"/>
        <v>ne</v>
      </c>
      <c r="BO22" s="54" t="str">
        <f t="shared" si="11"/>
        <v>ne</v>
      </c>
      <c r="BP22" s="54" t="str">
        <f t="shared" si="11"/>
        <v>ne</v>
      </c>
      <c r="BQ22" s="54" t="str">
        <f t="shared" si="12"/>
        <v>ne</v>
      </c>
      <c r="BR22" s="54" t="str">
        <f t="shared" si="13"/>
        <v>ne</v>
      </c>
      <c r="BS22" s="54" t="str">
        <f t="shared" si="4"/>
        <v>ne</v>
      </c>
    </row>
    <row r="23" spans="2:71" s="130" customFormat="1" ht="14.4" x14ac:dyDescent="0.2">
      <c r="B23" s="54" t="e">
        <f>VLOOKUP(E23,'VPS1'!$J$10:$J$29,1,FALSE)</f>
        <v>#N/A</v>
      </c>
      <c r="C23" s="131" t="str">
        <f t="shared" si="5"/>
        <v/>
      </c>
      <c r="D23" s="132"/>
      <c r="E23" s="30"/>
      <c r="F23" s="55"/>
      <c r="G23" s="132"/>
      <c r="H23" s="132"/>
      <c r="I23" s="132"/>
      <c r="J23" s="132"/>
      <c r="K23" s="132"/>
      <c r="L23" s="133"/>
      <c r="M23" s="134"/>
      <c r="N23" s="132"/>
      <c r="O23" s="132"/>
      <c r="P23" s="134" t="str">
        <f t="shared" si="6"/>
        <v>nepildyti</v>
      </c>
      <c r="Q23" s="135" t="str">
        <f t="shared" si="6"/>
        <v>nepildyti</v>
      </c>
      <c r="R23" s="135"/>
      <c r="S23" s="135"/>
      <c r="T23" s="135"/>
      <c r="U23" s="135"/>
      <c r="V23" s="135"/>
      <c r="W23" s="135"/>
      <c r="X23" s="135"/>
      <c r="Y23" s="135"/>
      <c r="Z23" s="135"/>
      <c r="AA23" s="135"/>
      <c r="AB23" s="135"/>
      <c r="AC23" s="135"/>
      <c r="AD23" s="132"/>
      <c r="AE23" s="132"/>
      <c r="AF23" s="132"/>
      <c r="AG23" s="133"/>
      <c r="AH23" s="136"/>
      <c r="AI23" s="136"/>
      <c r="AJ23" s="136"/>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54">
        <f t="shared" si="0"/>
        <v>0</v>
      </c>
      <c r="BH23" s="54">
        <f t="shared" si="7"/>
        <v>0</v>
      </c>
      <c r="BI23" s="54">
        <f t="shared" si="1"/>
        <v>0</v>
      </c>
      <c r="BJ23" s="54">
        <f t="shared" si="2"/>
        <v>0</v>
      </c>
      <c r="BK23" s="54">
        <f t="shared" si="3"/>
        <v>0</v>
      </c>
      <c r="BL23" s="54">
        <f t="shared" si="8"/>
        <v>0</v>
      </c>
      <c r="BM23" s="54">
        <f t="shared" si="9"/>
        <v>0</v>
      </c>
      <c r="BN23" s="54" t="str">
        <f t="shared" si="10"/>
        <v>ne</v>
      </c>
      <c r="BO23" s="54" t="str">
        <f t="shared" si="11"/>
        <v>ne</v>
      </c>
      <c r="BP23" s="54" t="str">
        <f t="shared" si="11"/>
        <v>ne</v>
      </c>
      <c r="BQ23" s="54" t="str">
        <f t="shared" si="12"/>
        <v>ne</v>
      </c>
      <c r="BR23" s="54" t="str">
        <f t="shared" si="13"/>
        <v>ne</v>
      </c>
      <c r="BS23" s="54" t="str">
        <f t="shared" si="4"/>
        <v>ne</v>
      </c>
    </row>
    <row r="24" spans="2:71" s="130" customFormat="1" ht="14.4" x14ac:dyDescent="0.2">
      <c r="B24" s="54" t="e">
        <f>VLOOKUP(E24,'VPS1'!$J$10:$J$29,1,FALSE)</f>
        <v>#N/A</v>
      </c>
      <c r="C24" s="131" t="str">
        <f t="shared" si="5"/>
        <v/>
      </c>
      <c r="D24" s="132"/>
      <c r="E24" s="30"/>
      <c r="F24" s="55"/>
      <c r="G24" s="132"/>
      <c r="H24" s="132"/>
      <c r="I24" s="132"/>
      <c r="J24" s="132"/>
      <c r="K24" s="132"/>
      <c r="L24" s="133"/>
      <c r="M24" s="134"/>
      <c r="N24" s="132"/>
      <c r="O24" s="132"/>
      <c r="P24" s="134" t="str">
        <f t="shared" si="6"/>
        <v>nepildyti</v>
      </c>
      <c r="Q24" s="135" t="str">
        <f t="shared" si="6"/>
        <v>nepildyti</v>
      </c>
      <c r="R24" s="135"/>
      <c r="S24" s="135"/>
      <c r="T24" s="135"/>
      <c r="U24" s="135"/>
      <c r="V24" s="135"/>
      <c r="W24" s="135"/>
      <c r="X24" s="135"/>
      <c r="Y24" s="135"/>
      <c r="Z24" s="135"/>
      <c r="AA24" s="135"/>
      <c r="AB24" s="135"/>
      <c r="AC24" s="135"/>
      <c r="AD24" s="132"/>
      <c r="AE24" s="132"/>
      <c r="AF24" s="132"/>
      <c r="AG24" s="133"/>
      <c r="AH24" s="136"/>
      <c r="AI24" s="136"/>
      <c r="AJ24" s="136"/>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54">
        <f t="shared" si="0"/>
        <v>0</v>
      </c>
      <c r="BH24" s="54">
        <f t="shared" si="7"/>
        <v>0</v>
      </c>
      <c r="BI24" s="54">
        <f t="shared" si="1"/>
        <v>0</v>
      </c>
      <c r="BJ24" s="54">
        <f t="shared" si="2"/>
        <v>0</v>
      </c>
      <c r="BK24" s="54">
        <f t="shared" si="3"/>
        <v>0</v>
      </c>
      <c r="BL24" s="54">
        <f t="shared" si="8"/>
        <v>0</v>
      </c>
      <c r="BM24" s="54">
        <f t="shared" si="9"/>
        <v>0</v>
      </c>
      <c r="BN24" s="54" t="str">
        <f t="shared" si="10"/>
        <v>ne</v>
      </c>
      <c r="BO24" s="54" t="str">
        <f t="shared" si="11"/>
        <v>ne</v>
      </c>
      <c r="BP24" s="54" t="str">
        <f t="shared" si="11"/>
        <v>ne</v>
      </c>
      <c r="BQ24" s="54" t="str">
        <f t="shared" si="12"/>
        <v>ne</v>
      </c>
      <c r="BR24" s="54" t="str">
        <f t="shared" si="13"/>
        <v>ne</v>
      </c>
      <c r="BS24" s="54" t="str">
        <f t="shared" si="4"/>
        <v>ne</v>
      </c>
    </row>
    <row r="25" spans="2:71" s="130" customFormat="1" ht="14.4" x14ac:dyDescent="0.2">
      <c r="B25" s="54" t="e">
        <f>VLOOKUP(E25,'VPS1'!$J$10:$J$29,1,FALSE)</f>
        <v>#N/A</v>
      </c>
      <c r="C25" s="131" t="str">
        <f t="shared" si="5"/>
        <v/>
      </c>
      <c r="D25" s="132"/>
      <c r="E25" s="30"/>
      <c r="F25" s="55"/>
      <c r="G25" s="132"/>
      <c r="H25" s="132"/>
      <c r="I25" s="132"/>
      <c r="J25" s="132"/>
      <c r="K25" s="132"/>
      <c r="L25" s="133"/>
      <c r="M25" s="134"/>
      <c r="N25" s="132"/>
      <c r="O25" s="132"/>
      <c r="P25" s="134" t="str">
        <f t="shared" si="6"/>
        <v>nepildyti</v>
      </c>
      <c r="Q25" s="135" t="str">
        <f t="shared" si="6"/>
        <v>nepildyti</v>
      </c>
      <c r="R25" s="135"/>
      <c r="S25" s="135"/>
      <c r="T25" s="135"/>
      <c r="U25" s="135"/>
      <c r="V25" s="135"/>
      <c r="W25" s="135"/>
      <c r="X25" s="135"/>
      <c r="Y25" s="135"/>
      <c r="Z25" s="135"/>
      <c r="AA25" s="135"/>
      <c r="AB25" s="135"/>
      <c r="AC25" s="135"/>
      <c r="AD25" s="132"/>
      <c r="AE25" s="132"/>
      <c r="AF25" s="132"/>
      <c r="AG25" s="133"/>
      <c r="AH25" s="136"/>
      <c r="AI25" s="136"/>
      <c r="AJ25" s="136"/>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54">
        <f t="shared" si="0"/>
        <v>0</v>
      </c>
      <c r="BH25" s="54">
        <f t="shared" si="7"/>
        <v>0</v>
      </c>
      <c r="BI25" s="54">
        <f t="shared" si="1"/>
        <v>0</v>
      </c>
      <c r="BJ25" s="54">
        <f t="shared" si="2"/>
        <v>0</v>
      </c>
      <c r="BK25" s="54">
        <f t="shared" si="3"/>
        <v>0</v>
      </c>
      <c r="BL25" s="54">
        <f t="shared" si="8"/>
        <v>0</v>
      </c>
      <c r="BM25" s="54">
        <f t="shared" si="9"/>
        <v>0</v>
      </c>
      <c r="BN25" s="54" t="str">
        <f t="shared" si="10"/>
        <v>ne</v>
      </c>
      <c r="BO25" s="54" t="str">
        <f t="shared" si="11"/>
        <v>ne</v>
      </c>
      <c r="BP25" s="54" t="str">
        <f t="shared" si="11"/>
        <v>ne</v>
      </c>
      <c r="BQ25" s="54" t="str">
        <f t="shared" si="12"/>
        <v>ne</v>
      </c>
      <c r="BR25" s="54" t="str">
        <f t="shared" si="13"/>
        <v>ne</v>
      </c>
      <c r="BS25" s="54" t="str">
        <f t="shared" si="4"/>
        <v>ne</v>
      </c>
    </row>
    <row r="26" spans="2:71" s="130" customFormat="1" ht="14.4" x14ac:dyDescent="0.2">
      <c r="B26" s="54" t="e">
        <f>VLOOKUP(E26,'VPS1'!$J$10:$J$29,1,FALSE)</f>
        <v>#N/A</v>
      </c>
      <c r="C26" s="131" t="str">
        <f t="shared" si="5"/>
        <v/>
      </c>
      <c r="D26" s="132"/>
      <c r="E26" s="30"/>
      <c r="F26" s="55"/>
      <c r="G26" s="132"/>
      <c r="H26" s="132"/>
      <c r="I26" s="132"/>
      <c r="J26" s="132"/>
      <c r="K26" s="132"/>
      <c r="L26" s="133"/>
      <c r="M26" s="134"/>
      <c r="N26" s="132"/>
      <c r="O26" s="132"/>
      <c r="P26" s="134" t="str">
        <f t="shared" si="6"/>
        <v>nepildyti</v>
      </c>
      <c r="Q26" s="135" t="str">
        <f t="shared" si="6"/>
        <v>nepildyti</v>
      </c>
      <c r="R26" s="135"/>
      <c r="S26" s="135"/>
      <c r="T26" s="135"/>
      <c r="U26" s="135"/>
      <c r="V26" s="135"/>
      <c r="W26" s="135"/>
      <c r="X26" s="135"/>
      <c r="Y26" s="135"/>
      <c r="Z26" s="135"/>
      <c r="AA26" s="135"/>
      <c r="AB26" s="135"/>
      <c r="AC26" s="135"/>
      <c r="AD26" s="132"/>
      <c r="AE26" s="132"/>
      <c r="AF26" s="132"/>
      <c r="AG26" s="133"/>
      <c r="AH26" s="136"/>
      <c r="AI26" s="136"/>
      <c r="AJ26" s="136"/>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54">
        <f t="shared" si="0"/>
        <v>0</v>
      </c>
      <c r="BH26" s="54">
        <f t="shared" si="7"/>
        <v>0</v>
      </c>
      <c r="BI26" s="54">
        <f t="shared" si="1"/>
        <v>0</v>
      </c>
      <c r="BJ26" s="54">
        <f t="shared" si="2"/>
        <v>0</v>
      </c>
      <c r="BK26" s="54">
        <f t="shared" si="3"/>
        <v>0</v>
      </c>
      <c r="BL26" s="54">
        <f t="shared" si="8"/>
        <v>0</v>
      </c>
      <c r="BM26" s="54">
        <f t="shared" si="9"/>
        <v>0</v>
      </c>
      <c r="BN26" s="54" t="str">
        <f t="shared" si="10"/>
        <v>ne</v>
      </c>
      <c r="BO26" s="54" t="str">
        <f t="shared" si="11"/>
        <v>ne</v>
      </c>
      <c r="BP26" s="54" t="str">
        <f t="shared" si="11"/>
        <v>ne</v>
      </c>
      <c r="BQ26" s="54" t="str">
        <f t="shared" si="12"/>
        <v>ne</v>
      </c>
      <c r="BR26" s="54" t="str">
        <f t="shared" si="13"/>
        <v>ne</v>
      </c>
      <c r="BS26" s="54" t="str">
        <f t="shared" si="4"/>
        <v>ne</v>
      </c>
    </row>
    <row r="27" spans="2:71" s="130" customFormat="1" ht="14.4" x14ac:dyDescent="0.2">
      <c r="B27" s="54" t="e">
        <f>VLOOKUP(E27,'VPS1'!$J$10:$J$29,1,FALSE)</f>
        <v>#N/A</v>
      </c>
      <c r="C27" s="131" t="str">
        <f t="shared" si="5"/>
        <v/>
      </c>
      <c r="D27" s="132"/>
      <c r="E27" s="30"/>
      <c r="F27" s="55"/>
      <c r="G27" s="132"/>
      <c r="H27" s="132"/>
      <c r="I27" s="132"/>
      <c r="J27" s="132"/>
      <c r="K27" s="132"/>
      <c r="L27" s="133"/>
      <c r="M27" s="134"/>
      <c r="N27" s="132"/>
      <c r="O27" s="132"/>
      <c r="P27" s="134" t="str">
        <f t="shared" si="6"/>
        <v>nepildyti</v>
      </c>
      <c r="Q27" s="135" t="str">
        <f t="shared" si="6"/>
        <v>nepildyti</v>
      </c>
      <c r="R27" s="135"/>
      <c r="S27" s="135"/>
      <c r="T27" s="135"/>
      <c r="U27" s="135"/>
      <c r="V27" s="135"/>
      <c r="W27" s="135"/>
      <c r="X27" s="135"/>
      <c r="Y27" s="135"/>
      <c r="Z27" s="135"/>
      <c r="AA27" s="135"/>
      <c r="AB27" s="135"/>
      <c r="AC27" s="135"/>
      <c r="AD27" s="132"/>
      <c r="AE27" s="132"/>
      <c r="AF27" s="132"/>
      <c r="AG27" s="133"/>
      <c r="AH27" s="136"/>
      <c r="AI27" s="136"/>
      <c r="AJ27" s="136"/>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54">
        <f t="shared" si="0"/>
        <v>0</v>
      </c>
      <c r="BH27" s="54">
        <f t="shared" si="7"/>
        <v>0</v>
      </c>
      <c r="BI27" s="54">
        <f t="shared" si="1"/>
        <v>0</v>
      </c>
      <c r="BJ27" s="54">
        <f t="shared" si="2"/>
        <v>0</v>
      </c>
      <c r="BK27" s="54">
        <f t="shared" si="3"/>
        <v>0</v>
      </c>
      <c r="BL27" s="54">
        <f t="shared" si="8"/>
        <v>0</v>
      </c>
      <c r="BM27" s="54">
        <f t="shared" si="9"/>
        <v>0</v>
      </c>
      <c r="BN27" s="54" t="str">
        <f t="shared" si="10"/>
        <v>ne</v>
      </c>
      <c r="BO27" s="54" t="str">
        <f t="shared" si="11"/>
        <v>ne</v>
      </c>
      <c r="BP27" s="54" t="str">
        <f t="shared" si="11"/>
        <v>ne</v>
      </c>
      <c r="BQ27" s="54" t="str">
        <f t="shared" si="12"/>
        <v>ne</v>
      </c>
      <c r="BR27" s="54" t="str">
        <f t="shared" si="13"/>
        <v>ne</v>
      </c>
      <c r="BS27" s="54" t="str">
        <f t="shared" si="4"/>
        <v>ne</v>
      </c>
    </row>
    <row r="28" spans="2:71" s="130" customFormat="1" ht="14.4" x14ac:dyDescent="0.2">
      <c r="B28" s="54" t="e">
        <f>VLOOKUP(E28,'VPS1'!$J$10:$J$29,1,FALSE)</f>
        <v>#N/A</v>
      </c>
      <c r="C28" s="131" t="str">
        <f t="shared" si="5"/>
        <v/>
      </c>
      <c r="D28" s="132"/>
      <c r="E28" s="30"/>
      <c r="F28" s="55"/>
      <c r="G28" s="132"/>
      <c r="H28" s="132"/>
      <c r="I28" s="132"/>
      <c r="J28" s="132"/>
      <c r="K28" s="132"/>
      <c r="L28" s="133"/>
      <c r="M28" s="134"/>
      <c r="N28" s="132"/>
      <c r="O28" s="132"/>
      <c r="P28" s="134" t="str">
        <f t="shared" si="6"/>
        <v>nepildyti</v>
      </c>
      <c r="Q28" s="135" t="str">
        <f t="shared" si="6"/>
        <v>nepildyti</v>
      </c>
      <c r="R28" s="135"/>
      <c r="S28" s="135"/>
      <c r="T28" s="135"/>
      <c r="U28" s="135"/>
      <c r="V28" s="135"/>
      <c r="W28" s="135"/>
      <c r="X28" s="135"/>
      <c r="Y28" s="135"/>
      <c r="Z28" s="135"/>
      <c r="AA28" s="135"/>
      <c r="AB28" s="135"/>
      <c r="AC28" s="135"/>
      <c r="AD28" s="132"/>
      <c r="AE28" s="132"/>
      <c r="AF28" s="132"/>
      <c r="AG28" s="133"/>
      <c r="AH28" s="136"/>
      <c r="AI28" s="136"/>
      <c r="AJ28" s="136"/>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54">
        <f t="shared" si="0"/>
        <v>0</v>
      </c>
      <c r="BH28" s="54">
        <f t="shared" si="7"/>
        <v>0</v>
      </c>
      <c r="BI28" s="54">
        <f t="shared" si="1"/>
        <v>0</v>
      </c>
      <c r="BJ28" s="54">
        <f t="shared" si="2"/>
        <v>0</v>
      </c>
      <c r="BK28" s="54">
        <f t="shared" si="3"/>
        <v>0</v>
      </c>
      <c r="BL28" s="54">
        <f t="shared" si="8"/>
        <v>0</v>
      </c>
      <c r="BM28" s="54">
        <f t="shared" si="9"/>
        <v>0</v>
      </c>
      <c r="BN28" s="54" t="str">
        <f t="shared" si="10"/>
        <v>ne</v>
      </c>
      <c r="BO28" s="54" t="str">
        <f t="shared" si="11"/>
        <v>ne</v>
      </c>
      <c r="BP28" s="54" t="str">
        <f t="shared" si="11"/>
        <v>ne</v>
      </c>
      <c r="BQ28" s="54" t="str">
        <f t="shared" si="12"/>
        <v>ne</v>
      </c>
      <c r="BR28" s="54" t="str">
        <f t="shared" si="13"/>
        <v>ne</v>
      </c>
      <c r="BS28" s="54" t="str">
        <f t="shared" si="4"/>
        <v>ne</v>
      </c>
    </row>
    <row r="29" spans="2:71" s="130" customFormat="1" ht="14.4" x14ac:dyDescent="0.2">
      <c r="B29" s="54" t="e">
        <f>VLOOKUP(E29,'VPS1'!$J$10:$J$29,1,FALSE)</f>
        <v>#N/A</v>
      </c>
      <c r="C29" s="131" t="str">
        <f t="shared" si="5"/>
        <v/>
      </c>
      <c r="D29" s="132"/>
      <c r="E29" s="30"/>
      <c r="F29" s="55"/>
      <c r="G29" s="132"/>
      <c r="H29" s="132"/>
      <c r="I29" s="132"/>
      <c r="J29" s="132"/>
      <c r="K29" s="132"/>
      <c r="L29" s="133"/>
      <c r="M29" s="134"/>
      <c r="N29" s="132"/>
      <c r="O29" s="132"/>
      <c r="P29" s="134" t="str">
        <f t="shared" si="6"/>
        <v>nepildyti</v>
      </c>
      <c r="Q29" s="135" t="str">
        <f t="shared" si="6"/>
        <v>nepildyti</v>
      </c>
      <c r="R29" s="135"/>
      <c r="S29" s="135"/>
      <c r="T29" s="135"/>
      <c r="U29" s="135"/>
      <c r="V29" s="135"/>
      <c r="W29" s="135"/>
      <c r="X29" s="135"/>
      <c r="Y29" s="135"/>
      <c r="Z29" s="135"/>
      <c r="AA29" s="135"/>
      <c r="AB29" s="135"/>
      <c r="AC29" s="135"/>
      <c r="AD29" s="132"/>
      <c r="AE29" s="132"/>
      <c r="AF29" s="132"/>
      <c r="AG29" s="133"/>
      <c r="AH29" s="136"/>
      <c r="AI29" s="136"/>
      <c r="AJ29" s="136"/>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54">
        <f t="shared" si="0"/>
        <v>0</v>
      </c>
      <c r="BH29" s="54">
        <f t="shared" si="7"/>
        <v>0</v>
      </c>
      <c r="BI29" s="54">
        <f t="shared" si="1"/>
        <v>0</v>
      </c>
      <c r="BJ29" s="54">
        <f t="shared" si="2"/>
        <v>0</v>
      </c>
      <c r="BK29" s="54">
        <f t="shared" si="3"/>
        <v>0</v>
      </c>
      <c r="BL29" s="54">
        <f t="shared" si="8"/>
        <v>0</v>
      </c>
      <c r="BM29" s="54">
        <f t="shared" si="9"/>
        <v>0</v>
      </c>
      <c r="BN29" s="54" t="str">
        <f t="shared" si="10"/>
        <v>ne</v>
      </c>
      <c r="BO29" s="54" t="str">
        <f t="shared" si="11"/>
        <v>ne</v>
      </c>
      <c r="BP29" s="54" t="str">
        <f t="shared" si="11"/>
        <v>ne</v>
      </c>
      <c r="BQ29" s="54" t="str">
        <f t="shared" si="12"/>
        <v>ne</v>
      </c>
      <c r="BR29" s="54" t="str">
        <f t="shared" si="13"/>
        <v>ne</v>
      </c>
      <c r="BS29" s="54" t="str">
        <f t="shared" si="4"/>
        <v>ne</v>
      </c>
    </row>
    <row r="30" spans="2:71" s="130" customFormat="1" ht="14.4" x14ac:dyDescent="0.2">
      <c r="B30" s="54" t="e">
        <f>VLOOKUP(E30,'VPS1'!$J$10:$J$29,1,FALSE)</f>
        <v>#N/A</v>
      </c>
      <c r="C30" s="131" t="str">
        <f t="shared" si="5"/>
        <v/>
      </c>
      <c r="D30" s="132"/>
      <c r="E30" s="30"/>
      <c r="F30" s="55"/>
      <c r="G30" s="132"/>
      <c r="H30" s="132"/>
      <c r="I30" s="132"/>
      <c r="J30" s="132"/>
      <c r="K30" s="132"/>
      <c r="L30" s="133"/>
      <c r="M30" s="134"/>
      <c r="N30" s="132"/>
      <c r="O30" s="132"/>
      <c r="P30" s="134" t="str">
        <f t="shared" si="6"/>
        <v>nepildyti</v>
      </c>
      <c r="Q30" s="135" t="str">
        <f t="shared" si="6"/>
        <v>nepildyti</v>
      </c>
      <c r="R30" s="135"/>
      <c r="S30" s="135"/>
      <c r="T30" s="135"/>
      <c r="U30" s="135"/>
      <c r="V30" s="135"/>
      <c r="W30" s="135"/>
      <c r="X30" s="135"/>
      <c r="Y30" s="135"/>
      <c r="Z30" s="135"/>
      <c r="AA30" s="135"/>
      <c r="AB30" s="135"/>
      <c r="AC30" s="135"/>
      <c r="AD30" s="132"/>
      <c r="AE30" s="132"/>
      <c r="AF30" s="132"/>
      <c r="AG30" s="133"/>
      <c r="AH30" s="136"/>
      <c r="AI30" s="136"/>
      <c r="AJ30" s="136"/>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54">
        <f t="shared" si="0"/>
        <v>0</v>
      </c>
      <c r="BH30" s="54">
        <f t="shared" si="7"/>
        <v>0</v>
      </c>
      <c r="BI30" s="54">
        <f t="shared" si="1"/>
        <v>0</v>
      </c>
      <c r="BJ30" s="54">
        <f t="shared" si="2"/>
        <v>0</v>
      </c>
      <c r="BK30" s="54">
        <f t="shared" si="3"/>
        <v>0</v>
      </c>
      <c r="BL30" s="54">
        <f t="shared" si="8"/>
        <v>0</v>
      </c>
      <c r="BM30" s="54">
        <f t="shared" si="9"/>
        <v>0</v>
      </c>
      <c r="BN30" s="54" t="str">
        <f t="shared" si="10"/>
        <v>ne</v>
      </c>
      <c r="BO30" s="54" t="str">
        <f t="shared" si="11"/>
        <v>ne</v>
      </c>
      <c r="BP30" s="54" t="str">
        <f t="shared" si="11"/>
        <v>ne</v>
      </c>
      <c r="BQ30" s="54" t="str">
        <f t="shared" si="12"/>
        <v>ne</v>
      </c>
      <c r="BR30" s="54" t="str">
        <f t="shared" si="13"/>
        <v>ne</v>
      </c>
      <c r="BS30" s="54" t="str">
        <f t="shared" si="4"/>
        <v>ne</v>
      </c>
    </row>
    <row r="31" spans="2:71" s="130" customFormat="1" ht="14.4" x14ac:dyDescent="0.2">
      <c r="B31" s="54" t="e">
        <f>VLOOKUP(E31,'VPS1'!$J$10:$J$29,1,FALSE)</f>
        <v>#N/A</v>
      </c>
      <c r="C31" s="131" t="str">
        <f t="shared" si="5"/>
        <v/>
      </c>
      <c r="D31" s="132"/>
      <c r="E31" s="30"/>
      <c r="F31" s="55"/>
      <c r="G31" s="132"/>
      <c r="H31" s="132"/>
      <c r="I31" s="132"/>
      <c r="J31" s="132"/>
      <c r="K31" s="132"/>
      <c r="L31" s="133"/>
      <c r="M31" s="134"/>
      <c r="N31" s="132"/>
      <c r="O31" s="132"/>
      <c r="P31" s="134" t="str">
        <f t="shared" si="6"/>
        <v>nepildyti</v>
      </c>
      <c r="Q31" s="135" t="str">
        <f t="shared" si="6"/>
        <v>nepildyti</v>
      </c>
      <c r="R31" s="135"/>
      <c r="S31" s="135"/>
      <c r="T31" s="135"/>
      <c r="U31" s="135"/>
      <c r="V31" s="135"/>
      <c r="W31" s="135"/>
      <c r="X31" s="135"/>
      <c r="Y31" s="135"/>
      <c r="Z31" s="135"/>
      <c r="AA31" s="135"/>
      <c r="AB31" s="135"/>
      <c r="AC31" s="135"/>
      <c r="AD31" s="132"/>
      <c r="AE31" s="132"/>
      <c r="AF31" s="132"/>
      <c r="AG31" s="133"/>
      <c r="AH31" s="136"/>
      <c r="AI31" s="136"/>
      <c r="AJ31" s="136"/>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54">
        <f t="shared" si="0"/>
        <v>0</v>
      </c>
      <c r="BH31" s="54">
        <f t="shared" si="7"/>
        <v>0</v>
      </c>
      <c r="BI31" s="54">
        <f t="shared" si="1"/>
        <v>0</v>
      </c>
      <c r="BJ31" s="54">
        <f t="shared" si="2"/>
        <v>0</v>
      </c>
      <c r="BK31" s="54">
        <f t="shared" si="3"/>
        <v>0</v>
      </c>
      <c r="BL31" s="54">
        <f t="shared" si="8"/>
        <v>0</v>
      </c>
      <c r="BM31" s="54">
        <f t="shared" si="9"/>
        <v>0</v>
      </c>
      <c r="BN31" s="54" t="str">
        <f t="shared" si="10"/>
        <v>ne</v>
      </c>
      <c r="BO31" s="54" t="str">
        <f t="shared" si="11"/>
        <v>ne</v>
      </c>
      <c r="BP31" s="54" t="str">
        <f t="shared" si="11"/>
        <v>ne</v>
      </c>
      <c r="BQ31" s="54" t="str">
        <f t="shared" si="12"/>
        <v>ne</v>
      </c>
      <c r="BR31" s="54" t="str">
        <f t="shared" si="13"/>
        <v>ne</v>
      </c>
      <c r="BS31" s="54" t="str">
        <f t="shared" si="4"/>
        <v>ne</v>
      </c>
    </row>
    <row r="32" spans="2:71" s="130" customFormat="1" x14ac:dyDescent="0.2">
      <c r="B32" s="54" t="e">
        <f>VLOOKUP(E32,'VPS1'!$J$10:$J$29,1,FALSE)</f>
        <v>#N/A</v>
      </c>
      <c r="C32" s="131" t="str">
        <f t="shared" si="5"/>
        <v/>
      </c>
      <c r="D32" s="132"/>
      <c r="E32" s="132"/>
      <c r="F32" s="55"/>
      <c r="G32" s="132"/>
      <c r="H32" s="132"/>
      <c r="I32" s="132"/>
      <c r="J32" s="132"/>
      <c r="K32" s="132"/>
      <c r="L32" s="133"/>
      <c r="M32" s="134"/>
      <c r="N32" s="132"/>
      <c r="O32" s="132"/>
      <c r="P32" s="134" t="str">
        <f t="shared" si="6"/>
        <v>nepildyti</v>
      </c>
      <c r="Q32" s="135" t="str">
        <f t="shared" si="6"/>
        <v>nepildyti</v>
      </c>
      <c r="R32" s="135"/>
      <c r="S32" s="135"/>
      <c r="T32" s="135"/>
      <c r="U32" s="135"/>
      <c r="V32" s="135"/>
      <c r="W32" s="135"/>
      <c r="X32" s="135"/>
      <c r="Y32" s="135"/>
      <c r="Z32" s="135"/>
      <c r="AA32" s="135"/>
      <c r="AB32" s="135"/>
      <c r="AC32" s="135"/>
      <c r="AD32" s="132"/>
      <c r="AE32" s="132"/>
      <c r="AF32" s="132"/>
      <c r="AG32" s="133"/>
      <c r="AH32" s="136"/>
      <c r="AI32" s="136"/>
      <c r="AJ32" s="136"/>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54">
        <f t="shared" si="0"/>
        <v>0</v>
      </c>
      <c r="BH32" s="54">
        <f t="shared" si="7"/>
        <v>0</v>
      </c>
      <c r="BI32" s="54">
        <f t="shared" si="1"/>
        <v>0</v>
      </c>
      <c r="BJ32" s="54">
        <f t="shared" si="2"/>
        <v>0</v>
      </c>
      <c r="BK32" s="54">
        <f t="shared" si="3"/>
        <v>0</v>
      </c>
      <c r="BL32" s="54">
        <f t="shared" si="8"/>
        <v>0</v>
      </c>
      <c r="BM32" s="54">
        <f t="shared" si="9"/>
        <v>0</v>
      </c>
      <c r="BN32" s="54" t="str">
        <f t="shared" si="10"/>
        <v>ne</v>
      </c>
      <c r="BO32" s="54" t="str">
        <f t="shared" si="11"/>
        <v>ne</v>
      </c>
      <c r="BP32" s="54" t="str">
        <f t="shared" si="11"/>
        <v>ne</v>
      </c>
      <c r="BQ32" s="54" t="str">
        <f t="shared" si="12"/>
        <v>ne</v>
      </c>
      <c r="BR32" s="54" t="str">
        <f t="shared" si="13"/>
        <v>ne</v>
      </c>
      <c r="BS32" s="54" t="str">
        <f t="shared" si="4"/>
        <v>ne</v>
      </c>
    </row>
    <row r="33" spans="2:71" s="130" customFormat="1" x14ac:dyDescent="0.2">
      <c r="B33" s="54" t="e">
        <f>VLOOKUP(E33,'VPS1'!$J$10:$J$29,1,FALSE)</f>
        <v>#N/A</v>
      </c>
      <c r="C33" s="131" t="str">
        <f t="shared" si="5"/>
        <v/>
      </c>
      <c r="D33" s="132"/>
      <c r="E33" s="132"/>
      <c r="F33" s="55"/>
      <c r="G33" s="132"/>
      <c r="H33" s="132"/>
      <c r="I33" s="132"/>
      <c r="J33" s="132"/>
      <c r="K33" s="132"/>
      <c r="L33" s="133"/>
      <c r="M33" s="134"/>
      <c r="N33" s="132"/>
      <c r="O33" s="132"/>
      <c r="P33" s="134" t="str">
        <f t="shared" si="6"/>
        <v>nepildyti</v>
      </c>
      <c r="Q33" s="135" t="str">
        <f t="shared" si="6"/>
        <v>nepildyti</v>
      </c>
      <c r="R33" s="135"/>
      <c r="S33" s="135"/>
      <c r="T33" s="135"/>
      <c r="U33" s="135"/>
      <c r="V33" s="135"/>
      <c r="W33" s="135"/>
      <c r="X33" s="135"/>
      <c r="Y33" s="135"/>
      <c r="Z33" s="135"/>
      <c r="AA33" s="135"/>
      <c r="AB33" s="135"/>
      <c r="AC33" s="135"/>
      <c r="AD33" s="132"/>
      <c r="AE33" s="132"/>
      <c r="AF33" s="132"/>
      <c r="AG33" s="133"/>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0"/>
        <v>0</v>
      </c>
      <c r="BH33" s="54">
        <f t="shared" si="7"/>
        <v>0</v>
      </c>
      <c r="BI33" s="54">
        <f t="shared" si="1"/>
        <v>0</v>
      </c>
      <c r="BJ33" s="54">
        <f t="shared" si="2"/>
        <v>0</v>
      </c>
      <c r="BK33" s="54">
        <f t="shared" si="3"/>
        <v>0</v>
      </c>
      <c r="BL33" s="54">
        <f t="shared" si="8"/>
        <v>0</v>
      </c>
      <c r="BM33" s="54">
        <f t="shared" si="9"/>
        <v>0</v>
      </c>
      <c r="BN33" s="54" t="str">
        <f t="shared" si="10"/>
        <v>ne</v>
      </c>
      <c r="BO33" s="54" t="str">
        <f t="shared" si="11"/>
        <v>ne</v>
      </c>
      <c r="BP33" s="54" t="str">
        <f t="shared" si="11"/>
        <v>ne</v>
      </c>
      <c r="BQ33" s="54" t="str">
        <f t="shared" si="12"/>
        <v>ne</v>
      </c>
      <c r="BR33" s="54" t="str">
        <f t="shared" si="13"/>
        <v>ne</v>
      </c>
      <c r="BS33" s="54" t="str">
        <f t="shared" si="4"/>
        <v>ne</v>
      </c>
    </row>
    <row r="34" spans="2:71" s="130" customFormat="1" x14ac:dyDescent="0.2">
      <c r="B34" s="54" t="e">
        <f>VLOOKUP(E34,'VPS1'!$J$10:$J$29,1,FALSE)</f>
        <v>#N/A</v>
      </c>
      <c r="C34" s="131" t="str">
        <f t="shared" si="5"/>
        <v/>
      </c>
      <c r="D34" s="132"/>
      <c r="E34" s="132"/>
      <c r="F34" s="55"/>
      <c r="G34" s="132"/>
      <c r="H34" s="132"/>
      <c r="I34" s="132"/>
      <c r="J34" s="132"/>
      <c r="K34" s="132"/>
      <c r="L34" s="133"/>
      <c r="M34" s="134"/>
      <c r="N34" s="132"/>
      <c r="O34" s="132"/>
      <c r="P34" s="134" t="str">
        <f t="shared" si="6"/>
        <v>nepildyti</v>
      </c>
      <c r="Q34" s="135" t="str">
        <f t="shared" si="6"/>
        <v>nepildyti</v>
      </c>
      <c r="R34" s="135"/>
      <c r="S34" s="135"/>
      <c r="T34" s="135"/>
      <c r="U34" s="135"/>
      <c r="V34" s="135"/>
      <c r="W34" s="135"/>
      <c r="X34" s="135"/>
      <c r="Y34" s="135"/>
      <c r="Z34" s="135"/>
      <c r="AA34" s="135"/>
      <c r="AB34" s="135"/>
      <c r="AC34" s="135"/>
      <c r="AD34" s="132"/>
      <c r="AE34" s="132"/>
      <c r="AF34" s="132"/>
      <c r="AG34" s="133"/>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0"/>
        <v>0</v>
      </c>
      <c r="BH34" s="54">
        <f t="shared" si="7"/>
        <v>0</v>
      </c>
      <c r="BI34" s="54">
        <f t="shared" si="1"/>
        <v>0</v>
      </c>
      <c r="BJ34" s="54">
        <f t="shared" si="2"/>
        <v>0</v>
      </c>
      <c r="BK34" s="54">
        <f t="shared" si="3"/>
        <v>0</v>
      </c>
      <c r="BL34" s="54">
        <f t="shared" si="8"/>
        <v>0</v>
      </c>
      <c r="BM34" s="54">
        <f t="shared" si="9"/>
        <v>0</v>
      </c>
      <c r="BN34" s="54" t="str">
        <f t="shared" si="10"/>
        <v>ne</v>
      </c>
      <c r="BO34" s="54" t="str">
        <f t="shared" si="11"/>
        <v>ne</v>
      </c>
      <c r="BP34" s="54" t="str">
        <f t="shared" si="11"/>
        <v>ne</v>
      </c>
      <c r="BQ34" s="54" t="str">
        <f t="shared" si="12"/>
        <v>ne</v>
      </c>
      <c r="BR34" s="54" t="str">
        <f t="shared" si="13"/>
        <v>ne</v>
      </c>
      <c r="BS34" s="54" t="str">
        <f t="shared" si="4"/>
        <v>ne</v>
      </c>
    </row>
    <row r="35" spans="2:71" s="130" customFormat="1" x14ac:dyDescent="0.2">
      <c r="B35" s="54" t="e">
        <f>VLOOKUP(E35,'VPS1'!$J$10:$J$29,1,FALSE)</f>
        <v>#N/A</v>
      </c>
      <c r="C35" s="131" t="str">
        <f t="shared" si="5"/>
        <v/>
      </c>
      <c r="D35" s="132"/>
      <c r="E35" s="132"/>
      <c r="F35" s="55"/>
      <c r="G35" s="132"/>
      <c r="H35" s="132"/>
      <c r="I35" s="132"/>
      <c r="J35" s="132"/>
      <c r="K35" s="132"/>
      <c r="L35" s="133"/>
      <c r="M35" s="134"/>
      <c r="N35" s="132"/>
      <c r="O35" s="132"/>
      <c r="P35" s="134" t="str">
        <f t="shared" si="6"/>
        <v>nepildyti</v>
      </c>
      <c r="Q35" s="135" t="str">
        <f t="shared" si="6"/>
        <v>nepildyti</v>
      </c>
      <c r="R35" s="135"/>
      <c r="S35" s="135"/>
      <c r="T35" s="135"/>
      <c r="U35" s="135"/>
      <c r="V35" s="135"/>
      <c r="W35" s="135"/>
      <c r="X35" s="135"/>
      <c r="Y35" s="135"/>
      <c r="Z35" s="135"/>
      <c r="AA35" s="135"/>
      <c r="AB35" s="135"/>
      <c r="AC35" s="135"/>
      <c r="AD35" s="132"/>
      <c r="AE35" s="132"/>
      <c r="AF35" s="132"/>
      <c r="AG35" s="133"/>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0"/>
        <v>0</v>
      </c>
      <c r="BH35" s="54">
        <f t="shared" si="7"/>
        <v>0</v>
      </c>
      <c r="BI35" s="54">
        <f t="shared" si="1"/>
        <v>0</v>
      </c>
      <c r="BJ35" s="54">
        <f t="shared" si="2"/>
        <v>0</v>
      </c>
      <c r="BK35" s="54">
        <f t="shared" si="3"/>
        <v>0</v>
      </c>
      <c r="BL35" s="54">
        <f t="shared" si="8"/>
        <v>0</v>
      </c>
      <c r="BM35" s="54">
        <f t="shared" si="9"/>
        <v>0</v>
      </c>
      <c r="BN35" s="54" t="str">
        <f t="shared" si="10"/>
        <v>ne</v>
      </c>
      <c r="BO35" s="54" t="str">
        <f t="shared" si="11"/>
        <v>ne</v>
      </c>
      <c r="BP35" s="54" t="str">
        <f t="shared" si="11"/>
        <v>ne</v>
      </c>
      <c r="BQ35" s="54" t="str">
        <f t="shared" si="12"/>
        <v>ne</v>
      </c>
      <c r="BR35" s="54" t="str">
        <f t="shared" si="13"/>
        <v>ne</v>
      </c>
      <c r="BS35" s="54" t="str">
        <f t="shared" si="4"/>
        <v>ne</v>
      </c>
    </row>
    <row r="36" spans="2:71" s="130" customFormat="1" x14ac:dyDescent="0.2">
      <c r="B36" s="54" t="e">
        <f>VLOOKUP(E36,'VPS1'!$J$10:$J$29,1,FALSE)</f>
        <v>#N/A</v>
      </c>
      <c r="C36" s="131" t="str">
        <f t="shared" si="5"/>
        <v/>
      </c>
      <c r="D36" s="132"/>
      <c r="E36" s="132"/>
      <c r="F36" s="55"/>
      <c r="G36" s="132"/>
      <c r="H36" s="132"/>
      <c r="I36" s="132"/>
      <c r="J36" s="132"/>
      <c r="K36" s="132"/>
      <c r="L36" s="133"/>
      <c r="M36" s="134"/>
      <c r="N36" s="132"/>
      <c r="O36" s="132"/>
      <c r="P36" s="134" t="str">
        <f t="shared" si="6"/>
        <v>nepildyti</v>
      </c>
      <c r="Q36" s="135" t="str">
        <f t="shared" si="6"/>
        <v>nepildyti</v>
      </c>
      <c r="R36" s="135"/>
      <c r="S36" s="135"/>
      <c r="T36" s="135"/>
      <c r="U36" s="135"/>
      <c r="V36" s="135"/>
      <c r="W36" s="135"/>
      <c r="X36" s="135"/>
      <c r="Y36" s="135"/>
      <c r="Z36" s="135"/>
      <c r="AA36" s="135"/>
      <c r="AB36" s="135"/>
      <c r="AC36" s="135"/>
      <c r="AD36" s="132"/>
      <c r="AE36" s="132"/>
      <c r="AF36" s="132"/>
      <c r="AG36" s="133"/>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0"/>
        <v>0</v>
      </c>
      <c r="BH36" s="54">
        <f t="shared" si="7"/>
        <v>0</v>
      </c>
      <c r="BI36" s="54">
        <f t="shared" si="1"/>
        <v>0</v>
      </c>
      <c r="BJ36" s="54">
        <f t="shared" si="2"/>
        <v>0</v>
      </c>
      <c r="BK36" s="54">
        <f t="shared" si="3"/>
        <v>0</v>
      </c>
      <c r="BL36" s="54">
        <f t="shared" si="8"/>
        <v>0</v>
      </c>
      <c r="BM36" s="54">
        <f t="shared" si="9"/>
        <v>0</v>
      </c>
      <c r="BN36" s="54" t="str">
        <f t="shared" si="10"/>
        <v>ne</v>
      </c>
      <c r="BO36" s="54" t="str">
        <f t="shared" si="11"/>
        <v>ne</v>
      </c>
      <c r="BP36" s="54" t="str">
        <f t="shared" si="11"/>
        <v>ne</v>
      </c>
      <c r="BQ36" s="54" t="str">
        <f t="shared" si="12"/>
        <v>ne</v>
      </c>
      <c r="BR36" s="54" t="str">
        <f t="shared" si="13"/>
        <v>ne</v>
      </c>
      <c r="BS36" s="54" t="str">
        <f t="shared" si="4"/>
        <v>ne</v>
      </c>
    </row>
    <row r="37" spans="2:71" s="130" customFormat="1" x14ac:dyDescent="0.2">
      <c r="B37" s="54" t="e">
        <f>VLOOKUP(E37,'VPS1'!$J$10:$J$29,1,FALSE)</f>
        <v>#N/A</v>
      </c>
      <c r="C37" s="131" t="str">
        <f t="shared" si="5"/>
        <v/>
      </c>
      <c r="D37" s="132"/>
      <c r="E37" s="132"/>
      <c r="F37" s="55"/>
      <c r="G37" s="132"/>
      <c r="H37" s="132"/>
      <c r="I37" s="132"/>
      <c r="J37" s="132"/>
      <c r="K37" s="132"/>
      <c r="L37" s="133"/>
      <c r="M37" s="134"/>
      <c r="N37" s="132"/>
      <c r="O37" s="132"/>
      <c r="P37" s="134" t="str">
        <f t="shared" si="6"/>
        <v>nepildyti</v>
      </c>
      <c r="Q37" s="135" t="str">
        <f t="shared" si="6"/>
        <v>nepildyti</v>
      </c>
      <c r="R37" s="135"/>
      <c r="S37" s="135"/>
      <c r="T37" s="135"/>
      <c r="U37" s="135"/>
      <c r="V37" s="135"/>
      <c r="W37" s="135"/>
      <c r="X37" s="135"/>
      <c r="Y37" s="135"/>
      <c r="Z37" s="135"/>
      <c r="AA37" s="135"/>
      <c r="AB37" s="135"/>
      <c r="AC37" s="135"/>
      <c r="AD37" s="132"/>
      <c r="AE37" s="132"/>
      <c r="AF37" s="132"/>
      <c r="AG37" s="133"/>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0"/>
        <v>0</v>
      </c>
      <c r="BH37" s="54">
        <f t="shared" si="7"/>
        <v>0</v>
      </c>
      <c r="BI37" s="54">
        <f t="shared" si="1"/>
        <v>0</v>
      </c>
      <c r="BJ37" s="54">
        <f t="shared" si="2"/>
        <v>0</v>
      </c>
      <c r="BK37" s="54">
        <f t="shared" si="3"/>
        <v>0</v>
      </c>
      <c r="BL37" s="54">
        <f t="shared" si="8"/>
        <v>0</v>
      </c>
      <c r="BM37" s="54">
        <f t="shared" si="9"/>
        <v>0</v>
      </c>
      <c r="BN37" s="54" t="str">
        <f t="shared" si="10"/>
        <v>ne</v>
      </c>
      <c r="BO37" s="54" t="str">
        <f t="shared" si="11"/>
        <v>ne</v>
      </c>
      <c r="BP37" s="54" t="str">
        <f t="shared" si="11"/>
        <v>ne</v>
      </c>
      <c r="BQ37" s="54" t="str">
        <f t="shared" si="12"/>
        <v>ne</v>
      </c>
      <c r="BR37" s="54" t="str">
        <f t="shared" si="13"/>
        <v>ne</v>
      </c>
      <c r="BS37" s="54" t="str">
        <f t="shared" si="4"/>
        <v>ne</v>
      </c>
    </row>
    <row r="38" spans="2:71" s="130" customFormat="1" x14ac:dyDescent="0.2">
      <c r="B38" s="54" t="e">
        <f>VLOOKUP(E38,'VPS1'!$J$10:$J$29,1,FALSE)</f>
        <v>#N/A</v>
      </c>
      <c r="C38" s="131" t="str">
        <f t="shared" si="5"/>
        <v/>
      </c>
      <c r="D38" s="132"/>
      <c r="E38" s="132"/>
      <c r="F38" s="55"/>
      <c r="G38" s="132"/>
      <c r="H38" s="132"/>
      <c r="I38" s="132"/>
      <c r="J38" s="132"/>
      <c r="K38" s="132"/>
      <c r="L38" s="133"/>
      <c r="M38" s="134"/>
      <c r="N38" s="132"/>
      <c r="O38" s="132"/>
      <c r="P38" s="134" t="str">
        <f t="shared" si="6"/>
        <v>nepildyti</v>
      </c>
      <c r="Q38" s="135" t="str">
        <f t="shared" si="6"/>
        <v>nepildyti</v>
      </c>
      <c r="R38" s="135"/>
      <c r="S38" s="135"/>
      <c r="T38" s="135"/>
      <c r="U38" s="135"/>
      <c r="V38" s="135"/>
      <c r="W38" s="135"/>
      <c r="X38" s="135"/>
      <c r="Y38" s="135"/>
      <c r="Z38" s="135"/>
      <c r="AA38" s="135"/>
      <c r="AB38" s="135"/>
      <c r="AC38" s="135"/>
      <c r="AD38" s="132"/>
      <c r="AE38" s="132"/>
      <c r="AF38" s="132"/>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0"/>
        <v>0</v>
      </c>
      <c r="BH38" s="54">
        <f t="shared" si="7"/>
        <v>0</v>
      </c>
      <c r="BI38" s="54">
        <f t="shared" si="1"/>
        <v>0</v>
      </c>
      <c r="BJ38" s="54">
        <f t="shared" si="2"/>
        <v>0</v>
      </c>
      <c r="BK38" s="54">
        <f t="shared" si="3"/>
        <v>0</v>
      </c>
      <c r="BL38" s="54">
        <f t="shared" si="8"/>
        <v>0</v>
      </c>
      <c r="BM38" s="54">
        <f t="shared" si="9"/>
        <v>0</v>
      </c>
      <c r="BN38" s="54" t="str">
        <f t="shared" si="10"/>
        <v>ne</v>
      </c>
      <c r="BO38" s="54" t="str">
        <f t="shared" si="11"/>
        <v>ne</v>
      </c>
      <c r="BP38" s="54" t="str">
        <f t="shared" si="11"/>
        <v>ne</v>
      </c>
      <c r="BQ38" s="54" t="str">
        <f t="shared" si="12"/>
        <v>ne</v>
      </c>
      <c r="BR38" s="54" t="str">
        <f t="shared" si="13"/>
        <v>ne</v>
      </c>
      <c r="BS38" s="54" t="str">
        <f t="shared" si="4"/>
        <v>ne</v>
      </c>
    </row>
    <row r="39" spans="2:71" s="130" customFormat="1" x14ac:dyDescent="0.2">
      <c r="B39" s="54" t="e">
        <f>VLOOKUP(E39,'VPS1'!$J$10:$J$29,1,FALSE)</f>
        <v>#N/A</v>
      </c>
      <c r="C39" s="131" t="str">
        <f t="shared" si="5"/>
        <v/>
      </c>
      <c r="D39" s="132"/>
      <c r="E39" s="132"/>
      <c r="F39" s="55"/>
      <c r="G39" s="137"/>
      <c r="H39" s="132"/>
      <c r="I39" s="132"/>
      <c r="J39" s="132"/>
      <c r="K39" s="132"/>
      <c r="L39" s="133"/>
      <c r="M39" s="134"/>
      <c r="N39" s="132"/>
      <c r="O39" s="132"/>
      <c r="P39" s="134" t="str">
        <f t="shared" si="6"/>
        <v>nepildyti</v>
      </c>
      <c r="Q39" s="135" t="str">
        <f t="shared" si="6"/>
        <v>nepildyti</v>
      </c>
      <c r="R39" s="135"/>
      <c r="S39" s="135"/>
      <c r="T39" s="135"/>
      <c r="U39" s="135"/>
      <c r="V39" s="135"/>
      <c r="W39" s="135"/>
      <c r="X39" s="135"/>
      <c r="Y39" s="135"/>
      <c r="Z39" s="135"/>
      <c r="AA39" s="135"/>
      <c r="AB39" s="135"/>
      <c r="AC39" s="135"/>
      <c r="AD39" s="132"/>
      <c r="AE39" s="132"/>
      <c r="AF39" s="132"/>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0"/>
        <v>0</v>
      </c>
      <c r="BH39" s="54">
        <f t="shared" si="7"/>
        <v>0</v>
      </c>
      <c r="BI39" s="54">
        <f t="shared" si="1"/>
        <v>0</v>
      </c>
      <c r="BJ39" s="54">
        <f t="shared" si="2"/>
        <v>0</v>
      </c>
      <c r="BK39" s="54">
        <f t="shared" si="3"/>
        <v>0</v>
      </c>
      <c r="BL39" s="54">
        <f t="shared" si="8"/>
        <v>0</v>
      </c>
      <c r="BM39" s="54">
        <f t="shared" si="9"/>
        <v>0</v>
      </c>
      <c r="BN39" s="54" t="str">
        <f t="shared" si="10"/>
        <v>ne</v>
      </c>
      <c r="BO39" s="54" t="str">
        <f t="shared" si="11"/>
        <v>ne</v>
      </c>
      <c r="BP39" s="54" t="str">
        <f t="shared" si="11"/>
        <v>ne</v>
      </c>
      <c r="BQ39" s="54" t="str">
        <f t="shared" si="12"/>
        <v>ne</v>
      </c>
      <c r="BR39" s="54" t="str">
        <f t="shared" si="13"/>
        <v>ne</v>
      </c>
      <c r="BS39" s="54" t="str">
        <f t="shared" si="4"/>
        <v>ne</v>
      </c>
    </row>
    <row r="40" spans="2:71" s="130" customFormat="1" x14ac:dyDescent="0.2">
      <c r="B40" s="54" t="e">
        <f>VLOOKUP(E40,'VPS1'!$J$10:$J$29,1,FALSE)</f>
        <v>#N/A</v>
      </c>
      <c r="C40" s="131" t="str">
        <f t="shared" si="5"/>
        <v/>
      </c>
      <c r="D40" s="132"/>
      <c r="E40" s="132"/>
      <c r="F40" s="55"/>
      <c r="G40" s="138"/>
      <c r="H40" s="132"/>
      <c r="I40" s="132"/>
      <c r="J40" s="132"/>
      <c r="K40" s="132"/>
      <c r="L40" s="133"/>
      <c r="M40" s="134"/>
      <c r="N40" s="132"/>
      <c r="O40" s="132"/>
      <c r="P40" s="134" t="str">
        <f t="shared" si="6"/>
        <v>nepildyti</v>
      </c>
      <c r="Q40" s="135" t="str">
        <f t="shared" si="6"/>
        <v>nepildyti</v>
      </c>
      <c r="R40" s="135"/>
      <c r="S40" s="135"/>
      <c r="T40" s="135"/>
      <c r="U40" s="135"/>
      <c r="V40" s="135"/>
      <c r="W40" s="135"/>
      <c r="X40" s="135"/>
      <c r="Y40" s="135"/>
      <c r="Z40" s="135"/>
      <c r="AA40" s="135"/>
      <c r="AB40" s="135"/>
      <c r="AC40" s="135"/>
      <c r="AD40" s="132"/>
      <c r="AE40" s="132"/>
      <c r="AF40" s="132"/>
      <c r="AG40" s="133"/>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0"/>
        <v>0</v>
      </c>
      <c r="BH40" s="54">
        <f t="shared" si="7"/>
        <v>0</v>
      </c>
      <c r="BI40" s="54">
        <f t="shared" si="1"/>
        <v>0</v>
      </c>
      <c r="BJ40" s="54">
        <f t="shared" si="2"/>
        <v>0</v>
      </c>
      <c r="BK40" s="54">
        <f t="shared" si="3"/>
        <v>0</v>
      </c>
      <c r="BL40" s="54">
        <f t="shared" si="8"/>
        <v>0</v>
      </c>
      <c r="BM40" s="54">
        <f t="shared" si="9"/>
        <v>0</v>
      </c>
      <c r="BN40" s="54" t="str">
        <f t="shared" si="10"/>
        <v>ne</v>
      </c>
      <c r="BO40" s="54" t="str">
        <f t="shared" si="11"/>
        <v>ne</v>
      </c>
      <c r="BP40" s="54" t="str">
        <f t="shared" si="11"/>
        <v>ne</v>
      </c>
      <c r="BQ40" s="54" t="str">
        <f t="shared" si="12"/>
        <v>ne</v>
      </c>
      <c r="BR40" s="54" t="str">
        <f t="shared" si="13"/>
        <v>ne</v>
      </c>
      <c r="BS40" s="54" t="str">
        <f t="shared" si="4"/>
        <v>ne</v>
      </c>
    </row>
    <row r="41" spans="2:71" s="130" customFormat="1" ht="13.8" x14ac:dyDescent="0.3">
      <c r="B41" s="54" t="e">
        <f>VLOOKUP(E41,'VPS1'!$J$10:$J$29,1,FALSE)</f>
        <v>#N/A</v>
      </c>
      <c r="C41" s="131" t="str">
        <f t="shared" si="5"/>
        <v/>
      </c>
      <c r="D41" s="132"/>
      <c r="E41" s="132"/>
      <c r="F41" s="55"/>
      <c r="G41" s="137"/>
      <c r="H41" s="132"/>
      <c r="I41" s="139"/>
      <c r="J41" s="132"/>
      <c r="K41" s="132"/>
      <c r="L41" s="133"/>
      <c r="M41" s="134"/>
      <c r="N41" s="132"/>
      <c r="O41" s="132"/>
      <c r="P41" s="134" t="str">
        <f t="shared" si="6"/>
        <v>nepildyti</v>
      </c>
      <c r="Q41" s="135" t="str">
        <f t="shared" si="6"/>
        <v>nepildyti</v>
      </c>
      <c r="R41" s="135"/>
      <c r="S41" s="135"/>
      <c r="T41" s="135"/>
      <c r="U41" s="135"/>
      <c r="V41" s="135"/>
      <c r="W41" s="135"/>
      <c r="X41" s="135"/>
      <c r="Y41" s="135"/>
      <c r="Z41" s="135"/>
      <c r="AA41" s="135"/>
      <c r="AB41" s="135"/>
      <c r="AC41" s="135"/>
      <c r="AD41" s="132"/>
      <c r="AE41" s="132"/>
      <c r="AF41" s="132"/>
      <c r="AG41" s="133"/>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0"/>
        <v>0</v>
      </c>
      <c r="BH41" s="54">
        <f t="shared" si="7"/>
        <v>0</v>
      </c>
      <c r="BI41" s="54">
        <f t="shared" si="1"/>
        <v>0</v>
      </c>
      <c r="BJ41" s="54">
        <f t="shared" si="2"/>
        <v>0</v>
      </c>
      <c r="BK41" s="54">
        <f t="shared" si="3"/>
        <v>0</v>
      </c>
      <c r="BL41" s="54">
        <f t="shared" si="8"/>
        <v>0</v>
      </c>
      <c r="BM41" s="54">
        <f t="shared" si="9"/>
        <v>0</v>
      </c>
      <c r="BN41" s="54" t="str">
        <f t="shared" si="10"/>
        <v>ne</v>
      </c>
      <c r="BO41" s="54" t="str">
        <f t="shared" si="11"/>
        <v>ne</v>
      </c>
      <c r="BP41" s="54" t="str">
        <f t="shared" si="11"/>
        <v>ne</v>
      </c>
      <c r="BQ41" s="54" t="str">
        <f t="shared" si="12"/>
        <v>ne</v>
      </c>
      <c r="BR41" s="54" t="str">
        <f t="shared" si="13"/>
        <v>ne</v>
      </c>
      <c r="BS41" s="54" t="str">
        <f t="shared" si="4"/>
        <v>ne</v>
      </c>
    </row>
    <row r="42" spans="2:71" s="130" customFormat="1" x14ac:dyDescent="0.2">
      <c r="B42" s="54" t="e">
        <f>VLOOKUP(E42,'VPS1'!$J$10:$J$29,1,FALSE)</f>
        <v>#N/A</v>
      </c>
      <c r="C42" s="131" t="str">
        <f t="shared" si="5"/>
        <v/>
      </c>
      <c r="D42" s="132"/>
      <c r="E42" s="132"/>
      <c r="F42" s="55"/>
      <c r="G42" s="137"/>
      <c r="H42" s="132"/>
      <c r="I42" s="132"/>
      <c r="J42" s="132"/>
      <c r="K42" s="132"/>
      <c r="L42" s="133"/>
      <c r="M42" s="134"/>
      <c r="N42" s="132"/>
      <c r="O42" s="132"/>
      <c r="P42" s="134" t="str">
        <f t="shared" si="6"/>
        <v>nepildyti</v>
      </c>
      <c r="Q42" s="135" t="str">
        <f t="shared" si="6"/>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0"/>
        <v>0</v>
      </c>
      <c r="BH42" s="54">
        <f t="shared" si="7"/>
        <v>0</v>
      </c>
      <c r="BI42" s="54">
        <f t="shared" si="1"/>
        <v>0</v>
      </c>
      <c r="BJ42" s="54">
        <f t="shared" si="2"/>
        <v>0</v>
      </c>
      <c r="BK42" s="54">
        <f t="shared" si="3"/>
        <v>0</v>
      </c>
      <c r="BL42" s="54">
        <f t="shared" si="8"/>
        <v>0</v>
      </c>
      <c r="BM42" s="54">
        <f t="shared" si="9"/>
        <v>0</v>
      </c>
      <c r="BN42" s="54" t="str">
        <f t="shared" si="10"/>
        <v>ne</v>
      </c>
      <c r="BO42" s="54" t="str">
        <f t="shared" si="11"/>
        <v>ne</v>
      </c>
      <c r="BP42" s="54" t="str">
        <f t="shared" si="11"/>
        <v>ne</v>
      </c>
      <c r="BQ42" s="54" t="str">
        <f t="shared" si="12"/>
        <v>ne</v>
      </c>
      <c r="BR42" s="54" t="str">
        <f t="shared" si="13"/>
        <v>ne</v>
      </c>
      <c r="BS42" s="54" t="str">
        <f t="shared" si="4"/>
        <v>ne</v>
      </c>
    </row>
    <row r="43" spans="2:71" s="130" customFormat="1" x14ac:dyDescent="0.2">
      <c r="B43" s="54" t="e">
        <f>VLOOKUP(E43,'VPS1'!$J$10:$J$29,1,FALSE)</f>
        <v>#N/A</v>
      </c>
      <c r="C43" s="131" t="str">
        <f t="shared" si="5"/>
        <v/>
      </c>
      <c r="D43" s="132"/>
      <c r="E43" s="132"/>
      <c r="F43" s="55"/>
      <c r="G43" s="137"/>
      <c r="H43" s="132"/>
      <c r="I43" s="132"/>
      <c r="J43" s="132"/>
      <c r="K43" s="132"/>
      <c r="L43" s="133"/>
      <c r="M43" s="134"/>
      <c r="N43" s="132"/>
      <c r="O43" s="132"/>
      <c r="P43" s="134" t="str">
        <f t="shared" si="6"/>
        <v>nepildyti</v>
      </c>
      <c r="Q43" s="135" t="str">
        <f t="shared" si="6"/>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0"/>
        <v>0</v>
      </c>
      <c r="BH43" s="54">
        <f t="shared" si="7"/>
        <v>0</v>
      </c>
      <c r="BI43" s="54">
        <f t="shared" si="1"/>
        <v>0</v>
      </c>
      <c r="BJ43" s="54">
        <f t="shared" si="2"/>
        <v>0</v>
      </c>
      <c r="BK43" s="54">
        <f t="shared" si="3"/>
        <v>0</v>
      </c>
      <c r="BL43" s="54">
        <f t="shared" si="8"/>
        <v>0</v>
      </c>
      <c r="BM43" s="54">
        <f t="shared" si="9"/>
        <v>0</v>
      </c>
      <c r="BN43" s="54" t="str">
        <f t="shared" si="10"/>
        <v>ne</v>
      </c>
      <c r="BO43" s="54" t="str">
        <f t="shared" si="11"/>
        <v>ne</v>
      </c>
      <c r="BP43" s="54" t="str">
        <f t="shared" si="11"/>
        <v>ne</v>
      </c>
      <c r="BQ43" s="54" t="str">
        <f t="shared" si="12"/>
        <v>ne</v>
      </c>
      <c r="BR43" s="54" t="str">
        <f t="shared" si="13"/>
        <v>ne</v>
      </c>
      <c r="BS43" s="54" t="str">
        <f t="shared" si="4"/>
        <v>ne</v>
      </c>
    </row>
    <row r="44" spans="2:71" s="130" customFormat="1" x14ac:dyDescent="0.2">
      <c r="B44" s="54" t="e">
        <f>VLOOKUP(E44,'VPS1'!$J$10:$J$29,1,FALSE)</f>
        <v>#N/A</v>
      </c>
      <c r="C44" s="131" t="str">
        <f t="shared" si="5"/>
        <v/>
      </c>
      <c r="D44" s="132"/>
      <c r="E44" s="132"/>
      <c r="F44" s="55"/>
      <c r="G44" s="137"/>
      <c r="H44" s="132"/>
      <c r="I44" s="132"/>
      <c r="J44" s="132"/>
      <c r="K44" s="132"/>
      <c r="L44" s="133"/>
      <c r="M44" s="134"/>
      <c r="N44" s="132"/>
      <c r="O44" s="132"/>
      <c r="P44" s="134" t="str">
        <f t="shared" si="6"/>
        <v>nepildyti</v>
      </c>
      <c r="Q44" s="135" t="str">
        <f t="shared" si="6"/>
        <v>nepildyti</v>
      </c>
      <c r="R44" s="135"/>
      <c r="S44" s="135"/>
      <c r="T44" s="135"/>
      <c r="U44" s="135"/>
      <c r="V44" s="135"/>
      <c r="W44" s="135"/>
      <c r="X44" s="135"/>
      <c r="Y44" s="135"/>
      <c r="Z44" s="135"/>
      <c r="AA44" s="135"/>
      <c r="AB44" s="135"/>
      <c r="AC44" s="135"/>
      <c r="AD44" s="132"/>
      <c r="AE44" s="132"/>
      <c r="AF44" s="132"/>
      <c r="AG44" s="140"/>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0"/>
        <v>0</v>
      </c>
      <c r="BH44" s="54">
        <f t="shared" si="7"/>
        <v>0</v>
      </c>
      <c r="BI44" s="54">
        <f t="shared" si="1"/>
        <v>0</v>
      </c>
      <c r="BJ44" s="54">
        <f t="shared" si="2"/>
        <v>0</v>
      </c>
      <c r="BK44" s="54">
        <f t="shared" si="3"/>
        <v>0</v>
      </c>
      <c r="BL44" s="54">
        <f t="shared" si="8"/>
        <v>0</v>
      </c>
      <c r="BM44" s="54">
        <f t="shared" si="9"/>
        <v>0</v>
      </c>
      <c r="BN44" s="54" t="str">
        <f t="shared" si="10"/>
        <v>ne</v>
      </c>
      <c r="BO44" s="54" t="str">
        <f t="shared" si="11"/>
        <v>ne</v>
      </c>
      <c r="BP44" s="54" t="str">
        <f t="shared" si="11"/>
        <v>ne</v>
      </c>
      <c r="BQ44" s="54" t="str">
        <f t="shared" si="12"/>
        <v>ne</v>
      </c>
      <c r="BR44" s="54" t="str">
        <f t="shared" si="13"/>
        <v>ne</v>
      </c>
      <c r="BS44" s="54" t="str">
        <f t="shared" si="4"/>
        <v>ne</v>
      </c>
    </row>
    <row r="45" spans="2:71" s="130" customFormat="1" ht="12" x14ac:dyDescent="0.25">
      <c r="B45" s="54" t="e">
        <f>VLOOKUP(E45,'VPS1'!$J$10:$J$29,1,FALSE)</f>
        <v>#N/A</v>
      </c>
      <c r="C45" s="131" t="str">
        <f t="shared" si="5"/>
        <v/>
      </c>
      <c r="D45" s="132"/>
      <c r="E45" s="132"/>
      <c r="F45" s="55"/>
      <c r="G45" s="137"/>
      <c r="H45" s="132"/>
      <c r="I45" s="132"/>
      <c r="J45" s="132"/>
      <c r="K45" s="132"/>
      <c r="L45" s="133"/>
      <c r="M45" s="134"/>
      <c r="N45" s="132"/>
      <c r="O45" s="132"/>
      <c r="P45" s="134" t="str">
        <f t="shared" si="6"/>
        <v>nepildyti</v>
      </c>
      <c r="Q45" s="135" t="str">
        <f t="shared" si="6"/>
        <v>nepildyti</v>
      </c>
      <c r="R45" s="135"/>
      <c r="S45" s="135"/>
      <c r="T45" s="135"/>
      <c r="U45" s="135"/>
      <c r="V45" s="135"/>
      <c r="W45" s="135"/>
      <c r="X45" s="135"/>
      <c r="Y45" s="135"/>
      <c r="Z45" s="135"/>
      <c r="AA45" s="135"/>
      <c r="AB45" s="135"/>
      <c r="AC45" s="135"/>
      <c r="AD45" s="132"/>
      <c r="AE45" s="132"/>
      <c r="AF45" s="132"/>
      <c r="AG45" s="141"/>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0"/>
        <v>0</v>
      </c>
      <c r="BH45" s="54">
        <f t="shared" si="7"/>
        <v>0</v>
      </c>
      <c r="BI45" s="54">
        <f t="shared" si="1"/>
        <v>0</v>
      </c>
      <c r="BJ45" s="54">
        <f t="shared" si="2"/>
        <v>0</v>
      </c>
      <c r="BK45" s="54">
        <f t="shared" si="3"/>
        <v>0</v>
      </c>
      <c r="BL45" s="54">
        <f t="shared" si="8"/>
        <v>0</v>
      </c>
      <c r="BM45" s="54">
        <f t="shared" si="9"/>
        <v>0</v>
      </c>
      <c r="BN45" s="54" t="str">
        <f t="shared" si="10"/>
        <v>ne</v>
      </c>
      <c r="BO45" s="54" t="str">
        <f t="shared" si="11"/>
        <v>ne</v>
      </c>
      <c r="BP45" s="54" t="str">
        <f t="shared" si="11"/>
        <v>ne</v>
      </c>
      <c r="BQ45" s="54" t="str">
        <f t="shared" si="12"/>
        <v>ne</v>
      </c>
      <c r="BR45" s="54" t="str">
        <f t="shared" si="13"/>
        <v>ne</v>
      </c>
      <c r="BS45" s="54" t="str">
        <f t="shared" si="4"/>
        <v>ne</v>
      </c>
    </row>
    <row r="46" spans="2:71" s="130" customFormat="1" x14ac:dyDescent="0.2">
      <c r="B46" s="54" t="e">
        <f>VLOOKUP(E46,'VPS1'!$J$10:$J$29,1,FALSE)</f>
        <v>#N/A</v>
      </c>
      <c r="C46" s="131" t="str">
        <f t="shared" si="5"/>
        <v/>
      </c>
      <c r="D46" s="132"/>
      <c r="E46" s="132"/>
      <c r="F46" s="55"/>
      <c r="G46" s="137"/>
      <c r="H46" s="132"/>
      <c r="I46" s="132"/>
      <c r="J46" s="132"/>
      <c r="K46" s="142"/>
      <c r="L46" s="133"/>
      <c r="M46" s="134"/>
      <c r="N46" s="132"/>
      <c r="O46" s="132"/>
      <c r="P46" s="134" t="str">
        <f t="shared" si="6"/>
        <v>nepildyti</v>
      </c>
      <c r="Q46" s="135" t="str">
        <f t="shared" si="6"/>
        <v>nepildyti</v>
      </c>
      <c r="R46" s="135"/>
      <c r="S46" s="135"/>
      <c r="T46" s="135"/>
      <c r="U46" s="135"/>
      <c r="V46" s="135"/>
      <c r="W46" s="135"/>
      <c r="X46" s="135"/>
      <c r="Y46" s="135"/>
      <c r="Z46" s="135"/>
      <c r="AA46" s="135"/>
      <c r="AB46" s="135"/>
      <c r="AC46" s="135"/>
      <c r="AD46" s="132"/>
      <c r="AE46" s="132"/>
      <c r="AF46" s="132"/>
      <c r="AG46" s="133"/>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0"/>
        <v>0</v>
      </c>
      <c r="BH46" s="54">
        <f t="shared" si="7"/>
        <v>0</v>
      </c>
      <c r="BI46" s="54">
        <f t="shared" si="1"/>
        <v>0</v>
      </c>
      <c r="BJ46" s="54">
        <f t="shared" si="2"/>
        <v>0</v>
      </c>
      <c r="BK46" s="54">
        <f t="shared" si="3"/>
        <v>0</v>
      </c>
      <c r="BL46" s="54">
        <f t="shared" si="8"/>
        <v>0</v>
      </c>
      <c r="BM46" s="54">
        <f t="shared" si="9"/>
        <v>0</v>
      </c>
      <c r="BN46" s="54" t="str">
        <f t="shared" si="10"/>
        <v>ne</v>
      </c>
      <c r="BO46" s="54" t="str">
        <f t="shared" si="11"/>
        <v>ne</v>
      </c>
      <c r="BP46" s="54" t="str">
        <f t="shared" si="11"/>
        <v>ne</v>
      </c>
      <c r="BQ46" s="54" t="str">
        <f t="shared" si="12"/>
        <v>ne</v>
      </c>
      <c r="BR46" s="54" t="str">
        <f t="shared" si="13"/>
        <v>ne</v>
      </c>
      <c r="BS46" s="54" t="str">
        <f t="shared" si="4"/>
        <v>ne</v>
      </c>
    </row>
    <row r="47" spans="2:71" s="130" customFormat="1" x14ac:dyDescent="0.2">
      <c r="B47" s="54" t="e">
        <f>VLOOKUP(E47,'VPS1'!$J$10:$J$29,1,FALSE)</f>
        <v>#N/A</v>
      </c>
      <c r="C47" s="131" t="str">
        <f t="shared" si="5"/>
        <v/>
      </c>
      <c r="D47" s="132"/>
      <c r="E47" s="132"/>
      <c r="F47" s="55"/>
      <c r="G47" s="137"/>
      <c r="H47" s="132"/>
      <c r="I47" s="132"/>
      <c r="J47" s="132"/>
      <c r="K47" s="132"/>
      <c r="L47" s="133"/>
      <c r="M47" s="134"/>
      <c r="N47" s="132"/>
      <c r="O47" s="132"/>
      <c r="P47" s="134" t="str">
        <f t="shared" si="6"/>
        <v>nepildyti</v>
      </c>
      <c r="Q47" s="135" t="str">
        <f t="shared" si="6"/>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0"/>
        <v>0</v>
      </c>
      <c r="BH47" s="54">
        <f t="shared" si="7"/>
        <v>0</v>
      </c>
      <c r="BI47" s="54">
        <f t="shared" si="1"/>
        <v>0</v>
      </c>
      <c r="BJ47" s="54">
        <f t="shared" si="2"/>
        <v>0</v>
      </c>
      <c r="BK47" s="54">
        <f t="shared" si="3"/>
        <v>0</v>
      </c>
      <c r="BL47" s="54">
        <f t="shared" si="8"/>
        <v>0</v>
      </c>
      <c r="BM47" s="54">
        <f t="shared" si="9"/>
        <v>0</v>
      </c>
      <c r="BN47" s="54" t="str">
        <f t="shared" si="10"/>
        <v>ne</v>
      </c>
      <c r="BO47" s="54" t="str">
        <f t="shared" si="11"/>
        <v>ne</v>
      </c>
      <c r="BP47" s="54" t="str">
        <f t="shared" si="11"/>
        <v>ne</v>
      </c>
      <c r="BQ47" s="54" t="str">
        <f t="shared" si="12"/>
        <v>ne</v>
      </c>
      <c r="BR47" s="54" t="str">
        <f t="shared" si="13"/>
        <v>ne</v>
      </c>
      <c r="BS47" s="54" t="str">
        <f t="shared" si="4"/>
        <v>ne</v>
      </c>
    </row>
    <row r="48" spans="2:71" s="130" customFormat="1" x14ac:dyDescent="0.2">
      <c r="B48" s="54" t="e">
        <f>VLOOKUP(E48,'VPS1'!$J$10:$J$29,1,FALSE)</f>
        <v>#N/A</v>
      </c>
      <c r="C48" s="131" t="str">
        <f t="shared" si="5"/>
        <v/>
      </c>
      <c r="D48" s="132"/>
      <c r="E48" s="132"/>
      <c r="F48" s="55"/>
      <c r="G48" s="132"/>
      <c r="H48" s="143"/>
      <c r="I48" s="132"/>
      <c r="J48" s="132"/>
      <c r="K48" s="132"/>
      <c r="L48" s="133"/>
      <c r="M48" s="134"/>
      <c r="N48" s="132"/>
      <c r="O48" s="132"/>
      <c r="P48" s="134" t="str">
        <f t="shared" si="6"/>
        <v>nepildyti</v>
      </c>
      <c r="Q48" s="135" t="str">
        <f t="shared" si="6"/>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0"/>
        <v>0</v>
      </c>
      <c r="BH48" s="54">
        <f t="shared" si="7"/>
        <v>0</v>
      </c>
      <c r="BI48" s="54">
        <f t="shared" si="1"/>
        <v>0</v>
      </c>
      <c r="BJ48" s="54">
        <f t="shared" si="2"/>
        <v>0</v>
      </c>
      <c r="BK48" s="54">
        <f t="shared" si="3"/>
        <v>0</v>
      </c>
      <c r="BL48" s="54">
        <f t="shared" si="8"/>
        <v>0</v>
      </c>
      <c r="BM48" s="54">
        <f t="shared" si="9"/>
        <v>0</v>
      </c>
      <c r="BN48" s="54" t="str">
        <f t="shared" si="10"/>
        <v>ne</v>
      </c>
      <c r="BO48" s="54" t="str">
        <f t="shared" si="11"/>
        <v>ne</v>
      </c>
      <c r="BP48" s="54" t="str">
        <f t="shared" si="11"/>
        <v>ne</v>
      </c>
      <c r="BQ48" s="54" t="str">
        <f t="shared" si="12"/>
        <v>ne</v>
      </c>
      <c r="BR48" s="54" t="str">
        <f t="shared" si="13"/>
        <v>ne</v>
      </c>
      <c r="BS48" s="54" t="str">
        <f t="shared" si="4"/>
        <v>ne</v>
      </c>
    </row>
    <row r="49" spans="2:71" s="130" customFormat="1" x14ac:dyDescent="0.2">
      <c r="B49" s="54" t="e">
        <f>VLOOKUP(E49,'VPS1'!$J$10:$J$29,1,FALSE)</f>
        <v>#N/A</v>
      </c>
      <c r="C49" s="131" t="str">
        <f t="shared" si="5"/>
        <v/>
      </c>
      <c r="D49" s="132"/>
      <c r="E49" s="132"/>
      <c r="F49" s="55"/>
      <c r="G49" s="132"/>
      <c r="H49" s="143"/>
      <c r="I49" s="132"/>
      <c r="J49" s="132"/>
      <c r="K49" s="132"/>
      <c r="L49" s="133"/>
      <c r="M49" s="134"/>
      <c r="N49" s="132"/>
      <c r="O49" s="132"/>
      <c r="P49" s="134" t="str">
        <f t="shared" si="6"/>
        <v>nepildyti</v>
      </c>
      <c r="Q49" s="135" t="str">
        <f t="shared" si="6"/>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0"/>
        <v>0</v>
      </c>
      <c r="BH49" s="54">
        <f t="shared" si="7"/>
        <v>0</v>
      </c>
      <c r="BI49" s="54">
        <f t="shared" si="1"/>
        <v>0</v>
      </c>
      <c r="BJ49" s="54">
        <f t="shared" si="2"/>
        <v>0</v>
      </c>
      <c r="BK49" s="54">
        <f t="shared" si="3"/>
        <v>0</v>
      </c>
      <c r="BL49" s="54">
        <f t="shared" si="8"/>
        <v>0</v>
      </c>
      <c r="BM49" s="54">
        <f t="shared" si="9"/>
        <v>0</v>
      </c>
      <c r="BN49" s="54" t="str">
        <f t="shared" si="10"/>
        <v>ne</v>
      </c>
      <c r="BO49" s="54" t="str">
        <f t="shared" si="11"/>
        <v>ne</v>
      </c>
      <c r="BP49" s="54" t="str">
        <f t="shared" si="11"/>
        <v>ne</v>
      </c>
      <c r="BQ49" s="54" t="str">
        <f t="shared" si="12"/>
        <v>ne</v>
      </c>
      <c r="BR49" s="54" t="str">
        <f t="shared" si="13"/>
        <v>ne</v>
      </c>
      <c r="BS49" s="54" t="str">
        <f t="shared" si="4"/>
        <v>ne</v>
      </c>
    </row>
    <row r="50" spans="2:71" s="130" customFormat="1" x14ac:dyDescent="0.2">
      <c r="B50" s="54" t="e">
        <f>VLOOKUP(E50,'VPS1'!$J$10:$J$29,1,FALSE)</f>
        <v>#N/A</v>
      </c>
      <c r="C50" s="131" t="str">
        <f t="shared" si="5"/>
        <v/>
      </c>
      <c r="D50" s="132"/>
      <c r="E50" s="132"/>
      <c r="F50" s="55"/>
      <c r="G50" s="132"/>
      <c r="H50" s="143"/>
      <c r="I50" s="132"/>
      <c r="J50" s="132"/>
      <c r="K50" s="132"/>
      <c r="L50" s="133"/>
      <c r="M50" s="134"/>
      <c r="N50" s="132"/>
      <c r="O50" s="132"/>
      <c r="P50" s="134" t="str">
        <f t="shared" si="6"/>
        <v>nepildyti</v>
      </c>
      <c r="Q50" s="135" t="str">
        <f t="shared" si="6"/>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0"/>
        <v>0</v>
      </c>
      <c r="BH50" s="54">
        <f t="shared" si="7"/>
        <v>0</v>
      </c>
      <c r="BI50" s="54">
        <f t="shared" si="1"/>
        <v>0</v>
      </c>
      <c r="BJ50" s="54">
        <f t="shared" si="2"/>
        <v>0</v>
      </c>
      <c r="BK50" s="54">
        <f t="shared" si="3"/>
        <v>0</v>
      </c>
      <c r="BL50" s="54">
        <f t="shared" si="8"/>
        <v>0</v>
      </c>
      <c r="BM50" s="54">
        <f t="shared" si="9"/>
        <v>0</v>
      </c>
      <c r="BN50" s="54" t="str">
        <f t="shared" si="10"/>
        <v>ne</v>
      </c>
      <c r="BO50" s="54" t="str">
        <f t="shared" si="11"/>
        <v>ne</v>
      </c>
      <c r="BP50" s="54" t="str">
        <f t="shared" si="11"/>
        <v>ne</v>
      </c>
      <c r="BQ50" s="54" t="str">
        <f t="shared" si="12"/>
        <v>ne</v>
      </c>
      <c r="BR50" s="54" t="str">
        <f t="shared" si="13"/>
        <v>ne</v>
      </c>
      <c r="BS50" s="54" t="str">
        <f t="shared" si="4"/>
        <v>ne</v>
      </c>
    </row>
    <row r="51" spans="2:71" s="130" customFormat="1" x14ac:dyDescent="0.2">
      <c r="B51" s="54" t="e">
        <f>VLOOKUP(E51,'VPS1'!$J$10:$J$29,1,FALSE)</f>
        <v>#N/A</v>
      </c>
      <c r="C51" s="131" t="str">
        <f t="shared" si="5"/>
        <v/>
      </c>
      <c r="D51" s="132"/>
      <c r="E51" s="132"/>
      <c r="F51" s="55"/>
      <c r="G51" s="132"/>
      <c r="H51" s="132"/>
      <c r="I51" s="132"/>
      <c r="J51" s="132"/>
      <c r="K51" s="132"/>
      <c r="L51" s="133"/>
      <c r="M51" s="134"/>
      <c r="N51" s="132"/>
      <c r="O51" s="132"/>
      <c r="P51" s="134" t="str">
        <f t="shared" si="6"/>
        <v>nepildyti</v>
      </c>
      <c r="Q51" s="135" t="str">
        <f t="shared" si="6"/>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0"/>
        <v>0</v>
      </c>
      <c r="BH51" s="54">
        <f t="shared" si="7"/>
        <v>0</v>
      </c>
      <c r="BI51" s="54">
        <f t="shared" si="1"/>
        <v>0</v>
      </c>
      <c r="BJ51" s="54">
        <f t="shared" si="2"/>
        <v>0</v>
      </c>
      <c r="BK51" s="54">
        <f t="shared" si="3"/>
        <v>0</v>
      </c>
      <c r="BL51" s="54">
        <f t="shared" si="8"/>
        <v>0</v>
      </c>
      <c r="BM51" s="54">
        <f t="shared" si="9"/>
        <v>0</v>
      </c>
      <c r="BN51" s="54" t="str">
        <f t="shared" si="10"/>
        <v>ne</v>
      </c>
      <c r="BO51" s="54" t="str">
        <f t="shared" si="11"/>
        <v>ne</v>
      </c>
      <c r="BP51" s="54" t="str">
        <f t="shared" si="11"/>
        <v>ne</v>
      </c>
      <c r="BQ51" s="54" t="str">
        <f t="shared" si="12"/>
        <v>ne</v>
      </c>
      <c r="BR51" s="54" t="str">
        <f t="shared" si="13"/>
        <v>ne</v>
      </c>
      <c r="BS51" s="54" t="str">
        <f t="shared" si="4"/>
        <v>ne</v>
      </c>
    </row>
    <row r="52" spans="2:71" s="130" customFormat="1" x14ac:dyDescent="0.2">
      <c r="B52" s="54" t="e">
        <f>VLOOKUP(E52,'VPS1'!$J$10:$J$29,1,FALSE)</f>
        <v>#N/A</v>
      </c>
      <c r="C52" s="131" t="str">
        <f t="shared" si="5"/>
        <v/>
      </c>
      <c r="D52" s="132"/>
      <c r="E52" s="132"/>
      <c r="F52" s="55"/>
      <c r="G52" s="132"/>
      <c r="H52" s="132"/>
      <c r="I52" s="132"/>
      <c r="J52" s="132"/>
      <c r="K52" s="132"/>
      <c r="L52" s="133"/>
      <c r="M52" s="134"/>
      <c r="N52" s="132"/>
      <c r="O52" s="132"/>
      <c r="P52" s="134" t="str">
        <f t="shared" si="6"/>
        <v>nepildyti</v>
      </c>
      <c r="Q52" s="135" t="str">
        <f t="shared" si="6"/>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0"/>
        <v>0</v>
      </c>
      <c r="BH52" s="54">
        <f t="shared" si="7"/>
        <v>0</v>
      </c>
      <c r="BI52" s="54">
        <f t="shared" si="1"/>
        <v>0</v>
      </c>
      <c r="BJ52" s="54">
        <f t="shared" si="2"/>
        <v>0</v>
      </c>
      <c r="BK52" s="54">
        <f t="shared" si="3"/>
        <v>0</v>
      </c>
      <c r="BL52" s="54">
        <f t="shared" si="8"/>
        <v>0</v>
      </c>
      <c r="BM52" s="54">
        <f t="shared" si="9"/>
        <v>0</v>
      </c>
      <c r="BN52" s="54" t="str">
        <f t="shared" si="10"/>
        <v>ne</v>
      </c>
      <c r="BO52" s="54" t="str">
        <f t="shared" si="11"/>
        <v>ne</v>
      </c>
      <c r="BP52" s="54" t="str">
        <f t="shared" si="11"/>
        <v>ne</v>
      </c>
      <c r="BQ52" s="54" t="str">
        <f t="shared" si="12"/>
        <v>ne</v>
      </c>
      <c r="BR52" s="54" t="str">
        <f t="shared" si="13"/>
        <v>ne</v>
      </c>
      <c r="BS52" s="54" t="str">
        <f t="shared" si="4"/>
        <v>ne</v>
      </c>
    </row>
    <row r="53" spans="2:71" s="130" customFormat="1" ht="14.4" x14ac:dyDescent="0.2">
      <c r="B53" s="54" t="e">
        <f>VLOOKUP(E53,'VPS1'!$J$10:$J$29,1,FALSE)</f>
        <v>#N/A</v>
      </c>
      <c r="C53" s="131" t="str">
        <f t="shared" si="5"/>
        <v/>
      </c>
      <c r="D53" s="132"/>
      <c r="E53" s="30"/>
      <c r="F53" s="55"/>
      <c r="G53" s="132"/>
      <c r="H53" s="132"/>
      <c r="I53" s="132"/>
      <c r="J53" s="132"/>
      <c r="K53" s="132"/>
      <c r="L53" s="133"/>
      <c r="M53" s="134"/>
      <c r="N53" s="132"/>
      <c r="O53" s="132"/>
      <c r="P53" s="134" t="str">
        <f t="shared" si="6"/>
        <v>nepildyti</v>
      </c>
      <c r="Q53" s="135" t="str">
        <f t="shared" si="6"/>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0"/>
        <v>0</v>
      </c>
      <c r="BH53" s="54">
        <f t="shared" si="7"/>
        <v>0</v>
      </c>
      <c r="BI53" s="54">
        <f t="shared" si="1"/>
        <v>0</v>
      </c>
      <c r="BJ53" s="54">
        <f t="shared" si="2"/>
        <v>0</v>
      </c>
      <c r="BK53" s="54">
        <f t="shared" si="3"/>
        <v>0</v>
      </c>
      <c r="BL53" s="54">
        <f t="shared" si="8"/>
        <v>0</v>
      </c>
      <c r="BM53" s="54">
        <f t="shared" si="9"/>
        <v>0</v>
      </c>
      <c r="BN53" s="54" t="str">
        <f t="shared" si="10"/>
        <v>ne</v>
      </c>
      <c r="BO53" s="54" t="str">
        <f t="shared" si="11"/>
        <v>ne</v>
      </c>
      <c r="BP53" s="54" t="str">
        <f t="shared" si="11"/>
        <v>ne</v>
      </c>
      <c r="BQ53" s="54" t="str">
        <f t="shared" si="12"/>
        <v>ne</v>
      </c>
      <c r="BR53" s="54" t="str">
        <f t="shared" si="13"/>
        <v>ne</v>
      </c>
      <c r="BS53" s="54" t="str">
        <f t="shared" si="4"/>
        <v>ne</v>
      </c>
    </row>
    <row r="54" spans="2:71" s="130" customFormat="1" ht="14.4" x14ac:dyDescent="0.2">
      <c r="B54" s="54" t="e">
        <f>VLOOKUP(E54,'VPS1'!$J$10:$J$29,1,FALSE)</f>
        <v>#N/A</v>
      </c>
      <c r="C54" s="131" t="str">
        <f t="shared" si="5"/>
        <v/>
      </c>
      <c r="D54" s="132"/>
      <c r="E54" s="30"/>
      <c r="F54" s="55"/>
      <c r="G54" s="132"/>
      <c r="H54" s="132"/>
      <c r="I54" s="132"/>
      <c r="J54" s="132"/>
      <c r="K54" s="132"/>
      <c r="L54" s="133"/>
      <c r="M54" s="134"/>
      <c r="N54" s="132"/>
      <c r="O54" s="132"/>
      <c r="P54" s="134" t="str">
        <f t="shared" si="6"/>
        <v>nepildyti</v>
      </c>
      <c r="Q54" s="135" t="str">
        <f t="shared" si="6"/>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0"/>
        <v>0</v>
      </c>
      <c r="BH54" s="54">
        <f t="shared" si="7"/>
        <v>0</v>
      </c>
      <c r="BI54" s="54">
        <f t="shared" si="1"/>
        <v>0</v>
      </c>
      <c r="BJ54" s="54">
        <f t="shared" si="2"/>
        <v>0</v>
      </c>
      <c r="BK54" s="54">
        <f t="shared" si="3"/>
        <v>0</v>
      </c>
      <c r="BL54" s="54">
        <f t="shared" si="8"/>
        <v>0</v>
      </c>
      <c r="BM54" s="54">
        <f t="shared" si="9"/>
        <v>0</v>
      </c>
      <c r="BN54" s="54" t="str">
        <f t="shared" si="10"/>
        <v>ne</v>
      </c>
      <c r="BO54" s="54" t="str">
        <f t="shared" si="11"/>
        <v>ne</v>
      </c>
      <c r="BP54" s="54" t="str">
        <f t="shared" si="11"/>
        <v>ne</v>
      </c>
      <c r="BQ54" s="54" t="str">
        <f t="shared" si="12"/>
        <v>ne</v>
      </c>
      <c r="BR54" s="54" t="str">
        <f t="shared" si="13"/>
        <v>ne</v>
      </c>
      <c r="BS54" s="54" t="str">
        <f t="shared" si="4"/>
        <v>ne</v>
      </c>
    </row>
    <row r="55" spans="2:71" s="130" customFormat="1" ht="14.4" x14ac:dyDescent="0.2">
      <c r="B55" s="54" t="e">
        <f>VLOOKUP(E55,'VPS1'!$J$10:$J$29,1,FALSE)</f>
        <v>#N/A</v>
      </c>
      <c r="C55" s="131" t="str">
        <f t="shared" si="5"/>
        <v/>
      </c>
      <c r="D55" s="132"/>
      <c r="E55" s="30"/>
      <c r="F55" s="55"/>
      <c r="G55" s="132"/>
      <c r="H55" s="132"/>
      <c r="I55" s="132"/>
      <c r="J55" s="132"/>
      <c r="K55" s="132"/>
      <c r="L55" s="133"/>
      <c r="M55" s="134"/>
      <c r="N55" s="132"/>
      <c r="O55" s="132"/>
      <c r="P55" s="134" t="str">
        <f t="shared" si="6"/>
        <v>nepildyti</v>
      </c>
      <c r="Q55" s="135" t="str">
        <f t="shared" si="6"/>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0"/>
        <v>0</v>
      </c>
      <c r="BH55" s="54">
        <f t="shared" si="7"/>
        <v>0</v>
      </c>
      <c r="BI55" s="54">
        <f t="shared" si="1"/>
        <v>0</v>
      </c>
      <c r="BJ55" s="54">
        <f t="shared" si="2"/>
        <v>0</v>
      </c>
      <c r="BK55" s="54">
        <f t="shared" si="3"/>
        <v>0</v>
      </c>
      <c r="BL55" s="54">
        <f t="shared" si="8"/>
        <v>0</v>
      </c>
      <c r="BM55" s="54">
        <f t="shared" si="9"/>
        <v>0</v>
      </c>
      <c r="BN55" s="54" t="str">
        <f t="shared" si="10"/>
        <v>ne</v>
      </c>
      <c r="BO55" s="54" t="str">
        <f t="shared" si="11"/>
        <v>ne</v>
      </c>
      <c r="BP55" s="54" t="str">
        <f t="shared" si="11"/>
        <v>ne</v>
      </c>
      <c r="BQ55" s="54" t="str">
        <f t="shared" si="12"/>
        <v>ne</v>
      </c>
      <c r="BR55" s="54" t="str">
        <f t="shared" si="13"/>
        <v>ne</v>
      </c>
      <c r="BS55" s="54" t="str">
        <f t="shared" si="4"/>
        <v>ne</v>
      </c>
    </row>
    <row r="56" spans="2:71" s="130" customFormat="1" ht="14.4" x14ac:dyDescent="0.2">
      <c r="B56" s="54" t="e">
        <f>VLOOKUP(E56,'VPS1'!$J$10:$J$29,1,FALSE)</f>
        <v>#N/A</v>
      </c>
      <c r="C56" s="131" t="str">
        <f t="shared" si="5"/>
        <v/>
      </c>
      <c r="D56" s="132"/>
      <c r="E56" s="30"/>
      <c r="F56" s="55"/>
      <c r="G56" s="132"/>
      <c r="H56" s="132"/>
      <c r="I56" s="132"/>
      <c r="J56" s="132"/>
      <c r="K56" s="132"/>
      <c r="L56" s="133"/>
      <c r="M56" s="134"/>
      <c r="N56" s="132"/>
      <c r="O56" s="132"/>
      <c r="P56" s="134" t="str">
        <f t="shared" si="6"/>
        <v>nepildyti</v>
      </c>
      <c r="Q56" s="135" t="str">
        <f t="shared" si="6"/>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0"/>
        <v>0</v>
      </c>
      <c r="BH56" s="54">
        <f t="shared" si="7"/>
        <v>0</v>
      </c>
      <c r="BI56" s="54">
        <f t="shared" si="1"/>
        <v>0</v>
      </c>
      <c r="BJ56" s="54">
        <f t="shared" si="2"/>
        <v>0</v>
      </c>
      <c r="BK56" s="54">
        <f t="shared" si="3"/>
        <v>0</v>
      </c>
      <c r="BL56" s="54">
        <f t="shared" si="8"/>
        <v>0</v>
      </c>
      <c r="BM56" s="54">
        <f t="shared" si="9"/>
        <v>0</v>
      </c>
      <c r="BN56" s="54" t="str">
        <f t="shared" si="10"/>
        <v>ne</v>
      </c>
      <c r="BO56" s="54" t="str">
        <f t="shared" si="11"/>
        <v>ne</v>
      </c>
      <c r="BP56" s="54" t="str">
        <f t="shared" si="11"/>
        <v>ne</v>
      </c>
      <c r="BQ56" s="54" t="str">
        <f t="shared" si="12"/>
        <v>ne</v>
      </c>
      <c r="BR56" s="54" t="str">
        <f t="shared" si="13"/>
        <v>ne</v>
      </c>
      <c r="BS56" s="54" t="str">
        <f t="shared" si="4"/>
        <v>ne</v>
      </c>
    </row>
    <row r="57" spans="2:71" s="130" customFormat="1" ht="14.4" x14ac:dyDescent="0.2">
      <c r="B57" s="54" t="e">
        <f>VLOOKUP(E57,'VPS1'!$J$10:$J$29,1,FALSE)</f>
        <v>#N/A</v>
      </c>
      <c r="C57" s="131" t="str">
        <f t="shared" si="5"/>
        <v/>
      </c>
      <c r="D57" s="132"/>
      <c r="E57" s="30"/>
      <c r="F57" s="55"/>
      <c r="G57" s="132"/>
      <c r="H57" s="132"/>
      <c r="I57" s="132"/>
      <c r="J57" s="132"/>
      <c r="K57" s="132"/>
      <c r="L57" s="133"/>
      <c r="M57" s="134"/>
      <c r="N57" s="132"/>
      <c r="O57" s="132"/>
      <c r="P57" s="134" t="str">
        <f t="shared" si="6"/>
        <v>nepildyti</v>
      </c>
      <c r="Q57" s="135" t="str">
        <f t="shared" si="6"/>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0"/>
        <v>0</v>
      </c>
      <c r="BH57" s="54">
        <f t="shared" si="7"/>
        <v>0</v>
      </c>
      <c r="BI57" s="54">
        <f t="shared" si="1"/>
        <v>0</v>
      </c>
      <c r="BJ57" s="54">
        <f t="shared" si="2"/>
        <v>0</v>
      </c>
      <c r="BK57" s="54">
        <f t="shared" si="3"/>
        <v>0</v>
      </c>
      <c r="BL57" s="54">
        <f t="shared" si="8"/>
        <v>0</v>
      </c>
      <c r="BM57" s="54">
        <f t="shared" si="9"/>
        <v>0</v>
      </c>
      <c r="BN57" s="54" t="str">
        <f t="shared" si="10"/>
        <v>ne</v>
      </c>
      <c r="BO57" s="54" t="str">
        <f t="shared" si="11"/>
        <v>ne</v>
      </c>
      <c r="BP57" s="54" t="str">
        <f t="shared" si="11"/>
        <v>ne</v>
      </c>
      <c r="BQ57" s="54" t="str">
        <f t="shared" si="12"/>
        <v>ne</v>
      </c>
      <c r="BR57" s="54" t="str">
        <f t="shared" si="13"/>
        <v>ne</v>
      </c>
      <c r="BS57" s="54" t="str">
        <f t="shared" si="4"/>
        <v>ne</v>
      </c>
    </row>
    <row r="58" spans="2:71" s="130" customFormat="1" ht="14.4" x14ac:dyDescent="0.2">
      <c r="B58" s="54" t="e">
        <f>VLOOKUP(E58,'VPS1'!$J$10:$J$29,1,FALSE)</f>
        <v>#N/A</v>
      </c>
      <c r="C58" s="131" t="str">
        <f t="shared" si="5"/>
        <v/>
      </c>
      <c r="D58" s="132"/>
      <c r="E58" s="30"/>
      <c r="F58" s="55"/>
      <c r="G58" s="132"/>
      <c r="H58" s="132"/>
      <c r="I58" s="132"/>
      <c r="J58" s="132"/>
      <c r="K58" s="132"/>
      <c r="L58" s="133"/>
      <c r="M58" s="134"/>
      <c r="N58" s="132"/>
      <c r="O58" s="132"/>
      <c r="P58" s="134" t="str">
        <f t="shared" si="6"/>
        <v>nepildyti</v>
      </c>
      <c r="Q58" s="135" t="str">
        <f t="shared" si="6"/>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0"/>
        <v>0</v>
      </c>
      <c r="BH58" s="54">
        <f t="shared" si="7"/>
        <v>0</v>
      </c>
      <c r="BI58" s="54">
        <f t="shared" si="1"/>
        <v>0</v>
      </c>
      <c r="BJ58" s="54">
        <f t="shared" si="2"/>
        <v>0</v>
      </c>
      <c r="BK58" s="54">
        <f t="shared" si="3"/>
        <v>0</v>
      </c>
      <c r="BL58" s="54">
        <f t="shared" si="8"/>
        <v>0</v>
      </c>
      <c r="BM58" s="54">
        <f t="shared" si="9"/>
        <v>0</v>
      </c>
      <c r="BN58" s="54" t="str">
        <f t="shared" si="10"/>
        <v>ne</v>
      </c>
      <c r="BO58" s="54" t="str">
        <f t="shared" si="11"/>
        <v>ne</v>
      </c>
      <c r="BP58" s="54" t="str">
        <f t="shared" si="11"/>
        <v>ne</v>
      </c>
      <c r="BQ58" s="54" t="str">
        <f t="shared" si="12"/>
        <v>ne</v>
      </c>
      <c r="BR58" s="54" t="str">
        <f t="shared" si="13"/>
        <v>ne</v>
      </c>
      <c r="BS58" s="54" t="str">
        <f t="shared" si="4"/>
        <v>ne</v>
      </c>
    </row>
    <row r="59" spans="2:71" s="130" customFormat="1" ht="14.4" x14ac:dyDescent="0.2">
      <c r="B59" s="54" t="e">
        <f>VLOOKUP(E59,'VPS1'!$J$10:$J$29,1,FALSE)</f>
        <v>#N/A</v>
      </c>
      <c r="C59" s="131" t="str">
        <f t="shared" si="5"/>
        <v/>
      </c>
      <c r="D59" s="132"/>
      <c r="E59" s="30"/>
      <c r="F59" s="55"/>
      <c r="G59" s="132"/>
      <c r="H59" s="132"/>
      <c r="I59" s="132"/>
      <c r="J59" s="132"/>
      <c r="K59" s="132"/>
      <c r="L59" s="133"/>
      <c r="M59" s="134"/>
      <c r="N59" s="132"/>
      <c r="O59" s="132"/>
      <c r="P59" s="134" t="str">
        <f t="shared" si="6"/>
        <v>nepildyti</v>
      </c>
      <c r="Q59" s="135" t="str">
        <f t="shared" si="6"/>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0"/>
        <v>0</v>
      </c>
      <c r="BH59" s="54">
        <f t="shared" si="7"/>
        <v>0</v>
      </c>
      <c r="BI59" s="54">
        <f t="shared" si="1"/>
        <v>0</v>
      </c>
      <c r="BJ59" s="54">
        <f t="shared" si="2"/>
        <v>0</v>
      </c>
      <c r="BK59" s="54">
        <f t="shared" si="3"/>
        <v>0</v>
      </c>
      <c r="BL59" s="54">
        <f t="shared" si="8"/>
        <v>0</v>
      </c>
      <c r="BM59" s="54">
        <f t="shared" si="9"/>
        <v>0</v>
      </c>
      <c r="BN59" s="54" t="str">
        <f t="shared" si="10"/>
        <v>ne</v>
      </c>
      <c r="BO59" s="54" t="str">
        <f t="shared" si="11"/>
        <v>ne</v>
      </c>
      <c r="BP59" s="54" t="str">
        <f t="shared" si="11"/>
        <v>ne</v>
      </c>
      <c r="BQ59" s="54" t="str">
        <f t="shared" si="12"/>
        <v>ne</v>
      </c>
      <c r="BR59" s="54" t="str">
        <f t="shared" si="13"/>
        <v>ne</v>
      </c>
      <c r="BS59" s="54" t="str">
        <f t="shared" si="4"/>
        <v>ne</v>
      </c>
    </row>
    <row r="60" spans="2:71" s="130" customFormat="1" ht="14.4" x14ac:dyDescent="0.2">
      <c r="B60" s="54" t="e">
        <f>VLOOKUP(E60,'VPS1'!$J$10:$J$29,1,FALSE)</f>
        <v>#N/A</v>
      </c>
      <c r="C60" s="131" t="str">
        <f t="shared" si="5"/>
        <v/>
      </c>
      <c r="D60" s="132"/>
      <c r="E60" s="30"/>
      <c r="F60" s="55"/>
      <c r="G60" s="132"/>
      <c r="H60" s="132"/>
      <c r="I60" s="132"/>
      <c r="J60" s="132"/>
      <c r="K60" s="132"/>
      <c r="L60" s="133"/>
      <c r="M60" s="134"/>
      <c r="N60" s="132"/>
      <c r="O60" s="132"/>
      <c r="P60" s="134" t="str">
        <f t="shared" si="6"/>
        <v>nepildyti</v>
      </c>
      <c r="Q60" s="135" t="str">
        <f t="shared" si="6"/>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0"/>
        <v>0</v>
      </c>
      <c r="BH60" s="54">
        <f t="shared" si="7"/>
        <v>0</v>
      </c>
      <c r="BI60" s="54">
        <f t="shared" si="1"/>
        <v>0</v>
      </c>
      <c r="BJ60" s="54">
        <f t="shared" si="2"/>
        <v>0</v>
      </c>
      <c r="BK60" s="54">
        <f t="shared" si="3"/>
        <v>0</v>
      </c>
      <c r="BL60" s="54">
        <f t="shared" si="8"/>
        <v>0</v>
      </c>
      <c r="BM60" s="54">
        <f t="shared" si="9"/>
        <v>0</v>
      </c>
      <c r="BN60" s="54" t="str">
        <f t="shared" si="10"/>
        <v>ne</v>
      </c>
      <c r="BO60" s="54" t="str">
        <f t="shared" si="11"/>
        <v>ne</v>
      </c>
      <c r="BP60" s="54" t="str">
        <f t="shared" si="11"/>
        <v>ne</v>
      </c>
      <c r="BQ60" s="54" t="str">
        <f t="shared" si="12"/>
        <v>ne</v>
      </c>
      <c r="BR60" s="54" t="str">
        <f t="shared" si="13"/>
        <v>ne</v>
      </c>
      <c r="BS60" s="54" t="str">
        <f t="shared" si="4"/>
        <v>ne</v>
      </c>
    </row>
    <row r="61" spans="2:71" s="130" customFormat="1" x14ac:dyDescent="0.2">
      <c r="B61" s="54" t="e">
        <f>VLOOKUP(E61,'VPS1'!$J$10:$J$29,1,FALSE)</f>
        <v>#N/A</v>
      </c>
      <c r="C61" s="131" t="str">
        <f t="shared" si="5"/>
        <v/>
      </c>
      <c r="D61" s="132"/>
      <c r="E61" s="132"/>
      <c r="F61" s="55"/>
      <c r="G61" s="132"/>
      <c r="H61" s="132"/>
      <c r="I61" s="132"/>
      <c r="J61" s="132"/>
      <c r="K61" s="132"/>
      <c r="L61" s="133"/>
      <c r="M61" s="134"/>
      <c r="N61" s="132"/>
      <c r="O61" s="132"/>
      <c r="P61" s="134" t="str">
        <f t="shared" si="6"/>
        <v>nepildyti</v>
      </c>
      <c r="Q61" s="135" t="str">
        <f t="shared" si="6"/>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0"/>
        <v>0</v>
      </c>
      <c r="BH61" s="54">
        <f t="shared" si="7"/>
        <v>0</v>
      </c>
      <c r="BI61" s="54">
        <f t="shared" si="1"/>
        <v>0</v>
      </c>
      <c r="BJ61" s="54">
        <f t="shared" si="2"/>
        <v>0</v>
      </c>
      <c r="BK61" s="54">
        <f t="shared" si="3"/>
        <v>0</v>
      </c>
      <c r="BL61" s="54">
        <f t="shared" si="8"/>
        <v>0</v>
      </c>
      <c r="BM61" s="54">
        <f t="shared" si="9"/>
        <v>0</v>
      </c>
      <c r="BN61" s="54" t="str">
        <f t="shared" si="10"/>
        <v>ne</v>
      </c>
      <c r="BO61" s="54" t="str">
        <f t="shared" si="11"/>
        <v>ne</v>
      </c>
      <c r="BP61" s="54" t="str">
        <f t="shared" si="11"/>
        <v>ne</v>
      </c>
      <c r="BQ61" s="54" t="str">
        <f t="shared" si="12"/>
        <v>ne</v>
      </c>
      <c r="BR61" s="54" t="str">
        <f t="shared" si="13"/>
        <v>ne</v>
      </c>
      <c r="BS61" s="54" t="str">
        <f t="shared" si="4"/>
        <v>ne</v>
      </c>
    </row>
    <row r="62" spans="2:71" s="130" customFormat="1" x14ac:dyDescent="0.2">
      <c r="B62" s="54" t="e">
        <f>VLOOKUP(E62,'VPS1'!$J$10:$J$29,1,FALSE)</f>
        <v>#N/A</v>
      </c>
      <c r="C62" s="131" t="str">
        <f t="shared" si="5"/>
        <v/>
      </c>
      <c r="D62" s="132"/>
      <c r="E62" s="132"/>
      <c r="F62" s="55"/>
      <c r="G62" s="132"/>
      <c r="H62" s="132"/>
      <c r="I62" s="132"/>
      <c r="J62" s="132"/>
      <c r="K62" s="132"/>
      <c r="L62" s="133"/>
      <c r="M62" s="134"/>
      <c r="N62" s="132"/>
      <c r="O62" s="132"/>
      <c r="P62" s="134" t="str">
        <f t="shared" si="6"/>
        <v>nepildyti</v>
      </c>
      <c r="Q62" s="135" t="str">
        <f t="shared" si="6"/>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0"/>
        <v>0</v>
      </c>
      <c r="BH62" s="54">
        <f t="shared" si="7"/>
        <v>0</v>
      </c>
      <c r="BI62" s="54">
        <f t="shared" si="1"/>
        <v>0</v>
      </c>
      <c r="BJ62" s="54">
        <f t="shared" si="2"/>
        <v>0</v>
      </c>
      <c r="BK62" s="54">
        <f t="shared" si="3"/>
        <v>0</v>
      </c>
      <c r="BL62" s="54">
        <f t="shared" si="8"/>
        <v>0</v>
      </c>
      <c r="BM62" s="54">
        <f t="shared" si="9"/>
        <v>0</v>
      </c>
      <c r="BN62" s="54" t="str">
        <f t="shared" si="10"/>
        <v>ne</v>
      </c>
      <c r="BO62" s="54" t="str">
        <f t="shared" si="11"/>
        <v>ne</v>
      </c>
      <c r="BP62" s="54" t="str">
        <f t="shared" si="11"/>
        <v>ne</v>
      </c>
      <c r="BQ62" s="54" t="str">
        <f t="shared" si="12"/>
        <v>ne</v>
      </c>
      <c r="BR62" s="54" t="str">
        <f t="shared" si="13"/>
        <v>ne</v>
      </c>
      <c r="BS62" s="54" t="str">
        <f t="shared" si="4"/>
        <v>ne</v>
      </c>
    </row>
    <row r="63" spans="2:71" s="130" customFormat="1" x14ac:dyDescent="0.2">
      <c r="B63" s="54" t="e">
        <f>VLOOKUP(E63,'VPS1'!$J$10:$J$29,1,FALSE)</f>
        <v>#N/A</v>
      </c>
      <c r="C63" s="131" t="str">
        <f t="shared" si="5"/>
        <v/>
      </c>
      <c r="D63" s="132"/>
      <c r="E63" s="132"/>
      <c r="F63" s="55"/>
      <c r="G63" s="132"/>
      <c r="H63" s="132"/>
      <c r="I63" s="132"/>
      <c r="J63" s="132"/>
      <c r="K63" s="132"/>
      <c r="L63" s="133"/>
      <c r="M63" s="134"/>
      <c r="N63" s="132"/>
      <c r="O63" s="132"/>
      <c r="P63" s="134" t="str">
        <f t="shared" si="6"/>
        <v>nepildyti</v>
      </c>
      <c r="Q63" s="135" t="str">
        <f t="shared" si="6"/>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0"/>
        <v>0</v>
      </c>
      <c r="BH63" s="54">
        <f t="shared" si="7"/>
        <v>0</v>
      </c>
      <c r="BI63" s="54">
        <f t="shared" si="1"/>
        <v>0</v>
      </c>
      <c r="BJ63" s="54">
        <f t="shared" si="2"/>
        <v>0</v>
      </c>
      <c r="BK63" s="54">
        <f t="shared" si="3"/>
        <v>0</v>
      </c>
      <c r="BL63" s="54">
        <f t="shared" si="8"/>
        <v>0</v>
      </c>
      <c r="BM63" s="54">
        <f t="shared" si="9"/>
        <v>0</v>
      </c>
      <c r="BN63" s="54" t="str">
        <f t="shared" si="10"/>
        <v>ne</v>
      </c>
      <c r="BO63" s="54" t="str">
        <f t="shared" si="11"/>
        <v>ne</v>
      </c>
      <c r="BP63" s="54" t="str">
        <f t="shared" si="11"/>
        <v>ne</v>
      </c>
      <c r="BQ63" s="54" t="str">
        <f t="shared" si="12"/>
        <v>ne</v>
      </c>
      <c r="BR63" s="54" t="str">
        <f t="shared" si="13"/>
        <v>ne</v>
      </c>
      <c r="BS63" s="54" t="str">
        <f t="shared" si="4"/>
        <v>ne</v>
      </c>
    </row>
    <row r="64" spans="2:71" s="130" customFormat="1" x14ac:dyDescent="0.2">
      <c r="B64" s="54" t="e">
        <f>VLOOKUP(E64,'VPS1'!$J$10:$J$29,1,FALSE)</f>
        <v>#N/A</v>
      </c>
      <c r="C64" s="131" t="str">
        <f t="shared" si="5"/>
        <v/>
      </c>
      <c r="D64" s="132"/>
      <c r="E64" s="132"/>
      <c r="F64" s="55"/>
      <c r="G64" s="132"/>
      <c r="H64" s="132"/>
      <c r="I64" s="132"/>
      <c r="J64" s="132"/>
      <c r="K64" s="132"/>
      <c r="L64" s="133"/>
      <c r="M64" s="134"/>
      <c r="N64" s="132"/>
      <c r="O64" s="132"/>
      <c r="P64" s="134" t="str">
        <f t="shared" si="6"/>
        <v>nepildyti</v>
      </c>
      <c r="Q64" s="135" t="str">
        <f t="shared" si="6"/>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0"/>
        <v>0</v>
      </c>
      <c r="BH64" s="54">
        <f t="shared" si="7"/>
        <v>0</v>
      </c>
      <c r="BI64" s="54">
        <f t="shared" si="1"/>
        <v>0</v>
      </c>
      <c r="BJ64" s="54">
        <f t="shared" si="2"/>
        <v>0</v>
      </c>
      <c r="BK64" s="54">
        <f t="shared" si="3"/>
        <v>0</v>
      </c>
      <c r="BL64" s="54">
        <f t="shared" si="8"/>
        <v>0</v>
      </c>
      <c r="BM64" s="54">
        <f t="shared" si="9"/>
        <v>0</v>
      </c>
      <c r="BN64" s="54" t="str">
        <f t="shared" si="10"/>
        <v>ne</v>
      </c>
      <c r="BO64" s="54" t="str">
        <f t="shared" si="11"/>
        <v>ne</v>
      </c>
      <c r="BP64" s="54" t="str">
        <f t="shared" si="11"/>
        <v>ne</v>
      </c>
      <c r="BQ64" s="54" t="str">
        <f t="shared" si="12"/>
        <v>ne</v>
      </c>
      <c r="BR64" s="54" t="str">
        <f t="shared" si="13"/>
        <v>ne</v>
      </c>
      <c r="BS64" s="54" t="str">
        <f t="shared" si="4"/>
        <v>ne</v>
      </c>
    </row>
    <row r="65" spans="2:71" s="130" customFormat="1" x14ac:dyDescent="0.2">
      <c r="B65" s="54" t="e">
        <f>VLOOKUP(E65,'VPS1'!$J$10:$J$29,1,FALSE)</f>
        <v>#N/A</v>
      </c>
      <c r="C65" s="131" t="str">
        <f t="shared" si="5"/>
        <v/>
      </c>
      <c r="D65" s="132"/>
      <c r="E65" s="132"/>
      <c r="F65" s="55"/>
      <c r="G65" s="132"/>
      <c r="H65" s="132"/>
      <c r="I65" s="132"/>
      <c r="J65" s="132"/>
      <c r="K65" s="132"/>
      <c r="L65" s="133"/>
      <c r="M65" s="134"/>
      <c r="N65" s="132"/>
      <c r="O65" s="132"/>
      <c r="P65" s="134" t="str">
        <f t="shared" si="6"/>
        <v>nepildyti</v>
      </c>
      <c r="Q65" s="135" t="str">
        <f t="shared" si="6"/>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0"/>
        <v>0</v>
      </c>
      <c r="BH65" s="54">
        <f t="shared" si="7"/>
        <v>0</v>
      </c>
      <c r="BI65" s="54">
        <f t="shared" si="1"/>
        <v>0</v>
      </c>
      <c r="BJ65" s="54">
        <f t="shared" si="2"/>
        <v>0</v>
      </c>
      <c r="BK65" s="54">
        <f t="shared" si="3"/>
        <v>0</v>
      </c>
      <c r="BL65" s="54">
        <f t="shared" si="8"/>
        <v>0</v>
      </c>
      <c r="BM65" s="54">
        <f t="shared" si="9"/>
        <v>0</v>
      </c>
      <c r="BN65" s="54" t="str">
        <f t="shared" si="10"/>
        <v>ne</v>
      </c>
      <c r="BO65" s="54" t="str">
        <f t="shared" si="11"/>
        <v>ne</v>
      </c>
      <c r="BP65" s="54" t="str">
        <f t="shared" si="11"/>
        <v>ne</v>
      </c>
      <c r="BQ65" s="54" t="str">
        <f t="shared" si="12"/>
        <v>ne</v>
      </c>
      <c r="BR65" s="54" t="str">
        <f t="shared" si="13"/>
        <v>ne</v>
      </c>
      <c r="BS65" s="54" t="str">
        <f t="shared" si="4"/>
        <v>ne</v>
      </c>
    </row>
    <row r="66" spans="2:71" s="115" customFormat="1" x14ac:dyDescent="0.2">
      <c r="B66" s="54" t="e">
        <f>VLOOKUP(E66,'VPS1'!$J$10:$J$29,1,FALSE)</f>
        <v>#N/A</v>
      </c>
      <c r="C66" s="131" t="str">
        <f t="shared" si="5"/>
        <v/>
      </c>
      <c r="D66" s="132"/>
      <c r="E66" s="132"/>
      <c r="F66" s="55"/>
      <c r="G66" s="132"/>
      <c r="H66" s="132"/>
      <c r="I66" s="132"/>
      <c r="J66" s="132"/>
      <c r="K66" s="132"/>
      <c r="L66" s="133"/>
      <c r="M66" s="134"/>
      <c r="N66" s="132"/>
      <c r="O66" s="132"/>
      <c r="P66" s="134" t="str">
        <f t="shared" si="6"/>
        <v>nepildyti</v>
      </c>
      <c r="Q66" s="135" t="str">
        <f t="shared" si="6"/>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0"/>
        <v>0</v>
      </c>
      <c r="BH66" s="54">
        <f t="shared" si="7"/>
        <v>0</v>
      </c>
      <c r="BI66" s="54">
        <f t="shared" si="1"/>
        <v>0</v>
      </c>
      <c r="BJ66" s="54">
        <f t="shared" si="2"/>
        <v>0</v>
      </c>
      <c r="BK66" s="54">
        <f t="shared" si="3"/>
        <v>0</v>
      </c>
      <c r="BL66" s="54">
        <f t="shared" si="8"/>
        <v>0</v>
      </c>
      <c r="BM66" s="54">
        <f t="shared" si="9"/>
        <v>0</v>
      </c>
      <c r="BN66" s="54" t="str">
        <f t="shared" si="10"/>
        <v>ne</v>
      </c>
      <c r="BO66" s="54" t="str">
        <f t="shared" si="11"/>
        <v>ne</v>
      </c>
      <c r="BP66" s="54" t="str">
        <f t="shared" si="11"/>
        <v>ne</v>
      </c>
      <c r="BQ66" s="54" t="str">
        <f t="shared" si="12"/>
        <v>ne</v>
      </c>
      <c r="BR66" s="54" t="str">
        <f t="shared" si="13"/>
        <v>ne</v>
      </c>
      <c r="BS66" s="54" t="str">
        <f t="shared" si="4"/>
        <v>ne</v>
      </c>
    </row>
    <row r="67" spans="2:71" s="115" customFormat="1" x14ac:dyDescent="0.2">
      <c r="B67" s="54" t="e">
        <f>VLOOKUP(E67,'VPS1'!$J$10:$J$29,1,FALSE)</f>
        <v>#N/A</v>
      </c>
      <c r="C67" s="131" t="str">
        <f t="shared" si="5"/>
        <v/>
      </c>
      <c r="D67" s="132"/>
      <c r="E67" s="132"/>
      <c r="F67" s="55"/>
      <c r="G67" s="132"/>
      <c r="H67" s="132"/>
      <c r="I67" s="132"/>
      <c r="J67" s="132"/>
      <c r="K67" s="132"/>
      <c r="L67" s="133"/>
      <c r="M67" s="134"/>
      <c r="N67" s="132"/>
      <c r="O67" s="132"/>
      <c r="P67" s="134" t="str">
        <f t="shared" si="6"/>
        <v>nepildyti</v>
      </c>
      <c r="Q67" s="135" t="str">
        <f t="shared" si="6"/>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0"/>
        <v>0</v>
      </c>
      <c r="BH67" s="54">
        <f t="shared" si="7"/>
        <v>0</v>
      </c>
      <c r="BI67" s="54">
        <f t="shared" si="1"/>
        <v>0</v>
      </c>
      <c r="BJ67" s="54">
        <f t="shared" si="2"/>
        <v>0</v>
      </c>
      <c r="BK67" s="54">
        <f t="shared" si="3"/>
        <v>0</v>
      </c>
      <c r="BL67" s="54">
        <f t="shared" si="8"/>
        <v>0</v>
      </c>
      <c r="BM67" s="54">
        <f t="shared" si="9"/>
        <v>0</v>
      </c>
      <c r="BN67" s="54" t="str">
        <f t="shared" si="10"/>
        <v>ne</v>
      </c>
      <c r="BO67" s="54" t="str">
        <f t="shared" si="11"/>
        <v>ne</v>
      </c>
      <c r="BP67" s="54" t="str">
        <f t="shared" si="11"/>
        <v>ne</v>
      </c>
      <c r="BQ67" s="54" t="str">
        <f t="shared" si="12"/>
        <v>ne</v>
      </c>
      <c r="BR67" s="54" t="str">
        <f t="shared" si="13"/>
        <v>ne</v>
      </c>
      <c r="BS67" s="54" t="str">
        <f t="shared" si="4"/>
        <v>ne</v>
      </c>
    </row>
    <row r="68" spans="2:71" s="115" customFormat="1" x14ac:dyDescent="0.2">
      <c r="B68" s="54" t="e">
        <f>VLOOKUP(E68,'VPS1'!$J$10:$J$29,1,FALSE)</f>
        <v>#N/A</v>
      </c>
      <c r="C68" s="131" t="str">
        <f t="shared" si="5"/>
        <v/>
      </c>
      <c r="D68" s="132"/>
      <c r="E68" s="132"/>
      <c r="F68" s="55"/>
      <c r="G68" s="132"/>
      <c r="H68" s="132"/>
      <c r="I68" s="132"/>
      <c r="J68" s="132"/>
      <c r="K68" s="132"/>
      <c r="L68" s="133"/>
      <c r="M68" s="134"/>
      <c r="N68" s="132"/>
      <c r="O68" s="132"/>
      <c r="P68" s="134" t="str">
        <f t="shared" si="6"/>
        <v>nepildyti</v>
      </c>
      <c r="Q68" s="135" t="str">
        <f t="shared" si="6"/>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0"/>
        <v>0</v>
      </c>
      <c r="BH68" s="54">
        <f t="shared" si="7"/>
        <v>0</v>
      </c>
      <c r="BI68" s="54">
        <f t="shared" si="1"/>
        <v>0</v>
      </c>
      <c r="BJ68" s="54">
        <f t="shared" si="2"/>
        <v>0</v>
      </c>
      <c r="BK68" s="54">
        <f t="shared" si="3"/>
        <v>0</v>
      </c>
      <c r="BL68" s="54">
        <f t="shared" si="8"/>
        <v>0</v>
      </c>
      <c r="BM68" s="54">
        <f t="shared" si="9"/>
        <v>0</v>
      </c>
      <c r="BN68" s="54" t="str">
        <f t="shared" si="10"/>
        <v>ne</v>
      </c>
      <c r="BO68" s="54" t="str">
        <f t="shared" si="11"/>
        <v>ne</v>
      </c>
      <c r="BP68" s="54" t="str">
        <f t="shared" si="11"/>
        <v>ne</v>
      </c>
      <c r="BQ68" s="54" t="str">
        <f t="shared" si="12"/>
        <v>ne</v>
      </c>
      <c r="BR68" s="54" t="str">
        <f t="shared" si="13"/>
        <v>ne</v>
      </c>
      <c r="BS68" s="54" t="str">
        <f t="shared" si="4"/>
        <v>ne</v>
      </c>
    </row>
    <row r="69" spans="2:71" s="115" customFormat="1" x14ac:dyDescent="0.2">
      <c r="B69" s="54" t="e">
        <f>VLOOKUP(E69,'VPS1'!$J$10:$J$29,1,FALSE)</f>
        <v>#N/A</v>
      </c>
      <c r="C69" s="131" t="str">
        <f t="shared" si="5"/>
        <v/>
      </c>
      <c r="D69" s="132"/>
      <c r="E69" s="132"/>
      <c r="F69" s="55"/>
      <c r="G69" s="132"/>
      <c r="H69" s="132"/>
      <c r="I69" s="132"/>
      <c r="J69" s="132"/>
      <c r="K69" s="132"/>
      <c r="L69" s="133"/>
      <c r="M69" s="134"/>
      <c r="N69" s="132"/>
      <c r="O69" s="132"/>
      <c r="P69" s="134" t="str">
        <f t="shared" si="6"/>
        <v>nepildyti</v>
      </c>
      <c r="Q69" s="135" t="str">
        <f t="shared" si="6"/>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0"/>
        <v>0</v>
      </c>
      <c r="BH69" s="54">
        <f t="shared" si="7"/>
        <v>0</v>
      </c>
      <c r="BI69" s="54">
        <f t="shared" si="1"/>
        <v>0</v>
      </c>
      <c r="BJ69" s="54">
        <f t="shared" si="2"/>
        <v>0</v>
      </c>
      <c r="BK69" s="54">
        <f t="shared" si="3"/>
        <v>0</v>
      </c>
      <c r="BL69" s="54">
        <f t="shared" si="8"/>
        <v>0</v>
      </c>
      <c r="BM69" s="54">
        <f t="shared" si="9"/>
        <v>0</v>
      </c>
      <c r="BN69" s="54" t="str">
        <f t="shared" si="10"/>
        <v>ne</v>
      </c>
      <c r="BO69" s="54" t="str">
        <f t="shared" si="11"/>
        <v>ne</v>
      </c>
      <c r="BP69" s="54" t="str">
        <f t="shared" si="11"/>
        <v>ne</v>
      </c>
      <c r="BQ69" s="54" t="str">
        <f t="shared" si="12"/>
        <v>ne</v>
      </c>
      <c r="BR69" s="54" t="str">
        <f t="shared" si="13"/>
        <v>ne</v>
      </c>
      <c r="BS69" s="54" t="str">
        <f t="shared" si="4"/>
        <v>ne</v>
      </c>
    </row>
    <row r="70" spans="2:71" s="115" customFormat="1" x14ac:dyDescent="0.2">
      <c r="B70" s="54" t="e">
        <f>VLOOKUP(E70,'VPS1'!$J$10:$J$29,1,FALSE)</f>
        <v>#N/A</v>
      </c>
      <c r="C70" s="131" t="str">
        <f t="shared" si="5"/>
        <v/>
      </c>
      <c r="D70" s="132"/>
      <c r="E70" s="132"/>
      <c r="F70" s="55"/>
      <c r="G70" s="132"/>
      <c r="H70" s="132"/>
      <c r="I70" s="132"/>
      <c r="J70" s="132"/>
      <c r="K70" s="132"/>
      <c r="L70" s="133"/>
      <c r="M70" s="134"/>
      <c r="N70" s="132"/>
      <c r="O70" s="132"/>
      <c r="P70" s="134" t="str">
        <f t="shared" si="6"/>
        <v>nepildyti</v>
      </c>
      <c r="Q70" s="135" t="str">
        <f t="shared" si="6"/>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si="0"/>
        <v>0</v>
      </c>
      <c r="BH70" s="54">
        <f t="shared" si="7"/>
        <v>0</v>
      </c>
      <c r="BI70" s="54">
        <f t="shared" si="1"/>
        <v>0</v>
      </c>
      <c r="BJ70" s="54">
        <f t="shared" si="2"/>
        <v>0</v>
      </c>
      <c r="BK70" s="54">
        <f t="shared" si="3"/>
        <v>0</v>
      </c>
      <c r="BL70" s="54">
        <f t="shared" si="8"/>
        <v>0</v>
      </c>
      <c r="BM70" s="54">
        <f t="shared" si="9"/>
        <v>0</v>
      </c>
      <c r="BN70" s="54" t="str">
        <f t="shared" si="10"/>
        <v>ne</v>
      </c>
      <c r="BO70" s="54" t="str">
        <f t="shared" si="11"/>
        <v>ne</v>
      </c>
      <c r="BP70" s="54" t="str">
        <f t="shared" si="11"/>
        <v>ne</v>
      </c>
      <c r="BQ70" s="54" t="str">
        <f t="shared" si="12"/>
        <v>ne</v>
      </c>
      <c r="BR70" s="54" t="str">
        <f t="shared" si="13"/>
        <v>ne</v>
      </c>
      <c r="BS70" s="54" t="str">
        <f t="shared" si="4"/>
        <v>ne</v>
      </c>
    </row>
    <row r="71" spans="2:71" s="115" customFormat="1" x14ac:dyDescent="0.2">
      <c r="B71" s="54" t="e">
        <f>VLOOKUP(E71,'VPS1'!$J$10:$J$29,1,FALSE)</f>
        <v>#N/A</v>
      </c>
      <c r="C71" s="131" t="str">
        <f t="shared" si="5"/>
        <v/>
      </c>
      <c r="D71" s="132"/>
      <c r="E71" s="132"/>
      <c r="F71" s="55"/>
      <c r="G71" s="132"/>
      <c r="H71" s="132"/>
      <c r="I71" s="132"/>
      <c r="J71" s="132"/>
      <c r="K71" s="132"/>
      <c r="L71" s="133"/>
      <c r="M71" s="134"/>
      <c r="N71" s="132"/>
      <c r="O71" s="132"/>
      <c r="P71" s="134" t="str">
        <f t="shared" si="6"/>
        <v>nepildyti</v>
      </c>
      <c r="Q71" s="135" t="str">
        <f t="shared" si="6"/>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0"/>
        <v>0</v>
      </c>
      <c r="BH71" s="54">
        <f t="shared" si="7"/>
        <v>0</v>
      </c>
      <c r="BI71" s="54">
        <f t="shared" si="1"/>
        <v>0</v>
      </c>
      <c r="BJ71" s="54">
        <f t="shared" si="2"/>
        <v>0</v>
      </c>
      <c r="BK71" s="54">
        <f t="shared" si="3"/>
        <v>0</v>
      </c>
      <c r="BL71" s="54">
        <f t="shared" si="8"/>
        <v>0</v>
      </c>
      <c r="BM71" s="54">
        <f t="shared" si="9"/>
        <v>0</v>
      </c>
      <c r="BN71" s="54" t="str">
        <f t="shared" si="10"/>
        <v>ne</v>
      </c>
      <c r="BO71" s="54" t="str">
        <f t="shared" si="11"/>
        <v>ne</v>
      </c>
      <c r="BP71" s="54" t="str">
        <f t="shared" si="11"/>
        <v>ne</v>
      </c>
      <c r="BQ71" s="54" t="str">
        <f t="shared" si="12"/>
        <v>ne</v>
      </c>
      <c r="BR71" s="54" t="str">
        <f t="shared" si="13"/>
        <v>ne</v>
      </c>
      <c r="BS71" s="54" t="str">
        <f t="shared" si="4"/>
        <v>ne</v>
      </c>
    </row>
    <row r="72" spans="2:71" s="115" customFormat="1" x14ac:dyDescent="0.2">
      <c r="B72" s="54" t="e">
        <f>VLOOKUP(E72,'VPS1'!$J$10:$J$29,1,FALSE)</f>
        <v>#N/A</v>
      </c>
      <c r="C72" s="131" t="str">
        <f t="shared" si="5"/>
        <v/>
      </c>
      <c r="D72" s="132"/>
      <c r="E72" s="132"/>
      <c r="F72" s="55"/>
      <c r="G72" s="132"/>
      <c r="H72" s="132"/>
      <c r="I72" s="132"/>
      <c r="J72" s="132"/>
      <c r="K72" s="132"/>
      <c r="L72" s="133"/>
      <c r="M72" s="134"/>
      <c r="N72" s="132"/>
      <c r="O72" s="132"/>
      <c r="P72" s="134" t="str">
        <f t="shared" si="6"/>
        <v>nepildyti</v>
      </c>
      <c r="Q72" s="135" t="str">
        <f t="shared" si="6"/>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0"/>
        <v>0</v>
      </c>
      <c r="BH72" s="54">
        <f t="shared" si="7"/>
        <v>0</v>
      </c>
      <c r="BI72" s="54">
        <f t="shared" si="1"/>
        <v>0</v>
      </c>
      <c r="BJ72" s="54">
        <f t="shared" si="2"/>
        <v>0</v>
      </c>
      <c r="BK72" s="54">
        <f t="shared" si="3"/>
        <v>0</v>
      </c>
      <c r="BL72" s="54">
        <f t="shared" si="8"/>
        <v>0</v>
      </c>
      <c r="BM72" s="54">
        <f t="shared" si="9"/>
        <v>0</v>
      </c>
      <c r="BN72" s="54" t="str">
        <f t="shared" si="10"/>
        <v>ne</v>
      </c>
      <c r="BO72" s="54" t="str">
        <f t="shared" si="11"/>
        <v>ne</v>
      </c>
      <c r="BP72" s="54" t="str">
        <f t="shared" si="11"/>
        <v>ne</v>
      </c>
      <c r="BQ72" s="54" t="str">
        <f t="shared" si="12"/>
        <v>ne</v>
      </c>
      <c r="BR72" s="54" t="str">
        <f t="shared" si="13"/>
        <v>ne</v>
      </c>
      <c r="BS72" s="54" t="str">
        <f t="shared" si="4"/>
        <v>ne</v>
      </c>
    </row>
    <row r="73" spans="2:71" s="115" customFormat="1" x14ac:dyDescent="0.2">
      <c r="B73" s="54" t="e">
        <f>VLOOKUP(E73,'VPS1'!$J$10:$J$29,1,FALSE)</f>
        <v>#N/A</v>
      </c>
      <c r="C73" s="131" t="str">
        <f t="shared" si="5"/>
        <v/>
      </c>
      <c r="D73" s="132"/>
      <c r="E73" s="132"/>
      <c r="F73" s="55"/>
      <c r="G73" s="132"/>
      <c r="H73" s="132"/>
      <c r="I73" s="132"/>
      <c r="J73" s="132"/>
      <c r="K73" s="132"/>
      <c r="L73" s="133"/>
      <c r="M73" s="134"/>
      <c r="N73" s="132"/>
      <c r="O73" s="132"/>
      <c r="P73" s="134" t="str">
        <f t="shared" si="6"/>
        <v>nepildyti</v>
      </c>
      <c r="Q73" s="135" t="str">
        <f t="shared" si="6"/>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0"/>
        <v>0</v>
      </c>
      <c r="BH73" s="54">
        <f t="shared" si="7"/>
        <v>0</v>
      </c>
      <c r="BI73" s="54">
        <f t="shared" si="1"/>
        <v>0</v>
      </c>
      <c r="BJ73" s="54">
        <f t="shared" si="2"/>
        <v>0</v>
      </c>
      <c r="BK73" s="54">
        <f t="shared" si="3"/>
        <v>0</v>
      </c>
      <c r="BL73" s="54">
        <f t="shared" si="8"/>
        <v>0</v>
      </c>
      <c r="BM73" s="54">
        <f t="shared" si="9"/>
        <v>0</v>
      </c>
      <c r="BN73" s="54" t="str">
        <f t="shared" si="10"/>
        <v>ne</v>
      </c>
      <c r="BO73" s="54" t="str">
        <f t="shared" si="11"/>
        <v>ne</v>
      </c>
      <c r="BP73" s="54" t="str">
        <f t="shared" si="11"/>
        <v>ne</v>
      </c>
      <c r="BQ73" s="54" t="str">
        <f t="shared" si="12"/>
        <v>ne</v>
      </c>
      <c r="BR73" s="54" t="str">
        <f t="shared" si="13"/>
        <v>ne</v>
      </c>
      <c r="BS73" s="54" t="str">
        <f t="shared" si="4"/>
        <v>ne</v>
      </c>
    </row>
    <row r="74" spans="2:71" s="115" customFormat="1" x14ac:dyDescent="0.2">
      <c r="B74" s="54" t="e">
        <f>VLOOKUP(E74,'VPS1'!$J$10:$J$29,1,FALSE)</f>
        <v>#N/A</v>
      </c>
      <c r="C74" s="131" t="str">
        <f t="shared" si="5"/>
        <v/>
      </c>
      <c r="D74" s="132"/>
      <c r="E74" s="132"/>
      <c r="F74" s="55"/>
      <c r="G74" s="132"/>
      <c r="H74" s="132"/>
      <c r="I74" s="132"/>
      <c r="J74" s="132"/>
      <c r="K74" s="132"/>
      <c r="L74" s="133"/>
      <c r="M74" s="134"/>
      <c r="N74" s="132"/>
      <c r="O74" s="132"/>
      <c r="P74" s="134" t="str">
        <f t="shared" si="6"/>
        <v>nepildyti</v>
      </c>
      <c r="Q74" s="135" t="str">
        <f t="shared" si="6"/>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ref="BG74:BG137" si="14">IF($F74&gt;0,YEAR($F74),)</f>
        <v>0</v>
      </c>
      <c r="BH74" s="54">
        <f t="shared" si="7"/>
        <v>0</v>
      </c>
      <c r="BI74" s="54">
        <f t="shared" ref="BI74:BI137" si="15">IF($AH74&gt;0,YEAR($AH74),)</f>
        <v>0</v>
      </c>
      <c r="BJ74" s="54">
        <f t="shared" ref="BJ74:BJ137" si="16">IF($AI74&gt;0,YEAR($AI74),)</f>
        <v>0</v>
      </c>
      <c r="BK74" s="54">
        <f t="shared" ref="BK74:BK137" si="17">IF($AJ74&gt;0,YEAR($AJ74),)</f>
        <v>0</v>
      </c>
      <c r="BL74" s="54">
        <f t="shared" si="8"/>
        <v>0</v>
      </c>
      <c r="BM74" s="54">
        <f t="shared" si="9"/>
        <v>0</v>
      </c>
      <c r="BN74" s="54" t="str">
        <f t="shared" si="10"/>
        <v>ne</v>
      </c>
      <c r="BO74" s="54" t="str">
        <f t="shared" si="11"/>
        <v>ne</v>
      </c>
      <c r="BP74" s="54" t="str">
        <f t="shared" si="11"/>
        <v>ne</v>
      </c>
      <c r="BQ74" s="54" t="str">
        <f t="shared" si="12"/>
        <v>ne</v>
      </c>
      <c r="BR74" s="54" t="str">
        <f t="shared" si="13"/>
        <v>ne</v>
      </c>
      <c r="BS74" s="54" t="str">
        <f t="shared" ref="BS74:BS137" si="18">IF(BK74&gt;0,"taip","ne")</f>
        <v>ne</v>
      </c>
    </row>
    <row r="75" spans="2:71" s="115" customFormat="1" x14ac:dyDescent="0.2">
      <c r="B75" s="54" t="e">
        <f>VLOOKUP(E75,'VPS1'!$J$10:$J$29,1,FALSE)</f>
        <v>#N/A</v>
      </c>
      <c r="C75" s="131" t="str">
        <f t="shared" ref="C75:C138" si="19">LEFT(E75,4)</f>
        <v/>
      </c>
      <c r="D75" s="132"/>
      <c r="E75" s="132"/>
      <c r="F75" s="55"/>
      <c r="G75" s="132"/>
      <c r="H75" s="132"/>
      <c r="I75" s="132"/>
      <c r="J75" s="132"/>
      <c r="K75" s="132"/>
      <c r="L75" s="133"/>
      <c r="M75" s="134"/>
      <c r="N75" s="132"/>
      <c r="O75" s="132"/>
      <c r="P75" s="134" t="str">
        <f t="shared" ref="P75:Q138" si="20">IF($N75="fizinis asmuo","užpildykite","nepildyti")</f>
        <v>nepildyti</v>
      </c>
      <c r="Q75" s="135" t="str">
        <f t="shared" si="20"/>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si="14"/>
        <v>0</v>
      </c>
      <c r="BH75" s="54">
        <f t="shared" ref="BH75:BH138" si="21">IF($AF75&gt;0,YEAR($AF75),)</f>
        <v>0</v>
      </c>
      <c r="BI75" s="54">
        <f t="shared" si="15"/>
        <v>0</v>
      </c>
      <c r="BJ75" s="54">
        <f t="shared" si="16"/>
        <v>0</v>
      </c>
      <c r="BK75" s="54">
        <f t="shared" si="17"/>
        <v>0</v>
      </c>
      <c r="BL75" s="54">
        <f t="shared" ref="BL75:BL138" si="22">IF($AK75&gt;0,$AK75,)</f>
        <v>0</v>
      </c>
      <c r="BM75" s="54">
        <f t="shared" ref="BM75:BM138" si="23">IF($AL75&gt;0,$AL75,)</f>
        <v>0</v>
      </c>
      <c r="BN75" s="54" t="str">
        <f t="shared" ref="BN75:BN138" si="24">IF(BH75&gt;0,"taip","ne")</f>
        <v>ne</v>
      </c>
      <c r="BO75" s="54" t="str">
        <f t="shared" ref="BO75:BP138" si="25">IF(BI75&gt;0,"taip","ne")</f>
        <v>ne</v>
      </c>
      <c r="BP75" s="54" t="str">
        <f t="shared" si="25"/>
        <v>ne</v>
      </c>
      <c r="BQ75" s="54" t="str">
        <f t="shared" ref="BQ75:BQ138" si="26">IF(BL75&gt;0,"taip","ne")</f>
        <v>ne</v>
      </c>
      <c r="BR75" s="54" t="str">
        <f t="shared" ref="BR75:BR138" si="27">IF(BM75&gt;0,"taip","ne")</f>
        <v>ne</v>
      </c>
      <c r="BS75" s="54" t="str">
        <f t="shared" si="18"/>
        <v>ne</v>
      </c>
    </row>
    <row r="76" spans="2:71" s="115" customFormat="1" x14ac:dyDescent="0.2">
      <c r="B76" s="54" t="e">
        <f>VLOOKUP(E76,'VPS1'!$J$10:$J$29,1,FALSE)</f>
        <v>#N/A</v>
      </c>
      <c r="C76" s="131" t="str">
        <f t="shared" si="19"/>
        <v/>
      </c>
      <c r="D76" s="132"/>
      <c r="E76" s="132"/>
      <c r="F76" s="55"/>
      <c r="G76" s="132"/>
      <c r="H76" s="132"/>
      <c r="I76" s="132"/>
      <c r="J76" s="132"/>
      <c r="K76" s="132"/>
      <c r="L76" s="133"/>
      <c r="M76" s="134"/>
      <c r="N76" s="132"/>
      <c r="O76" s="132"/>
      <c r="P76" s="134" t="str">
        <f t="shared" si="20"/>
        <v>nepildyti</v>
      </c>
      <c r="Q76" s="135" t="str">
        <f t="shared" si="2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14"/>
        <v>0</v>
      </c>
      <c r="BH76" s="54">
        <f t="shared" si="21"/>
        <v>0</v>
      </c>
      <c r="BI76" s="54">
        <f t="shared" si="15"/>
        <v>0</v>
      </c>
      <c r="BJ76" s="54">
        <f t="shared" si="16"/>
        <v>0</v>
      </c>
      <c r="BK76" s="54">
        <f t="shared" si="17"/>
        <v>0</v>
      </c>
      <c r="BL76" s="54">
        <f t="shared" si="22"/>
        <v>0</v>
      </c>
      <c r="BM76" s="54">
        <f t="shared" si="23"/>
        <v>0</v>
      </c>
      <c r="BN76" s="54" t="str">
        <f t="shared" si="24"/>
        <v>ne</v>
      </c>
      <c r="BO76" s="54" t="str">
        <f t="shared" si="25"/>
        <v>ne</v>
      </c>
      <c r="BP76" s="54" t="str">
        <f t="shared" si="25"/>
        <v>ne</v>
      </c>
      <c r="BQ76" s="54" t="str">
        <f t="shared" si="26"/>
        <v>ne</v>
      </c>
      <c r="BR76" s="54" t="str">
        <f t="shared" si="27"/>
        <v>ne</v>
      </c>
      <c r="BS76" s="54" t="str">
        <f t="shared" si="18"/>
        <v>ne</v>
      </c>
    </row>
    <row r="77" spans="2:71" s="115" customFormat="1" x14ac:dyDescent="0.2">
      <c r="B77" s="54" t="e">
        <f>VLOOKUP(E77,'VPS1'!$J$10:$J$29,1,FALSE)</f>
        <v>#N/A</v>
      </c>
      <c r="C77" s="131" t="str">
        <f t="shared" si="19"/>
        <v/>
      </c>
      <c r="D77" s="132"/>
      <c r="E77" s="132"/>
      <c r="F77" s="55"/>
      <c r="G77" s="132"/>
      <c r="H77" s="132"/>
      <c r="I77" s="132"/>
      <c r="J77" s="132"/>
      <c r="K77" s="132"/>
      <c r="L77" s="133"/>
      <c r="M77" s="134"/>
      <c r="N77" s="132"/>
      <c r="O77" s="132"/>
      <c r="P77" s="134" t="str">
        <f t="shared" si="20"/>
        <v>nepildyti</v>
      </c>
      <c r="Q77" s="135" t="str">
        <f t="shared" si="2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14"/>
        <v>0</v>
      </c>
      <c r="BH77" s="54">
        <f t="shared" si="21"/>
        <v>0</v>
      </c>
      <c r="BI77" s="54">
        <f t="shared" si="15"/>
        <v>0</v>
      </c>
      <c r="BJ77" s="54">
        <f t="shared" si="16"/>
        <v>0</v>
      </c>
      <c r="BK77" s="54">
        <f t="shared" si="17"/>
        <v>0</v>
      </c>
      <c r="BL77" s="54">
        <f t="shared" si="22"/>
        <v>0</v>
      </c>
      <c r="BM77" s="54">
        <f t="shared" si="23"/>
        <v>0</v>
      </c>
      <c r="BN77" s="54" t="str">
        <f t="shared" si="24"/>
        <v>ne</v>
      </c>
      <c r="BO77" s="54" t="str">
        <f t="shared" si="25"/>
        <v>ne</v>
      </c>
      <c r="BP77" s="54" t="str">
        <f t="shared" si="25"/>
        <v>ne</v>
      </c>
      <c r="BQ77" s="54" t="str">
        <f t="shared" si="26"/>
        <v>ne</v>
      </c>
      <c r="BR77" s="54" t="str">
        <f t="shared" si="27"/>
        <v>ne</v>
      </c>
      <c r="BS77" s="54" t="str">
        <f t="shared" si="18"/>
        <v>ne</v>
      </c>
    </row>
    <row r="78" spans="2:71" s="115" customFormat="1" x14ac:dyDescent="0.2">
      <c r="B78" s="54" t="e">
        <f>VLOOKUP(E78,'VPS1'!$J$10:$J$29,1,FALSE)</f>
        <v>#N/A</v>
      </c>
      <c r="C78" s="131" t="str">
        <f t="shared" si="19"/>
        <v/>
      </c>
      <c r="D78" s="132"/>
      <c r="E78" s="132"/>
      <c r="F78" s="55"/>
      <c r="G78" s="132"/>
      <c r="H78" s="132"/>
      <c r="I78" s="132"/>
      <c r="J78" s="132"/>
      <c r="K78" s="132"/>
      <c r="L78" s="133"/>
      <c r="M78" s="134"/>
      <c r="N78" s="132"/>
      <c r="O78" s="132"/>
      <c r="P78" s="134" t="str">
        <f t="shared" si="20"/>
        <v>nepildyti</v>
      </c>
      <c r="Q78" s="135" t="str">
        <f t="shared" si="2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14"/>
        <v>0</v>
      </c>
      <c r="BH78" s="54">
        <f t="shared" si="21"/>
        <v>0</v>
      </c>
      <c r="BI78" s="54">
        <f t="shared" si="15"/>
        <v>0</v>
      </c>
      <c r="BJ78" s="54">
        <f t="shared" si="16"/>
        <v>0</v>
      </c>
      <c r="BK78" s="54">
        <f t="shared" si="17"/>
        <v>0</v>
      </c>
      <c r="BL78" s="54">
        <f t="shared" si="22"/>
        <v>0</v>
      </c>
      <c r="BM78" s="54">
        <f t="shared" si="23"/>
        <v>0</v>
      </c>
      <c r="BN78" s="54" t="str">
        <f t="shared" si="24"/>
        <v>ne</v>
      </c>
      <c r="BO78" s="54" t="str">
        <f t="shared" si="25"/>
        <v>ne</v>
      </c>
      <c r="BP78" s="54" t="str">
        <f t="shared" si="25"/>
        <v>ne</v>
      </c>
      <c r="BQ78" s="54" t="str">
        <f t="shared" si="26"/>
        <v>ne</v>
      </c>
      <c r="BR78" s="54" t="str">
        <f t="shared" si="27"/>
        <v>ne</v>
      </c>
      <c r="BS78" s="54" t="str">
        <f t="shared" si="18"/>
        <v>ne</v>
      </c>
    </row>
    <row r="79" spans="2:71" s="115" customFormat="1" x14ac:dyDescent="0.2">
      <c r="B79" s="54" t="e">
        <f>VLOOKUP(E79,'VPS1'!$J$10:$J$29,1,FALSE)</f>
        <v>#N/A</v>
      </c>
      <c r="C79" s="131" t="str">
        <f t="shared" si="19"/>
        <v/>
      </c>
      <c r="D79" s="132"/>
      <c r="E79" s="132"/>
      <c r="F79" s="55"/>
      <c r="G79" s="132"/>
      <c r="H79" s="132"/>
      <c r="I79" s="132"/>
      <c r="J79" s="132"/>
      <c r="K79" s="132"/>
      <c r="L79" s="133"/>
      <c r="M79" s="134"/>
      <c r="N79" s="132"/>
      <c r="O79" s="132"/>
      <c r="P79" s="134" t="str">
        <f t="shared" si="20"/>
        <v>nepildyti</v>
      </c>
      <c r="Q79" s="135" t="str">
        <f t="shared" si="2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14"/>
        <v>0</v>
      </c>
      <c r="BH79" s="54">
        <f t="shared" si="21"/>
        <v>0</v>
      </c>
      <c r="BI79" s="54">
        <f t="shared" si="15"/>
        <v>0</v>
      </c>
      <c r="BJ79" s="54">
        <f t="shared" si="16"/>
        <v>0</v>
      </c>
      <c r="BK79" s="54">
        <f t="shared" si="17"/>
        <v>0</v>
      </c>
      <c r="BL79" s="54">
        <f t="shared" si="22"/>
        <v>0</v>
      </c>
      <c r="BM79" s="54">
        <f t="shared" si="23"/>
        <v>0</v>
      </c>
      <c r="BN79" s="54" t="str">
        <f t="shared" si="24"/>
        <v>ne</v>
      </c>
      <c r="BO79" s="54" t="str">
        <f t="shared" si="25"/>
        <v>ne</v>
      </c>
      <c r="BP79" s="54" t="str">
        <f t="shared" si="25"/>
        <v>ne</v>
      </c>
      <c r="BQ79" s="54" t="str">
        <f t="shared" si="26"/>
        <v>ne</v>
      </c>
      <c r="BR79" s="54" t="str">
        <f t="shared" si="27"/>
        <v>ne</v>
      </c>
      <c r="BS79" s="54" t="str">
        <f t="shared" si="18"/>
        <v>ne</v>
      </c>
    </row>
    <row r="80" spans="2:71" s="115" customFormat="1" x14ac:dyDescent="0.2">
      <c r="B80" s="54" t="e">
        <f>VLOOKUP(E80,'VPS1'!$J$10:$J$29,1,FALSE)</f>
        <v>#N/A</v>
      </c>
      <c r="C80" s="131" t="str">
        <f t="shared" si="19"/>
        <v/>
      </c>
      <c r="D80" s="132"/>
      <c r="E80" s="132"/>
      <c r="F80" s="55"/>
      <c r="G80" s="132"/>
      <c r="H80" s="132"/>
      <c r="I80" s="132"/>
      <c r="J80" s="132"/>
      <c r="K80" s="132"/>
      <c r="L80" s="133"/>
      <c r="M80" s="134"/>
      <c r="N80" s="132"/>
      <c r="O80" s="132"/>
      <c r="P80" s="134" t="str">
        <f t="shared" si="20"/>
        <v>nepildyti</v>
      </c>
      <c r="Q80" s="135" t="str">
        <f t="shared" si="2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14"/>
        <v>0</v>
      </c>
      <c r="BH80" s="54">
        <f t="shared" si="21"/>
        <v>0</v>
      </c>
      <c r="BI80" s="54">
        <f t="shared" si="15"/>
        <v>0</v>
      </c>
      <c r="BJ80" s="54">
        <f t="shared" si="16"/>
        <v>0</v>
      </c>
      <c r="BK80" s="54">
        <f t="shared" si="17"/>
        <v>0</v>
      </c>
      <c r="BL80" s="54">
        <f t="shared" si="22"/>
        <v>0</v>
      </c>
      <c r="BM80" s="54">
        <f t="shared" si="23"/>
        <v>0</v>
      </c>
      <c r="BN80" s="54" t="str">
        <f t="shared" si="24"/>
        <v>ne</v>
      </c>
      <c r="BO80" s="54" t="str">
        <f t="shared" si="25"/>
        <v>ne</v>
      </c>
      <c r="BP80" s="54" t="str">
        <f t="shared" si="25"/>
        <v>ne</v>
      </c>
      <c r="BQ80" s="54" t="str">
        <f t="shared" si="26"/>
        <v>ne</v>
      </c>
      <c r="BR80" s="54" t="str">
        <f t="shared" si="27"/>
        <v>ne</v>
      </c>
      <c r="BS80" s="54" t="str">
        <f t="shared" si="18"/>
        <v>ne</v>
      </c>
    </row>
    <row r="81" spans="2:71" s="115" customFormat="1" x14ac:dyDescent="0.2">
      <c r="B81" s="54" t="e">
        <f>VLOOKUP(E81,'VPS1'!$J$10:$J$29,1,FALSE)</f>
        <v>#N/A</v>
      </c>
      <c r="C81" s="131" t="str">
        <f t="shared" si="19"/>
        <v/>
      </c>
      <c r="D81" s="132"/>
      <c r="E81" s="132"/>
      <c r="F81" s="55"/>
      <c r="G81" s="132"/>
      <c r="H81" s="132"/>
      <c r="I81" s="132"/>
      <c r="J81" s="132"/>
      <c r="K81" s="132"/>
      <c r="L81" s="133"/>
      <c r="M81" s="134"/>
      <c r="N81" s="132"/>
      <c r="O81" s="132"/>
      <c r="P81" s="134" t="str">
        <f t="shared" si="20"/>
        <v>nepildyti</v>
      </c>
      <c r="Q81" s="135" t="str">
        <f t="shared" si="2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14"/>
        <v>0</v>
      </c>
      <c r="BH81" s="54">
        <f t="shared" si="21"/>
        <v>0</v>
      </c>
      <c r="BI81" s="54">
        <f t="shared" si="15"/>
        <v>0</v>
      </c>
      <c r="BJ81" s="54">
        <f t="shared" si="16"/>
        <v>0</v>
      </c>
      <c r="BK81" s="54">
        <f t="shared" si="17"/>
        <v>0</v>
      </c>
      <c r="BL81" s="54">
        <f t="shared" si="22"/>
        <v>0</v>
      </c>
      <c r="BM81" s="54">
        <f t="shared" si="23"/>
        <v>0</v>
      </c>
      <c r="BN81" s="54" t="str">
        <f t="shared" si="24"/>
        <v>ne</v>
      </c>
      <c r="BO81" s="54" t="str">
        <f t="shared" si="25"/>
        <v>ne</v>
      </c>
      <c r="BP81" s="54" t="str">
        <f t="shared" si="25"/>
        <v>ne</v>
      </c>
      <c r="BQ81" s="54" t="str">
        <f t="shared" si="26"/>
        <v>ne</v>
      </c>
      <c r="BR81" s="54" t="str">
        <f t="shared" si="27"/>
        <v>ne</v>
      </c>
      <c r="BS81" s="54" t="str">
        <f t="shared" si="18"/>
        <v>ne</v>
      </c>
    </row>
    <row r="82" spans="2:71" s="115" customFormat="1" x14ac:dyDescent="0.2">
      <c r="B82" s="54" t="e">
        <f>VLOOKUP(E82,'VPS1'!$J$10:$J$29,1,FALSE)</f>
        <v>#N/A</v>
      </c>
      <c r="C82" s="131" t="str">
        <f t="shared" si="19"/>
        <v/>
      </c>
      <c r="D82" s="132"/>
      <c r="E82" s="132"/>
      <c r="F82" s="55"/>
      <c r="G82" s="132"/>
      <c r="H82" s="132"/>
      <c r="I82" s="132"/>
      <c r="J82" s="132"/>
      <c r="K82" s="132"/>
      <c r="L82" s="133"/>
      <c r="M82" s="134"/>
      <c r="N82" s="132"/>
      <c r="O82" s="132"/>
      <c r="P82" s="134" t="str">
        <f t="shared" si="20"/>
        <v>nepildyti</v>
      </c>
      <c r="Q82" s="135" t="str">
        <f t="shared" si="2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14"/>
        <v>0</v>
      </c>
      <c r="BH82" s="54">
        <f t="shared" si="21"/>
        <v>0</v>
      </c>
      <c r="BI82" s="54">
        <f t="shared" si="15"/>
        <v>0</v>
      </c>
      <c r="BJ82" s="54">
        <f t="shared" si="16"/>
        <v>0</v>
      </c>
      <c r="BK82" s="54">
        <f t="shared" si="17"/>
        <v>0</v>
      </c>
      <c r="BL82" s="54">
        <f t="shared" si="22"/>
        <v>0</v>
      </c>
      <c r="BM82" s="54">
        <f t="shared" si="23"/>
        <v>0</v>
      </c>
      <c r="BN82" s="54" t="str">
        <f t="shared" si="24"/>
        <v>ne</v>
      </c>
      <c r="BO82" s="54" t="str">
        <f t="shared" si="25"/>
        <v>ne</v>
      </c>
      <c r="BP82" s="54" t="str">
        <f t="shared" si="25"/>
        <v>ne</v>
      </c>
      <c r="BQ82" s="54" t="str">
        <f t="shared" si="26"/>
        <v>ne</v>
      </c>
      <c r="BR82" s="54" t="str">
        <f t="shared" si="27"/>
        <v>ne</v>
      </c>
      <c r="BS82" s="54" t="str">
        <f t="shared" si="18"/>
        <v>ne</v>
      </c>
    </row>
    <row r="83" spans="2:71" s="115" customFormat="1" x14ac:dyDescent="0.2">
      <c r="B83" s="54" t="e">
        <f>VLOOKUP(E83,'VPS1'!$J$10:$J$29,1,FALSE)</f>
        <v>#N/A</v>
      </c>
      <c r="C83" s="131" t="str">
        <f t="shared" si="19"/>
        <v/>
      </c>
      <c r="D83" s="132"/>
      <c r="E83" s="132"/>
      <c r="F83" s="55"/>
      <c r="G83" s="132"/>
      <c r="H83" s="132"/>
      <c r="I83" s="132"/>
      <c r="J83" s="132"/>
      <c r="K83" s="132"/>
      <c r="L83" s="133"/>
      <c r="M83" s="134"/>
      <c r="N83" s="132"/>
      <c r="O83" s="132"/>
      <c r="P83" s="134" t="str">
        <f t="shared" si="20"/>
        <v>nepildyti</v>
      </c>
      <c r="Q83" s="135" t="str">
        <f t="shared" si="2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14"/>
        <v>0</v>
      </c>
      <c r="BH83" s="54">
        <f t="shared" si="21"/>
        <v>0</v>
      </c>
      <c r="BI83" s="54">
        <f t="shared" si="15"/>
        <v>0</v>
      </c>
      <c r="BJ83" s="54">
        <f t="shared" si="16"/>
        <v>0</v>
      </c>
      <c r="BK83" s="54">
        <f t="shared" si="17"/>
        <v>0</v>
      </c>
      <c r="BL83" s="54">
        <f t="shared" si="22"/>
        <v>0</v>
      </c>
      <c r="BM83" s="54">
        <f t="shared" si="23"/>
        <v>0</v>
      </c>
      <c r="BN83" s="54" t="str">
        <f t="shared" si="24"/>
        <v>ne</v>
      </c>
      <c r="BO83" s="54" t="str">
        <f t="shared" si="25"/>
        <v>ne</v>
      </c>
      <c r="BP83" s="54" t="str">
        <f t="shared" si="25"/>
        <v>ne</v>
      </c>
      <c r="BQ83" s="54" t="str">
        <f t="shared" si="26"/>
        <v>ne</v>
      </c>
      <c r="BR83" s="54" t="str">
        <f t="shared" si="27"/>
        <v>ne</v>
      </c>
      <c r="BS83" s="54" t="str">
        <f t="shared" si="18"/>
        <v>ne</v>
      </c>
    </row>
    <row r="84" spans="2:71" s="115" customFormat="1" x14ac:dyDescent="0.2">
      <c r="B84" s="54" t="e">
        <f>VLOOKUP(E84,'VPS1'!$J$10:$J$29,1,FALSE)</f>
        <v>#N/A</v>
      </c>
      <c r="C84" s="131" t="str">
        <f t="shared" si="19"/>
        <v/>
      </c>
      <c r="D84" s="132"/>
      <c r="E84" s="132"/>
      <c r="F84" s="55"/>
      <c r="G84" s="132"/>
      <c r="H84" s="132"/>
      <c r="I84" s="132"/>
      <c r="J84" s="132"/>
      <c r="K84" s="132"/>
      <c r="L84" s="133"/>
      <c r="M84" s="134"/>
      <c r="N84" s="132"/>
      <c r="O84" s="132"/>
      <c r="P84" s="134" t="str">
        <f t="shared" si="20"/>
        <v>nepildyti</v>
      </c>
      <c r="Q84" s="135" t="str">
        <f t="shared" si="2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14"/>
        <v>0</v>
      </c>
      <c r="BH84" s="54">
        <f t="shared" si="21"/>
        <v>0</v>
      </c>
      <c r="BI84" s="54">
        <f t="shared" si="15"/>
        <v>0</v>
      </c>
      <c r="BJ84" s="54">
        <f t="shared" si="16"/>
        <v>0</v>
      </c>
      <c r="BK84" s="54">
        <f t="shared" si="17"/>
        <v>0</v>
      </c>
      <c r="BL84" s="54">
        <f t="shared" si="22"/>
        <v>0</v>
      </c>
      <c r="BM84" s="54">
        <f t="shared" si="23"/>
        <v>0</v>
      </c>
      <c r="BN84" s="54" t="str">
        <f t="shared" si="24"/>
        <v>ne</v>
      </c>
      <c r="BO84" s="54" t="str">
        <f t="shared" si="25"/>
        <v>ne</v>
      </c>
      <c r="BP84" s="54" t="str">
        <f t="shared" si="25"/>
        <v>ne</v>
      </c>
      <c r="BQ84" s="54" t="str">
        <f t="shared" si="26"/>
        <v>ne</v>
      </c>
      <c r="BR84" s="54" t="str">
        <f t="shared" si="27"/>
        <v>ne</v>
      </c>
      <c r="BS84" s="54" t="str">
        <f t="shared" si="18"/>
        <v>ne</v>
      </c>
    </row>
    <row r="85" spans="2:71" s="115" customFormat="1" x14ac:dyDescent="0.2">
      <c r="B85" s="54" t="e">
        <f>VLOOKUP(E85,'VPS1'!$J$10:$J$29,1,FALSE)</f>
        <v>#N/A</v>
      </c>
      <c r="C85" s="131" t="str">
        <f t="shared" si="19"/>
        <v/>
      </c>
      <c r="D85" s="132"/>
      <c r="E85" s="132"/>
      <c r="F85" s="55"/>
      <c r="G85" s="132"/>
      <c r="H85" s="132"/>
      <c r="I85" s="132"/>
      <c r="J85" s="132"/>
      <c r="K85" s="132"/>
      <c r="L85" s="133"/>
      <c r="M85" s="134"/>
      <c r="N85" s="132"/>
      <c r="O85" s="132"/>
      <c r="P85" s="134" t="str">
        <f t="shared" si="20"/>
        <v>nepildyti</v>
      </c>
      <c r="Q85" s="135" t="str">
        <f t="shared" si="2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14"/>
        <v>0</v>
      </c>
      <c r="BH85" s="54">
        <f t="shared" si="21"/>
        <v>0</v>
      </c>
      <c r="BI85" s="54">
        <f t="shared" si="15"/>
        <v>0</v>
      </c>
      <c r="BJ85" s="54">
        <f t="shared" si="16"/>
        <v>0</v>
      </c>
      <c r="BK85" s="54">
        <f t="shared" si="17"/>
        <v>0</v>
      </c>
      <c r="BL85" s="54">
        <f t="shared" si="22"/>
        <v>0</v>
      </c>
      <c r="BM85" s="54">
        <f t="shared" si="23"/>
        <v>0</v>
      </c>
      <c r="BN85" s="54" t="str">
        <f t="shared" si="24"/>
        <v>ne</v>
      </c>
      <c r="BO85" s="54" t="str">
        <f t="shared" si="25"/>
        <v>ne</v>
      </c>
      <c r="BP85" s="54" t="str">
        <f t="shared" si="25"/>
        <v>ne</v>
      </c>
      <c r="BQ85" s="54" t="str">
        <f t="shared" si="26"/>
        <v>ne</v>
      </c>
      <c r="BR85" s="54" t="str">
        <f t="shared" si="27"/>
        <v>ne</v>
      </c>
      <c r="BS85" s="54" t="str">
        <f t="shared" si="18"/>
        <v>ne</v>
      </c>
    </row>
    <row r="86" spans="2:71" s="115" customFormat="1" x14ac:dyDescent="0.2">
      <c r="B86" s="54" t="e">
        <f>VLOOKUP(E86,'VPS1'!$J$10:$J$29,1,FALSE)</f>
        <v>#N/A</v>
      </c>
      <c r="C86" s="131" t="str">
        <f t="shared" si="19"/>
        <v/>
      </c>
      <c r="D86" s="132"/>
      <c r="E86" s="132"/>
      <c r="F86" s="55"/>
      <c r="G86" s="132"/>
      <c r="H86" s="132"/>
      <c r="I86" s="132"/>
      <c r="J86" s="132"/>
      <c r="K86" s="132"/>
      <c r="L86" s="133"/>
      <c r="M86" s="134"/>
      <c r="N86" s="132"/>
      <c r="O86" s="132"/>
      <c r="P86" s="134" t="str">
        <f t="shared" si="20"/>
        <v>nepildyti</v>
      </c>
      <c r="Q86" s="135" t="str">
        <f t="shared" si="2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14"/>
        <v>0</v>
      </c>
      <c r="BH86" s="54">
        <f t="shared" si="21"/>
        <v>0</v>
      </c>
      <c r="BI86" s="54">
        <f t="shared" si="15"/>
        <v>0</v>
      </c>
      <c r="BJ86" s="54">
        <f t="shared" si="16"/>
        <v>0</v>
      </c>
      <c r="BK86" s="54">
        <f t="shared" si="17"/>
        <v>0</v>
      </c>
      <c r="BL86" s="54">
        <f t="shared" si="22"/>
        <v>0</v>
      </c>
      <c r="BM86" s="54">
        <f t="shared" si="23"/>
        <v>0</v>
      </c>
      <c r="BN86" s="54" t="str">
        <f t="shared" si="24"/>
        <v>ne</v>
      </c>
      <c r="BO86" s="54" t="str">
        <f t="shared" si="25"/>
        <v>ne</v>
      </c>
      <c r="BP86" s="54" t="str">
        <f t="shared" si="25"/>
        <v>ne</v>
      </c>
      <c r="BQ86" s="54" t="str">
        <f t="shared" si="26"/>
        <v>ne</v>
      </c>
      <c r="BR86" s="54" t="str">
        <f t="shared" si="27"/>
        <v>ne</v>
      </c>
      <c r="BS86" s="54" t="str">
        <f t="shared" si="18"/>
        <v>ne</v>
      </c>
    </row>
    <row r="87" spans="2:71" s="115" customFormat="1" x14ac:dyDescent="0.2">
      <c r="B87" s="54" t="e">
        <f>VLOOKUP(E87,'VPS1'!$J$10:$J$29,1,FALSE)</f>
        <v>#N/A</v>
      </c>
      <c r="C87" s="131" t="str">
        <f t="shared" si="19"/>
        <v/>
      </c>
      <c r="D87" s="132"/>
      <c r="E87" s="132"/>
      <c r="F87" s="55"/>
      <c r="G87" s="132"/>
      <c r="H87" s="132"/>
      <c r="I87" s="132"/>
      <c r="J87" s="132"/>
      <c r="K87" s="132"/>
      <c r="L87" s="133"/>
      <c r="M87" s="134"/>
      <c r="N87" s="132"/>
      <c r="O87" s="132"/>
      <c r="P87" s="134" t="str">
        <f t="shared" si="20"/>
        <v>nepildyti</v>
      </c>
      <c r="Q87" s="135" t="str">
        <f t="shared" si="2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14"/>
        <v>0</v>
      </c>
      <c r="BH87" s="54">
        <f t="shared" si="21"/>
        <v>0</v>
      </c>
      <c r="BI87" s="54">
        <f t="shared" si="15"/>
        <v>0</v>
      </c>
      <c r="BJ87" s="54">
        <f t="shared" si="16"/>
        <v>0</v>
      </c>
      <c r="BK87" s="54">
        <f t="shared" si="17"/>
        <v>0</v>
      </c>
      <c r="BL87" s="54">
        <f t="shared" si="22"/>
        <v>0</v>
      </c>
      <c r="BM87" s="54">
        <f t="shared" si="23"/>
        <v>0</v>
      </c>
      <c r="BN87" s="54" t="str">
        <f t="shared" si="24"/>
        <v>ne</v>
      </c>
      <c r="BO87" s="54" t="str">
        <f t="shared" si="25"/>
        <v>ne</v>
      </c>
      <c r="BP87" s="54" t="str">
        <f t="shared" si="25"/>
        <v>ne</v>
      </c>
      <c r="BQ87" s="54" t="str">
        <f t="shared" si="26"/>
        <v>ne</v>
      </c>
      <c r="BR87" s="54" t="str">
        <f t="shared" si="27"/>
        <v>ne</v>
      </c>
      <c r="BS87" s="54" t="str">
        <f t="shared" si="18"/>
        <v>ne</v>
      </c>
    </row>
    <row r="88" spans="2:71" s="115" customFormat="1" x14ac:dyDescent="0.2">
      <c r="B88" s="54" t="e">
        <f>VLOOKUP(E88,'VPS1'!$J$10:$J$29,1,FALSE)</f>
        <v>#N/A</v>
      </c>
      <c r="C88" s="131" t="str">
        <f t="shared" si="19"/>
        <v/>
      </c>
      <c r="D88" s="132"/>
      <c r="E88" s="132"/>
      <c r="F88" s="55"/>
      <c r="G88" s="132"/>
      <c r="H88" s="132"/>
      <c r="I88" s="132"/>
      <c r="J88" s="132"/>
      <c r="K88" s="132"/>
      <c r="L88" s="133"/>
      <c r="M88" s="134"/>
      <c r="N88" s="132"/>
      <c r="O88" s="132"/>
      <c r="P88" s="134" t="str">
        <f t="shared" si="20"/>
        <v>nepildyti</v>
      </c>
      <c r="Q88" s="135" t="str">
        <f t="shared" si="2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14"/>
        <v>0</v>
      </c>
      <c r="BH88" s="54">
        <f t="shared" si="21"/>
        <v>0</v>
      </c>
      <c r="BI88" s="54">
        <f t="shared" si="15"/>
        <v>0</v>
      </c>
      <c r="BJ88" s="54">
        <f t="shared" si="16"/>
        <v>0</v>
      </c>
      <c r="BK88" s="54">
        <f t="shared" si="17"/>
        <v>0</v>
      </c>
      <c r="BL88" s="54">
        <f t="shared" si="22"/>
        <v>0</v>
      </c>
      <c r="BM88" s="54">
        <f t="shared" si="23"/>
        <v>0</v>
      </c>
      <c r="BN88" s="54" t="str">
        <f t="shared" si="24"/>
        <v>ne</v>
      </c>
      <c r="BO88" s="54" t="str">
        <f t="shared" si="25"/>
        <v>ne</v>
      </c>
      <c r="BP88" s="54" t="str">
        <f t="shared" si="25"/>
        <v>ne</v>
      </c>
      <c r="BQ88" s="54" t="str">
        <f t="shared" si="26"/>
        <v>ne</v>
      </c>
      <c r="BR88" s="54" t="str">
        <f t="shared" si="27"/>
        <v>ne</v>
      </c>
      <c r="BS88" s="54" t="str">
        <f t="shared" si="18"/>
        <v>ne</v>
      </c>
    </row>
    <row r="89" spans="2:71" s="115" customFormat="1" x14ac:dyDescent="0.2">
      <c r="B89" s="54" t="e">
        <f>VLOOKUP(E89,'VPS1'!$J$10:$J$29,1,FALSE)</f>
        <v>#N/A</v>
      </c>
      <c r="C89" s="131" t="str">
        <f t="shared" si="19"/>
        <v/>
      </c>
      <c r="D89" s="132"/>
      <c r="E89" s="132"/>
      <c r="F89" s="55"/>
      <c r="G89" s="132"/>
      <c r="H89" s="132"/>
      <c r="I89" s="132"/>
      <c r="J89" s="132"/>
      <c r="K89" s="132"/>
      <c r="L89" s="133"/>
      <c r="M89" s="134"/>
      <c r="N89" s="132"/>
      <c r="O89" s="132"/>
      <c r="P89" s="134" t="str">
        <f t="shared" si="20"/>
        <v>nepildyti</v>
      </c>
      <c r="Q89" s="135" t="str">
        <f t="shared" si="2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14"/>
        <v>0</v>
      </c>
      <c r="BH89" s="54">
        <f t="shared" si="21"/>
        <v>0</v>
      </c>
      <c r="BI89" s="54">
        <f t="shared" si="15"/>
        <v>0</v>
      </c>
      <c r="BJ89" s="54">
        <f t="shared" si="16"/>
        <v>0</v>
      </c>
      <c r="BK89" s="54">
        <f t="shared" si="17"/>
        <v>0</v>
      </c>
      <c r="BL89" s="54">
        <f t="shared" si="22"/>
        <v>0</v>
      </c>
      <c r="BM89" s="54">
        <f t="shared" si="23"/>
        <v>0</v>
      </c>
      <c r="BN89" s="54" t="str">
        <f t="shared" si="24"/>
        <v>ne</v>
      </c>
      <c r="BO89" s="54" t="str">
        <f t="shared" si="25"/>
        <v>ne</v>
      </c>
      <c r="BP89" s="54" t="str">
        <f t="shared" si="25"/>
        <v>ne</v>
      </c>
      <c r="BQ89" s="54" t="str">
        <f t="shared" si="26"/>
        <v>ne</v>
      </c>
      <c r="BR89" s="54" t="str">
        <f t="shared" si="27"/>
        <v>ne</v>
      </c>
      <c r="BS89" s="54" t="str">
        <f t="shared" si="18"/>
        <v>ne</v>
      </c>
    </row>
    <row r="90" spans="2:71" s="115" customFormat="1" x14ac:dyDescent="0.2">
      <c r="B90" s="54" t="e">
        <f>VLOOKUP(E90,'VPS1'!$J$10:$J$29,1,FALSE)</f>
        <v>#N/A</v>
      </c>
      <c r="C90" s="131" t="str">
        <f t="shared" si="19"/>
        <v/>
      </c>
      <c r="D90" s="132"/>
      <c r="E90" s="132"/>
      <c r="F90" s="55"/>
      <c r="G90" s="132"/>
      <c r="H90" s="132"/>
      <c r="I90" s="132"/>
      <c r="J90" s="132"/>
      <c r="K90" s="132"/>
      <c r="L90" s="133"/>
      <c r="M90" s="134"/>
      <c r="N90" s="132"/>
      <c r="O90" s="132"/>
      <c r="P90" s="134" t="str">
        <f t="shared" si="20"/>
        <v>nepildyti</v>
      </c>
      <c r="Q90" s="135" t="str">
        <f t="shared" si="2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14"/>
        <v>0</v>
      </c>
      <c r="BH90" s="54">
        <f t="shared" si="21"/>
        <v>0</v>
      </c>
      <c r="BI90" s="54">
        <f t="shared" si="15"/>
        <v>0</v>
      </c>
      <c r="BJ90" s="54">
        <f t="shared" si="16"/>
        <v>0</v>
      </c>
      <c r="BK90" s="54">
        <f t="shared" si="17"/>
        <v>0</v>
      </c>
      <c r="BL90" s="54">
        <f t="shared" si="22"/>
        <v>0</v>
      </c>
      <c r="BM90" s="54">
        <f t="shared" si="23"/>
        <v>0</v>
      </c>
      <c r="BN90" s="54" t="str">
        <f t="shared" si="24"/>
        <v>ne</v>
      </c>
      <c r="BO90" s="54" t="str">
        <f t="shared" si="25"/>
        <v>ne</v>
      </c>
      <c r="BP90" s="54" t="str">
        <f t="shared" si="25"/>
        <v>ne</v>
      </c>
      <c r="BQ90" s="54" t="str">
        <f t="shared" si="26"/>
        <v>ne</v>
      </c>
      <c r="BR90" s="54" t="str">
        <f t="shared" si="27"/>
        <v>ne</v>
      </c>
      <c r="BS90" s="54" t="str">
        <f t="shared" si="18"/>
        <v>ne</v>
      </c>
    </row>
    <row r="91" spans="2:71" s="115" customFormat="1" x14ac:dyDescent="0.2">
      <c r="B91" s="54" t="e">
        <f>VLOOKUP(E91,'VPS1'!$J$10:$J$29,1,FALSE)</f>
        <v>#N/A</v>
      </c>
      <c r="C91" s="131" t="str">
        <f t="shared" si="19"/>
        <v/>
      </c>
      <c r="D91" s="132"/>
      <c r="E91" s="132"/>
      <c r="F91" s="55"/>
      <c r="G91" s="132"/>
      <c r="H91" s="132"/>
      <c r="I91" s="132"/>
      <c r="J91" s="132"/>
      <c r="K91" s="132"/>
      <c r="L91" s="133"/>
      <c r="M91" s="134"/>
      <c r="N91" s="132"/>
      <c r="O91" s="132"/>
      <c r="P91" s="134" t="str">
        <f t="shared" si="20"/>
        <v>nepildyti</v>
      </c>
      <c r="Q91" s="135" t="str">
        <f t="shared" si="2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14"/>
        <v>0</v>
      </c>
      <c r="BH91" s="54">
        <f t="shared" si="21"/>
        <v>0</v>
      </c>
      <c r="BI91" s="54">
        <f t="shared" si="15"/>
        <v>0</v>
      </c>
      <c r="BJ91" s="54">
        <f t="shared" si="16"/>
        <v>0</v>
      </c>
      <c r="BK91" s="54">
        <f t="shared" si="17"/>
        <v>0</v>
      </c>
      <c r="BL91" s="54">
        <f t="shared" si="22"/>
        <v>0</v>
      </c>
      <c r="BM91" s="54">
        <f t="shared" si="23"/>
        <v>0</v>
      </c>
      <c r="BN91" s="54" t="str">
        <f t="shared" si="24"/>
        <v>ne</v>
      </c>
      <c r="BO91" s="54" t="str">
        <f t="shared" si="25"/>
        <v>ne</v>
      </c>
      <c r="BP91" s="54" t="str">
        <f t="shared" si="25"/>
        <v>ne</v>
      </c>
      <c r="BQ91" s="54" t="str">
        <f t="shared" si="26"/>
        <v>ne</v>
      </c>
      <c r="BR91" s="54" t="str">
        <f t="shared" si="27"/>
        <v>ne</v>
      </c>
      <c r="BS91" s="54" t="str">
        <f t="shared" si="18"/>
        <v>ne</v>
      </c>
    </row>
    <row r="92" spans="2:71" s="115" customFormat="1" x14ac:dyDescent="0.2">
      <c r="B92" s="54" t="e">
        <f>VLOOKUP(E92,'VPS1'!$J$10:$J$29,1,FALSE)</f>
        <v>#N/A</v>
      </c>
      <c r="C92" s="131" t="str">
        <f t="shared" si="19"/>
        <v/>
      </c>
      <c r="D92" s="132"/>
      <c r="E92" s="132"/>
      <c r="F92" s="55"/>
      <c r="G92" s="132"/>
      <c r="H92" s="132"/>
      <c r="I92" s="132"/>
      <c r="J92" s="132"/>
      <c r="K92" s="132"/>
      <c r="L92" s="133"/>
      <c r="M92" s="134"/>
      <c r="N92" s="132"/>
      <c r="O92" s="132"/>
      <c r="P92" s="134" t="str">
        <f t="shared" si="20"/>
        <v>nepildyti</v>
      </c>
      <c r="Q92" s="135" t="str">
        <f t="shared" si="2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14"/>
        <v>0</v>
      </c>
      <c r="BH92" s="54">
        <f t="shared" si="21"/>
        <v>0</v>
      </c>
      <c r="BI92" s="54">
        <f t="shared" si="15"/>
        <v>0</v>
      </c>
      <c r="BJ92" s="54">
        <f t="shared" si="16"/>
        <v>0</v>
      </c>
      <c r="BK92" s="54">
        <f t="shared" si="17"/>
        <v>0</v>
      </c>
      <c r="BL92" s="54">
        <f t="shared" si="22"/>
        <v>0</v>
      </c>
      <c r="BM92" s="54">
        <f t="shared" si="23"/>
        <v>0</v>
      </c>
      <c r="BN92" s="54" t="str">
        <f t="shared" si="24"/>
        <v>ne</v>
      </c>
      <c r="BO92" s="54" t="str">
        <f t="shared" si="25"/>
        <v>ne</v>
      </c>
      <c r="BP92" s="54" t="str">
        <f t="shared" si="25"/>
        <v>ne</v>
      </c>
      <c r="BQ92" s="54" t="str">
        <f t="shared" si="26"/>
        <v>ne</v>
      </c>
      <c r="BR92" s="54" t="str">
        <f t="shared" si="27"/>
        <v>ne</v>
      </c>
      <c r="BS92" s="54" t="str">
        <f t="shared" si="18"/>
        <v>ne</v>
      </c>
    </row>
    <row r="93" spans="2:71" s="115" customFormat="1" x14ac:dyDescent="0.2">
      <c r="B93" s="54" t="e">
        <f>VLOOKUP(E93,'VPS1'!$J$10:$J$29,1,FALSE)</f>
        <v>#N/A</v>
      </c>
      <c r="C93" s="131" t="str">
        <f t="shared" si="19"/>
        <v/>
      </c>
      <c r="D93" s="132"/>
      <c r="E93" s="132"/>
      <c r="F93" s="55"/>
      <c r="G93" s="132"/>
      <c r="H93" s="132"/>
      <c r="I93" s="132"/>
      <c r="J93" s="132"/>
      <c r="K93" s="132"/>
      <c r="L93" s="133"/>
      <c r="M93" s="134"/>
      <c r="N93" s="132"/>
      <c r="O93" s="132"/>
      <c r="P93" s="134" t="str">
        <f t="shared" si="20"/>
        <v>nepildyti</v>
      </c>
      <c r="Q93" s="135" t="str">
        <f t="shared" si="2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14"/>
        <v>0</v>
      </c>
      <c r="BH93" s="54">
        <f t="shared" si="21"/>
        <v>0</v>
      </c>
      <c r="BI93" s="54">
        <f t="shared" si="15"/>
        <v>0</v>
      </c>
      <c r="BJ93" s="54">
        <f t="shared" si="16"/>
        <v>0</v>
      </c>
      <c r="BK93" s="54">
        <f t="shared" si="17"/>
        <v>0</v>
      </c>
      <c r="BL93" s="54">
        <f t="shared" si="22"/>
        <v>0</v>
      </c>
      <c r="BM93" s="54">
        <f t="shared" si="23"/>
        <v>0</v>
      </c>
      <c r="BN93" s="54" t="str">
        <f t="shared" si="24"/>
        <v>ne</v>
      </c>
      <c r="BO93" s="54" t="str">
        <f t="shared" si="25"/>
        <v>ne</v>
      </c>
      <c r="BP93" s="54" t="str">
        <f t="shared" si="25"/>
        <v>ne</v>
      </c>
      <c r="BQ93" s="54" t="str">
        <f t="shared" si="26"/>
        <v>ne</v>
      </c>
      <c r="BR93" s="54" t="str">
        <f t="shared" si="27"/>
        <v>ne</v>
      </c>
      <c r="BS93" s="54" t="str">
        <f t="shared" si="18"/>
        <v>ne</v>
      </c>
    </row>
    <row r="94" spans="2:71" s="115" customFormat="1" x14ac:dyDescent="0.2">
      <c r="B94" s="54" t="e">
        <f>VLOOKUP(E94,'VPS1'!$J$10:$J$29,1,FALSE)</f>
        <v>#N/A</v>
      </c>
      <c r="C94" s="131" t="str">
        <f t="shared" si="19"/>
        <v/>
      </c>
      <c r="D94" s="132"/>
      <c r="E94" s="132"/>
      <c r="F94" s="55"/>
      <c r="G94" s="132"/>
      <c r="H94" s="132"/>
      <c r="I94" s="132"/>
      <c r="J94" s="132"/>
      <c r="K94" s="132"/>
      <c r="L94" s="133"/>
      <c r="M94" s="134"/>
      <c r="N94" s="132"/>
      <c r="O94" s="132"/>
      <c r="P94" s="134" t="str">
        <f t="shared" si="20"/>
        <v>nepildyti</v>
      </c>
      <c r="Q94" s="135" t="str">
        <f t="shared" si="2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14"/>
        <v>0</v>
      </c>
      <c r="BH94" s="54">
        <f t="shared" si="21"/>
        <v>0</v>
      </c>
      <c r="BI94" s="54">
        <f t="shared" si="15"/>
        <v>0</v>
      </c>
      <c r="BJ94" s="54">
        <f t="shared" si="16"/>
        <v>0</v>
      </c>
      <c r="BK94" s="54">
        <f t="shared" si="17"/>
        <v>0</v>
      </c>
      <c r="BL94" s="54">
        <f t="shared" si="22"/>
        <v>0</v>
      </c>
      <c r="BM94" s="54">
        <f t="shared" si="23"/>
        <v>0</v>
      </c>
      <c r="BN94" s="54" t="str">
        <f t="shared" si="24"/>
        <v>ne</v>
      </c>
      <c r="BO94" s="54" t="str">
        <f t="shared" si="25"/>
        <v>ne</v>
      </c>
      <c r="BP94" s="54" t="str">
        <f t="shared" si="25"/>
        <v>ne</v>
      </c>
      <c r="BQ94" s="54" t="str">
        <f t="shared" si="26"/>
        <v>ne</v>
      </c>
      <c r="BR94" s="54" t="str">
        <f t="shared" si="27"/>
        <v>ne</v>
      </c>
      <c r="BS94" s="54" t="str">
        <f t="shared" si="18"/>
        <v>ne</v>
      </c>
    </row>
    <row r="95" spans="2:71" s="115" customFormat="1" x14ac:dyDescent="0.2">
      <c r="B95" s="54" t="e">
        <f>VLOOKUP(E95,'VPS1'!$J$10:$J$29,1,FALSE)</f>
        <v>#N/A</v>
      </c>
      <c r="C95" s="131" t="str">
        <f t="shared" si="19"/>
        <v/>
      </c>
      <c r="D95" s="132"/>
      <c r="E95" s="132"/>
      <c r="F95" s="55"/>
      <c r="G95" s="132"/>
      <c r="H95" s="132"/>
      <c r="I95" s="132"/>
      <c r="J95" s="132"/>
      <c r="K95" s="132"/>
      <c r="L95" s="133"/>
      <c r="M95" s="134"/>
      <c r="N95" s="132"/>
      <c r="O95" s="132"/>
      <c r="P95" s="134" t="str">
        <f t="shared" si="20"/>
        <v>nepildyti</v>
      </c>
      <c r="Q95" s="135" t="str">
        <f t="shared" si="2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14"/>
        <v>0</v>
      </c>
      <c r="BH95" s="54">
        <f t="shared" si="21"/>
        <v>0</v>
      </c>
      <c r="BI95" s="54">
        <f t="shared" si="15"/>
        <v>0</v>
      </c>
      <c r="BJ95" s="54">
        <f t="shared" si="16"/>
        <v>0</v>
      </c>
      <c r="BK95" s="54">
        <f t="shared" si="17"/>
        <v>0</v>
      </c>
      <c r="BL95" s="54">
        <f t="shared" si="22"/>
        <v>0</v>
      </c>
      <c r="BM95" s="54">
        <f t="shared" si="23"/>
        <v>0</v>
      </c>
      <c r="BN95" s="54" t="str">
        <f t="shared" si="24"/>
        <v>ne</v>
      </c>
      <c r="BO95" s="54" t="str">
        <f t="shared" si="25"/>
        <v>ne</v>
      </c>
      <c r="BP95" s="54" t="str">
        <f t="shared" si="25"/>
        <v>ne</v>
      </c>
      <c r="BQ95" s="54" t="str">
        <f t="shared" si="26"/>
        <v>ne</v>
      </c>
      <c r="BR95" s="54" t="str">
        <f t="shared" si="27"/>
        <v>ne</v>
      </c>
      <c r="BS95" s="54" t="str">
        <f t="shared" si="18"/>
        <v>ne</v>
      </c>
    </row>
    <row r="96" spans="2:71" s="115" customFormat="1" x14ac:dyDescent="0.2">
      <c r="B96" s="54" t="e">
        <f>VLOOKUP(E96,'VPS1'!$J$10:$J$29,1,FALSE)</f>
        <v>#N/A</v>
      </c>
      <c r="C96" s="131" t="str">
        <f t="shared" si="19"/>
        <v/>
      </c>
      <c r="D96" s="132"/>
      <c r="E96" s="132"/>
      <c r="F96" s="55"/>
      <c r="G96" s="132"/>
      <c r="H96" s="132"/>
      <c r="I96" s="132"/>
      <c r="J96" s="132"/>
      <c r="K96" s="132"/>
      <c r="L96" s="133"/>
      <c r="M96" s="134"/>
      <c r="N96" s="132"/>
      <c r="O96" s="132"/>
      <c r="P96" s="134" t="str">
        <f t="shared" si="20"/>
        <v>nepildyti</v>
      </c>
      <c r="Q96" s="135" t="str">
        <f t="shared" si="2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14"/>
        <v>0</v>
      </c>
      <c r="BH96" s="54">
        <f t="shared" si="21"/>
        <v>0</v>
      </c>
      <c r="BI96" s="54">
        <f t="shared" si="15"/>
        <v>0</v>
      </c>
      <c r="BJ96" s="54">
        <f t="shared" si="16"/>
        <v>0</v>
      </c>
      <c r="BK96" s="54">
        <f t="shared" si="17"/>
        <v>0</v>
      </c>
      <c r="BL96" s="54">
        <f t="shared" si="22"/>
        <v>0</v>
      </c>
      <c r="BM96" s="54">
        <f t="shared" si="23"/>
        <v>0</v>
      </c>
      <c r="BN96" s="54" t="str">
        <f t="shared" si="24"/>
        <v>ne</v>
      </c>
      <c r="BO96" s="54" t="str">
        <f t="shared" si="25"/>
        <v>ne</v>
      </c>
      <c r="BP96" s="54" t="str">
        <f t="shared" si="25"/>
        <v>ne</v>
      </c>
      <c r="BQ96" s="54" t="str">
        <f t="shared" si="26"/>
        <v>ne</v>
      </c>
      <c r="BR96" s="54" t="str">
        <f t="shared" si="27"/>
        <v>ne</v>
      </c>
      <c r="BS96" s="54" t="str">
        <f t="shared" si="18"/>
        <v>ne</v>
      </c>
    </row>
    <row r="97" spans="2:71" s="115" customFormat="1" x14ac:dyDescent="0.2">
      <c r="B97" s="54" t="e">
        <f>VLOOKUP(E97,'VPS1'!$J$10:$J$29,1,FALSE)</f>
        <v>#N/A</v>
      </c>
      <c r="C97" s="131" t="str">
        <f t="shared" si="19"/>
        <v/>
      </c>
      <c r="D97" s="132"/>
      <c r="E97" s="132"/>
      <c r="F97" s="55"/>
      <c r="G97" s="132"/>
      <c r="H97" s="132"/>
      <c r="I97" s="132"/>
      <c r="J97" s="132"/>
      <c r="K97" s="132"/>
      <c r="L97" s="133"/>
      <c r="M97" s="134"/>
      <c r="N97" s="132"/>
      <c r="O97" s="132"/>
      <c r="P97" s="134" t="str">
        <f t="shared" si="20"/>
        <v>nepildyti</v>
      </c>
      <c r="Q97" s="135" t="str">
        <f t="shared" si="2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14"/>
        <v>0</v>
      </c>
      <c r="BH97" s="54">
        <f t="shared" si="21"/>
        <v>0</v>
      </c>
      <c r="BI97" s="54">
        <f t="shared" si="15"/>
        <v>0</v>
      </c>
      <c r="BJ97" s="54">
        <f t="shared" si="16"/>
        <v>0</v>
      </c>
      <c r="BK97" s="54">
        <f t="shared" si="17"/>
        <v>0</v>
      </c>
      <c r="BL97" s="54">
        <f t="shared" si="22"/>
        <v>0</v>
      </c>
      <c r="BM97" s="54">
        <f t="shared" si="23"/>
        <v>0</v>
      </c>
      <c r="BN97" s="54" t="str">
        <f t="shared" si="24"/>
        <v>ne</v>
      </c>
      <c r="BO97" s="54" t="str">
        <f t="shared" si="25"/>
        <v>ne</v>
      </c>
      <c r="BP97" s="54" t="str">
        <f t="shared" si="25"/>
        <v>ne</v>
      </c>
      <c r="BQ97" s="54" t="str">
        <f t="shared" si="26"/>
        <v>ne</v>
      </c>
      <c r="BR97" s="54" t="str">
        <f t="shared" si="27"/>
        <v>ne</v>
      </c>
      <c r="BS97" s="54" t="str">
        <f t="shared" si="18"/>
        <v>ne</v>
      </c>
    </row>
    <row r="98" spans="2:71" s="115" customFormat="1" x14ac:dyDescent="0.2">
      <c r="B98" s="54" t="e">
        <f>VLOOKUP(E98,'VPS1'!$J$10:$J$29,1,FALSE)</f>
        <v>#N/A</v>
      </c>
      <c r="C98" s="131" t="str">
        <f t="shared" si="19"/>
        <v/>
      </c>
      <c r="D98" s="132"/>
      <c r="E98" s="132"/>
      <c r="F98" s="55"/>
      <c r="G98" s="132"/>
      <c r="H98" s="132"/>
      <c r="I98" s="132"/>
      <c r="J98" s="132"/>
      <c r="K98" s="132"/>
      <c r="L98" s="133"/>
      <c r="M98" s="134"/>
      <c r="N98" s="132"/>
      <c r="O98" s="132"/>
      <c r="P98" s="134" t="str">
        <f t="shared" si="20"/>
        <v>nepildyti</v>
      </c>
      <c r="Q98" s="135" t="str">
        <f t="shared" si="2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14"/>
        <v>0</v>
      </c>
      <c r="BH98" s="54">
        <f t="shared" si="21"/>
        <v>0</v>
      </c>
      <c r="BI98" s="54">
        <f t="shared" si="15"/>
        <v>0</v>
      </c>
      <c r="BJ98" s="54">
        <f t="shared" si="16"/>
        <v>0</v>
      </c>
      <c r="BK98" s="54">
        <f t="shared" si="17"/>
        <v>0</v>
      </c>
      <c r="BL98" s="54">
        <f t="shared" si="22"/>
        <v>0</v>
      </c>
      <c r="BM98" s="54">
        <f t="shared" si="23"/>
        <v>0</v>
      </c>
      <c r="BN98" s="54" t="str">
        <f t="shared" si="24"/>
        <v>ne</v>
      </c>
      <c r="BO98" s="54" t="str">
        <f t="shared" si="25"/>
        <v>ne</v>
      </c>
      <c r="BP98" s="54" t="str">
        <f t="shared" si="25"/>
        <v>ne</v>
      </c>
      <c r="BQ98" s="54" t="str">
        <f t="shared" si="26"/>
        <v>ne</v>
      </c>
      <c r="BR98" s="54" t="str">
        <f t="shared" si="27"/>
        <v>ne</v>
      </c>
      <c r="BS98" s="54" t="str">
        <f t="shared" si="18"/>
        <v>ne</v>
      </c>
    </row>
    <row r="99" spans="2:71" s="115" customFormat="1" x14ac:dyDescent="0.2">
      <c r="B99" s="54" t="e">
        <f>VLOOKUP(E99,'VPS1'!$J$10:$J$29,1,FALSE)</f>
        <v>#N/A</v>
      </c>
      <c r="C99" s="131" t="str">
        <f t="shared" si="19"/>
        <v/>
      </c>
      <c r="D99" s="132"/>
      <c r="E99" s="132"/>
      <c r="F99" s="55"/>
      <c r="G99" s="132"/>
      <c r="H99" s="132"/>
      <c r="I99" s="132"/>
      <c r="J99" s="132"/>
      <c r="K99" s="132"/>
      <c r="L99" s="133"/>
      <c r="M99" s="134"/>
      <c r="N99" s="132"/>
      <c r="O99" s="132"/>
      <c r="P99" s="134" t="str">
        <f t="shared" si="20"/>
        <v>nepildyti</v>
      </c>
      <c r="Q99" s="135" t="str">
        <f t="shared" si="2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14"/>
        <v>0</v>
      </c>
      <c r="BH99" s="54">
        <f t="shared" si="21"/>
        <v>0</v>
      </c>
      <c r="BI99" s="54">
        <f t="shared" si="15"/>
        <v>0</v>
      </c>
      <c r="BJ99" s="54">
        <f t="shared" si="16"/>
        <v>0</v>
      </c>
      <c r="BK99" s="54">
        <f t="shared" si="17"/>
        <v>0</v>
      </c>
      <c r="BL99" s="54">
        <f t="shared" si="22"/>
        <v>0</v>
      </c>
      <c r="BM99" s="54">
        <f t="shared" si="23"/>
        <v>0</v>
      </c>
      <c r="BN99" s="54" t="str">
        <f t="shared" si="24"/>
        <v>ne</v>
      </c>
      <c r="BO99" s="54" t="str">
        <f t="shared" si="25"/>
        <v>ne</v>
      </c>
      <c r="BP99" s="54" t="str">
        <f t="shared" si="25"/>
        <v>ne</v>
      </c>
      <c r="BQ99" s="54" t="str">
        <f t="shared" si="26"/>
        <v>ne</v>
      </c>
      <c r="BR99" s="54" t="str">
        <f t="shared" si="27"/>
        <v>ne</v>
      </c>
      <c r="BS99" s="54" t="str">
        <f t="shared" si="18"/>
        <v>ne</v>
      </c>
    </row>
    <row r="100" spans="2:71" s="115" customFormat="1" x14ac:dyDescent="0.2">
      <c r="B100" s="54" t="e">
        <f>VLOOKUP(E100,'VPS1'!$J$10:$J$29,1,FALSE)</f>
        <v>#N/A</v>
      </c>
      <c r="C100" s="131" t="str">
        <f t="shared" si="19"/>
        <v/>
      </c>
      <c r="D100" s="132"/>
      <c r="E100" s="132"/>
      <c r="F100" s="55"/>
      <c r="G100" s="132"/>
      <c r="H100" s="132"/>
      <c r="I100" s="132"/>
      <c r="J100" s="132"/>
      <c r="K100" s="132"/>
      <c r="L100" s="133"/>
      <c r="M100" s="134"/>
      <c r="N100" s="132"/>
      <c r="O100" s="132"/>
      <c r="P100" s="134" t="str">
        <f t="shared" si="20"/>
        <v>nepildyti</v>
      </c>
      <c r="Q100" s="135" t="str">
        <f t="shared" si="2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14"/>
        <v>0</v>
      </c>
      <c r="BH100" s="54">
        <f t="shared" si="21"/>
        <v>0</v>
      </c>
      <c r="BI100" s="54">
        <f t="shared" si="15"/>
        <v>0</v>
      </c>
      <c r="BJ100" s="54">
        <f t="shared" si="16"/>
        <v>0</v>
      </c>
      <c r="BK100" s="54">
        <f t="shared" si="17"/>
        <v>0</v>
      </c>
      <c r="BL100" s="54">
        <f t="shared" si="22"/>
        <v>0</v>
      </c>
      <c r="BM100" s="54">
        <f t="shared" si="23"/>
        <v>0</v>
      </c>
      <c r="BN100" s="54" t="str">
        <f t="shared" si="24"/>
        <v>ne</v>
      </c>
      <c r="BO100" s="54" t="str">
        <f t="shared" si="25"/>
        <v>ne</v>
      </c>
      <c r="BP100" s="54" t="str">
        <f t="shared" si="25"/>
        <v>ne</v>
      </c>
      <c r="BQ100" s="54" t="str">
        <f t="shared" si="26"/>
        <v>ne</v>
      </c>
      <c r="BR100" s="54" t="str">
        <f t="shared" si="27"/>
        <v>ne</v>
      </c>
      <c r="BS100" s="54" t="str">
        <f t="shared" si="18"/>
        <v>ne</v>
      </c>
    </row>
    <row r="101" spans="2:71" s="115" customFormat="1" x14ac:dyDescent="0.2">
      <c r="B101" s="54" t="e">
        <f>VLOOKUP(E101,'VPS1'!$J$10:$J$29,1,FALSE)</f>
        <v>#N/A</v>
      </c>
      <c r="C101" s="131" t="str">
        <f t="shared" si="19"/>
        <v/>
      </c>
      <c r="D101" s="132"/>
      <c r="E101" s="132"/>
      <c r="F101" s="55"/>
      <c r="G101" s="132"/>
      <c r="H101" s="132"/>
      <c r="I101" s="132"/>
      <c r="J101" s="132"/>
      <c r="K101" s="132"/>
      <c r="L101" s="133"/>
      <c r="M101" s="134"/>
      <c r="N101" s="132"/>
      <c r="O101" s="132"/>
      <c r="P101" s="134" t="str">
        <f t="shared" si="20"/>
        <v>nepildyti</v>
      </c>
      <c r="Q101" s="135" t="str">
        <f t="shared" si="2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14"/>
        <v>0</v>
      </c>
      <c r="BH101" s="54">
        <f t="shared" si="21"/>
        <v>0</v>
      </c>
      <c r="BI101" s="54">
        <f t="shared" si="15"/>
        <v>0</v>
      </c>
      <c r="BJ101" s="54">
        <f t="shared" si="16"/>
        <v>0</v>
      </c>
      <c r="BK101" s="54">
        <f t="shared" si="17"/>
        <v>0</v>
      </c>
      <c r="BL101" s="54">
        <f t="shared" si="22"/>
        <v>0</v>
      </c>
      <c r="BM101" s="54">
        <f t="shared" si="23"/>
        <v>0</v>
      </c>
      <c r="BN101" s="54" t="str">
        <f t="shared" si="24"/>
        <v>ne</v>
      </c>
      <c r="BO101" s="54" t="str">
        <f t="shared" si="25"/>
        <v>ne</v>
      </c>
      <c r="BP101" s="54" t="str">
        <f t="shared" si="25"/>
        <v>ne</v>
      </c>
      <c r="BQ101" s="54" t="str">
        <f t="shared" si="26"/>
        <v>ne</v>
      </c>
      <c r="BR101" s="54" t="str">
        <f t="shared" si="27"/>
        <v>ne</v>
      </c>
      <c r="BS101" s="54" t="str">
        <f t="shared" si="18"/>
        <v>ne</v>
      </c>
    </row>
    <row r="102" spans="2:71" s="115" customFormat="1" x14ac:dyDescent="0.2">
      <c r="B102" s="54" t="e">
        <f>VLOOKUP(E102,'VPS1'!$J$10:$J$29,1,FALSE)</f>
        <v>#N/A</v>
      </c>
      <c r="C102" s="131" t="str">
        <f t="shared" si="19"/>
        <v/>
      </c>
      <c r="D102" s="132"/>
      <c r="E102" s="132"/>
      <c r="F102" s="55"/>
      <c r="G102" s="132"/>
      <c r="H102" s="132"/>
      <c r="I102" s="132"/>
      <c r="J102" s="132"/>
      <c r="K102" s="132"/>
      <c r="L102" s="133"/>
      <c r="M102" s="134"/>
      <c r="N102" s="132"/>
      <c r="O102" s="132"/>
      <c r="P102" s="134" t="str">
        <f t="shared" si="20"/>
        <v>nepildyti</v>
      </c>
      <c r="Q102" s="135" t="str">
        <f t="shared" si="2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14"/>
        <v>0</v>
      </c>
      <c r="BH102" s="54">
        <f t="shared" si="21"/>
        <v>0</v>
      </c>
      <c r="BI102" s="54">
        <f t="shared" si="15"/>
        <v>0</v>
      </c>
      <c r="BJ102" s="54">
        <f t="shared" si="16"/>
        <v>0</v>
      </c>
      <c r="BK102" s="54">
        <f t="shared" si="17"/>
        <v>0</v>
      </c>
      <c r="BL102" s="54">
        <f t="shared" si="22"/>
        <v>0</v>
      </c>
      <c r="BM102" s="54">
        <f t="shared" si="23"/>
        <v>0</v>
      </c>
      <c r="BN102" s="54" t="str">
        <f t="shared" si="24"/>
        <v>ne</v>
      </c>
      <c r="BO102" s="54" t="str">
        <f t="shared" si="25"/>
        <v>ne</v>
      </c>
      <c r="BP102" s="54" t="str">
        <f t="shared" si="25"/>
        <v>ne</v>
      </c>
      <c r="BQ102" s="54" t="str">
        <f t="shared" si="26"/>
        <v>ne</v>
      </c>
      <c r="BR102" s="54" t="str">
        <f t="shared" si="27"/>
        <v>ne</v>
      </c>
      <c r="BS102" s="54" t="str">
        <f t="shared" si="18"/>
        <v>ne</v>
      </c>
    </row>
    <row r="103" spans="2:71" s="115" customFormat="1" x14ac:dyDescent="0.2">
      <c r="B103" s="54" t="e">
        <f>VLOOKUP(E103,'VPS1'!$J$10:$J$29,1,FALSE)</f>
        <v>#N/A</v>
      </c>
      <c r="C103" s="131" t="str">
        <f t="shared" si="19"/>
        <v/>
      </c>
      <c r="D103" s="132"/>
      <c r="E103" s="132"/>
      <c r="F103" s="55"/>
      <c r="G103" s="132"/>
      <c r="H103" s="132"/>
      <c r="I103" s="132"/>
      <c r="J103" s="132"/>
      <c r="K103" s="132"/>
      <c r="L103" s="133"/>
      <c r="M103" s="134"/>
      <c r="N103" s="132"/>
      <c r="O103" s="132"/>
      <c r="P103" s="134" t="str">
        <f t="shared" si="20"/>
        <v>nepildyti</v>
      </c>
      <c r="Q103" s="135" t="str">
        <f t="shared" si="2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14"/>
        <v>0</v>
      </c>
      <c r="BH103" s="54">
        <f t="shared" si="21"/>
        <v>0</v>
      </c>
      <c r="BI103" s="54">
        <f t="shared" si="15"/>
        <v>0</v>
      </c>
      <c r="BJ103" s="54">
        <f t="shared" si="16"/>
        <v>0</v>
      </c>
      <c r="BK103" s="54">
        <f t="shared" si="17"/>
        <v>0</v>
      </c>
      <c r="BL103" s="54">
        <f t="shared" si="22"/>
        <v>0</v>
      </c>
      <c r="BM103" s="54">
        <f t="shared" si="23"/>
        <v>0</v>
      </c>
      <c r="BN103" s="54" t="str">
        <f t="shared" si="24"/>
        <v>ne</v>
      </c>
      <c r="BO103" s="54" t="str">
        <f t="shared" si="25"/>
        <v>ne</v>
      </c>
      <c r="BP103" s="54" t="str">
        <f t="shared" si="25"/>
        <v>ne</v>
      </c>
      <c r="BQ103" s="54" t="str">
        <f t="shared" si="26"/>
        <v>ne</v>
      </c>
      <c r="BR103" s="54" t="str">
        <f t="shared" si="27"/>
        <v>ne</v>
      </c>
      <c r="BS103" s="54" t="str">
        <f t="shared" si="18"/>
        <v>ne</v>
      </c>
    </row>
    <row r="104" spans="2:71" s="115" customFormat="1" x14ac:dyDescent="0.2">
      <c r="B104" s="54" t="e">
        <f>VLOOKUP(E104,'VPS1'!$J$10:$J$29,1,FALSE)</f>
        <v>#N/A</v>
      </c>
      <c r="C104" s="131" t="str">
        <f t="shared" si="19"/>
        <v/>
      </c>
      <c r="D104" s="132"/>
      <c r="E104" s="132"/>
      <c r="F104" s="55"/>
      <c r="G104" s="132"/>
      <c r="H104" s="132"/>
      <c r="I104" s="132"/>
      <c r="J104" s="132"/>
      <c r="K104" s="132"/>
      <c r="L104" s="133"/>
      <c r="M104" s="134"/>
      <c r="N104" s="132"/>
      <c r="O104" s="132"/>
      <c r="P104" s="134" t="str">
        <f t="shared" si="20"/>
        <v>nepildyti</v>
      </c>
      <c r="Q104" s="135" t="str">
        <f t="shared" si="2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14"/>
        <v>0</v>
      </c>
      <c r="BH104" s="54">
        <f t="shared" si="21"/>
        <v>0</v>
      </c>
      <c r="BI104" s="54">
        <f t="shared" si="15"/>
        <v>0</v>
      </c>
      <c r="BJ104" s="54">
        <f t="shared" si="16"/>
        <v>0</v>
      </c>
      <c r="BK104" s="54">
        <f t="shared" si="17"/>
        <v>0</v>
      </c>
      <c r="BL104" s="54">
        <f t="shared" si="22"/>
        <v>0</v>
      </c>
      <c r="BM104" s="54">
        <f t="shared" si="23"/>
        <v>0</v>
      </c>
      <c r="BN104" s="54" t="str">
        <f t="shared" si="24"/>
        <v>ne</v>
      </c>
      <c r="BO104" s="54" t="str">
        <f t="shared" si="25"/>
        <v>ne</v>
      </c>
      <c r="BP104" s="54" t="str">
        <f t="shared" si="25"/>
        <v>ne</v>
      </c>
      <c r="BQ104" s="54" t="str">
        <f t="shared" si="26"/>
        <v>ne</v>
      </c>
      <c r="BR104" s="54" t="str">
        <f t="shared" si="27"/>
        <v>ne</v>
      </c>
      <c r="BS104" s="54" t="str">
        <f t="shared" si="18"/>
        <v>ne</v>
      </c>
    </row>
    <row r="105" spans="2:71" s="115" customFormat="1" x14ac:dyDescent="0.2">
      <c r="B105" s="54" t="e">
        <f>VLOOKUP(E105,'VPS1'!$J$10:$J$29,1,FALSE)</f>
        <v>#N/A</v>
      </c>
      <c r="C105" s="131" t="str">
        <f t="shared" si="19"/>
        <v/>
      </c>
      <c r="D105" s="132"/>
      <c r="E105" s="132"/>
      <c r="F105" s="55"/>
      <c r="G105" s="132"/>
      <c r="H105" s="132"/>
      <c r="I105" s="132"/>
      <c r="J105" s="132"/>
      <c r="K105" s="132"/>
      <c r="L105" s="133"/>
      <c r="M105" s="134"/>
      <c r="N105" s="132"/>
      <c r="O105" s="132"/>
      <c r="P105" s="134" t="str">
        <f t="shared" si="20"/>
        <v>nepildyti</v>
      </c>
      <c r="Q105" s="135" t="str">
        <f t="shared" si="2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14"/>
        <v>0</v>
      </c>
      <c r="BH105" s="54">
        <f t="shared" si="21"/>
        <v>0</v>
      </c>
      <c r="BI105" s="54">
        <f t="shared" si="15"/>
        <v>0</v>
      </c>
      <c r="BJ105" s="54">
        <f t="shared" si="16"/>
        <v>0</v>
      </c>
      <c r="BK105" s="54">
        <f t="shared" si="17"/>
        <v>0</v>
      </c>
      <c r="BL105" s="54">
        <f t="shared" si="22"/>
        <v>0</v>
      </c>
      <c r="BM105" s="54">
        <f t="shared" si="23"/>
        <v>0</v>
      </c>
      <c r="BN105" s="54" t="str">
        <f t="shared" si="24"/>
        <v>ne</v>
      </c>
      <c r="BO105" s="54" t="str">
        <f t="shared" si="25"/>
        <v>ne</v>
      </c>
      <c r="BP105" s="54" t="str">
        <f t="shared" si="25"/>
        <v>ne</v>
      </c>
      <c r="BQ105" s="54" t="str">
        <f t="shared" si="26"/>
        <v>ne</v>
      </c>
      <c r="BR105" s="54" t="str">
        <f t="shared" si="27"/>
        <v>ne</v>
      </c>
      <c r="BS105" s="54" t="str">
        <f t="shared" si="18"/>
        <v>ne</v>
      </c>
    </row>
    <row r="106" spans="2:71" s="115" customFormat="1" x14ac:dyDescent="0.2">
      <c r="B106" s="54" t="e">
        <f>VLOOKUP(E106,'VPS1'!$J$10:$J$29,1,FALSE)</f>
        <v>#N/A</v>
      </c>
      <c r="C106" s="131" t="str">
        <f t="shared" si="19"/>
        <v/>
      </c>
      <c r="D106" s="132"/>
      <c r="E106" s="132"/>
      <c r="F106" s="55"/>
      <c r="G106" s="132"/>
      <c r="H106" s="132"/>
      <c r="I106" s="132"/>
      <c r="J106" s="132"/>
      <c r="K106" s="132"/>
      <c r="L106" s="133"/>
      <c r="M106" s="134"/>
      <c r="N106" s="132"/>
      <c r="O106" s="132"/>
      <c r="P106" s="134" t="str">
        <f t="shared" si="20"/>
        <v>nepildyti</v>
      </c>
      <c r="Q106" s="135" t="str">
        <f t="shared" si="2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14"/>
        <v>0</v>
      </c>
      <c r="BH106" s="54">
        <f t="shared" si="21"/>
        <v>0</v>
      </c>
      <c r="BI106" s="54">
        <f t="shared" si="15"/>
        <v>0</v>
      </c>
      <c r="BJ106" s="54">
        <f t="shared" si="16"/>
        <v>0</v>
      </c>
      <c r="BK106" s="54">
        <f t="shared" si="17"/>
        <v>0</v>
      </c>
      <c r="BL106" s="54">
        <f t="shared" si="22"/>
        <v>0</v>
      </c>
      <c r="BM106" s="54">
        <f t="shared" si="23"/>
        <v>0</v>
      </c>
      <c r="BN106" s="54" t="str">
        <f t="shared" si="24"/>
        <v>ne</v>
      </c>
      <c r="BO106" s="54" t="str">
        <f t="shared" si="25"/>
        <v>ne</v>
      </c>
      <c r="BP106" s="54" t="str">
        <f t="shared" si="25"/>
        <v>ne</v>
      </c>
      <c r="BQ106" s="54" t="str">
        <f t="shared" si="26"/>
        <v>ne</v>
      </c>
      <c r="BR106" s="54" t="str">
        <f t="shared" si="27"/>
        <v>ne</v>
      </c>
      <c r="BS106" s="54" t="str">
        <f t="shared" si="18"/>
        <v>ne</v>
      </c>
    </row>
    <row r="107" spans="2:71" s="115" customFormat="1" x14ac:dyDescent="0.2">
      <c r="B107" s="54" t="e">
        <f>VLOOKUP(E107,'VPS1'!$J$10:$J$29,1,FALSE)</f>
        <v>#N/A</v>
      </c>
      <c r="C107" s="131" t="str">
        <f t="shared" si="19"/>
        <v/>
      </c>
      <c r="D107" s="132"/>
      <c r="E107" s="132"/>
      <c r="F107" s="55"/>
      <c r="G107" s="132"/>
      <c r="H107" s="132"/>
      <c r="I107" s="132"/>
      <c r="J107" s="132"/>
      <c r="K107" s="132"/>
      <c r="L107" s="133"/>
      <c r="M107" s="134"/>
      <c r="N107" s="132"/>
      <c r="O107" s="132"/>
      <c r="P107" s="134" t="str">
        <f t="shared" si="20"/>
        <v>nepildyti</v>
      </c>
      <c r="Q107" s="135" t="str">
        <f t="shared" si="2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14"/>
        <v>0</v>
      </c>
      <c r="BH107" s="54">
        <f t="shared" si="21"/>
        <v>0</v>
      </c>
      <c r="BI107" s="54">
        <f t="shared" si="15"/>
        <v>0</v>
      </c>
      <c r="BJ107" s="54">
        <f t="shared" si="16"/>
        <v>0</v>
      </c>
      <c r="BK107" s="54">
        <f t="shared" si="17"/>
        <v>0</v>
      </c>
      <c r="BL107" s="54">
        <f t="shared" si="22"/>
        <v>0</v>
      </c>
      <c r="BM107" s="54">
        <f t="shared" si="23"/>
        <v>0</v>
      </c>
      <c r="BN107" s="54" t="str">
        <f t="shared" si="24"/>
        <v>ne</v>
      </c>
      <c r="BO107" s="54" t="str">
        <f t="shared" si="25"/>
        <v>ne</v>
      </c>
      <c r="BP107" s="54" t="str">
        <f t="shared" si="25"/>
        <v>ne</v>
      </c>
      <c r="BQ107" s="54" t="str">
        <f t="shared" si="26"/>
        <v>ne</v>
      </c>
      <c r="BR107" s="54" t="str">
        <f t="shared" si="27"/>
        <v>ne</v>
      </c>
      <c r="BS107" s="54" t="str">
        <f t="shared" si="18"/>
        <v>ne</v>
      </c>
    </row>
    <row r="108" spans="2:71" s="115" customFormat="1" x14ac:dyDescent="0.2">
      <c r="B108" s="54" t="e">
        <f>VLOOKUP(E108,'VPS1'!$J$10:$J$29,1,FALSE)</f>
        <v>#N/A</v>
      </c>
      <c r="C108" s="131" t="str">
        <f t="shared" si="19"/>
        <v/>
      </c>
      <c r="D108" s="132"/>
      <c r="E108" s="132"/>
      <c r="F108" s="55"/>
      <c r="G108" s="132"/>
      <c r="H108" s="132"/>
      <c r="I108" s="132"/>
      <c r="J108" s="132"/>
      <c r="K108" s="132"/>
      <c r="L108" s="133"/>
      <c r="M108" s="134"/>
      <c r="N108" s="132"/>
      <c r="O108" s="132"/>
      <c r="P108" s="134" t="str">
        <f t="shared" si="20"/>
        <v>nepildyti</v>
      </c>
      <c r="Q108" s="135" t="str">
        <f t="shared" si="2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14"/>
        <v>0</v>
      </c>
      <c r="BH108" s="54">
        <f t="shared" si="21"/>
        <v>0</v>
      </c>
      <c r="BI108" s="54">
        <f t="shared" si="15"/>
        <v>0</v>
      </c>
      <c r="BJ108" s="54">
        <f t="shared" si="16"/>
        <v>0</v>
      </c>
      <c r="BK108" s="54">
        <f t="shared" si="17"/>
        <v>0</v>
      </c>
      <c r="BL108" s="54">
        <f t="shared" si="22"/>
        <v>0</v>
      </c>
      <c r="BM108" s="54">
        <f t="shared" si="23"/>
        <v>0</v>
      </c>
      <c r="BN108" s="54" t="str">
        <f t="shared" si="24"/>
        <v>ne</v>
      </c>
      <c r="BO108" s="54" t="str">
        <f t="shared" si="25"/>
        <v>ne</v>
      </c>
      <c r="BP108" s="54" t="str">
        <f t="shared" si="25"/>
        <v>ne</v>
      </c>
      <c r="BQ108" s="54" t="str">
        <f t="shared" si="26"/>
        <v>ne</v>
      </c>
      <c r="BR108" s="54" t="str">
        <f t="shared" si="27"/>
        <v>ne</v>
      </c>
      <c r="BS108" s="54" t="str">
        <f t="shared" si="18"/>
        <v>ne</v>
      </c>
    </row>
    <row r="109" spans="2:71" s="115" customFormat="1" x14ac:dyDescent="0.2">
      <c r="B109" s="54" t="e">
        <f>VLOOKUP(E109,'VPS1'!$J$10:$J$29,1,FALSE)</f>
        <v>#N/A</v>
      </c>
      <c r="C109" s="131" t="str">
        <f t="shared" si="19"/>
        <v/>
      </c>
      <c r="D109" s="132"/>
      <c r="E109" s="132"/>
      <c r="F109" s="55"/>
      <c r="G109" s="132"/>
      <c r="H109" s="132"/>
      <c r="I109" s="132"/>
      <c r="J109" s="132"/>
      <c r="K109" s="132"/>
      <c r="L109" s="133"/>
      <c r="M109" s="134"/>
      <c r="N109" s="132"/>
      <c r="O109" s="132"/>
      <c r="P109" s="134" t="str">
        <f t="shared" si="20"/>
        <v>nepildyti</v>
      </c>
      <c r="Q109" s="135" t="str">
        <f t="shared" si="2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14"/>
        <v>0</v>
      </c>
      <c r="BH109" s="54">
        <f t="shared" si="21"/>
        <v>0</v>
      </c>
      <c r="BI109" s="54">
        <f t="shared" si="15"/>
        <v>0</v>
      </c>
      <c r="BJ109" s="54">
        <f t="shared" si="16"/>
        <v>0</v>
      </c>
      <c r="BK109" s="54">
        <f t="shared" si="17"/>
        <v>0</v>
      </c>
      <c r="BL109" s="54">
        <f t="shared" si="22"/>
        <v>0</v>
      </c>
      <c r="BM109" s="54">
        <f t="shared" si="23"/>
        <v>0</v>
      </c>
      <c r="BN109" s="54" t="str">
        <f t="shared" si="24"/>
        <v>ne</v>
      </c>
      <c r="BO109" s="54" t="str">
        <f t="shared" si="25"/>
        <v>ne</v>
      </c>
      <c r="BP109" s="54" t="str">
        <f t="shared" si="25"/>
        <v>ne</v>
      </c>
      <c r="BQ109" s="54" t="str">
        <f t="shared" si="26"/>
        <v>ne</v>
      </c>
      <c r="BR109" s="54" t="str">
        <f t="shared" si="27"/>
        <v>ne</v>
      </c>
      <c r="BS109" s="54" t="str">
        <f t="shared" si="18"/>
        <v>ne</v>
      </c>
    </row>
    <row r="110" spans="2:71" s="115" customFormat="1" x14ac:dyDescent="0.2">
      <c r="B110" s="54" t="e">
        <f>VLOOKUP(E110,'VPS1'!$J$10:$J$29,1,FALSE)</f>
        <v>#N/A</v>
      </c>
      <c r="C110" s="131" t="str">
        <f t="shared" si="19"/>
        <v/>
      </c>
      <c r="D110" s="132"/>
      <c r="E110" s="132"/>
      <c r="F110" s="55"/>
      <c r="G110" s="132"/>
      <c r="H110" s="132"/>
      <c r="I110" s="132"/>
      <c r="J110" s="132"/>
      <c r="K110" s="132"/>
      <c r="L110" s="133"/>
      <c r="M110" s="134"/>
      <c r="N110" s="132"/>
      <c r="O110" s="132"/>
      <c r="P110" s="134" t="str">
        <f t="shared" si="20"/>
        <v>nepildyti</v>
      </c>
      <c r="Q110" s="135" t="str">
        <f t="shared" si="2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14"/>
        <v>0</v>
      </c>
      <c r="BH110" s="54">
        <f t="shared" si="21"/>
        <v>0</v>
      </c>
      <c r="BI110" s="54">
        <f t="shared" si="15"/>
        <v>0</v>
      </c>
      <c r="BJ110" s="54">
        <f t="shared" si="16"/>
        <v>0</v>
      </c>
      <c r="BK110" s="54">
        <f t="shared" si="17"/>
        <v>0</v>
      </c>
      <c r="BL110" s="54">
        <f t="shared" si="22"/>
        <v>0</v>
      </c>
      <c r="BM110" s="54">
        <f t="shared" si="23"/>
        <v>0</v>
      </c>
      <c r="BN110" s="54" t="str">
        <f t="shared" si="24"/>
        <v>ne</v>
      </c>
      <c r="BO110" s="54" t="str">
        <f t="shared" si="25"/>
        <v>ne</v>
      </c>
      <c r="BP110" s="54" t="str">
        <f t="shared" si="25"/>
        <v>ne</v>
      </c>
      <c r="BQ110" s="54" t="str">
        <f t="shared" si="26"/>
        <v>ne</v>
      </c>
      <c r="BR110" s="54" t="str">
        <f t="shared" si="27"/>
        <v>ne</v>
      </c>
      <c r="BS110" s="54" t="str">
        <f t="shared" si="18"/>
        <v>ne</v>
      </c>
    </row>
    <row r="111" spans="2:71" s="115" customFormat="1" x14ac:dyDescent="0.2">
      <c r="B111" s="54" t="e">
        <f>VLOOKUP(E111,'VPS1'!$J$10:$J$29,1,FALSE)</f>
        <v>#N/A</v>
      </c>
      <c r="C111" s="131" t="str">
        <f t="shared" si="19"/>
        <v/>
      </c>
      <c r="D111" s="132"/>
      <c r="E111" s="132"/>
      <c r="F111" s="55"/>
      <c r="G111" s="132"/>
      <c r="H111" s="132"/>
      <c r="I111" s="132"/>
      <c r="J111" s="132"/>
      <c r="K111" s="132"/>
      <c r="L111" s="133"/>
      <c r="M111" s="134"/>
      <c r="N111" s="132"/>
      <c r="O111" s="132"/>
      <c r="P111" s="134" t="str">
        <f t="shared" si="20"/>
        <v>nepildyti</v>
      </c>
      <c r="Q111" s="135" t="str">
        <f t="shared" si="2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14"/>
        <v>0</v>
      </c>
      <c r="BH111" s="54">
        <f t="shared" si="21"/>
        <v>0</v>
      </c>
      <c r="BI111" s="54">
        <f t="shared" si="15"/>
        <v>0</v>
      </c>
      <c r="BJ111" s="54">
        <f t="shared" si="16"/>
        <v>0</v>
      </c>
      <c r="BK111" s="54">
        <f t="shared" si="17"/>
        <v>0</v>
      </c>
      <c r="BL111" s="54">
        <f t="shared" si="22"/>
        <v>0</v>
      </c>
      <c r="BM111" s="54">
        <f t="shared" si="23"/>
        <v>0</v>
      </c>
      <c r="BN111" s="54" t="str">
        <f t="shared" si="24"/>
        <v>ne</v>
      </c>
      <c r="BO111" s="54" t="str">
        <f t="shared" si="25"/>
        <v>ne</v>
      </c>
      <c r="BP111" s="54" t="str">
        <f t="shared" si="25"/>
        <v>ne</v>
      </c>
      <c r="BQ111" s="54" t="str">
        <f t="shared" si="26"/>
        <v>ne</v>
      </c>
      <c r="BR111" s="54" t="str">
        <f t="shared" si="27"/>
        <v>ne</v>
      </c>
      <c r="BS111" s="54" t="str">
        <f t="shared" si="18"/>
        <v>ne</v>
      </c>
    </row>
    <row r="112" spans="2:71" s="115" customFormat="1" x14ac:dyDescent="0.2">
      <c r="B112" s="54" t="e">
        <f>VLOOKUP(E112,'VPS1'!$J$10:$J$29,1,FALSE)</f>
        <v>#N/A</v>
      </c>
      <c r="C112" s="131" t="str">
        <f t="shared" si="19"/>
        <v/>
      </c>
      <c r="D112" s="132"/>
      <c r="E112" s="132"/>
      <c r="F112" s="55"/>
      <c r="G112" s="132"/>
      <c r="H112" s="132"/>
      <c r="I112" s="132"/>
      <c r="J112" s="132"/>
      <c r="K112" s="132"/>
      <c r="L112" s="133"/>
      <c r="M112" s="134"/>
      <c r="N112" s="132"/>
      <c r="O112" s="132"/>
      <c r="P112" s="134" t="str">
        <f t="shared" si="20"/>
        <v>nepildyti</v>
      </c>
      <c r="Q112" s="135" t="str">
        <f t="shared" si="2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14"/>
        <v>0</v>
      </c>
      <c r="BH112" s="54">
        <f t="shared" si="21"/>
        <v>0</v>
      </c>
      <c r="BI112" s="54">
        <f t="shared" si="15"/>
        <v>0</v>
      </c>
      <c r="BJ112" s="54">
        <f t="shared" si="16"/>
        <v>0</v>
      </c>
      <c r="BK112" s="54">
        <f t="shared" si="17"/>
        <v>0</v>
      </c>
      <c r="BL112" s="54">
        <f t="shared" si="22"/>
        <v>0</v>
      </c>
      <c r="BM112" s="54">
        <f t="shared" si="23"/>
        <v>0</v>
      </c>
      <c r="BN112" s="54" t="str">
        <f t="shared" si="24"/>
        <v>ne</v>
      </c>
      <c r="BO112" s="54" t="str">
        <f t="shared" si="25"/>
        <v>ne</v>
      </c>
      <c r="BP112" s="54" t="str">
        <f t="shared" si="25"/>
        <v>ne</v>
      </c>
      <c r="BQ112" s="54" t="str">
        <f t="shared" si="26"/>
        <v>ne</v>
      </c>
      <c r="BR112" s="54" t="str">
        <f t="shared" si="27"/>
        <v>ne</v>
      </c>
      <c r="BS112" s="54" t="str">
        <f t="shared" si="18"/>
        <v>ne</v>
      </c>
    </row>
    <row r="113" spans="2:71" s="115" customFormat="1" x14ac:dyDescent="0.2">
      <c r="B113" s="54" t="e">
        <f>VLOOKUP(E113,'VPS1'!$J$10:$J$29,1,FALSE)</f>
        <v>#N/A</v>
      </c>
      <c r="C113" s="131" t="str">
        <f t="shared" si="19"/>
        <v/>
      </c>
      <c r="D113" s="132"/>
      <c r="E113" s="132"/>
      <c r="F113" s="55"/>
      <c r="G113" s="132"/>
      <c r="H113" s="132"/>
      <c r="I113" s="132"/>
      <c r="J113" s="132"/>
      <c r="K113" s="132"/>
      <c r="L113" s="133"/>
      <c r="M113" s="134"/>
      <c r="N113" s="132"/>
      <c r="O113" s="132"/>
      <c r="P113" s="134" t="str">
        <f t="shared" si="20"/>
        <v>nepildyti</v>
      </c>
      <c r="Q113" s="135" t="str">
        <f t="shared" si="2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14"/>
        <v>0</v>
      </c>
      <c r="BH113" s="54">
        <f t="shared" si="21"/>
        <v>0</v>
      </c>
      <c r="BI113" s="54">
        <f t="shared" si="15"/>
        <v>0</v>
      </c>
      <c r="BJ113" s="54">
        <f t="shared" si="16"/>
        <v>0</v>
      </c>
      <c r="BK113" s="54">
        <f t="shared" si="17"/>
        <v>0</v>
      </c>
      <c r="BL113" s="54">
        <f t="shared" si="22"/>
        <v>0</v>
      </c>
      <c r="BM113" s="54">
        <f t="shared" si="23"/>
        <v>0</v>
      </c>
      <c r="BN113" s="54" t="str">
        <f t="shared" si="24"/>
        <v>ne</v>
      </c>
      <c r="BO113" s="54" t="str">
        <f t="shared" si="25"/>
        <v>ne</v>
      </c>
      <c r="BP113" s="54" t="str">
        <f t="shared" si="25"/>
        <v>ne</v>
      </c>
      <c r="BQ113" s="54" t="str">
        <f t="shared" si="26"/>
        <v>ne</v>
      </c>
      <c r="BR113" s="54" t="str">
        <f t="shared" si="27"/>
        <v>ne</v>
      </c>
      <c r="BS113" s="54" t="str">
        <f t="shared" si="18"/>
        <v>ne</v>
      </c>
    </row>
    <row r="114" spans="2:71" s="115" customFormat="1" x14ac:dyDescent="0.2">
      <c r="B114" s="54" t="e">
        <f>VLOOKUP(E114,'VPS1'!$J$10:$J$29,1,FALSE)</f>
        <v>#N/A</v>
      </c>
      <c r="C114" s="131" t="str">
        <f t="shared" si="19"/>
        <v/>
      </c>
      <c r="D114" s="132"/>
      <c r="E114" s="132"/>
      <c r="F114" s="55"/>
      <c r="G114" s="132"/>
      <c r="H114" s="132"/>
      <c r="I114" s="132"/>
      <c r="J114" s="132"/>
      <c r="K114" s="132"/>
      <c r="L114" s="133"/>
      <c r="M114" s="134"/>
      <c r="N114" s="132"/>
      <c r="O114" s="132"/>
      <c r="P114" s="134" t="str">
        <f t="shared" si="20"/>
        <v>nepildyti</v>
      </c>
      <c r="Q114" s="135" t="str">
        <f t="shared" si="2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14"/>
        <v>0</v>
      </c>
      <c r="BH114" s="54">
        <f t="shared" si="21"/>
        <v>0</v>
      </c>
      <c r="BI114" s="54">
        <f t="shared" si="15"/>
        <v>0</v>
      </c>
      <c r="BJ114" s="54">
        <f t="shared" si="16"/>
        <v>0</v>
      </c>
      <c r="BK114" s="54">
        <f t="shared" si="17"/>
        <v>0</v>
      </c>
      <c r="BL114" s="54">
        <f t="shared" si="22"/>
        <v>0</v>
      </c>
      <c r="BM114" s="54">
        <f t="shared" si="23"/>
        <v>0</v>
      </c>
      <c r="BN114" s="54" t="str">
        <f t="shared" si="24"/>
        <v>ne</v>
      </c>
      <c r="BO114" s="54" t="str">
        <f t="shared" si="25"/>
        <v>ne</v>
      </c>
      <c r="BP114" s="54" t="str">
        <f t="shared" si="25"/>
        <v>ne</v>
      </c>
      <c r="BQ114" s="54" t="str">
        <f t="shared" si="26"/>
        <v>ne</v>
      </c>
      <c r="BR114" s="54" t="str">
        <f t="shared" si="27"/>
        <v>ne</v>
      </c>
      <c r="BS114" s="54" t="str">
        <f t="shared" si="18"/>
        <v>ne</v>
      </c>
    </row>
    <row r="115" spans="2:71" s="115" customFormat="1" x14ac:dyDescent="0.2">
      <c r="B115" s="54" t="e">
        <f>VLOOKUP(E115,'VPS1'!$J$10:$J$29,1,FALSE)</f>
        <v>#N/A</v>
      </c>
      <c r="C115" s="131" t="str">
        <f t="shared" si="19"/>
        <v/>
      </c>
      <c r="D115" s="132"/>
      <c r="E115" s="132"/>
      <c r="F115" s="55"/>
      <c r="G115" s="132"/>
      <c r="H115" s="132"/>
      <c r="I115" s="132"/>
      <c r="J115" s="132"/>
      <c r="K115" s="132"/>
      <c r="L115" s="133"/>
      <c r="M115" s="134"/>
      <c r="N115" s="132"/>
      <c r="O115" s="132"/>
      <c r="P115" s="134" t="str">
        <f t="shared" si="20"/>
        <v>nepildyti</v>
      </c>
      <c r="Q115" s="135" t="str">
        <f t="shared" si="2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14"/>
        <v>0</v>
      </c>
      <c r="BH115" s="54">
        <f t="shared" si="21"/>
        <v>0</v>
      </c>
      <c r="BI115" s="54">
        <f t="shared" si="15"/>
        <v>0</v>
      </c>
      <c r="BJ115" s="54">
        <f t="shared" si="16"/>
        <v>0</v>
      </c>
      <c r="BK115" s="54">
        <f t="shared" si="17"/>
        <v>0</v>
      </c>
      <c r="BL115" s="54">
        <f t="shared" si="22"/>
        <v>0</v>
      </c>
      <c r="BM115" s="54">
        <f t="shared" si="23"/>
        <v>0</v>
      </c>
      <c r="BN115" s="54" t="str">
        <f t="shared" si="24"/>
        <v>ne</v>
      </c>
      <c r="BO115" s="54" t="str">
        <f t="shared" si="25"/>
        <v>ne</v>
      </c>
      <c r="BP115" s="54" t="str">
        <f t="shared" si="25"/>
        <v>ne</v>
      </c>
      <c r="BQ115" s="54" t="str">
        <f t="shared" si="26"/>
        <v>ne</v>
      </c>
      <c r="BR115" s="54" t="str">
        <f t="shared" si="27"/>
        <v>ne</v>
      </c>
      <c r="BS115" s="54" t="str">
        <f t="shared" si="18"/>
        <v>ne</v>
      </c>
    </row>
    <row r="116" spans="2:71" s="115" customFormat="1" x14ac:dyDescent="0.2">
      <c r="B116" s="54" t="e">
        <f>VLOOKUP(E116,'VPS1'!$J$10:$J$29,1,FALSE)</f>
        <v>#N/A</v>
      </c>
      <c r="C116" s="131" t="str">
        <f t="shared" si="19"/>
        <v/>
      </c>
      <c r="D116" s="132"/>
      <c r="E116" s="132"/>
      <c r="F116" s="55"/>
      <c r="G116" s="132"/>
      <c r="H116" s="132"/>
      <c r="I116" s="132"/>
      <c r="J116" s="132"/>
      <c r="K116" s="132"/>
      <c r="L116" s="133"/>
      <c r="M116" s="134"/>
      <c r="N116" s="132"/>
      <c r="O116" s="132"/>
      <c r="P116" s="134" t="str">
        <f t="shared" si="20"/>
        <v>nepildyti</v>
      </c>
      <c r="Q116" s="135" t="str">
        <f t="shared" si="2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14"/>
        <v>0</v>
      </c>
      <c r="BH116" s="54">
        <f t="shared" si="21"/>
        <v>0</v>
      </c>
      <c r="BI116" s="54">
        <f t="shared" si="15"/>
        <v>0</v>
      </c>
      <c r="BJ116" s="54">
        <f t="shared" si="16"/>
        <v>0</v>
      </c>
      <c r="BK116" s="54">
        <f t="shared" si="17"/>
        <v>0</v>
      </c>
      <c r="BL116" s="54">
        <f t="shared" si="22"/>
        <v>0</v>
      </c>
      <c r="BM116" s="54">
        <f t="shared" si="23"/>
        <v>0</v>
      </c>
      <c r="BN116" s="54" t="str">
        <f t="shared" si="24"/>
        <v>ne</v>
      </c>
      <c r="BO116" s="54" t="str">
        <f t="shared" si="25"/>
        <v>ne</v>
      </c>
      <c r="BP116" s="54" t="str">
        <f t="shared" si="25"/>
        <v>ne</v>
      </c>
      <c r="BQ116" s="54" t="str">
        <f t="shared" si="26"/>
        <v>ne</v>
      </c>
      <c r="BR116" s="54" t="str">
        <f t="shared" si="27"/>
        <v>ne</v>
      </c>
      <c r="BS116" s="54" t="str">
        <f t="shared" si="18"/>
        <v>ne</v>
      </c>
    </row>
    <row r="117" spans="2:71" s="115" customFormat="1" x14ac:dyDescent="0.2">
      <c r="B117" s="54" t="e">
        <f>VLOOKUP(E117,'VPS1'!$J$10:$J$29,1,FALSE)</f>
        <v>#N/A</v>
      </c>
      <c r="C117" s="131" t="str">
        <f t="shared" si="19"/>
        <v/>
      </c>
      <c r="D117" s="132"/>
      <c r="E117" s="132"/>
      <c r="F117" s="55"/>
      <c r="G117" s="132"/>
      <c r="H117" s="132"/>
      <c r="I117" s="132"/>
      <c r="J117" s="132"/>
      <c r="K117" s="132"/>
      <c r="L117" s="133"/>
      <c r="M117" s="134"/>
      <c r="N117" s="132"/>
      <c r="O117" s="132"/>
      <c r="P117" s="134" t="str">
        <f t="shared" si="20"/>
        <v>nepildyti</v>
      </c>
      <c r="Q117" s="135" t="str">
        <f t="shared" si="2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14"/>
        <v>0</v>
      </c>
      <c r="BH117" s="54">
        <f t="shared" si="21"/>
        <v>0</v>
      </c>
      <c r="BI117" s="54">
        <f t="shared" si="15"/>
        <v>0</v>
      </c>
      <c r="BJ117" s="54">
        <f t="shared" si="16"/>
        <v>0</v>
      </c>
      <c r="BK117" s="54">
        <f t="shared" si="17"/>
        <v>0</v>
      </c>
      <c r="BL117" s="54">
        <f t="shared" si="22"/>
        <v>0</v>
      </c>
      <c r="BM117" s="54">
        <f t="shared" si="23"/>
        <v>0</v>
      </c>
      <c r="BN117" s="54" t="str">
        <f t="shared" si="24"/>
        <v>ne</v>
      </c>
      <c r="BO117" s="54" t="str">
        <f t="shared" si="25"/>
        <v>ne</v>
      </c>
      <c r="BP117" s="54" t="str">
        <f t="shared" si="25"/>
        <v>ne</v>
      </c>
      <c r="BQ117" s="54" t="str">
        <f t="shared" si="26"/>
        <v>ne</v>
      </c>
      <c r="BR117" s="54" t="str">
        <f t="shared" si="27"/>
        <v>ne</v>
      </c>
      <c r="BS117" s="54" t="str">
        <f t="shared" si="18"/>
        <v>ne</v>
      </c>
    </row>
    <row r="118" spans="2:71" s="115" customFormat="1" x14ac:dyDescent="0.2">
      <c r="B118" s="54" t="e">
        <f>VLOOKUP(E118,'VPS1'!$J$10:$J$29,1,FALSE)</f>
        <v>#N/A</v>
      </c>
      <c r="C118" s="131" t="str">
        <f t="shared" si="19"/>
        <v/>
      </c>
      <c r="D118" s="132"/>
      <c r="E118" s="132"/>
      <c r="F118" s="55"/>
      <c r="G118" s="132"/>
      <c r="H118" s="132"/>
      <c r="I118" s="132"/>
      <c r="J118" s="132"/>
      <c r="K118" s="132"/>
      <c r="L118" s="133"/>
      <c r="M118" s="134"/>
      <c r="N118" s="132"/>
      <c r="O118" s="132"/>
      <c r="P118" s="134" t="str">
        <f t="shared" si="20"/>
        <v>nepildyti</v>
      </c>
      <c r="Q118" s="135" t="str">
        <f t="shared" si="2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14"/>
        <v>0</v>
      </c>
      <c r="BH118" s="54">
        <f t="shared" si="21"/>
        <v>0</v>
      </c>
      <c r="BI118" s="54">
        <f t="shared" si="15"/>
        <v>0</v>
      </c>
      <c r="BJ118" s="54">
        <f t="shared" si="16"/>
        <v>0</v>
      </c>
      <c r="BK118" s="54">
        <f t="shared" si="17"/>
        <v>0</v>
      </c>
      <c r="BL118" s="54">
        <f t="shared" si="22"/>
        <v>0</v>
      </c>
      <c r="BM118" s="54">
        <f t="shared" si="23"/>
        <v>0</v>
      </c>
      <c r="BN118" s="54" t="str">
        <f t="shared" si="24"/>
        <v>ne</v>
      </c>
      <c r="BO118" s="54" t="str">
        <f t="shared" si="25"/>
        <v>ne</v>
      </c>
      <c r="BP118" s="54" t="str">
        <f t="shared" si="25"/>
        <v>ne</v>
      </c>
      <c r="BQ118" s="54" t="str">
        <f t="shared" si="26"/>
        <v>ne</v>
      </c>
      <c r="BR118" s="54" t="str">
        <f t="shared" si="27"/>
        <v>ne</v>
      </c>
      <c r="BS118" s="54" t="str">
        <f t="shared" si="18"/>
        <v>ne</v>
      </c>
    </row>
    <row r="119" spans="2:71" s="115" customFormat="1" x14ac:dyDescent="0.2">
      <c r="B119" s="54" t="e">
        <f>VLOOKUP(E119,'VPS1'!$J$10:$J$29,1,FALSE)</f>
        <v>#N/A</v>
      </c>
      <c r="C119" s="131" t="str">
        <f t="shared" si="19"/>
        <v/>
      </c>
      <c r="D119" s="132"/>
      <c r="E119" s="132"/>
      <c r="F119" s="55"/>
      <c r="G119" s="132"/>
      <c r="H119" s="132"/>
      <c r="I119" s="132"/>
      <c r="J119" s="132"/>
      <c r="K119" s="132"/>
      <c r="L119" s="133"/>
      <c r="M119" s="134"/>
      <c r="N119" s="132"/>
      <c r="O119" s="132"/>
      <c r="P119" s="134" t="str">
        <f t="shared" si="20"/>
        <v>nepildyti</v>
      </c>
      <c r="Q119" s="135" t="str">
        <f t="shared" si="2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14"/>
        <v>0</v>
      </c>
      <c r="BH119" s="54">
        <f t="shared" si="21"/>
        <v>0</v>
      </c>
      <c r="BI119" s="54">
        <f t="shared" si="15"/>
        <v>0</v>
      </c>
      <c r="BJ119" s="54">
        <f t="shared" si="16"/>
        <v>0</v>
      </c>
      <c r="BK119" s="54">
        <f t="shared" si="17"/>
        <v>0</v>
      </c>
      <c r="BL119" s="54">
        <f t="shared" si="22"/>
        <v>0</v>
      </c>
      <c r="BM119" s="54">
        <f t="shared" si="23"/>
        <v>0</v>
      </c>
      <c r="BN119" s="54" t="str">
        <f t="shared" si="24"/>
        <v>ne</v>
      </c>
      <c r="BO119" s="54" t="str">
        <f t="shared" si="25"/>
        <v>ne</v>
      </c>
      <c r="BP119" s="54" t="str">
        <f t="shared" si="25"/>
        <v>ne</v>
      </c>
      <c r="BQ119" s="54" t="str">
        <f t="shared" si="26"/>
        <v>ne</v>
      </c>
      <c r="BR119" s="54" t="str">
        <f t="shared" si="27"/>
        <v>ne</v>
      </c>
      <c r="BS119" s="54" t="str">
        <f t="shared" si="18"/>
        <v>ne</v>
      </c>
    </row>
    <row r="120" spans="2:71" s="115" customFormat="1" x14ac:dyDescent="0.2">
      <c r="B120" s="54" t="e">
        <f>VLOOKUP(E120,'VPS1'!$J$10:$J$29,1,FALSE)</f>
        <v>#N/A</v>
      </c>
      <c r="C120" s="131" t="str">
        <f t="shared" si="19"/>
        <v/>
      </c>
      <c r="D120" s="132"/>
      <c r="E120" s="132"/>
      <c r="F120" s="55"/>
      <c r="G120" s="132"/>
      <c r="H120" s="132"/>
      <c r="I120" s="132"/>
      <c r="J120" s="132"/>
      <c r="K120" s="132"/>
      <c r="L120" s="133"/>
      <c r="M120" s="134"/>
      <c r="N120" s="132"/>
      <c r="O120" s="132"/>
      <c r="P120" s="134" t="str">
        <f t="shared" si="20"/>
        <v>nepildyti</v>
      </c>
      <c r="Q120" s="135" t="str">
        <f t="shared" si="2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14"/>
        <v>0</v>
      </c>
      <c r="BH120" s="54">
        <f t="shared" si="21"/>
        <v>0</v>
      </c>
      <c r="BI120" s="54">
        <f t="shared" si="15"/>
        <v>0</v>
      </c>
      <c r="BJ120" s="54">
        <f t="shared" si="16"/>
        <v>0</v>
      </c>
      <c r="BK120" s="54">
        <f t="shared" si="17"/>
        <v>0</v>
      </c>
      <c r="BL120" s="54">
        <f t="shared" si="22"/>
        <v>0</v>
      </c>
      <c r="BM120" s="54">
        <f t="shared" si="23"/>
        <v>0</v>
      </c>
      <c r="BN120" s="54" t="str">
        <f t="shared" si="24"/>
        <v>ne</v>
      </c>
      <c r="BO120" s="54" t="str">
        <f t="shared" si="25"/>
        <v>ne</v>
      </c>
      <c r="BP120" s="54" t="str">
        <f t="shared" si="25"/>
        <v>ne</v>
      </c>
      <c r="BQ120" s="54" t="str">
        <f t="shared" si="26"/>
        <v>ne</v>
      </c>
      <c r="BR120" s="54" t="str">
        <f t="shared" si="27"/>
        <v>ne</v>
      </c>
      <c r="BS120" s="54" t="str">
        <f t="shared" si="18"/>
        <v>ne</v>
      </c>
    </row>
    <row r="121" spans="2:71" s="115" customFormat="1" x14ac:dyDescent="0.2">
      <c r="B121" s="54" t="e">
        <f>VLOOKUP(E121,'VPS1'!$J$10:$J$29,1,FALSE)</f>
        <v>#N/A</v>
      </c>
      <c r="C121" s="131" t="str">
        <f t="shared" si="19"/>
        <v/>
      </c>
      <c r="D121" s="132"/>
      <c r="E121" s="132"/>
      <c r="F121" s="55"/>
      <c r="G121" s="132"/>
      <c r="H121" s="132"/>
      <c r="I121" s="132"/>
      <c r="J121" s="132"/>
      <c r="K121" s="132"/>
      <c r="L121" s="133"/>
      <c r="M121" s="134"/>
      <c r="N121" s="132"/>
      <c r="O121" s="132"/>
      <c r="P121" s="134" t="str">
        <f t="shared" si="20"/>
        <v>nepildyti</v>
      </c>
      <c r="Q121" s="135" t="str">
        <f t="shared" si="2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14"/>
        <v>0</v>
      </c>
      <c r="BH121" s="54">
        <f t="shared" si="21"/>
        <v>0</v>
      </c>
      <c r="BI121" s="54">
        <f t="shared" si="15"/>
        <v>0</v>
      </c>
      <c r="BJ121" s="54">
        <f t="shared" si="16"/>
        <v>0</v>
      </c>
      <c r="BK121" s="54">
        <f t="shared" si="17"/>
        <v>0</v>
      </c>
      <c r="BL121" s="54">
        <f t="shared" si="22"/>
        <v>0</v>
      </c>
      <c r="BM121" s="54">
        <f t="shared" si="23"/>
        <v>0</v>
      </c>
      <c r="BN121" s="54" t="str">
        <f t="shared" si="24"/>
        <v>ne</v>
      </c>
      <c r="BO121" s="54" t="str">
        <f t="shared" si="25"/>
        <v>ne</v>
      </c>
      <c r="BP121" s="54" t="str">
        <f t="shared" si="25"/>
        <v>ne</v>
      </c>
      <c r="BQ121" s="54" t="str">
        <f t="shared" si="26"/>
        <v>ne</v>
      </c>
      <c r="BR121" s="54" t="str">
        <f t="shared" si="27"/>
        <v>ne</v>
      </c>
      <c r="BS121" s="54" t="str">
        <f t="shared" si="18"/>
        <v>ne</v>
      </c>
    </row>
    <row r="122" spans="2:71" s="115" customFormat="1" x14ac:dyDescent="0.2">
      <c r="B122" s="54" t="e">
        <f>VLOOKUP(E122,'VPS1'!$J$10:$J$29,1,FALSE)</f>
        <v>#N/A</v>
      </c>
      <c r="C122" s="131" t="str">
        <f t="shared" si="19"/>
        <v/>
      </c>
      <c r="D122" s="132"/>
      <c r="E122" s="132"/>
      <c r="F122" s="55"/>
      <c r="G122" s="132"/>
      <c r="H122" s="132"/>
      <c r="I122" s="132"/>
      <c r="J122" s="132"/>
      <c r="K122" s="132"/>
      <c r="L122" s="133"/>
      <c r="M122" s="134"/>
      <c r="N122" s="132"/>
      <c r="O122" s="132"/>
      <c r="P122" s="134" t="str">
        <f t="shared" si="20"/>
        <v>nepildyti</v>
      </c>
      <c r="Q122" s="135" t="str">
        <f t="shared" si="2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14"/>
        <v>0</v>
      </c>
      <c r="BH122" s="54">
        <f t="shared" si="21"/>
        <v>0</v>
      </c>
      <c r="BI122" s="54">
        <f t="shared" si="15"/>
        <v>0</v>
      </c>
      <c r="BJ122" s="54">
        <f t="shared" si="16"/>
        <v>0</v>
      </c>
      <c r="BK122" s="54">
        <f t="shared" si="17"/>
        <v>0</v>
      </c>
      <c r="BL122" s="54">
        <f t="shared" si="22"/>
        <v>0</v>
      </c>
      <c r="BM122" s="54">
        <f t="shared" si="23"/>
        <v>0</v>
      </c>
      <c r="BN122" s="54" t="str">
        <f t="shared" si="24"/>
        <v>ne</v>
      </c>
      <c r="BO122" s="54" t="str">
        <f t="shared" si="25"/>
        <v>ne</v>
      </c>
      <c r="BP122" s="54" t="str">
        <f t="shared" si="25"/>
        <v>ne</v>
      </c>
      <c r="BQ122" s="54" t="str">
        <f t="shared" si="26"/>
        <v>ne</v>
      </c>
      <c r="BR122" s="54" t="str">
        <f t="shared" si="27"/>
        <v>ne</v>
      </c>
      <c r="BS122" s="54" t="str">
        <f t="shared" si="18"/>
        <v>ne</v>
      </c>
    </row>
    <row r="123" spans="2:71" s="115" customFormat="1" x14ac:dyDescent="0.2">
      <c r="B123" s="54" t="e">
        <f>VLOOKUP(E123,'VPS1'!$J$10:$J$29,1,FALSE)</f>
        <v>#N/A</v>
      </c>
      <c r="C123" s="131" t="str">
        <f t="shared" si="19"/>
        <v/>
      </c>
      <c r="D123" s="132"/>
      <c r="E123" s="132"/>
      <c r="F123" s="55"/>
      <c r="G123" s="132"/>
      <c r="H123" s="132"/>
      <c r="I123" s="132"/>
      <c r="J123" s="132"/>
      <c r="K123" s="132"/>
      <c r="L123" s="133"/>
      <c r="M123" s="134"/>
      <c r="N123" s="132"/>
      <c r="O123" s="132"/>
      <c r="P123" s="134" t="str">
        <f t="shared" si="20"/>
        <v>nepildyti</v>
      </c>
      <c r="Q123" s="135" t="str">
        <f t="shared" si="2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14"/>
        <v>0</v>
      </c>
      <c r="BH123" s="54">
        <f t="shared" si="21"/>
        <v>0</v>
      </c>
      <c r="BI123" s="54">
        <f t="shared" si="15"/>
        <v>0</v>
      </c>
      <c r="BJ123" s="54">
        <f t="shared" si="16"/>
        <v>0</v>
      </c>
      <c r="BK123" s="54">
        <f t="shared" si="17"/>
        <v>0</v>
      </c>
      <c r="BL123" s="54">
        <f t="shared" si="22"/>
        <v>0</v>
      </c>
      <c r="BM123" s="54">
        <f t="shared" si="23"/>
        <v>0</v>
      </c>
      <c r="BN123" s="54" t="str">
        <f t="shared" si="24"/>
        <v>ne</v>
      </c>
      <c r="BO123" s="54" t="str">
        <f t="shared" si="25"/>
        <v>ne</v>
      </c>
      <c r="BP123" s="54" t="str">
        <f t="shared" si="25"/>
        <v>ne</v>
      </c>
      <c r="BQ123" s="54" t="str">
        <f t="shared" si="26"/>
        <v>ne</v>
      </c>
      <c r="BR123" s="54" t="str">
        <f t="shared" si="27"/>
        <v>ne</v>
      </c>
      <c r="BS123" s="54" t="str">
        <f t="shared" si="18"/>
        <v>ne</v>
      </c>
    </row>
    <row r="124" spans="2:71" s="115" customFormat="1" x14ac:dyDescent="0.2">
      <c r="B124" s="54" t="e">
        <f>VLOOKUP(E124,'VPS1'!$J$10:$J$29,1,FALSE)</f>
        <v>#N/A</v>
      </c>
      <c r="C124" s="131" t="str">
        <f t="shared" si="19"/>
        <v/>
      </c>
      <c r="D124" s="132"/>
      <c r="E124" s="132"/>
      <c r="F124" s="55"/>
      <c r="G124" s="132"/>
      <c r="H124" s="132"/>
      <c r="I124" s="132"/>
      <c r="J124" s="132"/>
      <c r="K124" s="132"/>
      <c r="L124" s="133"/>
      <c r="M124" s="134"/>
      <c r="N124" s="132"/>
      <c r="O124" s="132"/>
      <c r="P124" s="134" t="str">
        <f t="shared" si="20"/>
        <v>nepildyti</v>
      </c>
      <c r="Q124" s="135" t="str">
        <f t="shared" si="2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14"/>
        <v>0</v>
      </c>
      <c r="BH124" s="54">
        <f t="shared" si="21"/>
        <v>0</v>
      </c>
      <c r="BI124" s="54">
        <f t="shared" si="15"/>
        <v>0</v>
      </c>
      <c r="BJ124" s="54">
        <f t="shared" si="16"/>
        <v>0</v>
      </c>
      <c r="BK124" s="54">
        <f t="shared" si="17"/>
        <v>0</v>
      </c>
      <c r="BL124" s="54">
        <f t="shared" si="22"/>
        <v>0</v>
      </c>
      <c r="BM124" s="54">
        <f t="shared" si="23"/>
        <v>0</v>
      </c>
      <c r="BN124" s="54" t="str">
        <f t="shared" si="24"/>
        <v>ne</v>
      </c>
      <c r="BO124" s="54" t="str">
        <f t="shared" si="25"/>
        <v>ne</v>
      </c>
      <c r="BP124" s="54" t="str">
        <f t="shared" si="25"/>
        <v>ne</v>
      </c>
      <c r="BQ124" s="54" t="str">
        <f t="shared" si="26"/>
        <v>ne</v>
      </c>
      <c r="BR124" s="54" t="str">
        <f t="shared" si="27"/>
        <v>ne</v>
      </c>
      <c r="BS124" s="54" t="str">
        <f t="shared" si="18"/>
        <v>ne</v>
      </c>
    </row>
    <row r="125" spans="2:71" s="115" customFormat="1" x14ac:dyDescent="0.2">
      <c r="B125" s="54" t="e">
        <f>VLOOKUP(E125,'VPS1'!$J$10:$J$29,1,FALSE)</f>
        <v>#N/A</v>
      </c>
      <c r="C125" s="131" t="str">
        <f t="shared" si="19"/>
        <v/>
      </c>
      <c r="D125" s="132"/>
      <c r="E125" s="132"/>
      <c r="F125" s="55"/>
      <c r="G125" s="132"/>
      <c r="H125" s="132"/>
      <c r="I125" s="132"/>
      <c r="J125" s="132"/>
      <c r="K125" s="132"/>
      <c r="L125" s="133"/>
      <c r="M125" s="134"/>
      <c r="N125" s="132"/>
      <c r="O125" s="132"/>
      <c r="P125" s="134" t="str">
        <f t="shared" si="20"/>
        <v>nepildyti</v>
      </c>
      <c r="Q125" s="135" t="str">
        <f t="shared" si="2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14"/>
        <v>0</v>
      </c>
      <c r="BH125" s="54">
        <f t="shared" si="21"/>
        <v>0</v>
      </c>
      <c r="BI125" s="54">
        <f t="shared" si="15"/>
        <v>0</v>
      </c>
      <c r="BJ125" s="54">
        <f t="shared" si="16"/>
        <v>0</v>
      </c>
      <c r="BK125" s="54">
        <f t="shared" si="17"/>
        <v>0</v>
      </c>
      <c r="BL125" s="54">
        <f t="shared" si="22"/>
        <v>0</v>
      </c>
      <c r="BM125" s="54">
        <f t="shared" si="23"/>
        <v>0</v>
      </c>
      <c r="BN125" s="54" t="str">
        <f t="shared" si="24"/>
        <v>ne</v>
      </c>
      <c r="BO125" s="54" t="str">
        <f t="shared" si="25"/>
        <v>ne</v>
      </c>
      <c r="BP125" s="54" t="str">
        <f t="shared" si="25"/>
        <v>ne</v>
      </c>
      <c r="BQ125" s="54" t="str">
        <f t="shared" si="26"/>
        <v>ne</v>
      </c>
      <c r="BR125" s="54" t="str">
        <f t="shared" si="27"/>
        <v>ne</v>
      </c>
      <c r="BS125" s="54" t="str">
        <f t="shared" si="18"/>
        <v>ne</v>
      </c>
    </row>
    <row r="126" spans="2:71" s="115" customFormat="1" x14ac:dyDescent="0.2">
      <c r="B126" s="54" t="e">
        <f>VLOOKUP(E126,'VPS1'!$J$10:$J$29,1,FALSE)</f>
        <v>#N/A</v>
      </c>
      <c r="C126" s="131" t="str">
        <f t="shared" si="19"/>
        <v/>
      </c>
      <c r="D126" s="132"/>
      <c r="E126" s="132"/>
      <c r="F126" s="55"/>
      <c r="G126" s="132"/>
      <c r="H126" s="132"/>
      <c r="I126" s="132"/>
      <c r="J126" s="132"/>
      <c r="K126" s="132"/>
      <c r="L126" s="133"/>
      <c r="M126" s="134"/>
      <c r="N126" s="132"/>
      <c r="O126" s="132"/>
      <c r="P126" s="134" t="str">
        <f t="shared" si="20"/>
        <v>nepildyti</v>
      </c>
      <c r="Q126" s="135" t="str">
        <f t="shared" si="2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14"/>
        <v>0</v>
      </c>
      <c r="BH126" s="54">
        <f t="shared" si="21"/>
        <v>0</v>
      </c>
      <c r="BI126" s="54">
        <f t="shared" si="15"/>
        <v>0</v>
      </c>
      <c r="BJ126" s="54">
        <f t="shared" si="16"/>
        <v>0</v>
      </c>
      <c r="BK126" s="54">
        <f t="shared" si="17"/>
        <v>0</v>
      </c>
      <c r="BL126" s="54">
        <f t="shared" si="22"/>
        <v>0</v>
      </c>
      <c r="BM126" s="54">
        <f t="shared" si="23"/>
        <v>0</v>
      </c>
      <c r="BN126" s="54" t="str">
        <f t="shared" si="24"/>
        <v>ne</v>
      </c>
      <c r="BO126" s="54" t="str">
        <f t="shared" si="25"/>
        <v>ne</v>
      </c>
      <c r="BP126" s="54" t="str">
        <f t="shared" si="25"/>
        <v>ne</v>
      </c>
      <c r="BQ126" s="54" t="str">
        <f t="shared" si="26"/>
        <v>ne</v>
      </c>
      <c r="BR126" s="54" t="str">
        <f t="shared" si="27"/>
        <v>ne</v>
      </c>
      <c r="BS126" s="54" t="str">
        <f t="shared" si="18"/>
        <v>ne</v>
      </c>
    </row>
    <row r="127" spans="2:71" s="115" customFormat="1" x14ac:dyDescent="0.2">
      <c r="B127" s="54" t="e">
        <f>VLOOKUP(E127,'VPS1'!$J$10:$J$29,1,FALSE)</f>
        <v>#N/A</v>
      </c>
      <c r="C127" s="131" t="str">
        <f t="shared" si="19"/>
        <v/>
      </c>
      <c r="D127" s="132"/>
      <c r="E127" s="132"/>
      <c r="F127" s="55"/>
      <c r="G127" s="132"/>
      <c r="H127" s="132"/>
      <c r="I127" s="132"/>
      <c r="J127" s="132"/>
      <c r="K127" s="132"/>
      <c r="L127" s="133"/>
      <c r="M127" s="134"/>
      <c r="N127" s="132"/>
      <c r="O127" s="132"/>
      <c r="P127" s="134" t="str">
        <f t="shared" si="20"/>
        <v>nepildyti</v>
      </c>
      <c r="Q127" s="135" t="str">
        <f t="shared" si="2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14"/>
        <v>0</v>
      </c>
      <c r="BH127" s="54">
        <f t="shared" si="21"/>
        <v>0</v>
      </c>
      <c r="BI127" s="54">
        <f t="shared" si="15"/>
        <v>0</v>
      </c>
      <c r="BJ127" s="54">
        <f t="shared" si="16"/>
        <v>0</v>
      </c>
      <c r="BK127" s="54">
        <f t="shared" si="17"/>
        <v>0</v>
      </c>
      <c r="BL127" s="54">
        <f t="shared" si="22"/>
        <v>0</v>
      </c>
      <c r="BM127" s="54">
        <f t="shared" si="23"/>
        <v>0</v>
      </c>
      <c r="BN127" s="54" t="str">
        <f t="shared" si="24"/>
        <v>ne</v>
      </c>
      <c r="BO127" s="54" t="str">
        <f t="shared" si="25"/>
        <v>ne</v>
      </c>
      <c r="BP127" s="54" t="str">
        <f t="shared" si="25"/>
        <v>ne</v>
      </c>
      <c r="BQ127" s="54" t="str">
        <f t="shared" si="26"/>
        <v>ne</v>
      </c>
      <c r="BR127" s="54" t="str">
        <f t="shared" si="27"/>
        <v>ne</v>
      </c>
      <c r="BS127" s="54" t="str">
        <f t="shared" si="18"/>
        <v>ne</v>
      </c>
    </row>
    <row r="128" spans="2:71" s="115" customFormat="1" x14ac:dyDescent="0.2">
      <c r="B128" s="54" t="e">
        <f>VLOOKUP(E128,'VPS1'!$J$10:$J$29,1,FALSE)</f>
        <v>#N/A</v>
      </c>
      <c r="C128" s="131" t="str">
        <f t="shared" si="19"/>
        <v/>
      </c>
      <c r="D128" s="132"/>
      <c r="E128" s="132"/>
      <c r="F128" s="55"/>
      <c r="G128" s="132"/>
      <c r="H128" s="132"/>
      <c r="I128" s="132"/>
      <c r="J128" s="132"/>
      <c r="K128" s="132"/>
      <c r="L128" s="133"/>
      <c r="M128" s="134"/>
      <c r="N128" s="132"/>
      <c r="O128" s="132"/>
      <c r="P128" s="134" t="str">
        <f t="shared" si="20"/>
        <v>nepildyti</v>
      </c>
      <c r="Q128" s="135" t="str">
        <f t="shared" si="2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14"/>
        <v>0</v>
      </c>
      <c r="BH128" s="54">
        <f t="shared" si="21"/>
        <v>0</v>
      </c>
      <c r="BI128" s="54">
        <f t="shared" si="15"/>
        <v>0</v>
      </c>
      <c r="BJ128" s="54">
        <f t="shared" si="16"/>
        <v>0</v>
      </c>
      <c r="BK128" s="54">
        <f t="shared" si="17"/>
        <v>0</v>
      </c>
      <c r="BL128" s="54">
        <f t="shared" si="22"/>
        <v>0</v>
      </c>
      <c r="BM128" s="54">
        <f t="shared" si="23"/>
        <v>0</v>
      </c>
      <c r="BN128" s="54" t="str">
        <f t="shared" si="24"/>
        <v>ne</v>
      </c>
      <c r="BO128" s="54" t="str">
        <f t="shared" si="25"/>
        <v>ne</v>
      </c>
      <c r="BP128" s="54" t="str">
        <f t="shared" si="25"/>
        <v>ne</v>
      </c>
      <c r="BQ128" s="54" t="str">
        <f t="shared" si="26"/>
        <v>ne</v>
      </c>
      <c r="BR128" s="54" t="str">
        <f t="shared" si="27"/>
        <v>ne</v>
      </c>
      <c r="BS128" s="54" t="str">
        <f t="shared" si="18"/>
        <v>ne</v>
      </c>
    </row>
    <row r="129" spans="2:71" s="115" customFormat="1" x14ac:dyDescent="0.2">
      <c r="B129" s="54" t="e">
        <f>VLOOKUP(E129,'VPS1'!$J$10:$J$29,1,FALSE)</f>
        <v>#N/A</v>
      </c>
      <c r="C129" s="131" t="str">
        <f t="shared" si="19"/>
        <v/>
      </c>
      <c r="D129" s="132"/>
      <c r="E129" s="132"/>
      <c r="F129" s="55"/>
      <c r="G129" s="132"/>
      <c r="H129" s="132"/>
      <c r="I129" s="132"/>
      <c r="J129" s="132"/>
      <c r="K129" s="132"/>
      <c r="L129" s="133"/>
      <c r="M129" s="134"/>
      <c r="N129" s="132"/>
      <c r="O129" s="132"/>
      <c r="P129" s="134" t="str">
        <f t="shared" si="20"/>
        <v>nepildyti</v>
      </c>
      <c r="Q129" s="135" t="str">
        <f t="shared" si="2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14"/>
        <v>0</v>
      </c>
      <c r="BH129" s="54">
        <f t="shared" si="21"/>
        <v>0</v>
      </c>
      <c r="BI129" s="54">
        <f t="shared" si="15"/>
        <v>0</v>
      </c>
      <c r="BJ129" s="54">
        <f t="shared" si="16"/>
        <v>0</v>
      </c>
      <c r="BK129" s="54">
        <f t="shared" si="17"/>
        <v>0</v>
      </c>
      <c r="BL129" s="54">
        <f t="shared" si="22"/>
        <v>0</v>
      </c>
      <c r="BM129" s="54">
        <f t="shared" si="23"/>
        <v>0</v>
      </c>
      <c r="BN129" s="54" t="str">
        <f t="shared" si="24"/>
        <v>ne</v>
      </c>
      <c r="BO129" s="54" t="str">
        <f t="shared" si="25"/>
        <v>ne</v>
      </c>
      <c r="BP129" s="54" t="str">
        <f t="shared" si="25"/>
        <v>ne</v>
      </c>
      <c r="BQ129" s="54" t="str">
        <f t="shared" si="26"/>
        <v>ne</v>
      </c>
      <c r="BR129" s="54" t="str">
        <f t="shared" si="27"/>
        <v>ne</v>
      </c>
      <c r="BS129" s="54" t="str">
        <f t="shared" si="18"/>
        <v>ne</v>
      </c>
    </row>
    <row r="130" spans="2:71" s="115" customFormat="1" x14ac:dyDescent="0.2">
      <c r="B130" s="54" t="e">
        <f>VLOOKUP(E130,'VPS1'!$J$10:$J$29,1,FALSE)</f>
        <v>#N/A</v>
      </c>
      <c r="C130" s="131" t="str">
        <f t="shared" si="19"/>
        <v/>
      </c>
      <c r="D130" s="132"/>
      <c r="E130" s="132"/>
      <c r="F130" s="55"/>
      <c r="G130" s="132"/>
      <c r="H130" s="132"/>
      <c r="I130" s="132"/>
      <c r="J130" s="132"/>
      <c r="K130" s="132"/>
      <c r="L130" s="133"/>
      <c r="M130" s="134"/>
      <c r="N130" s="132"/>
      <c r="O130" s="132"/>
      <c r="P130" s="134" t="str">
        <f t="shared" si="20"/>
        <v>nepildyti</v>
      </c>
      <c r="Q130" s="135" t="str">
        <f t="shared" si="2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14"/>
        <v>0</v>
      </c>
      <c r="BH130" s="54">
        <f t="shared" si="21"/>
        <v>0</v>
      </c>
      <c r="BI130" s="54">
        <f t="shared" si="15"/>
        <v>0</v>
      </c>
      <c r="BJ130" s="54">
        <f t="shared" si="16"/>
        <v>0</v>
      </c>
      <c r="BK130" s="54">
        <f t="shared" si="17"/>
        <v>0</v>
      </c>
      <c r="BL130" s="54">
        <f t="shared" si="22"/>
        <v>0</v>
      </c>
      <c r="BM130" s="54">
        <f t="shared" si="23"/>
        <v>0</v>
      </c>
      <c r="BN130" s="54" t="str">
        <f t="shared" si="24"/>
        <v>ne</v>
      </c>
      <c r="BO130" s="54" t="str">
        <f t="shared" si="25"/>
        <v>ne</v>
      </c>
      <c r="BP130" s="54" t="str">
        <f t="shared" si="25"/>
        <v>ne</v>
      </c>
      <c r="BQ130" s="54" t="str">
        <f t="shared" si="26"/>
        <v>ne</v>
      </c>
      <c r="BR130" s="54" t="str">
        <f t="shared" si="27"/>
        <v>ne</v>
      </c>
      <c r="BS130" s="54" t="str">
        <f t="shared" si="18"/>
        <v>ne</v>
      </c>
    </row>
    <row r="131" spans="2:71" s="115" customFormat="1" x14ac:dyDescent="0.2">
      <c r="B131" s="54" t="e">
        <f>VLOOKUP(E131,'VPS1'!$J$10:$J$29,1,FALSE)</f>
        <v>#N/A</v>
      </c>
      <c r="C131" s="131" t="str">
        <f t="shared" si="19"/>
        <v/>
      </c>
      <c r="D131" s="132"/>
      <c r="E131" s="132"/>
      <c r="F131" s="55"/>
      <c r="G131" s="132"/>
      <c r="H131" s="132"/>
      <c r="I131" s="132"/>
      <c r="J131" s="132"/>
      <c r="K131" s="132"/>
      <c r="L131" s="133"/>
      <c r="M131" s="134"/>
      <c r="N131" s="132"/>
      <c r="O131" s="132"/>
      <c r="P131" s="134" t="str">
        <f t="shared" si="20"/>
        <v>nepildyti</v>
      </c>
      <c r="Q131" s="135" t="str">
        <f t="shared" si="2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14"/>
        <v>0</v>
      </c>
      <c r="BH131" s="54">
        <f t="shared" si="21"/>
        <v>0</v>
      </c>
      <c r="BI131" s="54">
        <f t="shared" si="15"/>
        <v>0</v>
      </c>
      <c r="BJ131" s="54">
        <f t="shared" si="16"/>
        <v>0</v>
      </c>
      <c r="BK131" s="54">
        <f t="shared" si="17"/>
        <v>0</v>
      </c>
      <c r="BL131" s="54">
        <f t="shared" si="22"/>
        <v>0</v>
      </c>
      <c r="BM131" s="54">
        <f t="shared" si="23"/>
        <v>0</v>
      </c>
      <c r="BN131" s="54" t="str">
        <f t="shared" si="24"/>
        <v>ne</v>
      </c>
      <c r="BO131" s="54" t="str">
        <f t="shared" si="25"/>
        <v>ne</v>
      </c>
      <c r="BP131" s="54" t="str">
        <f t="shared" si="25"/>
        <v>ne</v>
      </c>
      <c r="BQ131" s="54" t="str">
        <f t="shared" si="26"/>
        <v>ne</v>
      </c>
      <c r="BR131" s="54" t="str">
        <f t="shared" si="27"/>
        <v>ne</v>
      </c>
      <c r="BS131" s="54" t="str">
        <f t="shared" si="18"/>
        <v>ne</v>
      </c>
    </row>
    <row r="132" spans="2:71" s="115" customFormat="1" x14ac:dyDescent="0.2">
      <c r="B132" s="54" t="e">
        <f>VLOOKUP(E132,'VPS1'!$J$10:$J$29,1,FALSE)</f>
        <v>#N/A</v>
      </c>
      <c r="C132" s="131" t="str">
        <f t="shared" si="19"/>
        <v/>
      </c>
      <c r="D132" s="132"/>
      <c r="E132" s="132"/>
      <c r="F132" s="55"/>
      <c r="G132" s="132"/>
      <c r="H132" s="132"/>
      <c r="I132" s="132"/>
      <c r="J132" s="132"/>
      <c r="K132" s="132"/>
      <c r="L132" s="133"/>
      <c r="M132" s="134"/>
      <c r="N132" s="132"/>
      <c r="O132" s="132"/>
      <c r="P132" s="134" t="str">
        <f t="shared" si="20"/>
        <v>nepildyti</v>
      </c>
      <c r="Q132" s="135" t="str">
        <f t="shared" si="2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14"/>
        <v>0</v>
      </c>
      <c r="BH132" s="54">
        <f t="shared" si="21"/>
        <v>0</v>
      </c>
      <c r="BI132" s="54">
        <f t="shared" si="15"/>
        <v>0</v>
      </c>
      <c r="BJ132" s="54">
        <f t="shared" si="16"/>
        <v>0</v>
      </c>
      <c r="BK132" s="54">
        <f t="shared" si="17"/>
        <v>0</v>
      </c>
      <c r="BL132" s="54">
        <f t="shared" si="22"/>
        <v>0</v>
      </c>
      <c r="BM132" s="54">
        <f t="shared" si="23"/>
        <v>0</v>
      </c>
      <c r="BN132" s="54" t="str">
        <f t="shared" si="24"/>
        <v>ne</v>
      </c>
      <c r="BO132" s="54" t="str">
        <f t="shared" si="25"/>
        <v>ne</v>
      </c>
      <c r="BP132" s="54" t="str">
        <f t="shared" si="25"/>
        <v>ne</v>
      </c>
      <c r="BQ132" s="54" t="str">
        <f t="shared" si="26"/>
        <v>ne</v>
      </c>
      <c r="BR132" s="54" t="str">
        <f t="shared" si="27"/>
        <v>ne</v>
      </c>
      <c r="BS132" s="54" t="str">
        <f t="shared" si="18"/>
        <v>ne</v>
      </c>
    </row>
    <row r="133" spans="2:71" s="115" customFormat="1" x14ac:dyDescent="0.2">
      <c r="B133" s="54" t="e">
        <f>VLOOKUP(E133,'VPS1'!$J$10:$J$29,1,FALSE)</f>
        <v>#N/A</v>
      </c>
      <c r="C133" s="131" t="str">
        <f t="shared" si="19"/>
        <v/>
      </c>
      <c r="D133" s="132"/>
      <c r="E133" s="132"/>
      <c r="F133" s="55"/>
      <c r="G133" s="132"/>
      <c r="H133" s="132"/>
      <c r="I133" s="132"/>
      <c r="J133" s="132"/>
      <c r="K133" s="132"/>
      <c r="L133" s="133"/>
      <c r="M133" s="134"/>
      <c r="N133" s="132"/>
      <c r="O133" s="132"/>
      <c r="P133" s="134" t="str">
        <f t="shared" si="20"/>
        <v>nepildyti</v>
      </c>
      <c r="Q133" s="135" t="str">
        <f t="shared" si="2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14"/>
        <v>0</v>
      </c>
      <c r="BH133" s="54">
        <f t="shared" si="21"/>
        <v>0</v>
      </c>
      <c r="BI133" s="54">
        <f t="shared" si="15"/>
        <v>0</v>
      </c>
      <c r="BJ133" s="54">
        <f t="shared" si="16"/>
        <v>0</v>
      </c>
      <c r="BK133" s="54">
        <f t="shared" si="17"/>
        <v>0</v>
      </c>
      <c r="BL133" s="54">
        <f t="shared" si="22"/>
        <v>0</v>
      </c>
      <c r="BM133" s="54">
        <f t="shared" si="23"/>
        <v>0</v>
      </c>
      <c r="BN133" s="54" t="str">
        <f t="shared" si="24"/>
        <v>ne</v>
      </c>
      <c r="BO133" s="54" t="str">
        <f t="shared" si="25"/>
        <v>ne</v>
      </c>
      <c r="BP133" s="54" t="str">
        <f t="shared" si="25"/>
        <v>ne</v>
      </c>
      <c r="BQ133" s="54" t="str">
        <f t="shared" si="26"/>
        <v>ne</v>
      </c>
      <c r="BR133" s="54" t="str">
        <f t="shared" si="27"/>
        <v>ne</v>
      </c>
      <c r="BS133" s="54" t="str">
        <f t="shared" si="18"/>
        <v>ne</v>
      </c>
    </row>
    <row r="134" spans="2:71" s="115" customFormat="1" x14ac:dyDescent="0.2">
      <c r="B134" s="54" t="e">
        <f>VLOOKUP(E134,'VPS1'!$J$10:$J$29,1,FALSE)</f>
        <v>#N/A</v>
      </c>
      <c r="C134" s="131" t="str">
        <f t="shared" si="19"/>
        <v/>
      </c>
      <c r="D134" s="132"/>
      <c r="E134" s="132"/>
      <c r="F134" s="55"/>
      <c r="G134" s="132"/>
      <c r="H134" s="132"/>
      <c r="I134" s="132"/>
      <c r="J134" s="132"/>
      <c r="K134" s="132"/>
      <c r="L134" s="133"/>
      <c r="M134" s="134"/>
      <c r="N134" s="132"/>
      <c r="O134" s="132"/>
      <c r="P134" s="134" t="str">
        <f t="shared" si="20"/>
        <v>nepildyti</v>
      </c>
      <c r="Q134" s="135" t="str">
        <f t="shared" si="2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si="14"/>
        <v>0</v>
      </c>
      <c r="BH134" s="54">
        <f t="shared" si="21"/>
        <v>0</v>
      </c>
      <c r="BI134" s="54">
        <f t="shared" si="15"/>
        <v>0</v>
      </c>
      <c r="BJ134" s="54">
        <f t="shared" si="16"/>
        <v>0</v>
      </c>
      <c r="BK134" s="54">
        <f t="shared" si="17"/>
        <v>0</v>
      </c>
      <c r="BL134" s="54">
        <f t="shared" si="22"/>
        <v>0</v>
      </c>
      <c r="BM134" s="54">
        <f t="shared" si="23"/>
        <v>0</v>
      </c>
      <c r="BN134" s="54" t="str">
        <f t="shared" si="24"/>
        <v>ne</v>
      </c>
      <c r="BO134" s="54" t="str">
        <f t="shared" si="25"/>
        <v>ne</v>
      </c>
      <c r="BP134" s="54" t="str">
        <f t="shared" si="25"/>
        <v>ne</v>
      </c>
      <c r="BQ134" s="54" t="str">
        <f t="shared" si="26"/>
        <v>ne</v>
      </c>
      <c r="BR134" s="54" t="str">
        <f t="shared" si="27"/>
        <v>ne</v>
      </c>
      <c r="BS134" s="54" t="str">
        <f t="shared" si="18"/>
        <v>ne</v>
      </c>
    </row>
    <row r="135" spans="2:71" s="115" customFormat="1" x14ac:dyDescent="0.2">
      <c r="B135" s="54" t="e">
        <f>VLOOKUP(E135,'VPS1'!$J$10:$J$29,1,FALSE)</f>
        <v>#N/A</v>
      </c>
      <c r="C135" s="131" t="str">
        <f t="shared" si="19"/>
        <v/>
      </c>
      <c r="D135" s="132"/>
      <c r="E135" s="132"/>
      <c r="F135" s="55"/>
      <c r="G135" s="132"/>
      <c r="H135" s="132"/>
      <c r="I135" s="132"/>
      <c r="J135" s="132"/>
      <c r="K135" s="132"/>
      <c r="L135" s="133"/>
      <c r="M135" s="134"/>
      <c r="N135" s="132"/>
      <c r="O135" s="132"/>
      <c r="P135" s="134" t="str">
        <f t="shared" si="20"/>
        <v>nepildyti</v>
      </c>
      <c r="Q135" s="135" t="str">
        <f t="shared" si="20"/>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14"/>
        <v>0</v>
      </c>
      <c r="BH135" s="54">
        <f t="shared" si="21"/>
        <v>0</v>
      </c>
      <c r="BI135" s="54">
        <f t="shared" si="15"/>
        <v>0</v>
      </c>
      <c r="BJ135" s="54">
        <f t="shared" si="16"/>
        <v>0</v>
      </c>
      <c r="BK135" s="54">
        <f t="shared" si="17"/>
        <v>0</v>
      </c>
      <c r="BL135" s="54">
        <f t="shared" si="22"/>
        <v>0</v>
      </c>
      <c r="BM135" s="54">
        <f t="shared" si="23"/>
        <v>0</v>
      </c>
      <c r="BN135" s="54" t="str">
        <f t="shared" si="24"/>
        <v>ne</v>
      </c>
      <c r="BO135" s="54" t="str">
        <f t="shared" si="25"/>
        <v>ne</v>
      </c>
      <c r="BP135" s="54" t="str">
        <f t="shared" si="25"/>
        <v>ne</v>
      </c>
      <c r="BQ135" s="54" t="str">
        <f t="shared" si="26"/>
        <v>ne</v>
      </c>
      <c r="BR135" s="54" t="str">
        <f t="shared" si="27"/>
        <v>ne</v>
      </c>
      <c r="BS135" s="54" t="str">
        <f t="shared" si="18"/>
        <v>ne</v>
      </c>
    </row>
    <row r="136" spans="2:71" s="115" customFormat="1" x14ac:dyDescent="0.2">
      <c r="B136" s="54" t="e">
        <f>VLOOKUP(E136,'VPS1'!$J$10:$J$29,1,FALSE)</f>
        <v>#N/A</v>
      </c>
      <c r="C136" s="131" t="str">
        <f t="shared" si="19"/>
        <v/>
      </c>
      <c r="D136" s="132"/>
      <c r="E136" s="132"/>
      <c r="F136" s="55"/>
      <c r="G136" s="132"/>
      <c r="H136" s="132"/>
      <c r="I136" s="132"/>
      <c r="J136" s="132"/>
      <c r="K136" s="132"/>
      <c r="L136" s="133"/>
      <c r="M136" s="134"/>
      <c r="N136" s="132"/>
      <c r="O136" s="132"/>
      <c r="P136" s="134" t="str">
        <f t="shared" si="20"/>
        <v>nepildyti</v>
      </c>
      <c r="Q136" s="135" t="str">
        <f t="shared" si="20"/>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14"/>
        <v>0</v>
      </c>
      <c r="BH136" s="54">
        <f t="shared" si="21"/>
        <v>0</v>
      </c>
      <c r="BI136" s="54">
        <f t="shared" si="15"/>
        <v>0</v>
      </c>
      <c r="BJ136" s="54">
        <f t="shared" si="16"/>
        <v>0</v>
      </c>
      <c r="BK136" s="54">
        <f t="shared" si="17"/>
        <v>0</v>
      </c>
      <c r="BL136" s="54">
        <f t="shared" si="22"/>
        <v>0</v>
      </c>
      <c r="BM136" s="54">
        <f t="shared" si="23"/>
        <v>0</v>
      </c>
      <c r="BN136" s="54" t="str">
        <f t="shared" si="24"/>
        <v>ne</v>
      </c>
      <c r="BO136" s="54" t="str">
        <f t="shared" si="25"/>
        <v>ne</v>
      </c>
      <c r="BP136" s="54" t="str">
        <f t="shared" si="25"/>
        <v>ne</v>
      </c>
      <c r="BQ136" s="54" t="str">
        <f t="shared" si="26"/>
        <v>ne</v>
      </c>
      <c r="BR136" s="54" t="str">
        <f t="shared" si="27"/>
        <v>ne</v>
      </c>
      <c r="BS136" s="54" t="str">
        <f t="shared" si="18"/>
        <v>ne</v>
      </c>
    </row>
    <row r="137" spans="2:71" s="115" customFormat="1" x14ac:dyDescent="0.2">
      <c r="B137" s="54" t="e">
        <f>VLOOKUP(E137,'VPS1'!$J$10:$J$29,1,FALSE)</f>
        <v>#N/A</v>
      </c>
      <c r="C137" s="131" t="str">
        <f t="shared" si="19"/>
        <v/>
      </c>
      <c r="D137" s="132"/>
      <c r="E137" s="132"/>
      <c r="F137" s="55"/>
      <c r="G137" s="132"/>
      <c r="H137" s="132"/>
      <c r="I137" s="132"/>
      <c r="J137" s="132"/>
      <c r="K137" s="132"/>
      <c r="L137" s="133"/>
      <c r="M137" s="134"/>
      <c r="N137" s="132"/>
      <c r="O137" s="132"/>
      <c r="P137" s="134" t="str">
        <f t="shared" si="20"/>
        <v>nepildyti</v>
      </c>
      <c r="Q137" s="135" t="str">
        <f t="shared" si="20"/>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14"/>
        <v>0</v>
      </c>
      <c r="BH137" s="54">
        <f t="shared" si="21"/>
        <v>0</v>
      </c>
      <c r="BI137" s="54">
        <f t="shared" si="15"/>
        <v>0</v>
      </c>
      <c r="BJ137" s="54">
        <f t="shared" si="16"/>
        <v>0</v>
      </c>
      <c r="BK137" s="54">
        <f t="shared" si="17"/>
        <v>0</v>
      </c>
      <c r="BL137" s="54">
        <f t="shared" si="22"/>
        <v>0</v>
      </c>
      <c r="BM137" s="54">
        <f t="shared" si="23"/>
        <v>0</v>
      </c>
      <c r="BN137" s="54" t="str">
        <f t="shared" si="24"/>
        <v>ne</v>
      </c>
      <c r="BO137" s="54" t="str">
        <f t="shared" si="25"/>
        <v>ne</v>
      </c>
      <c r="BP137" s="54" t="str">
        <f t="shared" si="25"/>
        <v>ne</v>
      </c>
      <c r="BQ137" s="54" t="str">
        <f t="shared" si="26"/>
        <v>ne</v>
      </c>
      <c r="BR137" s="54" t="str">
        <f t="shared" si="27"/>
        <v>ne</v>
      </c>
      <c r="BS137" s="54" t="str">
        <f t="shared" si="18"/>
        <v>ne</v>
      </c>
    </row>
    <row r="138" spans="2:71" s="115" customFormat="1" x14ac:dyDescent="0.2">
      <c r="B138" s="54" t="e">
        <f>VLOOKUP(E138,'VPS1'!$J$10:$J$29,1,FALSE)</f>
        <v>#N/A</v>
      </c>
      <c r="C138" s="131" t="str">
        <f t="shared" si="19"/>
        <v/>
      </c>
      <c r="D138" s="132"/>
      <c r="E138" s="132"/>
      <c r="F138" s="55"/>
      <c r="G138" s="132"/>
      <c r="H138" s="132"/>
      <c r="I138" s="132"/>
      <c r="J138" s="132"/>
      <c r="K138" s="132"/>
      <c r="L138" s="133"/>
      <c r="M138" s="134"/>
      <c r="N138" s="132"/>
      <c r="O138" s="132"/>
      <c r="P138" s="134" t="str">
        <f t="shared" si="20"/>
        <v>nepildyti</v>
      </c>
      <c r="Q138" s="135" t="str">
        <f t="shared" si="20"/>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ref="BG138:BG201" si="28">IF($F138&gt;0,YEAR($F138),)</f>
        <v>0</v>
      </c>
      <c r="BH138" s="54">
        <f t="shared" si="21"/>
        <v>0</v>
      </c>
      <c r="BI138" s="54">
        <f t="shared" ref="BI138:BI201" si="29">IF($AH138&gt;0,YEAR($AH138),)</f>
        <v>0</v>
      </c>
      <c r="BJ138" s="54">
        <f t="shared" ref="BJ138:BJ201" si="30">IF($AI138&gt;0,YEAR($AI138),)</f>
        <v>0</v>
      </c>
      <c r="BK138" s="54">
        <f t="shared" ref="BK138:BK201" si="31">IF($AJ138&gt;0,YEAR($AJ138),)</f>
        <v>0</v>
      </c>
      <c r="BL138" s="54">
        <f t="shared" si="22"/>
        <v>0</v>
      </c>
      <c r="BM138" s="54">
        <f t="shared" si="23"/>
        <v>0</v>
      </c>
      <c r="BN138" s="54" t="str">
        <f t="shared" si="24"/>
        <v>ne</v>
      </c>
      <c r="BO138" s="54" t="str">
        <f t="shared" si="25"/>
        <v>ne</v>
      </c>
      <c r="BP138" s="54" t="str">
        <f t="shared" si="25"/>
        <v>ne</v>
      </c>
      <c r="BQ138" s="54" t="str">
        <f t="shared" si="26"/>
        <v>ne</v>
      </c>
      <c r="BR138" s="54" t="str">
        <f t="shared" si="27"/>
        <v>ne</v>
      </c>
      <c r="BS138" s="54" t="str">
        <f t="shared" ref="BS138:BS201" si="32">IF(BK138&gt;0,"taip","ne")</f>
        <v>ne</v>
      </c>
    </row>
    <row r="139" spans="2:71" s="115" customFormat="1" x14ac:dyDescent="0.2">
      <c r="B139" s="54" t="e">
        <f>VLOOKUP(E139,'VPS1'!$J$10:$J$29,1,FALSE)</f>
        <v>#N/A</v>
      </c>
      <c r="C139" s="131" t="str">
        <f t="shared" ref="C139:C202" si="33">LEFT(E139,4)</f>
        <v/>
      </c>
      <c r="D139" s="132"/>
      <c r="E139" s="132"/>
      <c r="F139" s="55"/>
      <c r="G139" s="132"/>
      <c r="H139" s="132"/>
      <c r="I139" s="132"/>
      <c r="J139" s="132"/>
      <c r="K139" s="132"/>
      <c r="L139" s="133"/>
      <c r="M139" s="134"/>
      <c r="N139" s="132"/>
      <c r="O139" s="132"/>
      <c r="P139" s="134" t="str">
        <f t="shared" ref="P139:Q202" si="34">IF($N139="fizinis asmuo","užpildykite","nepildyti")</f>
        <v>nepildyti</v>
      </c>
      <c r="Q139" s="135" t="str">
        <f t="shared" si="34"/>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si="28"/>
        <v>0</v>
      </c>
      <c r="BH139" s="54">
        <f t="shared" ref="BH139:BH202" si="35">IF($AF139&gt;0,YEAR($AF139),)</f>
        <v>0</v>
      </c>
      <c r="BI139" s="54">
        <f t="shared" si="29"/>
        <v>0</v>
      </c>
      <c r="BJ139" s="54">
        <f t="shared" si="30"/>
        <v>0</v>
      </c>
      <c r="BK139" s="54">
        <f t="shared" si="31"/>
        <v>0</v>
      </c>
      <c r="BL139" s="54">
        <f t="shared" ref="BL139:BL202" si="36">IF($AK139&gt;0,$AK139,)</f>
        <v>0</v>
      </c>
      <c r="BM139" s="54">
        <f t="shared" ref="BM139:BM202" si="37">IF($AL139&gt;0,$AL139,)</f>
        <v>0</v>
      </c>
      <c r="BN139" s="54" t="str">
        <f t="shared" ref="BN139:BN202" si="38">IF(BH139&gt;0,"taip","ne")</f>
        <v>ne</v>
      </c>
      <c r="BO139" s="54" t="str">
        <f t="shared" ref="BO139:BP202" si="39">IF(BI139&gt;0,"taip","ne")</f>
        <v>ne</v>
      </c>
      <c r="BP139" s="54" t="str">
        <f t="shared" si="39"/>
        <v>ne</v>
      </c>
      <c r="BQ139" s="54" t="str">
        <f t="shared" ref="BQ139:BQ202" si="40">IF(BL139&gt;0,"taip","ne")</f>
        <v>ne</v>
      </c>
      <c r="BR139" s="54" t="str">
        <f t="shared" ref="BR139:BR202" si="41">IF(BM139&gt;0,"taip","ne")</f>
        <v>ne</v>
      </c>
      <c r="BS139" s="54" t="str">
        <f t="shared" si="32"/>
        <v>ne</v>
      </c>
    </row>
    <row r="140" spans="2:71" s="115" customFormat="1" x14ac:dyDescent="0.2">
      <c r="B140" s="54" t="e">
        <f>VLOOKUP(E140,'VPS1'!$J$10:$J$29,1,FALSE)</f>
        <v>#N/A</v>
      </c>
      <c r="C140" s="131" t="str">
        <f t="shared" si="33"/>
        <v/>
      </c>
      <c r="D140" s="132"/>
      <c r="E140" s="132"/>
      <c r="F140" s="55"/>
      <c r="G140" s="132"/>
      <c r="H140" s="132"/>
      <c r="I140" s="132"/>
      <c r="J140" s="132"/>
      <c r="K140" s="132"/>
      <c r="L140" s="133"/>
      <c r="M140" s="134"/>
      <c r="N140" s="132"/>
      <c r="O140" s="132"/>
      <c r="P140" s="134" t="str">
        <f t="shared" si="34"/>
        <v>nepildyti</v>
      </c>
      <c r="Q140" s="135" t="str">
        <f t="shared" si="3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28"/>
        <v>0</v>
      </c>
      <c r="BH140" s="54">
        <f t="shared" si="35"/>
        <v>0</v>
      </c>
      <c r="BI140" s="54">
        <f t="shared" si="29"/>
        <v>0</v>
      </c>
      <c r="BJ140" s="54">
        <f t="shared" si="30"/>
        <v>0</v>
      </c>
      <c r="BK140" s="54">
        <f t="shared" si="31"/>
        <v>0</v>
      </c>
      <c r="BL140" s="54">
        <f t="shared" si="36"/>
        <v>0</v>
      </c>
      <c r="BM140" s="54">
        <f t="shared" si="37"/>
        <v>0</v>
      </c>
      <c r="BN140" s="54" t="str">
        <f t="shared" si="38"/>
        <v>ne</v>
      </c>
      <c r="BO140" s="54" t="str">
        <f t="shared" si="39"/>
        <v>ne</v>
      </c>
      <c r="BP140" s="54" t="str">
        <f t="shared" si="39"/>
        <v>ne</v>
      </c>
      <c r="BQ140" s="54" t="str">
        <f t="shared" si="40"/>
        <v>ne</v>
      </c>
      <c r="BR140" s="54" t="str">
        <f t="shared" si="41"/>
        <v>ne</v>
      </c>
      <c r="BS140" s="54" t="str">
        <f t="shared" si="32"/>
        <v>ne</v>
      </c>
    </row>
    <row r="141" spans="2:71" s="115" customFormat="1" x14ac:dyDescent="0.2">
      <c r="B141" s="54" t="e">
        <f>VLOOKUP(E141,'VPS1'!$J$10:$J$29,1,FALSE)</f>
        <v>#N/A</v>
      </c>
      <c r="C141" s="131" t="str">
        <f t="shared" si="33"/>
        <v/>
      </c>
      <c r="D141" s="132"/>
      <c r="E141" s="132"/>
      <c r="F141" s="55"/>
      <c r="G141" s="132"/>
      <c r="H141" s="132"/>
      <c r="I141" s="132"/>
      <c r="J141" s="132"/>
      <c r="K141" s="132"/>
      <c r="L141" s="133"/>
      <c r="M141" s="134"/>
      <c r="N141" s="132"/>
      <c r="O141" s="132"/>
      <c r="P141" s="134" t="str">
        <f t="shared" si="34"/>
        <v>nepildyti</v>
      </c>
      <c r="Q141" s="135" t="str">
        <f t="shared" si="3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28"/>
        <v>0</v>
      </c>
      <c r="BH141" s="54">
        <f t="shared" si="35"/>
        <v>0</v>
      </c>
      <c r="BI141" s="54">
        <f t="shared" si="29"/>
        <v>0</v>
      </c>
      <c r="BJ141" s="54">
        <f t="shared" si="30"/>
        <v>0</v>
      </c>
      <c r="BK141" s="54">
        <f t="shared" si="31"/>
        <v>0</v>
      </c>
      <c r="BL141" s="54">
        <f t="shared" si="36"/>
        <v>0</v>
      </c>
      <c r="BM141" s="54">
        <f t="shared" si="37"/>
        <v>0</v>
      </c>
      <c r="BN141" s="54" t="str">
        <f t="shared" si="38"/>
        <v>ne</v>
      </c>
      <c r="BO141" s="54" t="str">
        <f t="shared" si="39"/>
        <v>ne</v>
      </c>
      <c r="BP141" s="54" t="str">
        <f t="shared" si="39"/>
        <v>ne</v>
      </c>
      <c r="BQ141" s="54" t="str">
        <f t="shared" si="40"/>
        <v>ne</v>
      </c>
      <c r="BR141" s="54" t="str">
        <f t="shared" si="41"/>
        <v>ne</v>
      </c>
      <c r="BS141" s="54" t="str">
        <f t="shared" si="32"/>
        <v>ne</v>
      </c>
    </row>
    <row r="142" spans="2:71" s="115" customFormat="1" x14ac:dyDescent="0.2">
      <c r="B142" s="54" t="e">
        <f>VLOOKUP(E142,'VPS1'!$J$10:$J$29,1,FALSE)</f>
        <v>#N/A</v>
      </c>
      <c r="C142" s="131" t="str">
        <f t="shared" si="33"/>
        <v/>
      </c>
      <c r="D142" s="132"/>
      <c r="E142" s="132"/>
      <c r="F142" s="55"/>
      <c r="G142" s="132"/>
      <c r="H142" s="132"/>
      <c r="I142" s="132"/>
      <c r="J142" s="132"/>
      <c r="K142" s="132"/>
      <c r="L142" s="133"/>
      <c r="M142" s="134"/>
      <c r="N142" s="132"/>
      <c r="O142" s="132"/>
      <c r="P142" s="134" t="str">
        <f t="shared" si="34"/>
        <v>nepildyti</v>
      </c>
      <c r="Q142" s="135" t="str">
        <f t="shared" si="3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28"/>
        <v>0</v>
      </c>
      <c r="BH142" s="54">
        <f t="shared" si="35"/>
        <v>0</v>
      </c>
      <c r="BI142" s="54">
        <f t="shared" si="29"/>
        <v>0</v>
      </c>
      <c r="BJ142" s="54">
        <f t="shared" si="30"/>
        <v>0</v>
      </c>
      <c r="BK142" s="54">
        <f t="shared" si="31"/>
        <v>0</v>
      </c>
      <c r="BL142" s="54">
        <f t="shared" si="36"/>
        <v>0</v>
      </c>
      <c r="BM142" s="54">
        <f t="shared" si="37"/>
        <v>0</v>
      </c>
      <c r="BN142" s="54" t="str">
        <f t="shared" si="38"/>
        <v>ne</v>
      </c>
      <c r="BO142" s="54" t="str">
        <f t="shared" si="39"/>
        <v>ne</v>
      </c>
      <c r="BP142" s="54" t="str">
        <f t="shared" si="39"/>
        <v>ne</v>
      </c>
      <c r="BQ142" s="54" t="str">
        <f t="shared" si="40"/>
        <v>ne</v>
      </c>
      <c r="BR142" s="54" t="str">
        <f t="shared" si="41"/>
        <v>ne</v>
      </c>
      <c r="BS142" s="54" t="str">
        <f t="shared" si="32"/>
        <v>ne</v>
      </c>
    </row>
    <row r="143" spans="2:71" s="115" customFormat="1" x14ac:dyDescent="0.2">
      <c r="B143" s="54" t="e">
        <f>VLOOKUP(E143,'VPS1'!$J$10:$J$29,1,FALSE)</f>
        <v>#N/A</v>
      </c>
      <c r="C143" s="131" t="str">
        <f t="shared" si="33"/>
        <v/>
      </c>
      <c r="D143" s="132"/>
      <c r="E143" s="132"/>
      <c r="F143" s="55"/>
      <c r="G143" s="132"/>
      <c r="H143" s="132"/>
      <c r="I143" s="132"/>
      <c r="J143" s="132"/>
      <c r="K143" s="132"/>
      <c r="L143" s="133"/>
      <c r="M143" s="134"/>
      <c r="N143" s="132"/>
      <c r="O143" s="132"/>
      <c r="P143" s="134" t="str">
        <f t="shared" si="34"/>
        <v>nepildyti</v>
      </c>
      <c r="Q143" s="135" t="str">
        <f t="shared" si="3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28"/>
        <v>0</v>
      </c>
      <c r="BH143" s="54">
        <f t="shared" si="35"/>
        <v>0</v>
      </c>
      <c r="BI143" s="54">
        <f t="shared" si="29"/>
        <v>0</v>
      </c>
      <c r="BJ143" s="54">
        <f t="shared" si="30"/>
        <v>0</v>
      </c>
      <c r="BK143" s="54">
        <f t="shared" si="31"/>
        <v>0</v>
      </c>
      <c r="BL143" s="54">
        <f t="shared" si="36"/>
        <v>0</v>
      </c>
      <c r="BM143" s="54">
        <f t="shared" si="37"/>
        <v>0</v>
      </c>
      <c r="BN143" s="54" t="str">
        <f t="shared" si="38"/>
        <v>ne</v>
      </c>
      <c r="BO143" s="54" t="str">
        <f t="shared" si="39"/>
        <v>ne</v>
      </c>
      <c r="BP143" s="54" t="str">
        <f t="shared" si="39"/>
        <v>ne</v>
      </c>
      <c r="BQ143" s="54" t="str">
        <f t="shared" si="40"/>
        <v>ne</v>
      </c>
      <c r="BR143" s="54" t="str">
        <f t="shared" si="41"/>
        <v>ne</v>
      </c>
      <c r="BS143" s="54" t="str">
        <f t="shared" si="32"/>
        <v>ne</v>
      </c>
    </row>
    <row r="144" spans="2:71" s="115" customFormat="1" x14ac:dyDescent="0.2">
      <c r="B144" s="54" t="e">
        <f>VLOOKUP(E144,'VPS1'!$J$10:$J$29,1,FALSE)</f>
        <v>#N/A</v>
      </c>
      <c r="C144" s="131" t="str">
        <f t="shared" si="33"/>
        <v/>
      </c>
      <c r="D144" s="132"/>
      <c r="E144" s="132"/>
      <c r="F144" s="55"/>
      <c r="G144" s="132"/>
      <c r="H144" s="132"/>
      <c r="I144" s="132"/>
      <c r="J144" s="132"/>
      <c r="K144" s="132"/>
      <c r="L144" s="133"/>
      <c r="M144" s="134"/>
      <c r="N144" s="132"/>
      <c r="O144" s="132"/>
      <c r="P144" s="134" t="str">
        <f t="shared" si="34"/>
        <v>nepildyti</v>
      </c>
      <c r="Q144" s="135" t="str">
        <f t="shared" si="3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28"/>
        <v>0</v>
      </c>
      <c r="BH144" s="54">
        <f t="shared" si="35"/>
        <v>0</v>
      </c>
      <c r="BI144" s="54">
        <f t="shared" si="29"/>
        <v>0</v>
      </c>
      <c r="BJ144" s="54">
        <f t="shared" si="30"/>
        <v>0</v>
      </c>
      <c r="BK144" s="54">
        <f t="shared" si="31"/>
        <v>0</v>
      </c>
      <c r="BL144" s="54">
        <f t="shared" si="36"/>
        <v>0</v>
      </c>
      <c r="BM144" s="54">
        <f t="shared" si="37"/>
        <v>0</v>
      </c>
      <c r="BN144" s="54" t="str">
        <f t="shared" si="38"/>
        <v>ne</v>
      </c>
      <c r="BO144" s="54" t="str">
        <f t="shared" si="39"/>
        <v>ne</v>
      </c>
      <c r="BP144" s="54" t="str">
        <f t="shared" si="39"/>
        <v>ne</v>
      </c>
      <c r="BQ144" s="54" t="str">
        <f t="shared" si="40"/>
        <v>ne</v>
      </c>
      <c r="BR144" s="54" t="str">
        <f t="shared" si="41"/>
        <v>ne</v>
      </c>
      <c r="BS144" s="54" t="str">
        <f t="shared" si="32"/>
        <v>ne</v>
      </c>
    </row>
    <row r="145" spans="2:71" s="115" customFormat="1" x14ac:dyDescent="0.2">
      <c r="B145" s="54" t="e">
        <f>VLOOKUP(E145,'VPS1'!$J$10:$J$29,1,FALSE)</f>
        <v>#N/A</v>
      </c>
      <c r="C145" s="131" t="str">
        <f t="shared" si="33"/>
        <v/>
      </c>
      <c r="D145" s="132"/>
      <c r="E145" s="132"/>
      <c r="F145" s="55"/>
      <c r="G145" s="132"/>
      <c r="H145" s="132"/>
      <c r="I145" s="132"/>
      <c r="J145" s="132"/>
      <c r="K145" s="132"/>
      <c r="L145" s="133"/>
      <c r="M145" s="134"/>
      <c r="N145" s="132"/>
      <c r="O145" s="132"/>
      <c r="P145" s="134" t="str">
        <f t="shared" si="34"/>
        <v>nepildyti</v>
      </c>
      <c r="Q145" s="135" t="str">
        <f t="shared" si="3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28"/>
        <v>0</v>
      </c>
      <c r="BH145" s="54">
        <f t="shared" si="35"/>
        <v>0</v>
      </c>
      <c r="BI145" s="54">
        <f t="shared" si="29"/>
        <v>0</v>
      </c>
      <c r="BJ145" s="54">
        <f t="shared" si="30"/>
        <v>0</v>
      </c>
      <c r="BK145" s="54">
        <f t="shared" si="31"/>
        <v>0</v>
      </c>
      <c r="BL145" s="54">
        <f t="shared" si="36"/>
        <v>0</v>
      </c>
      <c r="BM145" s="54">
        <f t="shared" si="37"/>
        <v>0</v>
      </c>
      <c r="BN145" s="54" t="str">
        <f t="shared" si="38"/>
        <v>ne</v>
      </c>
      <c r="BO145" s="54" t="str">
        <f t="shared" si="39"/>
        <v>ne</v>
      </c>
      <c r="BP145" s="54" t="str">
        <f t="shared" si="39"/>
        <v>ne</v>
      </c>
      <c r="BQ145" s="54" t="str">
        <f t="shared" si="40"/>
        <v>ne</v>
      </c>
      <c r="BR145" s="54" t="str">
        <f t="shared" si="41"/>
        <v>ne</v>
      </c>
      <c r="BS145" s="54" t="str">
        <f t="shared" si="32"/>
        <v>ne</v>
      </c>
    </row>
    <row r="146" spans="2:71" s="115" customFormat="1" x14ac:dyDescent="0.2">
      <c r="B146" s="54" t="e">
        <f>VLOOKUP(E146,'VPS1'!$J$10:$J$29,1,FALSE)</f>
        <v>#N/A</v>
      </c>
      <c r="C146" s="131" t="str">
        <f t="shared" si="33"/>
        <v/>
      </c>
      <c r="D146" s="132"/>
      <c r="E146" s="132"/>
      <c r="F146" s="55"/>
      <c r="G146" s="132"/>
      <c r="H146" s="132"/>
      <c r="I146" s="132"/>
      <c r="J146" s="132"/>
      <c r="K146" s="132"/>
      <c r="L146" s="133"/>
      <c r="M146" s="134"/>
      <c r="N146" s="132"/>
      <c r="O146" s="132"/>
      <c r="P146" s="134" t="str">
        <f t="shared" si="34"/>
        <v>nepildyti</v>
      </c>
      <c r="Q146" s="135" t="str">
        <f t="shared" si="3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28"/>
        <v>0</v>
      </c>
      <c r="BH146" s="54">
        <f t="shared" si="35"/>
        <v>0</v>
      </c>
      <c r="BI146" s="54">
        <f t="shared" si="29"/>
        <v>0</v>
      </c>
      <c r="BJ146" s="54">
        <f t="shared" si="30"/>
        <v>0</v>
      </c>
      <c r="BK146" s="54">
        <f t="shared" si="31"/>
        <v>0</v>
      </c>
      <c r="BL146" s="54">
        <f t="shared" si="36"/>
        <v>0</v>
      </c>
      <c r="BM146" s="54">
        <f t="shared" si="37"/>
        <v>0</v>
      </c>
      <c r="BN146" s="54" t="str">
        <f t="shared" si="38"/>
        <v>ne</v>
      </c>
      <c r="BO146" s="54" t="str">
        <f t="shared" si="39"/>
        <v>ne</v>
      </c>
      <c r="BP146" s="54" t="str">
        <f t="shared" si="39"/>
        <v>ne</v>
      </c>
      <c r="BQ146" s="54" t="str">
        <f t="shared" si="40"/>
        <v>ne</v>
      </c>
      <c r="BR146" s="54" t="str">
        <f t="shared" si="41"/>
        <v>ne</v>
      </c>
      <c r="BS146" s="54" t="str">
        <f t="shared" si="32"/>
        <v>ne</v>
      </c>
    </row>
    <row r="147" spans="2:71" s="115" customFormat="1" x14ac:dyDescent="0.2">
      <c r="B147" s="54" t="e">
        <f>VLOOKUP(E147,'VPS1'!$J$10:$J$29,1,FALSE)</f>
        <v>#N/A</v>
      </c>
      <c r="C147" s="131" t="str">
        <f t="shared" si="33"/>
        <v/>
      </c>
      <c r="D147" s="132"/>
      <c r="E147" s="132"/>
      <c r="F147" s="55"/>
      <c r="G147" s="132"/>
      <c r="H147" s="132"/>
      <c r="I147" s="132"/>
      <c r="J147" s="132"/>
      <c r="K147" s="132"/>
      <c r="L147" s="133"/>
      <c r="M147" s="134"/>
      <c r="N147" s="132"/>
      <c r="O147" s="132"/>
      <c r="P147" s="134" t="str">
        <f t="shared" si="34"/>
        <v>nepildyti</v>
      </c>
      <c r="Q147" s="135" t="str">
        <f t="shared" si="3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28"/>
        <v>0</v>
      </c>
      <c r="BH147" s="54">
        <f t="shared" si="35"/>
        <v>0</v>
      </c>
      <c r="BI147" s="54">
        <f t="shared" si="29"/>
        <v>0</v>
      </c>
      <c r="BJ147" s="54">
        <f t="shared" si="30"/>
        <v>0</v>
      </c>
      <c r="BK147" s="54">
        <f t="shared" si="31"/>
        <v>0</v>
      </c>
      <c r="BL147" s="54">
        <f t="shared" si="36"/>
        <v>0</v>
      </c>
      <c r="BM147" s="54">
        <f t="shared" si="37"/>
        <v>0</v>
      </c>
      <c r="BN147" s="54" t="str">
        <f t="shared" si="38"/>
        <v>ne</v>
      </c>
      <c r="BO147" s="54" t="str">
        <f t="shared" si="39"/>
        <v>ne</v>
      </c>
      <c r="BP147" s="54" t="str">
        <f t="shared" si="39"/>
        <v>ne</v>
      </c>
      <c r="BQ147" s="54" t="str">
        <f t="shared" si="40"/>
        <v>ne</v>
      </c>
      <c r="BR147" s="54" t="str">
        <f t="shared" si="41"/>
        <v>ne</v>
      </c>
      <c r="BS147" s="54" t="str">
        <f t="shared" si="32"/>
        <v>ne</v>
      </c>
    </row>
    <row r="148" spans="2:71" s="115" customFormat="1" x14ac:dyDescent="0.2">
      <c r="B148" s="54" t="e">
        <f>VLOOKUP(E148,'VPS1'!$J$10:$J$29,1,FALSE)</f>
        <v>#N/A</v>
      </c>
      <c r="C148" s="131" t="str">
        <f t="shared" si="33"/>
        <v/>
      </c>
      <c r="D148" s="132"/>
      <c r="E148" s="132"/>
      <c r="F148" s="55"/>
      <c r="G148" s="132"/>
      <c r="H148" s="132"/>
      <c r="I148" s="132"/>
      <c r="J148" s="132"/>
      <c r="K148" s="132"/>
      <c r="L148" s="133"/>
      <c r="M148" s="134"/>
      <c r="N148" s="132"/>
      <c r="O148" s="132"/>
      <c r="P148" s="134" t="str">
        <f t="shared" si="34"/>
        <v>nepildyti</v>
      </c>
      <c r="Q148" s="135" t="str">
        <f t="shared" si="3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28"/>
        <v>0</v>
      </c>
      <c r="BH148" s="54">
        <f t="shared" si="35"/>
        <v>0</v>
      </c>
      <c r="BI148" s="54">
        <f t="shared" si="29"/>
        <v>0</v>
      </c>
      <c r="BJ148" s="54">
        <f t="shared" si="30"/>
        <v>0</v>
      </c>
      <c r="BK148" s="54">
        <f t="shared" si="31"/>
        <v>0</v>
      </c>
      <c r="BL148" s="54">
        <f t="shared" si="36"/>
        <v>0</v>
      </c>
      <c r="BM148" s="54">
        <f t="shared" si="37"/>
        <v>0</v>
      </c>
      <c r="BN148" s="54" t="str">
        <f t="shared" si="38"/>
        <v>ne</v>
      </c>
      <c r="BO148" s="54" t="str">
        <f t="shared" si="39"/>
        <v>ne</v>
      </c>
      <c r="BP148" s="54" t="str">
        <f t="shared" si="39"/>
        <v>ne</v>
      </c>
      <c r="BQ148" s="54" t="str">
        <f t="shared" si="40"/>
        <v>ne</v>
      </c>
      <c r="BR148" s="54" t="str">
        <f t="shared" si="41"/>
        <v>ne</v>
      </c>
      <c r="BS148" s="54" t="str">
        <f t="shared" si="32"/>
        <v>ne</v>
      </c>
    </row>
    <row r="149" spans="2:71" s="115" customFormat="1" x14ac:dyDescent="0.2">
      <c r="B149" s="54" t="e">
        <f>VLOOKUP(E149,'VPS1'!$J$10:$J$29,1,FALSE)</f>
        <v>#N/A</v>
      </c>
      <c r="C149" s="131" t="str">
        <f t="shared" si="33"/>
        <v/>
      </c>
      <c r="D149" s="132"/>
      <c r="E149" s="132"/>
      <c r="F149" s="55"/>
      <c r="G149" s="132"/>
      <c r="H149" s="132"/>
      <c r="I149" s="132"/>
      <c r="J149" s="132"/>
      <c r="K149" s="132"/>
      <c r="L149" s="133"/>
      <c r="M149" s="134"/>
      <c r="N149" s="132"/>
      <c r="O149" s="132"/>
      <c r="P149" s="134" t="str">
        <f t="shared" si="34"/>
        <v>nepildyti</v>
      </c>
      <c r="Q149" s="135" t="str">
        <f t="shared" si="3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28"/>
        <v>0</v>
      </c>
      <c r="BH149" s="54">
        <f t="shared" si="35"/>
        <v>0</v>
      </c>
      <c r="BI149" s="54">
        <f t="shared" si="29"/>
        <v>0</v>
      </c>
      <c r="BJ149" s="54">
        <f t="shared" si="30"/>
        <v>0</v>
      </c>
      <c r="BK149" s="54">
        <f t="shared" si="31"/>
        <v>0</v>
      </c>
      <c r="BL149" s="54">
        <f t="shared" si="36"/>
        <v>0</v>
      </c>
      <c r="BM149" s="54">
        <f t="shared" si="37"/>
        <v>0</v>
      </c>
      <c r="BN149" s="54" t="str">
        <f t="shared" si="38"/>
        <v>ne</v>
      </c>
      <c r="BO149" s="54" t="str">
        <f t="shared" si="39"/>
        <v>ne</v>
      </c>
      <c r="BP149" s="54" t="str">
        <f t="shared" si="39"/>
        <v>ne</v>
      </c>
      <c r="BQ149" s="54" t="str">
        <f t="shared" si="40"/>
        <v>ne</v>
      </c>
      <c r="BR149" s="54" t="str">
        <f t="shared" si="41"/>
        <v>ne</v>
      </c>
      <c r="BS149" s="54" t="str">
        <f t="shared" si="32"/>
        <v>ne</v>
      </c>
    </row>
    <row r="150" spans="2:71" s="115" customFormat="1" x14ac:dyDescent="0.2">
      <c r="B150" s="54" t="e">
        <f>VLOOKUP(E150,'VPS1'!$J$10:$J$29,1,FALSE)</f>
        <v>#N/A</v>
      </c>
      <c r="C150" s="131" t="str">
        <f t="shared" si="33"/>
        <v/>
      </c>
      <c r="D150" s="132"/>
      <c r="E150" s="132"/>
      <c r="F150" s="55"/>
      <c r="G150" s="132"/>
      <c r="H150" s="132"/>
      <c r="I150" s="132"/>
      <c r="J150" s="132"/>
      <c r="K150" s="132"/>
      <c r="L150" s="133"/>
      <c r="M150" s="134"/>
      <c r="N150" s="132"/>
      <c r="O150" s="132"/>
      <c r="P150" s="134" t="str">
        <f t="shared" si="34"/>
        <v>nepildyti</v>
      </c>
      <c r="Q150" s="135" t="str">
        <f t="shared" si="3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28"/>
        <v>0</v>
      </c>
      <c r="BH150" s="54">
        <f t="shared" si="35"/>
        <v>0</v>
      </c>
      <c r="BI150" s="54">
        <f t="shared" si="29"/>
        <v>0</v>
      </c>
      <c r="BJ150" s="54">
        <f t="shared" si="30"/>
        <v>0</v>
      </c>
      <c r="BK150" s="54">
        <f t="shared" si="31"/>
        <v>0</v>
      </c>
      <c r="BL150" s="54">
        <f t="shared" si="36"/>
        <v>0</v>
      </c>
      <c r="BM150" s="54">
        <f t="shared" si="37"/>
        <v>0</v>
      </c>
      <c r="BN150" s="54" t="str">
        <f t="shared" si="38"/>
        <v>ne</v>
      </c>
      <c r="BO150" s="54" t="str">
        <f t="shared" si="39"/>
        <v>ne</v>
      </c>
      <c r="BP150" s="54" t="str">
        <f t="shared" si="39"/>
        <v>ne</v>
      </c>
      <c r="BQ150" s="54" t="str">
        <f t="shared" si="40"/>
        <v>ne</v>
      </c>
      <c r="BR150" s="54" t="str">
        <f t="shared" si="41"/>
        <v>ne</v>
      </c>
      <c r="BS150" s="54" t="str">
        <f t="shared" si="32"/>
        <v>ne</v>
      </c>
    </row>
    <row r="151" spans="2:71" s="115" customFormat="1" x14ac:dyDescent="0.2">
      <c r="B151" s="54" t="e">
        <f>VLOOKUP(E151,'VPS1'!$J$10:$J$29,1,FALSE)</f>
        <v>#N/A</v>
      </c>
      <c r="C151" s="131" t="str">
        <f t="shared" si="33"/>
        <v/>
      </c>
      <c r="D151" s="132"/>
      <c r="E151" s="132"/>
      <c r="F151" s="55"/>
      <c r="G151" s="132"/>
      <c r="H151" s="132"/>
      <c r="I151" s="132"/>
      <c r="J151" s="132"/>
      <c r="K151" s="132"/>
      <c r="L151" s="133"/>
      <c r="M151" s="134"/>
      <c r="N151" s="132"/>
      <c r="O151" s="132"/>
      <c r="P151" s="134" t="str">
        <f t="shared" si="34"/>
        <v>nepildyti</v>
      </c>
      <c r="Q151" s="135" t="str">
        <f t="shared" si="3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28"/>
        <v>0</v>
      </c>
      <c r="BH151" s="54">
        <f t="shared" si="35"/>
        <v>0</v>
      </c>
      <c r="BI151" s="54">
        <f t="shared" si="29"/>
        <v>0</v>
      </c>
      <c r="BJ151" s="54">
        <f t="shared" si="30"/>
        <v>0</v>
      </c>
      <c r="BK151" s="54">
        <f t="shared" si="31"/>
        <v>0</v>
      </c>
      <c r="BL151" s="54">
        <f t="shared" si="36"/>
        <v>0</v>
      </c>
      <c r="BM151" s="54">
        <f t="shared" si="37"/>
        <v>0</v>
      </c>
      <c r="BN151" s="54" t="str">
        <f t="shared" si="38"/>
        <v>ne</v>
      </c>
      <c r="BO151" s="54" t="str">
        <f t="shared" si="39"/>
        <v>ne</v>
      </c>
      <c r="BP151" s="54" t="str">
        <f t="shared" si="39"/>
        <v>ne</v>
      </c>
      <c r="BQ151" s="54" t="str">
        <f t="shared" si="40"/>
        <v>ne</v>
      </c>
      <c r="BR151" s="54" t="str">
        <f t="shared" si="41"/>
        <v>ne</v>
      </c>
      <c r="BS151" s="54" t="str">
        <f t="shared" si="32"/>
        <v>ne</v>
      </c>
    </row>
    <row r="152" spans="2:71" s="115" customFormat="1" x14ac:dyDescent="0.2">
      <c r="B152" s="54" t="e">
        <f>VLOOKUP(E152,'VPS1'!$J$10:$J$29,1,FALSE)</f>
        <v>#N/A</v>
      </c>
      <c r="C152" s="131" t="str">
        <f t="shared" si="33"/>
        <v/>
      </c>
      <c r="D152" s="132"/>
      <c r="E152" s="132"/>
      <c r="F152" s="55"/>
      <c r="G152" s="132"/>
      <c r="H152" s="132"/>
      <c r="I152" s="132"/>
      <c r="J152" s="132"/>
      <c r="K152" s="132"/>
      <c r="L152" s="133"/>
      <c r="M152" s="134"/>
      <c r="N152" s="132"/>
      <c r="O152" s="132"/>
      <c r="P152" s="134" t="str">
        <f t="shared" si="34"/>
        <v>nepildyti</v>
      </c>
      <c r="Q152" s="135" t="str">
        <f t="shared" si="3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28"/>
        <v>0</v>
      </c>
      <c r="BH152" s="54">
        <f t="shared" si="35"/>
        <v>0</v>
      </c>
      <c r="BI152" s="54">
        <f t="shared" si="29"/>
        <v>0</v>
      </c>
      <c r="BJ152" s="54">
        <f t="shared" si="30"/>
        <v>0</v>
      </c>
      <c r="BK152" s="54">
        <f t="shared" si="31"/>
        <v>0</v>
      </c>
      <c r="BL152" s="54">
        <f t="shared" si="36"/>
        <v>0</v>
      </c>
      <c r="BM152" s="54">
        <f t="shared" si="37"/>
        <v>0</v>
      </c>
      <c r="BN152" s="54" t="str">
        <f t="shared" si="38"/>
        <v>ne</v>
      </c>
      <c r="BO152" s="54" t="str">
        <f t="shared" si="39"/>
        <v>ne</v>
      </c>
      <c r="BP152" s="54" t="str">
        <f t="shared" si="39"/>
        <v>ne</v>
      </c>
      <c r="BQ152" s="54" t="str">
        <f t="shared" si="40"/>
        <v>ne</v>
      </c>
      <c r="BR152" s="54" t="str">
        <f t="shared" si="41"/>
        <v>ne</v>
      </c>
      <c r="BS152" s="54" t="str">
        <f t="shared" si="32"/>
        <v>ne</v>
      </c>
    </row>
    <row r="153" spans="2:71" s="115" customFormat="1" x14ac:dyDescent="0.2">
      <c r="B153" s="54" t="e">
        <f>VLOOKUP(E153,'VPS1'!$J$10:$J$29,1,FALSE)</f>
        <v>#N/A</v>
      </c>
      <c r="C153" s="131" t="str">
        <f t="shared" si="33"/>
        <v/>
      </c>
      <c r="D153" s="132"/>
      <c r="E153" s="132"/>
      <c r="F153" s="55"/>
      <c r="G153" s="132"/>
      <c r="H153" s="132"/>
      <c r="I153" s="132"/>
      <c r="J153" s="132"/>
      <c r="K153" s="132"/>
      <c r="L153" s="133"/>
      <c r="M153" s="134"/>
      <c r="N153" s="132"/>
      <c r="O153" s="132"/>
      <c r="P153" s="134" t="str">
        <f t="shared" si="34"/>
        <v>nepildyti</v>
      </c>
      <c r="Q153" s="135" t="str">
        <f t="shared" si="3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28"/>
        <v>0</v>
      </c>
      <c r="BH153" s="54">
        <f t="shared" si="35"/>
        <v>0</v>
      </c>
      <c r="BI153" s="54">
        <f t="shared" si="29"/>
        <v>0</v>
      </c>
      <c r="BJ153" s="54">
        <f t="shared" si="30"/>
        <v>0</v>
      </c>
      <c r="BK153" s="54">
        <f t="shared" si="31"/>
        <v>0</v>
      </c>
      <c r="BL153" s="54">
        <f t="shared" si="36"/>
        <v>0</v>
      </c>
      <c r="BM153" s="54">
        <f t="shared" si="37"/>
        <v>0</v>
      </c>
      <c r="BN153" s="54" t="str">
        <f t="shared" si="38"/>
        <v>ne</v>
      </c>
      <c r="BO153" s="54" t="str">
        <f t="shared" si="39"/>
        <v>ne</v>
      </c>
      <c r="BP153" s="54" t="str">
        <f t="shared" si="39"/>
        <v>ne</v>
      </c>
      <c r="BQ153" s="54" t="str">
        <f t="shared" si="40"/>
        <v>ne</v>
      </c>
      <c r="BR153" s="54" t="str">
        <f t="shared" si="41"/>
        <v>ne</v>
      </c>
      <c r="BS153" s="54" t="str">
        <f t="shared" si="32"/>
        <v>ne</v>
      </c>
    </row>
    <row r="154" spans="2:71" s="115" customFormat="1" x14ac:dyDescent="0.2">
      <c r="B154" s="54" t="e">
        <f>VLOOKUP(E154,'VPS1'!$J$10:$J$29,1,FALSE)</f>
        <v>#N/A</v>
      </c>
      <c r="C154" s="131" t="str">
        <f t="shared" si="33"/>
        <v/>
      </c>
      <c r="D154" s="132"/>
      <c r="E154" s="132"/>
      <c r="F154" s="55"/>
      <c r="G154" s="132"/>
      <c r="H154" s="132"/>
      <c r="I154" s="132"/>
      <c r="J154" s="132"/>
      <c r="K154" s="132"/>
      <c r="L154" s="133"/>
      <c r="M154" s="134"/>
      <c r="N154" s="132"/>
      <c r="O154" s="132"/>
      <c r="P154" s="134" t="str">
        <f t="shared" si="34"/>
        <v>nepildyti</v>
      </c>
      <c r="Q154" s="135" t="str">
        <f t="shared" si="3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28"/>
        <v>0</v>
      </c>
      <c r="BH154" s="54">
        <f t="shared" si="35"/>
        <v>0</v>
      </c>
      <c r="BI154" s="54">
        <f t="shared" si="29"/>
        <v>0</v>
      </c>
      <c r="BJ154" s="54">
        <f t="shared" si="30"/>
        <v>0</v>
      </c>
      <c r="BK154" s="54">
        <f t="shared" si="31"/>
        <v>0</v>
      </c>
      <c r="BL154" s="54">
        <f t="shared" si="36"/>
        <v>0</v>
      </c>
      <c r="BM154" s="54">
        <f t="shared" si="37"/>
        <v>0</v>
      </c>
      <c r="BN154" s="54" t="str">
        <f t="shared" si="38"/>
        <v>ne</v>
      </c>
      <c r="BO154" s="54" t="str">
        <f t="shared" si="39"/>
        <v>ne</v>
      </c>
      <c r="BP154" s="54" t="str">
        <f t="shared" si="39"/>
        <v>ne</v>
      </c>
      <c r="BQ154" s="54" t="str">
        <f t="shared" si="40"/>
        <v>ne</v>
      </c>
      <c r="BR154" s="54" t="str">
        <f t="shared" si="41"/>
        <v>ne</v>
      </c>
      <c r="BS154" s="54" t="str">
        <f t="shared" si="32"/>
        <v>ne</v>
      </c>
    </row>
    <row r="155" spans="2:71" s="115" customFormat="1" x14ac:dyDescent="0.2">
      <c r="B155" s="54" t="e">
        <f>VLOOKUP(E155,'VPS1'!$J$10:$J$29,1,FALSE)</f>
        <v>#N/A</v>
      </c>
      <c r="C155" s="131" t="str">
        <f t="shared" si="33"/>
        <v/>
      </c>
      <c r="D155" s="132"/>
      <c r="E155" s="132"/>
      <c r="F155" s="55"/>
      <c r="G155" s="132"/>
      <c r="H155" s="132"/>
      <c r="I155" s="132"/>
      <c r="J155" s="132"/>
      <c r="K155" s="132"/>
      <c r="L155" s="133"/>
      <c r="M155" s="134"/>
      <c r="N155" s="132"/>
      <c r="O155" s="132"/>
      <c r="P155" s="134" t="str">
        <f t="shared" si="34"/>
        <v>nepildyti</v>
      </c>
      <c r="Q155" s="135" t="str">
        <f t="shared" si="3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28"/>
        <v>0</v>
      </c>
      <c r="BH155" s="54">
        <f t="shared" si="35"/>
        <v>0</v>
      </c>
      <c r="BI155" s="54">
        <f t="shared" si="29"/>
        <v>0</v>
      </c>
      <c r="BJ155" s="54">
        <f t="shared" si="30"/>
        <v>0</v>
      </c>
      <c r="BK155" s="54">
        <f t="shared" si="31"/>
        <v>0</v>
      </c>
      <c r="BL155" s="54">
        <f t="shared" si="36"/>
        <v>0</v>
      </c>
      <c r="BM155" s="54">
        <f t="shared" si="37"/>
        <v>0</v>
      </c>
      <c r="BN155" s="54" t="str">
        <f t="shared" si="38"/>
        <v>ne</v>
      </c>
      <c r="BO155" s="54" t="str">
        <f t="shared" si="39"/>
        <v>ne</v>
      </c>
      <c r="BP155" s="54" t="str">
        <f t="shared" si="39"/>
        <v>ne</v>
      </c>
      <c r="BQ155" s="54" t="str">
        <f t="shared" si="40"/>
        <v>ne</v>
      </c>
      <c r="BR155" s="54" t="str">
        <f t="shared" si="41"/>
        <v>ne</v>
      </c>
      <c r="BS155" s="54" t="str">
        <f t="shared" si="32"/>
        <v>ne</v>
      </c>
    </row>
    <row r="156" spans="2:71" s="115" customFormat="1" x14ac:dyDescent="0.2">
      <c r="B156" s="54" t="e">
        <f>VLOOKUP(E156,'VPS1'!$J$10:$J$29,1,FALSE)</f>
        <v>#N/A</v>
      </c>
      <c r="C156" s="131" t="str">
        <f t="shared" si="33"/>
        <v/>
      </c>
      <c r="D156" s="132"/>
      <c r="E156" s="132"/>
      <c r="F156" s="55"/>
      <c r="G156" s="132"/>
      <c r="H156" s="132"/>
      <c r="I156" s="132"/>
      <c r="J156" s="132"/>
      <c r="K156" s="132"/>
      <c r="L156" s="133"/>
      <c r="M156" s="134"/>
      <c r="N156" s="132"/>
      <c r="O156" s="132"/>
      <c r="P156" s="134" t="str">
        <f t="shared" si="34"/>
        <v>nepildyti</v>
      </c>
      <c r="Q156" s="135" t="str">
        <f t="shared" si="3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28"/>
        <v>0</v>
      </c>
      <c r="BH156" s="54">
        <f t="shared" si="35"/>
        <v>0</v>
      </c>
      <c r="BI156" s="54">
        <f t="shared" si="29"/>
        <v>0</v>
      </c>
      <c r="BJ156" s="54">
        <f t="shared" si="30"/>
        <v>0</v>
      </c>
      <c r="BK156" s="54">
        <f t="shared" si="31"/>
        <v>0</v>
      </c>
      <c r="BL156" s="54">
        <f t="shared" si="36"/>
        <v>0</v>
      </c>
      <c r="BM156" s="54">
        <f t="shared" si="37"/>
        <v>0</v>
      </c>
      <c r="BN156" s="54" t="str">
        <f t="shared" si="38"/>
        <v>ne</v>
      </c>
      <c r="BO156" s="54" t="str">
        <f t="shared" si="39"/>
        <v>ne</v>
      </c>
      <c r="BP156" s="54" t="str">
        <f t="shared" si="39"/>
        <v>ne</v>
      </c>
      <c r="BQ156" s="54" t="str">
        <f t="shared" si="40"/>
        <v>ne</v>
      </c>
      <c r="BR156" s="54" t="str">
        <f t="shared" si="41"/>
        <v>ne</v>
      </c>
      <c r="BS156" s="54" t="str">
        <f t="shared" si="32"/>
        <v>ne</v>
      </c>
    </row>
    <row r="157" spans="2:71" s="115" customFormat="1" x14ac:dyDescent="0.2">
      <c r="B157" s="54" t="e">
        <f>VLOOKUP(E157,'VPS1'!$J$10:$J$29,1,FALSE)</f>
        <v>#N/A</v>
      </c>
      <c r="C157" s="131" t="str">
        <f t="shared" si="33"/>
        <v/>
      </c>
      <c r="D157" s="132"/>
      <c r="E157" s="132"/>
      <c r="F157" s="55"/>
      <c r="G157" s="132"/>
      <c r="H157" s="132"/>
      <c r="I157" s="132"/>
      <c r="J157" s="132"/>
      <c r="K157" s="132"/>
      <c r="L157" s="133"/>
      <c r="M157" s="134"/>
      <c r="N157" s="132"/>
      <c r="O157" s="132"/>
      <c r="P157" s="134" t="str">
        <f t="shared" si="34"/>
        <v>nepildyti</v>
      </c>
      <c r="Q157" s="135" t="str">
        <f t="shared" si="3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28"/>
        <v>0</v>
      </c>
      <c r="BH157" s="54">
        <f t="shared" si="35"/>
        <v>0</v>
      </c>
      <c r="BI157" s="54">
        <f t="shared" si="29"/>
        <v>0</v>
      </c>
      <c r="BJ157" s="54">
        <f t="shared" si="30"/>
        <v>0</v>
      </c>
      <c r="BK157" s="54">
        <f t="shared" si="31"/>
        <v>0</v>
      </c>
      <c r="BL157" s="54">
        <f t="shared" si="36"/>
        <v>0</v>
      </c>
      <c r="BM157" s="54">
        <f t="shared" si="37"/>
        <v>0</v>
      </c>
      <c r="BN157" s="54" t="str">
        <f t="shared" si="38"/>
        <v>ne</v>
      </c>
      <c r="BO157" s="54" t="str">
        <f t="shared" si="39"/>
        <v>ne</v>
      </c>
      <c r="BP157" s="54" t="str">
        <f t="shared" si="39"/>
        <v>ne</v>
      </c>
      <c r="BQ157" s="54" t="str">
        <f t="shared" si="40"/>
        <v>ne</v>
      </c>
      <c r="BR157" s="54" t="str">
        <f t="shared" si="41"/>
        <v>ne</v>
      </c>
      <c r="BS157" s="54" t="str">
        <f t="shared" si="32"/>
        <v>ne</v>
      </c>
    </row>
    <row r="158" spans="2:71" s="115" customFormat="1" x14ac:dyDescent="0.2">
      <c r="B158" s="54" t="e">
        <f>VLOOKUP(E158,'VPS1'!$J$10:$J$29,1,FALSE)</f>
        <v>#N/A</v>
      </c>
      <c r="C158" s="131" t="str">
        <f t="shared" si="33"/>
        <v/>
      </c>
      <c r="D158" s="132"/>
      <c r="E158" s="132"/>
      <c r="F158" s="55"/>
      <c r="G158" s="132"/>
      <c r="H158" s="132"/>
      <c r="I158" s="132"/>
      <c r="J158" s="132"/>
      <c r="K158" s="132"/>
      <c r="L158" s="133"/>
      <c r="M158" s="134"/>
      <c r="N158" s="132"/>
      <c r="O158" s="132"/>
      <c r="P158" s="134" t="str">
        <f t="shared" si="34"/>
        <v>nepildyti</v>
      </c>
      <c r="Q158" s="135" t="str">
        <f t="shared" si="3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28"/>
        <v>0</v>
      </c>
      <c r="BH158" s="54">
        <f t="shared" si="35"/>
        <v>0</v>
      </c>
      <c r="BI158" s="54">
        <f t="shared" si="29"/>
        <v>0</v>
      </c>
      <c r="BJ158" s="54">
        <f t="shared" si="30"/>
        <v>0</v>
      </c>
      <c r="BK158" s="54">
        <f t="shared" si="31"/>
        <v>0</v>
      </c>
      <c r="BL158" s="54">
        <f t="shared" si="36"/>
        <v>0</v>
      </c>
      <c r="BM158" s="54">
        <f t="shared" si="37"/>
        <v>0</v>
      </c>
      <c r="BN158" s="54" t="str">
        <f t="shared" si="38"/>
        <v>ne</v>
      </c>
      <c r="BO158" s="54" t="str">
        <f t="shared" si="39"/>
        <v>ne</v>
      </c>
      <c r="BP158" s="54" t="str">
        <f t="shared" si="39"/>
        <v>ne</v>
      </c>
      <c r="BQ158" s="54" t="str">
        <f t="shared" si="40"/>
        <v>ne</v>
      </c>
      <c r="BR158" s="54" t="str">
        <f t="shared" si="41"/>
        <v>ne</v>
      </c>
      <c r="BS158" s="54" t="str">
        <f t="shared" si="32"/>
        <v>ne</v>
      </c>
    </row>
    <row r="159" spans="2:71" s="115" customFormat="1" x14ac:dyDescent="0.2">
      <c r="B159" s="54" t="e">
        <f>VLOOKUP(E159,'VPS1'!$J$10:$J$29,1,FALSE)</f>
        <v>#N/A</v>
      </c>
      <c r="C159" s="131" t="str">
        <f t="shared" si="33"/>
        <v/>
      </c>
      <c r="D159" s="132"/>
      <c r="E159" s="132"/>
      <c r="F159" s="55"/>
      <c r="G159" s="132"/>
      <c r="H159" s="132"/>
      <c r="I159" s="132"/>
      <c r="J159" s="132"/>
      <c r="K159" s="132"/>
      <c r="L159" s="133"/>
      <c r="M159" s="134"/>
      <c r="N159" s="132"/>
      <c r="O159" s="132"/>
      <c r="P159" s="134" t="str">
        <f t="shared" si="34"/>
        <v>nepildyti</v>
      </c>
      <c r="Q159" s="135" t="str">
        <f t="shared" si="3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28"/>
        <v>0</v>
      </c>
      <c r="BH159" s="54">
        <f t="shared" si="35"/>
        <v>0</v>
      </c>
      <c r="BI159" s="54">
        <f t="shared" si="29"/>
        <v>0</v>
      </c>
      <c r="BJ159" s="54">
        <f t="shared" si="30"/>
        <v>0</v>
      </c>
      <c r="BK159" s="54">
        <f t="shared" si="31"/>
        <v>0</v>
      </c>
      <c r="BL159" s="54">
        <f t="shared" si="36"/>
        <v>0</v>
      </c>
      <c r="BM159" s="54">
        <f t="shared" si="37"/>
        <v>0</v>
      </c>
      <c r="BN159" s="54" t="str">
        <f t="shared" si="38"/>
        <v>ne</v>
      </c>
      <c r="BO159" s="54" t="str">
        <f t="shared" si="39"/>
        <v>ne</v>
      </c>
      <c r="BP159" s="54" t="str">
        <f t="shared" si="39"/>
        <v>ne</v>
      </c>
      <c r="BQ159" s="54" t="str">
        <f t="shared" si="40"/>
        <v>ne</v>
      </c>
      <c r="BR159" s="54" t="str">
        <f t="shared" si="41"/>
        <v>ne</v>
      </c>
      <c r="BS159" s="54" t="str">
        <f t="shared" si="32"/>
        <v>ne</v>
      </c>
    </row>
    <row r="160" spans="2:71" s="115" customFormat="1" x14ac:dyDescent="0.2">
      <c r="B160" s="54" t="e">
        <f>VLOOKUP(E160,'VPS1'!$J$10:$J$29,1,FALSE)</f>
        <v>#N/A</v>
      </c>
      <c r="C160" s="131" t="str">
        <f t="shared" si="33"/>
        <v/>
      </c>
      <c r="D160" s="132"/>
      <c r="E160" s="132"/>
      <c r="F160" s="55"/>
      <c r="G160" s="132"/>
      <c r="H160" s="132"/>
      <c r="I160" s="132"/>
      <c r="J160" s="132"/>
      <c r="K160" s="132"/>
      <c r="L160" s="133"/>
      <c r="M160" s="134"/>
      <c r="N160" s="132"/>
      <c r="O160" s="132"/>
      <c r="P160" s="134" t="str">
        <f t="shared" si="34"/>
        <v>nepildyti</v>
      </c>
      <c r="Q160" s="135" t="str">
        <f t="shared" si="3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28"/>
        <v>0</v>
      </c>
      <c r="BH160" s="54">
        <f t="shared" si="35"/>
        <v>0</v>
      </c>
      <c r="BI160" s="54">
        <f t="shared" si="29"/>
        <v>0</v>
      </c>
      <c r="BJ160" s="54">
        <f t="shared" si="30"/>
        <v>0</v>
      </c>
      <c r="BK160" s="54">
        <f t="shared" si="31"/>
        <v>0</v>
      </c>
      <c r="BL160" s="54">
        <f t="shared" si="36"/>
        <v>0</v>
      </c>
      <c r="BM160" s="54">
        <f t="shared" si="37"/>
        <v>0</v>
      </c>
      <c r="BN160" s="54" t="str">
        <f t="shared" si="38"/>
        <v>ne</v>
      </c>
      <c r="BO160" s="54" t="str">
        <f t="shared" si="39"/>
        <v>ne</v>
      </c>
      <c r="BP160" s="54" t="str">
        <f t="shared" si="39"/>
        <v>ne</v>
      </c>
      <c r="BQ160" s="54" t="str">
        <f t="shared" si="40"/>
        <v>ne</v>
      </c>
      <c r="BR160" s="54" t="str">
        <f t="shared" si="41"/>
        <v>ne</v>
      </c>
      <c r="BS160" s="54" t="str">
        <f t="shared" si="32"/>
        <v>ne</v>
      </c>
    </row>
    <row r="161" spans="2:71" s="115" customFormat="1" x14ac:dyDescent="0.2">
      <c r="B161" s="54" t="e">
        <f>VLOOKUP(E161,'VPS1'!$J$10:$J$29,1,FALSE)</f>
        <v>#N/A</v>
      </c>
      <c r="C161" s="131" t="str">
        <f t="shared" si="33"/>
        <v/>
      </c>
      <c r="D161" s="132"/>
      <c r="E161" s="132"/>
      <c r="F161" s="55"/>
      <c r="G161" s="132"/>
      <c r="H161" s="132"/>
      <c r="I161" s="132"/>
      <c r="J161" s="132"/>
      <c r="K161" s="132"/>
      <c r="L161" s="133"/>
      <c r="M161" s="134"/>
      <c r="N161" s="132"/>
      <c r="O161" s="132"/>
      <c r="P161" s="134" t="str">
        <f t="shared" si="34"/>
        <v>nepildyti</v>
      </c>
      <c r="Q161" s="135" t="str">
        <f t="shared" si="3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28"/>
        <v>0</v>
      </c>
      <c r="BH161" s="54">
        <f t="shared" si="35"/>
        <v>0</v>
      </c>
      <c r="BI161" s="54">
        <f t="shared" si="29"/>
        <v>0</v>
      </c>
      <c r="BJ161" s="54">
        <f t="shared" si="30"/>
        <v>0</v>
      </c>
      <c r="BK161" s="54">
        <f t="shared" si="31"/>
        <v>0</v>
      </c>
      <c r="BL161" s="54">
        <f t="shared" si="36"/>
        <v>0</v>
      </c>
      <c r="BM161" s="54">
        <f t="shared" si="37"/>
        <v>0</v>
      </c>
      <c r="BN161" s="54" t="str">
        <f t="shared" si="38"/>
        <v>ne</v>
      </c>
      <c r="BO161" s="54" t="str">
        <f t="shared" si="39"/>
        <v>ne</v>
      </c>
      <c r="BP161" s="54" t="str">
        <f t="shared" si="39"/>
        <v>ne</v>
      </c>
      <c r="BQ161" s="54" t="str">
        <f t="shared" si="40"/>
        <v>ne</v>
      </c>
      <c r="BR161" s="54" t="str">
        <f t="shared" si="41"/>
        <v>ne</v>
      </c>
      <c r="BS161" s="54" t="str">
        <f t="shared" si="32"/>
        <v>ne</v>
      </c>
    </row>
    <row r="162" spans="2:71" s="115" customFormat="1" x14ac:dyDescent="0.2">
      <c r="B162" s="54" t="e">
        <f>VLOOKUP(E162,'VPS1'!$J$10:$J$29,1,FALSE)</f>
        <v>#N/A</v>
      </c>
      <c r="C162" s="131" t="str">
        <f t="shared" si="33"/>
        <v/>
      </c>
      <c r="D162" s="132"/>
      <c r="E162" s="132"/>
      <c r="F162" s="55"/>
      <c r="G162" s="132"/>
      <c r="H162" s="132"/>
      <c r="I162" s="132"/>
      <c r="J162" s="132"/>
      <c r="K162" s="132"/>
      <c r="L162" s="133"/>
      <c r="M162" s="134"/>
      <c r="N162" s="132"/>
      <c r="O162" s="132"/>
      <c r="P162" s="134" t="str">
        <f t="shared" si="34"/>
        <v>nepildyti</v>
      </c>
      <c r="Q162" s="135" t="str">
        <f t="shared" si="3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28"/>
        <v>0</v>
      </c>
      <c r="BH162" s="54">
        <f t="shared" si="35"/>
        <v>0</v>
      </c>
      <c r="BI162" s="54">
        <f t="shared" si="29"/>
        <v>0</v>
      </c>
      <c r="BJ162" s="54">
        <f t="shared" si="30"/>
        <v>0</v>
      </c>
      <c r="BK162" s="54">
        <f t="shared" si="31"/>
        <v>0</v>
      </c>
      <c r="BL162" s="54">
        <f t="shared" si="36"/>
        <v>0</v>
      </c>
      <c r="BM162" s="54">
        <f t="shared" si="37"/>
        <v>0</v>
      </c>
      <c r="BN162" s="54" t="str">
        <f t="shared" si="38"/>
        <v>ne</v>
      </c>
      <c r="BO162" s="54" t="str">
        <f t="shared" si="39"/>
        <v>ne</v>
      </c>
      <c r="BP162" s="54" t="str">
        <f t="shared" si="39"/>
        <v>ne</v>
      </c>
      <c r="BQ162" s="54" t="str">
        <f t="shared" si="40"/>
        <v>ne</v>
      </c>
      <c r="BR162" s="54" t="str">
        <f t="shared" si="41"/>
        <v>ne</v>
      </c>
      <c r="BS162" s="54" t="str">
        <f t="shared" si="32"/>
        <v>ne</v>
      </c>
    </row>
    <row r="163" spans="2:71" s="115" customFormat="1" x14ac:dyDescent="0.2">
      <c r="B163" s="54" t="e">
        <f>VLOOKUP(E163,'VPS1'!$J$10:$J$29,1,FALSE)</f>
        <v>#N/A</v>
      </c>
      <c r="C163" s="131" t="str">
        <f t="shared" si="33"/>
        <v/>
      </c>
      <c r="D163" s="132"/>
      <c r="E163" s="132"/>
      <c r="F163" s="55"/>
      <c r="G163" s="132"/>
      <c r="H163" s="132"/>
      <c r="I163" s="132"/>
      <c r="J163" s="132"/>
      <c r="K163" s="132"/>
      <c r="L163" s="133"/>
      <c r="M163" s="134"/>
      <c r="N163" s="132"/>
      <c r="O163" s="132"/>
      <c r="P163" s="134" t="str">
        <f t="shared" si="34"/>
        <v>nepildyti</v>
      </c>
      <c r="Q163" s="135" t="str">
        <f t="shared" si="3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28"/>
        <v>0</v>
      </c>
      <c r="BH163" s="54">
        <f t="shared" si="35"/>
        <v>0</v>
      </c>
      <c r="BI163" s="54">
        <f t="shared" si="29"/>
        <v>0</v>
      </c>
      <c r="BJ163" s="54">
        <f t="shared" si="30"/>
        <v>0</v>
      </c>
      <c r="BK163" s="54">
        <f t="shared" si="31"/>
        <v>0</v>
      </c>
      <c r="BL163" s="54">
        <f t="shared" si="36"/>
        <v>0</v>
      </c>
      <c r="BM163" s="54">
        <f t="shared" si="37"/>
        <v>0</v>
      </c>
      <c r="BN163" s="54" t="str">
        <f t="shared" si="38"/>
        <v>ne</v>
      </c>
      <c r="BO163" s="54" t="str">
        <f t="shared" si="39"/>
        <v>ne</v>
      </c>
      <c r="BP163" s="54" t="str">
        <f t="shared" si="39"/>
        <v>ne</v>
      </c>
      <c r="BQ163" s="54" t="str">
        <f t="shared" si="40"/>
        <v>ne</v>
      </c>
      <c r="BR163" s="54" t="str">
        <f t="shared" si="41"/>
        <v>ne</v>
      </c>
      <c r="BS163" s="54" t="str">
        <f t="shared" si="32"/>
        <v>ne</v>
      </c>
    </row>
    <row r="164" spans="2:71" s="115" customFormat="1" x14ac:dyDescent="0.2">
      <c r="B164" s="54" t="e">
        <f>VLOOKUP(E164,'VPS1'!$J$10:$J$29,1,FALSE)</f>
        <v>#N/A</v>
      </c>
      <c r="C164" s="131" t="str">
        <f t="shared" si="33"/>
        <v/>
      </c>
      <c r="D164" s="132"/>
      <c r="E164" s="132"/>
      <c r="F164" s="55"/>
      <c r="G164" s="132"/>
      <c r="H164" s="132"/>
      <c r="I164" s="132"/>
      <c r="J164" s="132"/>
      <c r="K164" s="132"/>
      <c r="L164" s="133"/>
      <c r="M164" s="134"/>
      <c r="N164" s="132"/>
      <c r="O164" s="132"/>
      <c r="P164" s="134" t="str">
        <f t="shared" si="34"/>
        <v>nepildyti</v>
      </c>
      <c r="Q164" s="135" t="str">
        <f t="shared" si="3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28"/>
        <v>0</v>
      </c>
      <c r="BH164" s="54">
        <f t="shared" si="35"/>
        <v>0</v>
      </c>
      <c r="BI164" s="54">
        <f t="shared" si="29"/>
        <v>0</v>
      </c>
      <c r="BJ164" s="54">
        <f t="shared" si="30"/>
        <v>0</v>
      </c>
      <c r="BK164" s="54">
        <f t="shared" si="31"/>
        <v>0</v>
      </c>
      <c r="BL164" s="54">
        <f t="shared" si="36"/>
        <v>0</v>
      </c>
      <c r="BM164" s="54">
        <f t="shared" si="37"/>
        <v>0</v>
      </c>
      <c r="BN164" s="54" t="str">
        <f t="shared" si="38"/>
        <v>ne</v>
      </c>
      <c r="BO164" s="54" t="str">
        <f t="shared" si="39"/>
        <v>ne</v>
      </c>
      <c r="BP164" s="54" t="str">
        <f t="shared" si="39"/>
        <v>ne</v>
      </c>
      <c r="BQ164" s="54" t="str">
        <f t="shared" si="40"/>
        <v>ne</v>
      </c>
      <c r="BR164" s="54" t="str">
        <f t="shared" si="41"/>
        <v>ne</v>
      </c>
      <c r="BS164" s="54" t="str">
        <f t="shared" si="32"/>
        <v>ne</v>
      </c>
    </row>
    <row r="165" spans="2:71" s="115" customFormat="1" x14ac:dyDescent="0.2">
      <c r="B165" s="54" t="e">
        <f>VLOOKUP(E165,'VPS1'!$J$10:$J$29,1,FALSE)</f>
        <v>#N/A</v>
      </c>
      <c r="C165" s="131" t="str">
        <f t="shared" si="33"/>
        <v/>
      </c>
      <c r="D165" s="132"/>
      <c r="E165" s="132"/>
      <c r="F165" s="55"/>
      <c r="G165" s="132"/>
      <c r="H165" s="132"/>
      <c r="I165" s="132"/>
      <c r="J165" s="132"/>
      <c r="K165" s="132"/>
      <c r="L165" s="133"/>
      <c r="M165" s="134"/>
      <c r="N165" s="132"/>
      <c r="O165" s="132"/>
      <c r="P165" s="134" t="str">
        <f t="shared" si="34"/>
        <v>nepildyti</v>
      </c>
      <c r="Q165" s="135" t="str">
        <f t="shared" si="3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28"/>
        <v>0</v>
      </c>
      <c r="BH165" s="54">
        <f t="shared" si="35"/>
        <v>0</v>
      </c>
      <c r="BI165" s="54">
        <f t="shared" si="29"/>
        <v>0</v>
      </c>
      <c r="BJ165" s="54">
        <f t="shared" si="30"/>
        <v>0</v>
      </c>
      <c r="BK165" s="54">
        <f t="shared" si="31"/>
        <v>0</v>
      </c>
      <c r="BL165" s="54">
        <f t="shared" si="36"/>
        <v>0</v>
      </c>
      <c r="BM165" s="54">
        <f t="shared" si="37"/>
        <v>0</v>
      </c>
      <c r="BN165" s="54" t="str">
        <f t="shared" si="38"/>
        <v>ne</v>
      </c>
      <c r="BO165" s="54" t="str">
        <f t="shared" si="39"/>
        <v>ne</v>
      </c>
      <c r="BP165" s="54" t="str">
        <f t="shared" si="39"/>
        <v>ne</v>
      </c>
      <c r="BQ165" s="54" t="str">
        <f t="shared" si="40"/>
        <v>ne</v>
      </c>
      <c r="BR165" s="54" t="str">
        <f t="shared" si="41"/>
        <v>ne</v>
      </c>
      <c r="BS165" s="54" t="str">
        <f t="shared" si="32"/>
        <v>ne</v>
      </c>
    </row>
    <row r="166" spans="2:71" s="115" customFormat="1" x14ac:dyDescent="0.2">
      <c r="B166" s="54" t="e">
        <f>VLOOKUP(E166,'VPS1'!$J$10:$J$29,1,FALSE)</f>
        <v>#N/A</v>
      </c>
      <c r="C166" s="131" t="str">
        <f t="shared" si="33"/>
        <v/>
      </c>
      <c r="D166" s="132"/>
      <c r="E166" s="132"/>
      <c r="F166" s="55"/>
      <c r="G166" s="132"/>
      <c r="H166" s="132"/>
      <c r="I166" s="132"/>
      <c r="J166" s="132"/>
      <c r="K166" s="132"/>
      <c r="L166" s="133"/>
      <c r="M166" s="134"/>
      <c r="N166" s="132"/>
      <c r="O166" s="132"/>
      <c r="P166" s="134" t="str">
        <f t="shared" si="34"/>
        <v>nepildyti</v>
      </c>
      <c r="Q166" s="135" t="str">
        <f t="shared" si="3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28"/>
        <v>0</v>
      </c>
      <c r="BH166" s="54">
        <f t="shared" si="35"/>
        <v>0</v>
      </c>
      <c r="BI166" s="54">
        <f t="shared" si="29"/>
        <v>0</v>
      </c>
      <c r="BJ166" s="54">
        <f t="shared" si="30"/>
        <v>0</v>
      </c>
      <c r="BK166" s="54">
        <f t="shared" si="31"/>
        <v>0</v>
      </c>
      <c r="BL166" s="54">
        <f t="shared" si="36"/>
        <v>0</v>
      </c>
      <c r="BM166" s="54">
        <f t="shared" si="37"/>
        <v>0</v>
      </c>
      <c r="BN166" s="54" t="str">
        <f t="shared" si="38"/>
        <v>ne</v>
      </c>
      <c r="BO166" s="54" t="str">
        <f t="shared" si="39"/>
        <v>ne</v>
      </c>
      <c r="BP166" s="54" t="str">
        <f t="shared" si="39"/>
        <v>ne</v>
      </c>
      <c r="BQ166" s="54" t="str">
        <f t="shared" si="40"/>
        <v>ne</v>
      </c>
      <c r="BR166" s="54" t="str">
        <f t="shared" si="41"/>
        <v>ne</v>
      </c>
      <c r="BS166" s="54" t="str">
        <f t="shared" si="32"/>
        <v>ne</v>
      </c>
    </row>
    <row r="167" spans="2:71" s="115" customFormat="1" x14ac:dyDescent="0.2">
      <c r="B167" s="54" t="e">
        <f>VLOOKUP(E167,'VPS1'!$J$10:$J$29,1,FALSE)</f>
        <v>#N/A</v>
      </c>
      <c r="C167" s="131" t="str">
        <f t="shared" si="33"/>
        <v/>
      </c>
      <c r="D167" s="132"/>
      <c r="E167" s="132"/>
      <c r="F167" s="55"/>
      <c r="G167" s="132"/>
      <c r="H167" s="132"/>
      <c r="I167" s="132"/>
      <c r="J167" s="132"/>
      <c r="K167" s="132"/>
      <c r="L167" s="133"/>
      <c r="M167" s="134"/>
      <c r="N167" s="132"/>
      <c r="O167" s="132"/>
      <c r="P167" s="134" t="str">
        <f t="shared" si="34"/>
        <v>nepildyti</v>
      </c>
      <c r="Q167" s="135" t="str">
        <f t="shared" si="3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28"/>
        <v>0</v>
      </c>
      <c r="BH167" s="54">
        <f t="shared" si="35"/>
        <v>0</v>
      </c>
      <c r="BI167" s="54">
        <f t="shared" si="29"/>
        <v>0</v>
      </c>
      <c r="BJ167" s="54">
        <f t="shared" si="30"/>
        <v>0</v>
      </c>
      <c r="BK167" s="54">
        <f t="shared" si="31"/>
        <v>0</v>
      </c>
      <c r="BL167" s="54">
        <f t="shared" si="36"/>
        <v>0</v>
      </c>
      <c r="BM167" s="54">
        <f t="shared" si="37"/>
        <v>0</v>
      </c>
      <c r="BN167" s="54" t="str">
        <f t="shared" si="38"/>
        <v>ne</v>
      </c>
      <c r="BO167" s="54" t="str">
        <f t="shared" si="39"/>
        <v>ne</v>
      </c>
      <c r="BP167" s="54" t="str">
        <f t="shared" si="39"/>
        <v>ne</v>
      </c>
      <c r="BQ167" s="54" t="str">
        <f t="shared" si="40"/>
        <v>ne</v>
      </c>
      <c r="BR167" s="54" t="str">
        <f t="shared" si="41"/>
        <v>ne</v>
      </c>
      <c r="BS167" s="54" t="str">
        <f t="shared" si="32"/>
        <v>ne</v>
      </c>
    </row>
    <row r="168" spans="2:71" s="115" customFormat="1" x14ac:dyDescent="0.2">
      <c r="B168" s="54" t="e">
        <f>VLOOKUP(E168,'VPS1'!$J$10:$J$29,1,FALSE)</f>
        <v>#N/A</v>
      </c>
      <c r="C168" s="131" t="str">
        <f t="shared" si="33"/>
        <v/>
      </c>
      <c r="D168" s="132"/>
      <c r="E168" s="132"/>
      <c r="F168" s="55"/>
      <c r="G168" s="132"/>
      <c r="H168" s="132"/>
      <c r="I168" s="132"/>
      <c r="J168" s="132"/>
      <c r="K168" s="132"/>
      <c r="L168" s="133"/>
      <c r="M168" s="134"/>
      <c r="N168" s="132"/>
      <c r="O168" s="132"/>
      <c r="P168" s="134" t="str">
        <f t="shared" si="34"/>
        <v>nepildyti</v>
      </c>
      <c r="Q168" s="135" t="str">
        <f t="shared" si="3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28"/>
        <v>0</v>
      </c>
      <c r="BH168" s="54">
        <f t="shared" si="35"/>
        <v>0</v>
      </c>
      <c r="BI168" s="54">
        <f t="shared" si="29"/>
        <v>0</v>
      </c>
      <c r="BJ168" s="54">
        <f t="shared" si="30"/>
        <v>0</v>
      </c>
      <c r="BK168" s="54">
        <f t="shared" si="31"/>
        <v>0</v>
      </c>
      <c r="BL168" s="54">
        <f t="shared" si="36"/>
        <v>0</v>
      </c>
      <c r="BM168" s="54">
        <f t="shared" si="37"/>
        <v>0</v>
      </c>
      <c r="BN168" s="54" t="str">
        <f t="shared" si="38"/>
        <v>ne</v>
      </c>
      <c r="BO168" s="54" t="str">
        <f t="shared" si="39"/>
        <v>ne</v>
      </c>
      <c r="BP168" s="54" t="str">
        <f t="shared" si="39"/>
        <v>ne</v>
      </c>
      <c r="BQ168" s="54" t="str">
        <f t="shared" si="40"/>
        <v>ne</v>
      </c>
      <c r="BR168" s="54" t="str">
        <f t="shared" si="41"/>
        <v>ne</v>
      </c>
      <c r="BS168" s="54" t="str">
        <f t="shared" si="32"/>
        <v>ne</v>
      </c>
    </row>
    <row r="169" spans="2:71" s="115" customFormat="1" x14ac:dyDescent="0.2">
      <c r="B169" s="54" t="e">
        <f>VLOOKUP(E169,'VPS1'!$J$10:$J$29,1,FALSE)</f>
        <v>#N/A</v>
      </c>
      <c r="C169" s="131" t="str">
        <f t="shared" si="33"/>
        <v/>
      </c>
      <c r="D169" s="132"/>
      <c r="E169" s="132"/>
      <c r="F169" s="55"/>
      <c r="G169" s="132"/>
      <c r="H169" s="132"/>
      <c r="I169" s="132"/>
      <c r="J169" s="132"/>
      <c r="K169" s="132"/>
      <c r="L169" s="133"/>
      <c r="M169" s="134"/>
      <c r="N169" s="132"/>
      <c r="O169" s="132"/>
      <c r="P169" s="134" t="str">
        <f t="shared" si="34"/>
        <v>nepildyti</v>
      </c>
      <c r="Q169" s="135" t="str">
        <f t="shared" si="3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28"/>
        <v>0</v>
      </c>
      <c r="BH169" s="54">
        <f t="shared" si="35"/>
        <v>0</v>
      </c>
      <c r="BI169" s="54">
        <f t="shared" si="29"/>
        <v>0</v>
      </c>
      <c r="BJ169" s="54">
        <f t="shared" si="30"/>
        <v>0</v>
      </c>
      <c r="BK169" s="54">
        <f t="shared" si="31"/>
        <v>0</v>
      </c>
      <c r="BL169" s="54">
        <f t="shared" si="36"/>
        <v>0</v>
      </c>
      <c r="BM169" s="54">
        <f t="shared" si="37"/>
        <v>0</v>
      </c>
      <c r="BN169" s="54" t="str">
        <f t="shared" si="38"/>
        <v>ne</v>
      </c>
      <c r="BO169" s="54" t="str">
        <f t="shared" si="39"/>
        <v>ne</v>
      </c>
      <c r="BP169" s="54" t="str">
        <f t="shared" si="39"/>
        <v>ne</v>
      </c>
      <c r="BQ169" s="54" t="str">
        <f t="shared" si="40"/>
        <v>ne</v>
      </c>
      <c r="BR169" s="54" t="str">
        <f t="shared" si="41"/>
        <v>ne</v>
      </c>
      <c r="BS169" s="54" t="str">
        <f t="shared" si="32"/>
        <v>ne</v>
      </c>
    </row>
    <row r="170" spans="2:71" s="115" customFormat="1" x14ac:dyDescent="0.2">
      <c r="B170" s="54" t="e">
        <f>VLOOKUP(E170,'VPS1'!$J$10:$J$29,1,FALSE)</f>
        <v>#N/A</v>
      </c>
      <c r="C170" s="131" t="str">
        <f t="shared" si="33"/>
        <v/>
      </c>
      <c r="D170" s="132"/>
      <c r="E170" s="132"/>
      <c r="F170" s="55"/>
      <c r="G170" s="132"/>
      <c r="H170" s="132"/>
      <c r="I170" s="132"/>
      <c r="J170" s="132"/>
      <c r="K170" s="132"/>
      <c r="L170" s="133"/>
      <c r="M170" s="134"/>
      <c r="N170" s="132"/>
      <c r="O170" s="132"/>
      <c r="P170" s="134" t="str">
        <f t="shared" si="34"/>
        <v>nepildyti</v>
      </c>
      <c r="Q170" s="135" t="str">
        <f t="shared" si="3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28"/>
        <v>0</v>
      </c>
      <c r="BH170" s="54">
        <f t="shared" si="35"/>
        <v>0</v>
      </c>
      <c r="BI170" s="54">
        <f t="shared" si="29"/>
        <v>0</v>
      </c>
      <c r="BJ170" s="54">
        <f t="shared" si="30"/>
        <v>0</v>
      </c>
      <c r="BK170" s="54">
        <f t="shared" si="31"/>
        <v>0</v>
      </c>
      <c r="BL170" s="54">
        <f t="shared" si="36"/>
        <v>0</v>
      </c>
      <c r="BM170" s="54">
        <f t="shared" si="37"/>
        <v>0</v>
      </c>
      <c r="BN170" s="54" t="str">
        <f t="shared" si="38"/>
        <v>ne</v>
      </c>
      <c r="BO170" s="54" t="str">
        <f t="shared" si="39"/>
        <v>ne</v>
      </c>
      <c r="BP170" s="54" t="str">
        <f t="shared" si="39"/>
        <v>ne</v>
      </c>
      <c r="BQ170" s="54" t="str">
        <f t="shared" si="40"/>
        <v>ne</v>
      </c>
      <c r="BR170" s="54" t="str">
        <f t="shared" si="41"/>
        <v>ne</v>
      </c>
      <c r="BS170" s="54" t="str">
        <f t="shared" si="32"/>
        <v>ne</v>
      </c>
    </row>
    <row r="171" spans="2:71" s="115" customFormat="1" x14ac:dyDescent="0.2">
      <c r="B171" s="54" t="e">
        <f>VLOOKUP(E171,'VPS1'!$J$10:$J$29,1,FALSE)</f>
        <v>#N/A</v>
      </c>
      <c r="C171" s="131" t="str">
        <f t="shared" si="33"/>
        <v/>
      </c>
      <c r="D171" s="132"/>
      <c r="E171" s="132"/>
      <c r="F171" s="55"/>
      <c r="G171" s="132"/>
      <c r="H171" s="132"/>
      <c r="I171" s="132"/>
      <c r="J171" s="132"/>
      <c r="K171" s="132"/>
      <c r="L171" s="133"/>
      <c r="M171" s="134"/>
      <c r="N171" s="132"/>
      <c r="O171" s="132"/>
      <c r="P171" s="134" t="str">
        <f t="shared" si="34"/>
        <v>nepildyti</v>
      </c>
      <c r="Q171" s="135" t="str">
        <f t="shared" si="3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28"/>
        <v>0</v>
      </c>
      <c r="BH171" s="54">
        <f t="shared" si="35"/>
        <v>0</v>
      </c>
      <c r="BI171" s="54">
        <f t="shared" si="29"/>
        <v>0</v>
      </c>
      <c r="BJ171" s="54">
        <f t="shared" si="30"/>
        <v>0</v>
      </c>
      <c r="BK171" s="54">
        <f t="shared" si="31"/>
        <v>0</v>
      </c>
      <c r="BL171" s="54">
        <f t="shared" si="36"/>
        <v>0</v>
      </c>
      <c r="BM171" s="54">
        <f t="shared" si="37"/>
        <v>0</v>
      </c>
      <c r="BN171" s="54" t="str">
        <f t="shared" si="38"/>
        <v>ne</v>
      </c>
      <c r="BO171" s="54" t="str">
        <f t="shared" si="39"/>
        <v>ne</v>
      </c>
      <c r="BP171" s="54" t="str">
        <f t="shared" si="39"/>
        <v>ne</v>
      </c>
      <c r="BQ171" s="54" t="str">
        <f t="shared" si="40"/>
        <v>ne</v>
      </c>
      <c r="BR171" s="54" t="str">
        <f t="shared" si="41"/>
        <v>ne</v>
      </c>
      <c r="BS171" s="54" t="str">
        <f t="shared" si="32"/>
        <v>ne</v>
      </c>
    </row>
    <row r="172" spans="2:71" s="115" customFormat="1" x14ac:dyDescent="0.2">
      <c r="B172" s="54" t="e">
        <f>VLOOKUP(E172,'VPS1'!$J$10:$J$29,1,FALSE)</f>
        <v>#N/A</v>
      </c>
      <c r="C172" s="131" t="str">
        <f t="shared" si="33"/>
        <v/>
      </c>
      <c r="D172" s="132"/>
      <c r="E172" s="132"/>
      <c r="F172" s="55"/>
      <c r="G172" s="132"/>
      <c r="H172" s="132"/>
      <c r="I172" s="132"/>
      <c r="J172" s="132"/>
      <c r="K172" s="132"/>
      <c r="L172" s="133"/>
      <c r="M172" s="134"/>
      <c r="N172" s="132"/>
      <c r="O172" s="132"/>
      <c r="P172" s="134" t="str">
        <f t="shared" si="34"/>
        <v>nepildyti</v>
      </c>
      <c r="Q172" s="135" t="str">
        <f t="shared" si="3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28"/>
        <v>0</v>
      </c>
      <c r="BH172" s="54">
        <f t="shared" si="35"/>
        <v>0</v>
      </c>
      <c r="BI172" s="54">
        <f t="shared" si="29"/>
        <v>0</v>
      </c>
      <c r="BJ172" s="54">
        <f t="shared" si="30"/>
        <v>0</v>
      </c>
      <c r="BK172" s="54">
        <f t="shared" si="31"/>
        <v>0</v>
      </c>
      <c r="BL172" s="54">
        <f t="shared" si="36"/>
        <v>0</v>
      </c>
      <c r="BM172" s="54">
        <f t="shared" si="37"/>
        <v>0</v>
      </c>
      <c r="BN172" s="54" t="str">
        <f t="shared" si="38"/>
        <v>ne</v>
      </c>
      <c r="BO172" s="54" t="str">
        <f t="shared" si="39"/>
        <v>ne</v>
      </c>
      <c r="BP172" s="54" t="str">
        <f t="shared" si="39"/>
        <v>ne</v>
      </c>
      <c r="BQ172" s="54" t="str">
        <f t="shared" si="40"/>
        <v>ne</v>
      </c>
      <c r="BR172" s="54" t="str">
        <f t="shared" si="41"/>
        <v>ne</v>
      </c>
      <c r="BS172" s="54" t="str">
        <f t="shared" si="32"/>
        <v>ne</v>
      </c>
    </row>
    <row r="173" spans="2:71" s="115" customFormat="1" x14ac:dyDescent="0.2">
      <c r="B173" s="54" t="e">
        <f>VLOOKUP(E173,'VPS1'!$J$10:$J$29,1,FALSE)</f>
        <v>#N/A</v>
      </c>
      <c r="C173" s="131" t="str">
        <f t="shared" si="33"/>
        <v/>
      </c>
      <c r="D173" s="132"/>
      <c r="E173" s="132"/>
      <c r="F173" s="55"/>
      <c r="G173" s="132"/>
      <c r="H173" s="132"/>
      <c r="I173" s="132"/>
      <c r="J173" s="132"/>
      <c r="K173" s="132"/>
      <c r="L173" s="133"/>
      <c r="M173" s="134"/>
      <c r="N173" s="132"/>
      <c r="O173" s="132"/>
      <c r="P173" s="134" t="str">
        <f t="shared" si="34"/>
        <v>nepildyti</v>
      </c>
      <c r="Q173" s="135" t="str">
        <f t="shared" si="3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28"/>
        <v>0</v>
      </c>
      <c r="BH173" s="54">
        <f t="shared" si="35"/>
        <v>0</v>
      </c>
      <c r="BI173" s="54">
        <f t="shared" si="29"/>
        <v>0</v>
      </c>
      <c r="BJ173" s="54">
        <f t="shared" si="30"/>
        <v>0</v>
      </c>
      <c r="BK173" s="54">
        <f t="shared" si="31"/>
        <v>0</v>
      </c>
      <c r="BL173" s="54">
        <f t="shared" si="36"/>
        <v>0</v>
      </c>
      <c r="BM173" s="54">
        <f t="shared" si="37"/>
        <v>0</v>
      </c>
      <c r="BN173" s="54" t="str">
        <f t="shared" si="38"/>
        <v>ne</v>
      </c>
      <c r="BO173" s="54" t="str">
        <f t="shared" si="39"/>
        <v>ne</v>
      </c>
      <c r="BP173" s="54" t="str">
        <f t="shared" si="39"/>
        <v>ne</v>
      </c>
      <c r="BQ173" s="54" t="str">
        <f t="shared" si="40"/>
        <v>ne</v>
      </c>
      <c r="BR173" s="54" t="str">
        <f t="shared" si="41"/>
        <v>ne</v>
      </c>
      <c r="BS173" s="54" t="str">
        <f t="shared" si="32"/>
        <v>ne</v>
      </c>
    </row>
    <row r="174" spans="2:71" s="115" customFormat="1" x14ac:dyDescent="0.2">
      <c r="B174" s="54" t="e">
        <f>VLOOKUP(E174,'VPS1'!$J$10:$J$29,1,FALSE)</f>
        <v>#N/A</v>
      </c>
      <c r="C174" s="131" t="str">
        <f t="shared" si="33"/>
        <v/>
      </c>
      <c r="D174" s="132"/>
      <c r="E174" s="132"/>
      <c r="F174" s="55"/>
      <c r="G174" s="132"/>
      <c r="H174" s="132"/>
      <c r="I174" s="132"/>
      <c r="J174" s="132"/>
      <c r="K174" s="132"/>
      <c r="L174" s="133"/>
      <c r="M174" s="134"/>
      <c r="N174" s="132"/>
      <c r="O174" s="132"/>
      <c r="P174" s="134" t="str">
        <f t="shared" si="34"/>
        <v>nepildyti</v>
      </c>
      <c r="Q174" s="135" t="str">
        <f t="shared" si="3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28"/>
        <v>0</v>
      </c>
      <c r="BH174" s="54">
        <f t="shared" si="35"/>
        <v>0</v>
      </c>
      <c r="BI174" s="54">
        <f t="shared" si="29"/>
        <v>0</v>
      </c>
      <c r="BJ174" s="54">
        <f t="shared" si="30"/>
        <v>0</v>
      </c>
      <c r="BK174" s="54">
        <f t="shared" si="31"/>
        <v>0</v>
      </c>
      <c r="BL174" s="54">
        <f t="shared" si="36"/>
        <v>0</v>
      </c>
      <c r="BM174" s="54">
        <f t="shared" si="37"/>
        <v>0</v>
      </c>
      <c r="BN174" s="54" t="str">
        <f t="shared" si="38"/>
        <v>ne</v>
      </c>
      <c r="BO174" s="54" t="str">
        <f t="shared" si="39"/>
        <v>ne</v>
      </c>
      <c r="BP174" s="54" t="str">
        <f t="shared" si="39"/>
        <v>ne</v>
      </c>
      <c r="BQ174" s="54" t="str">
        <f t="shared" si="40"/>
        <v>ne</v>
      </c>
      <c r="BR174" s="54" t="str">
        <f t="shared" si="41"/>
        <v>ne</v>
      </c>
      <c r="BS174" s="54" t="str">
        <f t="shared" si="32"/>
        <v>ne</v>
      </c>
    </row>
    <row r="175" spans="2:71" s="115" customFormat="1" x14ac:dyDescent="0.2">
      <c r="B175" s="54" t="e">
        <f>VLOOKUP(E175,'VPS1'!$J$10:$J$29,1,FALSE)</f>
        <v>#N/A</v>
      </c>
      <c r="C175" s="131" t="str">
        <f t="shared" si="33"/>
        <v/>
      </c>
      <c r="D175" s="132"/>
      <c r="E175" s="132"/>
      <c r="F175" s="55"/>
      <c r="G175" s="132"/>
      <c r="H175" s="132"/>
      <c r="I175" s="132"/>
      <c r="J175" s="132"/>
      <c r="K175" s="132"/>
      <c r="L175" s="133"/>
      <c r="M175" s="134"/>
      <c r="N175" s="132"/>
      <c r="O175" s="132"/>
      <c r="P175" s="134" t="str">
        <f t="shared" si="34"/>
        <v>nepildyti</v>
      </c>
      <c r="Q175" s="135" t="str">
        <f t="shared" si="3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28"/>
        <v>0</v>
      </c>
      <c r="BH175" s="54">
        <f t="shared" si="35"/>
        <v>0</v>
      </c>
      <c r="BI175" s="54">
        <f t="shared" si="29"/>
        <v>0</v>
      </c>
      <c r="BJ175" s="54">
        <f t="shared" si="30"/>
        <v>0</v>
      </c>
      <c r="BK175" s="54">
        <f t="shared" si="31"/>
        <v>0</v>
      </c>
      <c r="BL175" s="54">
        <f t="shared" si="36"/>
        <v>0</v>
      </c>
      <c r="BM175" s="54">
        <f t="shared" si="37"/>
        <v>0</v>
      </c>
      <c r="BN175" s="54" t="str">
        <f t="shared" si="38"/>
        <v>ne</v>
      </c>
      <c r="BO175" s="54" t="str">
        <f t="shared" si="39"/>
        <v>ne</v>
      </c>
      <c r="BP175" s="54" t="str">
        <f t="shared" si="39"/>
        <v>ne</v>
      </c>
      <c r="BQ175" s="54" t="str">
        <f t="shared" si="40"/>
        <v>ne</v>
      </c>
      <c r="BR175" s="54" t="str">
        <f t="shared" si="41"/>
        <v>ne</v>
      </c>
      <c r="BS175" s="54" t="str">
        <f t="shared" si="32"/>
        <v>ne</v>
      </c>
    </row>
    <row r="176" spans="2:71" s="115" customFormat="1" x14ac:dyDescent="0.2">
      <c r="B176" s="54" t="e">
        <f>VLOOKUP(E176,'VPS1'!$J$10:$J$29,1,FALSE)</f>
        <v>#N/A</v>
      </c>
      <c r="C176" s="131" t="str">
        <f t="shared" si="33"/>
        <v/>
      </c>
      <c r="D176" s="132"/>
      <c r="E176" s="132"/>
      <c r="F176" s="55"/>
      <c r="G176" s="132"/>
      <c r="H176" s="132"/>
      <c r="I176" s="132"/>
      <c r="J176" s="132"/>
      <c r="K176" s="132"/>
      <c r="L176" s="133"/>
      <c r="M176" s="134"/>
      <c r="N176" s="132"/>
      <c r="O176" s="132"/>
      <c r="P176" s="134" t="str">
        <f t="shared" si="34"/>
        <v>nepildyti</v>
      </c>
      <c r="Q176" s="135" t="str">
        <f t="shared" si="3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28"/>
        <v>0</v>
      </c>
      <c r="BH176" s="54">
        <f t="shared" si="35"/>
        <v>0</v>
      </c>
      <c r="BI176" s="54">
        <f t="shared" si="29"/>
        <v>0</v>
      </c>
      <c r="BJ176" s="54">
        <f t="shared" si="30"/>
        <v>0</v>
      </c>
      <c r="BK176" s="54">
        <f t="shared" si="31"/>
        <v>0</v>
      </c>
      <c r="BL176" s="54">
        <f t="shared" si="36"/>
        <v>0</v>
      </c>
      <c r="BM176" s="54">
        <f t="shared" si="37"/>
        <v>0</v>
      </c>
      <c r="BN176" s="54" t="str">
        <f t="shared" si="38"/>
        <v>ne</v>
      </c>
      <c r="BO176" s="54" t="str">
        <f t="shared" si="39"/>
        <v>ne</v>
      </c>
      <c r="BP176" s="54" t="str">
        <f t="shared" si="39"/>
        <v>ne</v>
      </c>
      <c r="BQ176" s="54" t="str">
        <f t="shared" si="40"/>
        <v>ne</v>
      </c>
      <c r="BR176" s="54" t="str">
        <f t="shared" si="41"/>
        <v>ne</v>
      </c>
      <c r="BS176" s="54" t="str">
        <f t="shared" si="32"/>
        <v>ne</v>
      </c>
    </row>
    <row r="177" spans="2:71" s="115" customFormat="1" x14ac:dyDescent="0.2">
      <c r="B177" s="54" t="e">
        <f>VLOOKUP(E177,'VPS1'!$J$10:$J$29,1,FALSE)</f>
        <v>#N/A</v>
      </c>
      <c r="C177" s="131" t="str">
        <f t="shared" si="33"/>
        <v/>
      </c>
      <c r="D177" s="132"/>
      <c r="E177" s="132"/>
      <c r="F177" s="55"/>
      <c r="G177" s="132"/>
      <c r="H177" s="132"/>
      <c r="I177" s="132"/>
      <c r="J177" s="132"/>
      <c r="K177" s="132"/>
      <c r="L177" s="133"/>
      <c r="M177" s="134"/>
      <c r="N177" s="132"/>
      <c r="O177" s="132"/>
      <c r="P177" s="134" t="str">
        <f t="shared" si="34"/>
        <v>nepildyti</v>
      </c>
      <c r="Q177" s="135" t="str">
        <f t="shared" si="3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28"/>
        <v>0</v>
      </c>
      <c r="BH177" s="54">
        <f t="shared" si="35"/>
        <v>0</v>
      </c>
      <c r="BI177" s="54">
        <f t="shared" si="29"/>
        <v>0</v>
      </c>
      <c r="BJ177" s="54">
        <f t="shared" si="30"/>
        <v>0</v>
      </c>
      <c r="BK177" s="54">
        <f t="shared" si="31"/>
        <v>0</v>
      </c>
      <c r="BL177" s="54">
        <f t="shared" si="36"/>
        <v>0</v>
      </c>
      <c r="BM177" s="54">
        <f t="shared" si="37"/>
        <v>0</v>
      </c>
      <c r="BN177" s="54" t="str">
        <f t="shared" si="38"/>
        <v>ne</v>
      </c>
      <c r="BO177" s="54" t="str">
        <f t="shared" si="39"/>
        <v>ne</v>
      </c>
      <c r="BP177" s="54" t="str">
        <f t="shared" si="39"/>
        <v>ne</v>
      </c>
      <c r="BQ177" s="54" t="str">
        <f t="shared" si="40"/>
        <v>ne</v>
      </c>
      <c r="BR177" s="54" t="str">
        <f t="shared" si="41"/>
        <v>ne</v>
      </c>
      <c r="BS177" s="54" t="str">
        <f t="shared" si="32"/>
        <v>ne</v>
      </c>
    </row>
    <row r="178" spans="2:71" s="115" customFormat="1" x14ac:dyDescent="0.2">
      <c r="B178" s="54" t="e">
        <f>VLOOKUP(E178,'VPS1'!$J$10:$J$29,1,FALSE)</f>
        <v>#N/A</v>
      </c>
      <c r="C178" s="131" t="str">
        <f t="shared" si="33"/>
        <v/>
      </c>
      <c r="D178" s="132"/>
      <c r="E178" s="132"/>
      <c r="F178" s="55"/>
      <c r="G178" s="132"/>
      <c r="H178" s="132"/>
      <c r="I178" s="132"/>
      <c r="J178" s="132"/>
      <c r="K178" s="132"/>
      <c r="L178" s="133"/>
      <c r="M178" s="134"/>
      <c r="N178" s="132"/>
      <c r="O178" s="132"/>
      <c r="P178" s="134" t="str">
        <f t="shared" si="34"/>
        <v>nepildyti</v>
      </c>
      <c r="Q178" s="135" t="str">
        <f t="shared" si="3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28"/>
        <v>0</v>
      </c>
      <c r="BH178" s="54">
        <f t="shared" si="35"/>
        <v>0</v>
      </c>
      <c r="BI178" s="54">
        <f t="shared" si="29"/>
        <v>0</v>
      </c>
      <c r="BJ178" s="54">
        <f t="shared" si="30"/>
        <v>0</v>
      </c>
      <c r="BK178" s="54">
        <f t="shared" si="31"/>
        <v>0</v>
      </c>
      <c r="BL178" s="54">
        <f t="shared" si="36"/>
        <v>0</v>
      </c>
      <c r="BM178" s="54">
        <f t="shared" si="37"/>
        <v>0</v>
      </c>
      <c r="BN178" s="54" t="str">
        <f t="shared" si="38"/>
        <v>ne</v>
      </c>
      <c r="BO178" s="54" t="str">
        <f t="shared" si="39"/>
        <v>ne</v>
      </c>
      <c r="BP178" s="54" t="str">
        <f t="shared" si="39"/>
        <v>ne</v>
      </c>
      <c r="BQ178" s="54" t="str">
        <f t="shared" si="40"/>
        <v>ne</v>
      </c>
      <c r="BR178" s="54" t="str">
        <f t="shared" si="41"/>
        <v>ne</v>
      </c>
      <c r="BS178" s="54" t="str">
        <f t="shared" si="32"/>
        <v>ne</v>
      </c>
    </row>
    <row r="179" spans="2:71" s="115" customFormat="1" x14ac:dyDescent="0.2">
      <c r="B179" s="54" t="e">
        <f>VLOOKUP(E179,'VPS1'!$J$10:$J$29,1,FALSE)</f>
        <v>#N/A</v>
      </c>
      <c r="C179" s="131" t="str">
        <f t="shared" si="33"/>
        <v/>
      </c>
      <c r="D179" s="132"/>
      <c r="E179" s="132"/>
      <c r="F179" s="55"/>
      <c r="G179" s="132"/>
      <c r="H179" s="132"/>
      <c r="I179" s="132"/>
      <c r="J179" s="132"/>
      <c r="K179" s="132"/>
      <c r="L179" s="133"/>
      <c r="M179" s="134"/>
      <c r="N179" s="132"/>
      <c r="O179" s="132"/>
      <c r="P179" s="134" t="str">
        <f t="shared" si="34"/>
        <v>nepildyti</v>
      </c>
      <c r="Q179" s="135" t="str">
        <f t="shared" si="3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28"/>
        <v>0</v>
      </c>
      <c r="BH179" s="54">
        <f t="shared" si="35"/>
        <v>0</v>
      </c>
      <c r="BI179" s="54">
        <f t="shared" si="29"/>
        <v>0</v>
      </c>
      <c r="BJ179" s="54">
        <f t="shared" si="30"/>
        <v>0</v>
      </c>
      <c r="BK179" s="54">
        <f t="shared" si="31"/>
        <v>0</v>
      </c>
      <c r="BL179" s="54">
        <f t="shared" si="36"/>
        <v>0</v>
      </c>
      <c r="BM179" s="54">
        <f t="shared" si="37"/>
        <v>0</v>
      </c>
      <c r="BN179" s="54" t="str">
        <f t="shared" si="38"/>
        <v>ne</v>
      </c>
      <c r="BO179" s="54" t="str">
        <f t="shared" si="39"/>
        <v>ne</v>
      </c>
      <c r="BP179" s="54" t="str">
        <f t="shared" si="39"/>
        <v>ne</v>
      </c>
      <c r="BQ179" s="54" t="str">
        <f t="shared" si="40"/>
        <v>ne</v>
      </c>
      <c r="BR179" s="54" t="str">
        <f t="shared" si="41"/>
        <v>ne</v>
      </c>
      <c r="BS179" s="54" t="str">
        <f t="shared" si="32"/>
        <v>ne</v>
      </c>
    </row>
    <row r="180" spans="2:71" s="115" customFormat="1" x14ac:dyDescent="0.2">
      <c r="B180" s="54" t="e">
        <f>VLOOKUP(E180,'VPS1'!$J$10:$J$29,1,FALSE)</f>
        <v>#N/A</v>
      </c>
      <c r="C180" s="131" t="str">
        <f t="shared" si="33"/>
        <v/>
      </c>
      <c r="D180" s="132"/>
      <c r="E180" s="132"/>
      <c r="F180" s="55"/>
      <c r="G180" s="132"/>
      <c r="H180" s="132"/>
      <c r="I180" s="132"/>
      <c r="J180" s="132"/>
      <c r="K180" s="132"/>
      <c r="L180" s="133"/>
      <c r="M180" s="134"/>
      <c r="N180" s="132"/>
      <c r="O180" s="132"/>
      <c r="P180" s="134" t="str">
        <f t="shared" si="34"/>
        <v>nepildyti</v>
      </c>
      <c r="Q180" s="135" t="str">
        <f t="shared" si="3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28"/>
        <v>0</v>
      </c>
      <c r="BH180" s="54">
        <f t="shared" si="35"/>
        <v>0</v>
      </c>
      <c r="BI180" s="54">
        <f t="shared" si="29"/>
        <v>0</v>
      </c>
      <c r="BJ180" s="54">
        <f t="shared" si="30"/>
        <v>0</v>
      </c>
      <c r="BK180" s="54">
        <f t="shared" si="31"/>
        <v>0</v>
      </c>
      <c r="BL180" s="54">
        <f t="shared" si="36"/>
        <v>0</v>
      </c>
      <c r="BM180" s="54">
        <f t="shared" si="37"/>
        <v>0</v>
      </c>
      <c r="BN180" s="54" t="str">
        <f t="shared" si="38"/>
        <v>ne</v>
      </c>
      <c r="BO180" s="54" t="str">
        <f t="shared" si="39"/>
        <v>ne</v>
      </c>
      <c r="BP180" s="54" t="str">
        <f t="shared" si="39"/>
        <v>ne</v>
      </c>
      <c r="BQ180" s="54" t="str">
        <f t="shared" si="40"/>
        <v>ne</v>
      </c>
      <c r="BR180" s="54" t="str">
        <f t="shared" si="41"/>
        <v>ne</v>
      </c>
      <c r="BS180" s="54" t="str">
        <f t="shared" si="32"/>
        <v>ne</v>
      </c>
    </row>
    <row r="181" spans="2:71" s="115" customFormat="1" x14ac:dyDescent="0.2">
      <c r="B181" s="54" t="e">
        <f>VLOOKUP(E181,'VPS1'!$J$10:$J$29,1,FALSE)</f>
        <v>#N/A</v>
      </c>
      <c r="C181" s="131" t="str">
        <f t="shared" si="33"/>
        <v/>
      </c>
      <c r="D181" s="132"/>
      <c r="E181" s="132"/>
      <c r="F181" s="55"/>
      <c r="G181" s="132"/>
      <c r="H181" s="132"/>
      <c r="I181" s="132"/>
      <c r="J181" s="132"/>
      <c r="K181" s="132"/>
      <c r="L181" s="133"/>
      <c r="M181" s="134"/>
      <c r="N181" s="132"/>
      <c r="O181" s="132"/>
      <c r="P181" s="134" t="str">
        <f t="shared" si="34"/>
        <v>nepildyti</v>
      </c>
      <c r="Q181" s="135" t="str">
        <f t="shared" si="3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28"/>
        <v>0</v>
      </c>
      <c r="BH181" s="54">
        <f t="shared" si="35"/>
        <v>0</v>
      </c>
      <c r="BI181" s="54">
        <f t="shared" si="29"/>
        <v>0</v>
      </c>
      <c r="BJ181" s="54">
        <f t="shared" si="30"/>
        <v>0</v>
      </c>
      <c r="BK181" s="54">
        <f t="shared" si="31"/>
        <v>0</v>
      </c>
      <c r="BL181" s="54">
        <f t="shared" si="36"/>
        <v>0</v>
      </c>
      <c r="BM181" s="54">
        <f t="shared" si="37"/>
        <v>0</v>
      </c>
      <c r="BN181" s="54" t="str">
        <f t="shared" si="38"/>
        <v>ne</v>
      </c>
      <c r="BO181" s="54" t="str">
        <f t="shared" si="39"/>
        <v>ne</v>
      </c>
      <c r="BP181" s="54" t="str">
        <f t="shared" si="39"/>
        <v>ne</v>
      </c>
      <c r="BQ181" s="54" t="str">
        <f t="shared" si="40"/>
        <v>ne</v>
      </c>
      <c r="BR181" s="54" t="str">
        <f t="shared" si="41"/>
        <v>ne</v>
      </c>
      <c r="BS181" s="54" t="str">
        <f t="shared" si="32"/>
        <v>ne</v>
      </c>
    </row>
    <row r="182" spans="2:71" s="115" customFormat="1" x14ac:dyDescent="0.2">
      <c r="B182" s="54" t="e">
        <f>VLOOKUP(E182,'VPS1'!$J$10:$J$29,1,FALSE)</f>
        <v>#N/A</v>
      </c>
      <c r="C182" s="131" t="str">
        <f t="shared" si="33"/>
        <v/>
      </c>
      <c r="D182" s="132"/>
      <c r="E182" s="132"/>
      <c r="F182" s="55"/>
      <c r="G182" s="132"/>
      <c r="H182" s="132"/>
      <c r="I182" s="132"/>
      <c r="J182" s="132"/>
      <c r="K182" s="132"/>
      <c r="L182" s="133"/>
      <c r="M182" s="134"/>
      <c r="N182" s="132"/>
      <c r="O182" s="132"/>
      <c r="P182" s="134" t="str">
        <f t="shared" si="34"/>
        <v>nepildyti</v>
      </c>
      <c r="Q182" s="135" t="str">
        <f t="shared" si="3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28"/>
        <v>0</v>
      </c>
      <c r="BH182" s="54">
        <f t="shared" si="35"/>
        <v>0</v>
      </c>
      <c r="BI182" s="54">
        <f t="shared" si="29"/>
        <v>0</v>
      </c>
      <c r="BJ182" s="54">
        <f t="shared" si="30"/>
        <v>0</v>
      </c>
      <c r="BK182" s="54">
        <f t="shared" si="31"/>
        <v>0</v>
      </c>
      <c r="BL182" s="54">
        <f t="shared" si="36"/>
        <v>0</v>
      </c>
      <c r="BM182" s="54">
        <f t="shared" si="37"/>
        <v>0</v>
      </c>
      <c r="BN182" s="54" t="str">
        <f t="shared" si="38"/>
        <v>ne</v>
      </c>
      <c r="BO182" s="54" t="str">
        <f t="shared" si="39"/>
        <v>ne</v>
      </c>
      <c r="BP182" s="54" t="str">
        <f t="shared" si="39"/>
        <v>ne</v>
      </c>
      <c r="BQ182" s="54" t="str">
        <f t="shared" si="40"/>
        <v>ne</v>
      </c>
      <c r="BR182" s="54" t="str">
        <f t="shared" si="41"/>
        <v>ne</v>
      </c>
      <c r="BS182" s="54" t="str">
        <f t="shared" si="32"/>
        <v>ne</v>
      </c>
    </row>
    <row r="183" spans="2:71" x14ac:dyDescent="0.2">
      <c r="B183" s="54" t="e">
        <f>VLOOKUP(E183,'VPS1'!$J$10:$J$29,1,FALSE)</f>
        <v>#N/A</v>
      </c>
      <c r="C183" s="131" t="str">
        <f t="shared" si="33"/>
        <v/>
      </c>
      <c r="D183" s="132"/>
      <c r="E183" s="132"/>
      <c r="F183" s="55"/>
      <c r="G183" s="132"/>
      <c r="H183" s="132"/>
      <c r="I183" s="132"/>
      <c r="J183" s="132"/>
      <c r="K183" s="132"/>
      <c r="L183" s="133"/>
      <c r="M183" s="134"/>
      <c r="N183" s="132"/>
      <c r="O183" s="132"/>
      <c r="P183" s="134" t="str">
        <f t="shared" si="34"/>
        <v>nepildyti</v>
      </c>
      <c r="Q183" s="135" t="str">
        <f t="shared" si="3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28"/>
        <v>0</v>
      </c>
      <c r="BH183" s="54">
        <f t="shared" si="35"/>
        <v>0</v>
      </c>
      <c r="BI183" s="54">
        <f t="shared" si="29"/>
        <v>0</v>
      </c>
      <c r="BJ183" s="54">
        <f t="shared" si="30"/>
        <v>0</v>
      </c>
      <c r="BK183" s="54">
        <f t="shared" si="31"/>
        <v>0</v>
      </c>
      <c r="BL183" s="54">
        <f t="shared" si="36"/>
        <v>0</v>
      </c>
      <c r="BM183" s="54">
        <f t="shared" si="37"/>
        <v>0</v>
      </c>
      <c r="BN183" s="54" t="str">
        <f t="shared" si="38"/>
        <v>ne</v>
      </c>
      <c r="BO183" s="54" t="str">
        <f t="shared" si="39"/>
        <v>ne</v>
      </c>
      <c r="BP183" s="54" t="str">
        <f t="shared" si="39"/>
        <v>ne</v>
      </c>
      <c r="BQ183" s="54" t="str">
        <f t="shared" si="40"/>
        <v>ne</v>
      </c>
      <c r="BR183" s="54" t="str">
        <f t="shared" si="41"/>
        <v>ne</v>
      </c>
      <c r="BS183" s="54" t="str">
        <f t="shared" si="32"/>
        <v>ne</v>
      </c>
    </row>
    <row r="184" spans="2:71" x14ac:dyDescent="0.2">
      <c r="B184" s="54" t="e">
        <f>VLOOKUP(E184,'VPS1'!$J$10:$J$29,1,FALSE)</f>
        <v>#N/A</v>
      </c>
      <c r="C184" s="131" t="str">
        <f t="shared" si="33"/>
        <v/>
      </c>
      <c r="D184" s="132"/>
      <c r="E184" s="132"/>
      <c r="F184" s="55"/>
      <c r="G184" s="132"/>
      <c r="H184" s="132"/>
      <c r="I184" s="132"/>
      <c r="J184" s="132"/>
      <c r="K184" s="132"/>
      <c r="L184" s="133"/>
      <c r="M184" s="134"/>
      <c r="N184" s="132"/>
      <c r="O184" s="132"/>
      <c r="P184" s="134" t="str">
        <f t="shared" si="34"/>
        <v>nepildyti</v>
      </c>
      <c r="Q184" s="135" t="str">
        <f t="shared" si="3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28"/>
        <v>0</v>
      </c>
      <c r="BH184" s="54">
        <f t="shared" si="35"/>
        <v>0</v>
      </c>
      <c r="BI184" s="54">
        <f t="shared" si="29"/>
        <v>0</v>
      </c>
      <c r="BJ184" s="54">
        <f t="shared" si="30"/>
        <v>0</v>
      </c>
      <c r="BK184" s="54">
        <f t="shared" si="31"/>
        <v>0</v>
      </c>
      <c r="BL184" s="54">
        <f t="shared" si="36"/>
        <v>0</v>
      </c>
      <c r="BM184" s="54">
        <f t="shared" si="37"/>
        <v>0</v>
      </c>
      <c r="BN184" s="54" t="str">
        <f t="shared" si="38"/>
        <v>ne</v>
      </c>
      <c r="BO184" s="54" t="str">
        <f t="shared" si="39"/>
        <v>ne</v>
      </c>
      <c r="BP184" s="54" t="str">
        <f t="shared" si="39"/>
        <v>ne</v>
      </c>
      <c r="BQ184" s="54" t="str">
        <f t="shared" si="40"/>
        <v>ne</v>
      </c>
      <c r="BR184" s="54" t="str">
        <f t="shared" si="41"/>
        <v>ne</v>
      </c>
      <c r="BS184" s="54" t="str">
        <f t="shared" si="32"/>
        <v>ne</v>
      </c>
    </row>
    <row r="185" spans="2:71" x14ac:dyDescent="0.2">
      <c r="B185" s="54" t="e">
        <f>VLOOKUP(E185,'VPS1'!$J$10:$J$29,1,FALSE)</f>
        <v>#N/A</v>
      </c>
      <c r="C185" s="131" t="str">
        <f t="shared" si="33"/>
        <v/>
      </c>
      <c r="D185" s="132"/>
      <c r="E185" s="132"/>
      <c r="F185" s="55"/>
      <c r="G185" s="132"/>
      <c r="H185" s="132"/>
      <c r="I185" s="132"/>
      <c r="J185" s="132"/>
      <c r="K185" s="132"/>
      <c r="L185" s="133"/>
      <c r="M185" s="134"/>
      <c r="N185" s="132"/>
      <c r="O185" s="132"/>
      <c r="P185" s="134" t="str">
        <f t="shared" si="34"/>
        <v>nepildyti</v>
      </c>
      <c r="Q185" s="135" t="str">
        <f t="shared" si="3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28"/>
        <v>0</v>
      </c>
      <c r="BH185" s="54">
        <f t="shared" si="35"/>
        <v>0</v>
      </c>
      <c r="BI185" s="54">
        <f t="shared" si="29"/>
        <v>0</v>
      </c>
      <c r="BJ185" s="54">
        <f t="shared" si="30"/>
        <v>0</v>
      </c>
      <c r="BK185" s="54">
        <f t="shared" si="31"/>
        <v>0</v>
      </c>
      <c r="BL185" s="54">
        <f t="shared" si="36"/>
        <v>0</v>
      </c>
      <c r="BM185" s="54">
        <f t="shared" si="37"/>
        <v>0</v>
      </c>
      <c r="BN185" s="54" t="str">
        <f t="shared" si="38"/>
        <v>ne</v>
      </c>
      <c r="BO185" s="54" t="str">
        <f t="shared" si="39"/>
        <v>ne</v>
      </c>
      <c r="BP185" s="54" t="str">
        <f t="shared" si="39"/>
        <v>ne</v>
      </c>
      <c r="BQ185" s="54" t="str">
        <f t="shared" si="40"/>
        <v>ne</v>
      </c>
      <c r="BR185" s="54" t="str">
        <f t="shared" si="41"/>
        <v>ne</v>
      </c>
      <c r="BS185" s="54" t="str">
        <f t="shared" si="32"/>
        <v>ne</v>
      </c>
    </row>
    <row r="186" spans="2:71" x14ac:dyDescent="0.2">
      <c r="B186" s="54" t="e">
        <f>VLOOKUP(E186,'VPS1'!$J$10:$J$29,1,FALSE)</f>
        <v>#N/A</v>
      </c>
      <c r="C186" s="131" t="str">
        <f t="shared" si="33"/>
        <v/>
      </c>
      <c r="D186" s="132"/>
      <c r="E186" s="132"/>
      <c r="F186" s="55"/>
      <c r="G186" s="132"/>
      <c r="H186" s="132"/>
      <c r="I186" s="132"/>
      <c r="J186" s="132"/>
      <c r="K186" s="132"/>
      <c r="L186" s="133"/>
      <c r="M186" s="134"/>
      <c r="N186" s="132"/>
      <c r="O186" s="132"/>
      <c r="P186" s="134" t="str">
        <f t="shared" si="34"/>
        <v>nepildyti</v>
      </c>
      <c r="Q186" s="135" t="str">
        <f t="shared" si="3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28"/>
        <v>0</v>
      </c>
      <c r="BH186" s="54">
        <f t="shared" si="35"/>
        <v>0</v>
      </c>
      <c r="BI186" s="54">
        <f t="shared" si="29"/>
        <v>0</v>
      </c>
      <c r="BJ186" s="54">
        <f t="shared" si="30"/>
        <v>0</v>
      </c>
      <c r="BK186" s="54">
        <f t="shared" si="31"/>
        <v>0</v>
      </c>
      <c r="BL186" s="54">
        <f t="shared" si="36"/>
        <v>0</v>
      </c>
      <c r="BM186" s="54">
        <f t="shared" si="37"/>
        <v>0</v>
      </c>
      <c r="BN186" s="54" t="str">
        <f t="shared" si="38"/>
        <v>ne</v>
      </c>
      <c r="BO186" s="54" t="str">
        <f t="shared" si="39"/>
        <v>ne</v>
      </c>
      <c r="BP186" s="54" t="str">
        <f t="shared" si="39"/>
        <v>ne</v>
      </c>
      <c r="BQ186" s="54" t="str">
        <f t="shared" si="40"/>
        <v>ne</v>
      </c>
      <c r="BR186" s="54" t="str">
        <f t="shared" si="41"/>
        <v>ne</v>
      </c>
      <c r="BS186" s="54" t="str">
        <f t="shared" si="32"/>
        <v>ne</v>
      </c>
    </row>
    <row r="187" spans="2:71" x14ac:dyDescent="0.2">
      <c r="B187" s="54" t="e">
        <f>VLOOKUP(E187,'VPS1'!$J$10:$J$29,1,FALSE)</f>
        <v>#N/A</v>
      </c>
      <c r="C187" s="131" t="str">
        <f t="shared" si="33"/>
        <v/>
      </c>
      <c r="D187" s="132"/>
      <c r="E187" s="132"/>
      <c r="F187" s="55"/>
      <c r="G187" s="132"/>
      <c r="H187" s="132"/>
      <c r="I187" s="132"/>
      <c r="J187" s="132"/>
      <c r="K187" s="132"/>
      <c r="L187" s="133"/>
      <c r="M187" s="134"/>
      <c r="N187" s="132"/>
      <c r="O187" s="132"/>
      <c r="P187" s="134" t="str">
        <f t="shared" si="34"/>
        <v>nepildyti</v>
      </c>
      <c r="Q187" s="135" t="str">
        <f t="shared" si="3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28"/>
        <v>0</v>
      </c>
      <c r="BH187" s="54">
        <f t="shared" si="35"/>
        <v>0</v>
      </c>
      <c r="BI187" s="54">
        <f t="shared" si="29"/>
        <v>0</v>
      </c>
      <c r="BJ187" s="54">
        <f t="shared" si="30"/>
        <v>0</v>
      </c>
      <c r="BK187" s="54">
        <f t="shared" si="31"/>
        <v>0</v>
      </c>
      <c r="BL187" s="54">
        <f t="shared" si="36"/>
        <v>0</v>
      </c>
      <c r="BM187" s="54">
        <f t="shared" si="37"/>
        <v>0</v>
      </c>
      <c r="BN187" s="54" t="str">
        <f t="shared" si="38"/>
        <v>ne</v>
      </c>
      <c r="BO187" s="54" t="str">
        <f t="shared" si="39"/>
        <v>ne</v>
      </c>
      <c r="BP187" s="54" t="str">
        <f t="shared" si="39"/>
        <v>ne</v>
      </c>
      <c r="BQ187" s="54" t="str">
        <f t="shared" si="40"/>
        <v>ne</v>
      </c>
      <c r="BR187" s="54" t="str">
        <f t="shared" si="41"/>
        <v>ne</v>
      </c>
      <c r="BS187" s="54" t="str">
        <f t="shared" si="32"/>
        <v>ne</v>
      </c>
    </row>
    <row r="188" spans="2:71" x14ac:dyDescent="0.2">
      <c r="B188" s="54" t="e">
        <f>VLOOKUP(E188,'VPS1'!$J$10:$J$29,1,FALSE)</f>
        <v>#N/A</v>
      </c>
      <c r="C188" s="131" t="str">
        <f t="shared" si="33"/>
        <v/>
      </c>
      <c r="D188" s="132"/>
      <c r="E188" s="132"/>
      <c r="F188" s="55"/>
      <c r="G188" s="132"/>
      <c r="H188" s="132"/>
      <c r="I188" s="132"/>
      <c r="J188" s="132"/>
      <c r="K188" s="132"/>
      <c r="L188" s="133"/>
      <c r="M188" s="134"/>
      <c r="N188" s="132"/>
      <c r="O188" s="132"/>
      <c r="P188" s="134" t="str">
        <f t="shared" si="34"/>
        <v>nepildyti</v>
      </c>
      <c r="Q188" s="135" t="str">
        <f t="shared" si="3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28"/>
        <v>0</v>
      </c>
      <c r="BH188" s="54">
        <f t="shared" si="35"/>
        <v>0</v>
      </c>
      <c r="BI188" s="54">
        <f t="shared" si="29"/>
        <v>0</v>
      </c>
      <c r="BJ188" s="54">
        <f t="shared" si="30"/>
        <v>0</v>
      </c>
      <c r="BK188" s="54">
        <f t="shared" si="31"/>
        <v>0</v>
      </c>
      <c r="BL188" s="54">
        <f t="shared" si="36"/>
        <v>0</v>
      </c>
      <c r="BM188" s="54">
        <f t="shared" si="37"/>
        <v>0</v>
      </c>
      <c r="BN188" s="54" t="str">
        <f t="shared" si="38"/>
        <v>ne</v>
      </c>
      <c r="BO188" s="54" t="str">
        <f t="shared" si="39"/>
        <v>ne</v>
      </c>
      <c r="BP188" s="54" t="str">
        <f t="shared" si="39"/>
        <v>ne</v>
      </c>
      <c r="BQ188" s="54" t="str">
        <f t="shared" si="40"/>
        <v>ne</v>
      </c>
      <c r="BR188" s="54" t="str">
        <f t="shared" si="41"/>
        <v>ne</v>
      </c>
      <c r="BS188" s="54" t="str">
        <f t="shared" si="32"/>
        <v>ne</v>
      </c>
    </row>
    <row r="189" spans="2:71" x14ac:dyDescent="0.2">
      <c r="B189" s="54" t="e">
        <f>VLOOKUP(E189,'VPS1'!$J$10:$J$29,1,FALSE)</f>
        <v>#N/A</v>
      </c>
      <c r="C189" s="131" t="str">
        <f t="shared" si="33"/>
        <v/>
      </c>
      <c r="D189" s="132"/>
      <c r="E189" s="132"/>
      <c r="F189" s="55"/>
      <c r="G189" s="132"/>
      <c r="H189" s="132"/>
      <c r="I189" s="132"/>
      <c r="J189" s="132"/>
      <c r="K189" s="132"/>
      <c r="L189" s="133"/>
      <c r="M189" s="134"/>
      <c r="N189" s="132"/>
      <c r="O189" s="132"/>
      <c r="P189" s="134" t="str">
        <f t="shared" si="34"/>
        <v>nepildyti</v>
      </c>
      <c r="Q189" s="135" t="str">
        <f t="shared" si="3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28"/>
        <v>0</v>
      </c>
      <c r="BH189" s="54">
        <f t="shared" si="35"/>
        <v>0</v>
      </c>
      <c r="BI189" s="54">
        <f t="shared" si="29"/>
        <v>0</v>
      </c>
      <c r="BJ189" s="54">
        <f t="shared" si="30"/>
        <v>0</v>
      </c>
      <c r="BK189" s="54">
        <f t="shared" si="31"/>
        <v>0</v>
      </c>
      <c r="BL189" s="54">
        <f t="shared" si="36"/>
        <v>0</v>
      </c>
      <c r="BM189" s="54">
        <f t="shared" si="37"/>
        <v>0</v>
      </c>
      <c r="BN189" s="54" t="str">
        <f t="shared" si="38"/>
        <v>ne</v>
      </c>
      <c r="BO189" s="54" t="str">
        <f t="shared" si="39"/>
        <v>ne</v>
      </c>
      <c r="BP189" s="54" t="str">
        <f t="shared" si="39"/>
        <v>ne</v>
      </c>
      <c r="BQ189" s="54" t="str">
        <f t="shared" si="40"/>
        <v>ne</v>
      </c>
      <c r="BR189" s="54" t="str">
        <f t="shared" si="41"/>
        <v>ne</v>
      </c>
      <c r="BS189" s="54" t="str">
        <f t="shared" si="32"/>
        <v>ne</v>
      </c>
    </row>
    <row r="190" spans="2:71" x14ac:dyDescent="0.2">
      <c r="B190" s="54" t="e">
        <f>VLOOKUP(E190,'VPS1'!$J$10:$J$29,1,FALSE)</f>
        <v>#N/A</v>
      </c>
      <c r="C190" s="131" t="str">
        <f t="shared" si="33"/>
        <v/>
      </c>
      <c r="D190" s="132"/>
      <c r="E190" s="132"/>
      <c r="F190" s="55"/>
      <c r="G190" s="132"/>
      <c r="H190" s="132"/>
      <c r="I190" s="132"/>
      <c r="J190" s="132"/>
      <c r="K190" s="132"/>
      <c r="L190" s="133"/>
      <c r="M190" s="134"/>
      <c r="N190" s="132"/>
      <c r="O190" s="132"/>
      <c r="P190" s="134" t="str">
        <f t="shared" si="34"/>
        <v>nepildyti</v>
      </c>
      <c r="Q190" s="135" t="str">
        <f t="shared" si="3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28"/>
        <v>0</v>
      </c>
      <c r="BH190" s="54">
        <f t="shared" si="35"/>
        <v>0</v>
      </c>
      <c r="BI190" s="54">
        <f t="shared" si="29"/>
        <v>0</v>
      </c>
      <c r="BJ190" s="54">
        <f t="shared" si="30"/>
        <v>0</v>
      </c>
      <c r="BK190" s="54">
        <f t="shared" si="31"/>
        <v>0</v>
      </c>
      <c r="BL190" s="54">
        <f t="shared" si="36"/>
        <v>0</v>
      </c>
      <c r="BM190" s="54">
        <f t="shared" si="37"/>
        <v>0</v>
      </c>
      <c r="BN190" s="54" t="str">
        <f t="shared" si="38"/>
        <v>ne</v>
      </c>
      <c r="BO190" s="54" t="str">
        <f t="shared" si="39"/>
        <v>ne</v>
      </c>
      <c r="BP190" s="54" t="str">
        <f t="shared" si="39"/>
        <v>ne</v>
      </c>
      <c r="BQ190" s="54" t="str">
        <f t="shared" si="40"/>
        <v>ne</v>
      </c>
      <c r="BR190" s="54" t="str">
        <f t="shared" si="41"/>
        <v>ne</v>
      </c>
      <c r="BS190" s="54" t="str">
        <f t="shared" si="32"/>
        <v>ne</v>
      </c>
    </row>
    <row r="191" spans="2:71" x14ac:dyDescent="0.2">
      <c r="B191" s="54" t="e">
        <f>VLOOKUP(E191,'VPS1'!$J$10:$J$29,1,FALSE)</f>
        <v>#N/A</v>
      </c>
      <c r="C191" s="131" t="str">
        <f t="shared" si="33"/>
        <v/>
      </c>
      <c r="D191" s="132"/>
      <c r="E191" s="132"/>
      <c r="F191" s="55"/>
      <c r="G191" s="132"/>
      <c r="H191" s="132"/>
      <c r="I191" s="132"/>
      <c r="J191" s="132"/>
      <c r="K191" s="132"/>
      <c r="L191" s="133"/>
      <c r="M191" s="134"/>
      <c r="N191" s="132"/>
      <c r="O191" s="132"/>
      <c r="P191" s="134" t="str">
        <f t="shared" si="34"/>
        <v>nepildyti</v>
      </c>
      <c r="Q191" s="135" t="str">
        <f t="shared" si="3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28"/>
        <v>0</v>
      </c>
      <c r="BH191" s="54">
        <f t="shared" si="35"/>
        <v>0</v>
      </c>
      <c r="BI191" s="54">
        <f t="shared" si="29"/>
        <v>0</v>
      </c>
      <c r="BJ191" s="54">
        <f t="shared" si="30"/>
        <v>0</v>
      </c>
      <c r="BK191" s="54">
        <f t="shared" si="31"/>
        <v>0</v>
      </c>
      <c r="BL191" s="54">
        <f t="shared" si="36"/>
        <v>0</v>
      </c>
      <c r="BM191" s="54">
        <f t="shared" si="37"/>
        <v>0</v>
      </c>
      <c r="BN191" s="54" t="str">
        <f t="shared" si="38"/>
        <v>ne</v>
      </c>
      <c r="BO191" s="54" t="str">
        <f t="shared" si="39"/>
        <v>ne</v>
      </c>
      <c r="BP191" s="54" t="str">
        <f t="shared" si="39"/>
        <v>ne</v>
      </c>
      <c r="BQ191" s="54" t="str">
        <f t="shared" si="40"/>
        <v>ne</v>
      </c>
      <c r="BR191" s="54" t="str">
        <f t="shared" si="41"/>
        <v>ne</v>
      </c>
      <c r="BS191" s="54" t="str">
        <f t="shared" si="32"/>
        <v>ne</v>
      </c>
    </row>
    <row r="192" spans="2:71" x14ac:dyDescent="0.2">
      <c r="B192" s="54" t="e">
        <f>VLOOKUP(E192,'VPS1'!$J$10:$J$29,1,FALSE)</f>
        <v>#N/A</v>
      </c>
      <c r="C192" s="131" t="str">
        <f t="shared" si="33"/>
        <v/>
      </c>
      <c r="D192" s="132"/>
      <c r="E192" s="132"/>
      <c r="F192" s="55"/>
      <c r="G192" s="132"/>
      <c r="H192" s="132"/>
      <c r="I192" s="132"/>
      <c r="J192" s="132"/>
      <c r="K192" s="132"/>
      <c r="L192" s="133"/>
      <c r="M192" s="134"/>
      <c r="N192" s="132"/>
      <c r="O192" s="132"/>
      <c r="P192" s="134" t="str">
        <f t="shared" si="34"/>
        <v>nepildyti</v>
      </c>
      <c r="Q192" s="135" t="str">
        <f t="shared" si="3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28"/>
        <v>0</v>
      </c>
      <c r="BH192" s="54">
        <f t="shared" si="35"/>
        <v>0</v>
      </c>
      <c r="BI192" s="54">
        <f t="shared" si="29"/>
        <v>0</v>
      </c>
      <c r="BJ192" s="54">
        <f t="shared" si="30"/>
        <v>0</v>
      </c>
      <c r="BK192" s="54">
        <f t="shared" si="31"/>
        <v>0</v>
      </c>
      <c r="BL192" s="54">
        <f t="shared" si="36"/>
        <v>0</v>
      </c>
      <c r="BM192" s="54">
        <f t="shared" si="37"/>
        <v>0</v>
      </c>
      <c r="BN192" s="54" t="str">
        <f t="shared" si="38"/>
        <v>ne</v>
      </c>
      <c r="BO192" s="54" t="str">
        <f t="shared" si="39"/>
        <v>ne</v>
      </c>
      <c r="BP192" s="54" t="str">
        <f t="shared" si="39"/>
        <v>ne</v>
      </c>
      <c r="BQ192" s="54" t="str">
        <f t="shared" si="40"/>
        <v>ne</v>
      </c>
      <c r="BR192" s="54" t="str">
        <f t="shared" si="41"/>
        <v>ne</v>
      </c>
      <c r="BS192" s="54" t="str">
        <f t="shared" si="32"/>
        <v>ne</v>
      </c>
    </row>
    <row r="193" spans="2:71" x14ac:dyDescent="0.2">
      <c r="B193" s="54" t="e">
        <f>VLOOKUP(E193,'VPS1'!$J$10:$J$29,1,FALSE)</f>
        <v>#N/A</v>
      </c>
      <c r="C193" s="131" t="str">
        <f t="shared" si="33"/>
        <v/>
      </c>
      <c r="D193" s="132"/>
      <c r="E193" s="132"/>
      <c r="F193" s="55"/>
      <c r="G193" s="132"/>
      <c r="H193" s="132"/>
      <c r="I193" s="132"/>
      <c r="J193" s="132"/>
      <c r="K193" s="132"/>
      <c r="L193" s="133"/>
      <c r="M193" s="134"/>
      <c r="N193" s="132"/>
      <c r="O193" s="132"/>
      <c r="P193" s="134" t="str">
        <f t="shared" si="34"/>
        <v>nepildyti</v>
      </c>
      <c r="Q193" s="135" t="str">
        <f t="shared" si="3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28"/>
        <v>0</v>
      </c>
      <c r="BH193" s="54">
        <f t="shared" si="35"/>
        <v>0</v>
      </c>
      <c r="BI193" s="54">
        <f t="shared" si="29"/>
        <v>0</v>
      </c>
      <c r="BJ193" s="54">
        <f t="shared" si="30"/>
        <v>0</v>
      </c>
      <c r="BK193" s="54">
        <f t="shared" si="31"/>
        <v>0</v>
      </c>
      <c r="BL193" s="54">
        <f t="shared" si="36"/>
        <v>0</v>
      </c>
      <c r="BM193" s="54">
        <f t="shared" si="37"/>
        <v>0</v>
      </c>
      <c r="BN193" s="54" t="str">
        <f t="shared" si="38"/>
        <v>ne</v>
      </c>
      <c r="BO193" s="54" t="str">
        <f t="shared" si="39"/>
        <v>ne</v>
      </c>
      <c r="BP193" s="54" t="str">
        <f t="shared" si="39"/>
        <v>ne</v>
      </c>
      <c r="BQ193" s="54" t="str">
        <f t="shared" si="40"/>
        <v>ne</v>
      </c>
      <c r="BR193" s="54" t="str">
        <f t="shared" si="41"/>
        <v>ne</v>
      </c>
      <c r="BS193" s="54" t="str">
        <f t="shared" si="32"/>
        <v>ne</v>
      </c>
    </row>
    <row r="194" spans="2:71" x14ac:dyDescent="0.2">
      <c r="B194" s="54" t="e">
        <f>VLOOKUP(E194,'VPS1'!$J$10:$J$29,1,FALSE)</f>
        <v>#N/A</v>
      </c>
      <c r="C194" s="131" t="str">
        <f t="shared" si="33"/>
        <v/>
      </c>
      <c r="D194" s="132"/>
      <c r="E194" s="132"/>
      <c r="F194" s="55"/>
      <c r="G194" s="132"/>
      <c r="H194" s="132"/>
      <c r="I194" s="132"/>
      <c r="J194" s="132"/>
      <c r="K194" s="132"/>
      <c r="L194" s="133"/>
      <c r="M194" s="134"/>
      <c r="N194" s="132"/>
      <c r="O194" s="132"/>
      <c r="P194" s="134" t="str">
        <f t="shared" si="34"/>
        <v>nepildyti</v>
      </c>
      <c r="Q194" s="135" t="str">
        <f t="shared" si="3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28"/>
        <v>0</v>
      </c>
      <c r="BH194" s="54">
        <f t="shared" si="35"/>
        <v>0</v>
      </c>
      <c r="BI194" s="54">
        <f t="shared" si="29"/>
        <v>0</v>
      </c>
      <c r="BJ194" s="54">
        <f t="shared" si="30"/>
        <v>0</v>
      </c>
      <c r="BK194" s="54">
        <f t="shared" si="31"/>
        <v>0</v>
      </c>
      <c r="BL194" s="54">
        <f t="shared" si="36"/>
        <v>0</v>
      </c>
      <c r="BM194" s="54">
        <f t="shared" si="37"/>
        <v>0</v>
      </c>
      <c r="BN194" s="54" t="str">
        <f t="shared" si="38"/>
        <v>ne</v>
      </c>
      <c r="BO194" s="54" t="str">
        <f t="shared" si="39"/>
        <v>ne</v>
      </c>
      <c r="BP194" s="54" t="str">
        <f t="shared" si="39"/>
        <v>ne</v>
      </c>
      <c r="BQ194" s="54" t="str">
        <f t="shared" si="40"/>
        <v>ne</v>
      </c>
      <c r="BR194" s="54" t="str">
        <f t="shared" si="41"/>
        <v>ne</v>
      </c>
      <c r="BS194" s="54" t="str">
        <f t="shared" si="32"/>
        <v>ne</v>
      </c>
    </row>
    <row r="195" spans="2:71" x14ac:dyDescent="0.2">
      <c r="B195" s="54" t="e">
        <f>VLOOKUP(E195,'VPS1'!$J$10:$J$29,1,FALSE)</f>
        <v>#N/A</v>
      </c>
      <c r="C195" s="131" t="str">
        <f t="shared" si="33"/>
        <v/>
      </c>
      <c r="D195" s="132"/>
      <c r="E195" s="132"/>
      <c r="F195" s="55"/>
      <c r="G195" s="132"/>
      <c r="H195" s="132"/>
      <c r="I195" s="132"/>
      <c r="J195" s="132"/>
      <c r="K195" s="132"/>
      <c r="L195" s="133"/>
      <c r="M195" s="134"/>
      <c r="N195" s="132"/>
      <c r="O195" s="132"/>
      <c r="P195" s="134" t="str">
        <f t="shared" si="34"/>
        <v>nepildyti</v>
      </c>
      <c r="Q195" s="135" t="str">
        <f t="shared" si="3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28"/>
        <v>0</v>
      </c>
      <c r="BH195" s="54">
        <f t="shared" si="35"/>
        <v>0</v>
      </c>
      <c r="BI195" s="54">
        <f t="shared" si="29"/>
        <v>0</v>
      </c>
      <c r="BJ195" s="54">
        <f t="shared" si="30"/>
        <v>0</v>
      </c>
      <c r="BK195" s="54">
        <f t="shared" si="31"/>
        <v>0</v>
      </c>
      <c r="BL195" s="54">
        <f t="shared" si="36"/>
        <v>0</v>
      </c>
      <c r="BM195" s="54">
        <f t="shared" si="37"/>
        <v>0</v>
      </c>
      <c r="BN195" s="54" t="str">
        <f t="shared" si="38"/>
        <v>ne</v>
      </c>
      <c r="BO195" s="54" t="str">
        <f t="shared" si="39"/>
        <v>ne</v>
      </c>
      <c r="BP195" s="54" t="str">
        <f t="shared" si="39"/>
        <v>ne</v>
      </c>
      <c r="BQ195" s="54" t="str">
        <f t="shared" si="40"/>
        <v>ne</v>
      </c>
      <c r="BR195" s="54" t="str">
        <f t="shared" si="41"/>
        <v>ne</v>
      </c>
      <c r="BS195" s="54" t="str">
        <f t="shared" si="32"/>
        <v>ne</v>
      </c>
    </row>
    <row r="196" spans="2:71" x14ac:dyDescent="0.2">
      <c r="B196" s="54" t="e">
        <f>VLOOKUP(E196,'VPS1'!$J$10:$J$29,1,FALSE)</f>
        <v>#N/A</v>
      </c>
      <c r="C196" s="131" t="str">
        <f t="shared" si="33"/>
        <v/>
      </c>
      <c r="D196" s="132"/>
      <c r="E196" s="132"/>
      <c r="F196" s="55"/>
      <c r="G196" s="132"/>
      <c r="H196" s="132"/>
      <c r="I196" s="132"/>
      <c r="J196" s="132"/>
      <c r="K196" s="132"/>
      <c r="L196" s="133"/>
      <c r="M196" s="134"/>
      <c r="N196" s="132"/>
      <c r="O196" s="132"/>
      <c r="P196" s="134" t="str">
        <f t="shared" si="34"/>
        <v>nepildyti</v>
      </c>
      <c r="Q196" s="135" t="str">
        <f t="shared" si="3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28"/>
        <v>0</v>
      </c>
      <c r="BH196" s="54">
        <f t="shared" si="35"/>
        <v>0</v>
      </c>
      <c r="BI196" s="54">
        <f t="shared" si="29"/>
        <v>0</v>
      </c>
      <c r="BJ196" s="54">
        <f t="shared" si="30"/>
        <v>0</v>
      </c>
      <c r="BK196" s="54">
        <f t="shared" si="31"/>
        <v>0</v>
      </c>
      <c r="BL196" s="54">
        <f t="shared" si="36"/>
        <v>0</v>
      </c>
      <c r="BM196" s="54">
        <f t="shared" si="37"/>
        <v>0</v>
      </c>
      <c r="BN196" s="54" t="str">
        <f t="shared" si="38"/>
        <v>ne</v>
      </c>
      <c r="BO196" s="54" t="str">
        <f t="shared" si="39"/>
        <v>ne</v>
      </c>
      <c r="BP196" s="54" t="str">
        <f t="shared" si="39"/>
        <v>ne</v>
      </c>
      <c r="BQ196" s="54" t="str">
        <f t="shared" si="40"/>
        <v>ne</v>
      </c>
      <c r="BR196" s="54" t="str">
        <f t="shared" si="41"/>
        <v>ne</v>
      </c>
      <c r="BS196" s="54" t="str">
        <f t="shared" si="32"/>
        <v>ne</v>
      </c>
    </row>
    <row r="197" spans="2:71" x14ac:dyDescent="0.2">
      <c r="B197" s="54" t="e">
        <f>VLOOKUP(E197,'VPS1'!$J$10:$J$29,1,FALSE)</f>
        <v>#N/A</v>
      </c>
      <c r="C197" s="131" t="str">
        <f t="shared" si="33"/>
        <v/>
      </c>
      <c r="D197" s="132"/>
      <c r="E197" s="132"/>
      <c r="F197" s="55"/>
      <c r="G197" s="132"/>
      <c r="H197" s="132"/>
      <c r="I197" s="132"/>
      <c r="J197" s="132"/>
      <c r="K197" s="132"/>
      <c r="L197" s="133"/>
      <c r="M197" s="134"/>
      <c r="N197" s="132"/>
      <c r="O197" s="132"/>
      <c r="P197" s="134" t="str">
        <f t="shared" si="34"/>
        <v>nepildyti</v>
      </c>
      <c r="Q197" s="135" t="str">
        <f t="shared" si="3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28"/>
        <v>0</v>
      </c>
      <c r="BH197" s="54">
        <f t="shared" si="35"/>
        <v>0</v>
      </c>
      <c r="BI197" s="54">
        <f t="shared" si="29"/>
        <v>0</v>
      </c>
      <c r="BJ197" s="54">
        <f t="shared" si="30"/>
        <v>0</v>
      </c>
      <c r="BK197" s="54">
        <f t="shared" si="31"/>
        <v>0</v>
      </c>
      <c r="BL197" s="54">
        <f t="shared" si="36"/>
        <v>0</v>
      </c>
      <c r="BM197" s="54">
        <f t="shared" si="37"/>
        <v>0</v>
      </c>
      <c r="BN197" s="54" t="str">
        <f t="shared" si="38"/>
        <v>ne</v>
      </c>
      <c r="BO197" s="54" t="str">
        <f t="shared" si="39"/>
        <v>ne</v>
      </c>
      <c r="BP197" s="54" t="str">
        <f t="shared" si="39"/>
        <v>ne</v>
      </c>
      <c r="BQ197" s="54" t="str">
        <f t="shared" si="40"/>
        <v>ne</v>
      </c>
      <c r="BR197" s="54" t="str">
        <f t="shared" si="41"/>
        <v>ne</v>
      </c>
      <c r="BS197" s="54" t="str">
        <f t="shared" si="32"/>
        <v>ne</v>
      </c>
    </row>
    <row r="198" spans="2:71" x14ac:dyDescent="0.2">
      <c r="B198" s="54" t="e">
        <f>VLOOKUP(E198,'VPS1'!$J$10:$J$29,1,FALSE)</f>
        <v>#N/A</v>
      </c>
      <c r="C198" s="131" t="str">
        <f t="shared" si="33"/>
        <v/>
      </c>
      <c r="D198" s="132"/>
      <c r="E198" s="132"/>
      <c r="F198" s="55"/>
      <c r="G198" s="132"/>
      <c r="H198" s="132"/>
      <c r="I198" s="132"/>
      <c r="J198" s="132"/>
      <c r="K198" s="132"/>
      <c r="L198" s="133"/>
      <c r="M198" s="134"/>
      <c r="N198" s="132"/>
      <c r="O198" s="132"/>
      <c r="P198" s="134" t="str">
        <f t="shared" si="34"/>
        <v>nepildyti</v>
      </c>
      <c r="Q198" s="135" t="str">
        <f t="shared" si="3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si="28"/>
        <v>0</v>
      </c>
      <c r="BH198" s="54">
        <f t="shared" si="35"/>
        <v>0</v>
      </c>
      <c r="BI198" s="54">
        <f t="shared" si="29"/>
        <v>0</v>
      </c>
      <c r="BJ198" s="54">
        <f t="shared" si="30"/>
        <v>0</v>
      </c>
      <c r="BK198" s="54">
        <f t="shared" si="31"/>
        <v>0</v>
      </c>
      <c r="BL198" s="54">
        <f t="shared" si="36"/>
        <v>0</v>
      </c>
      <c r="BM198" s="54">
        <f t="shared" si="37"/>
        <v>0</v>
      </c>
      <c r="BN198" s="54" t="str">
        <f t="shared" si="38"/>
        <v>ne</v>
      </c>
      <c r="BO198" s="54" t="str">
        <f t="shared" si="39"/>
        <v>ne</v>
      </c>
      <c r="BP198" s="54" t="str">
        <f t="shared" si="39"/>
        <v>ne</v>
      </c>
      <c r="BQ198" s="54" t="str">
        <f t="shared" si="40"/>
        <v>ne</v>
      </c>
      <c r="BR198" s="54" t="str">
        <f t="shared" si="41"/>
        <v>ne</v>
      </c>
      <c r="BS198" s="54" t="str">
        <f t="shared" si="32"/>
        <v>ne</v>
      </c>
    </row>
    <row r="199" spans="2:71" x14ac:dyDescent="0.2">
      <c r="B199" s="54" t="e">
        <f>VLOOKUP(E199,'VPS1'!$J$10:$J$29,1,FALSE)</f>
        <v>#N/A</v>
      </c>
      <c r="C199" s="131" t="str">
        <f t="shared" si="33"/>
        <v/>
      </c>
      <c r="D199" s="132"/>
      <c r="E199" s="132"/>
      <c r="F199" s="55"/>
      <c r="G199" s="132"/>
      <c r="H199" s="132"/>
      <c r="I199" s="132"/>
      <c r="J199" s="132"/>
      <c r="K199" s="132"/>
      <c r="L199" s="133"/>
      <c r="M199" s="134"/>
      <c r="N199" s="132"/>
      <c r="O199" s="132"/>
      <c r="P199" s="134" t="str">
        <f t="shared" si="34"/>
        <v>nepildyti</v>
      </c>
      <c r="Q199" s="135" t="str">
        <f t="shared" si="34"/>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28"/>
        <v>0</v>
      </c>
      <c r="BH199" s="54">
        <f t="shared" si="35"/>
        <v>0</v>
      </c>
      <c r="BI199" s="54">
        <f t="shared" si="29"/>
        <v>0</v>
      </c>
      <c r="BJ199" s="54">
        <f t="shared" si="30"/>
        <v>0</v>
      </c>
      <c r="BK199" s="54">
        <f t="shared" si="31"/>
        <v>0</v>
      </c>
      <c r="BL199" s="54">
        <f t="shared" si="36"/>
        <v>0</v>
      </c>
      <c r="BM199" s="54">
        <f t="shared" si="37"/>
        <v>0</v>
      </c>
      <c r="BN199" s="54" t="str">
        <f t="shared" si="38"/>
        <v>ne</v>
      </c>
      <c r="BO199" s="54" t="str">
        <f t="shared" si="39"/>
        <v>ne</v>
      </c>
      <c r="BP199" s="54" t="str">
        <f t="shared" si="39"/>
        <v>ne</v>
      </c>
      <c r="BQ199" s="54" t="str">
        <f t="shared" si="40"/>
        <v>ne</v>
      </c>
      <c r="BR199" s="54" t="str">
        <f t="shared" si="41"/>
        <v>ne</v>
      </c>
      <c r="BS199" s="54" t="str">
        <f t="shared" si="32"/>
        <v>ne</v>
      </c>
    </row>
    <row r="200" spans="2:71" x14ac:dyDescent="0.2">
      <c r="B200" s="54" t="e">
        <f>VLOOKUP(E200,'VPS1'!$J$10:$J$29,1,FALSE)</f>
        <v>#N/A</v>
      </c>
      <c r="C200" s="131" t="str">
        <f t="shared" si="33"/>
        <v/>
      </c>
      <c r="D200" s="132"/>
      <c r="E200" s="132"/>
      <c r="F200" s="55"/>
      <c r="G200" s="132"/>
      <c r="H200" s="132"/>
      <c r="I200" s="132"/>
      <c r="J200" s="132"/>
      <c r="K200" s="132"/>
      <c r="L200" s="133"/>
      <c r="M200" s="134"/>
      <c r="N200" s="132"/>
      <c r="O200" s="132"/>
      <c r="P200" s="134" t="str">
        <f t="shared" si="34"/>
        <v>nepildyti</v>
      </c>
      <c r="Q200" s="135" t="str">
        <f t="shared" si="34"/>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28"/>
        <v>0</v>
      </c>
      <c r="BH200" s="54">
        <f t="shared" si="35"/>
        <v>0</v>
      </c>
      <c r="BI200" s="54">
        <f t="shared" si="29"/>
        <v>0</v>
      </c>
      <c r="BJ200" s="54">
        <f t="shared" si="30"/>
        <v>0</v>
      </c>
      <c r="BK200" s="54">
        <f t="shared" si="31"/>
        <v>0</v>
      </c>
      <c r="BL200" s="54">
        <f t="shared" si="36"/>
        <v>0</v>
      </c>
      <c r="BM200" s="54">
        <f t="shared" si="37"/>
        <v>0</v>
      </c>
      <c r="BN200" s="54" t="str">
        <f t="shared" si="38"/>
        <v>ne</v>
      </c>
      <c r="BO200" s="54" t="str">
        <f t="shared" si="39"/>
        <v>ne</v>
      </c>
      <c r="BP200" s="54" t="str">
        <f t="shared" si="39"/>
        <v>ne</v>
      </c>
      <c r="BQ200" s="54" t="str">
        <f t="shared" si="40"/>
        <v>ne</v>
      </c>
      <c r="BR200" s="54" t="str">
        <f t="shared" si="41"/>
        <v>ne</v>
      </c>
      <c r="BS200" s="54" t="str">
        <f t="shared" si="32"/>
        <v>ne</v>
      </c>
    </row>
    <row r="201" spans="2:71" x14ac:dyDescent="0.2">
      <c r="B201" s="54" t="e">
        <f>VLOOKUP(E201,'VPS1'!$J$10:$J$29,1,FALSE)</f>
        <v>#N/A</v>
      </c>
      <c r="C201" s="131" t="str">
        <f t="shared" si="33"/>
        <v/>
      </c>
      <c r="D201" s="132"/>
      <c r="E201" s="132"/>
      <c r="F201" s="55"/>
      <c r="G201" s="132"/>
      <c r="H201" s="132"/>
      <c r="I201" s="132"/>
      <c r="J201" s="132"/>
      <c r="K201" s="132"/>
      <c r="L201" s="133"/>
      <c r="M201" s="134"/>
      <c r="N201" s="132"/>
      <c r="O201" s="132"/>
      <c r="P201" s="134" t="str">
        <f t="shared" si="34"/>
        <v>nepildyti</v>
      </c>
      <c r="Q201" s="135" t="str">
        <f t="shared" si="34"/>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28"/>
        <v>0</v>
      </c>
      <c r="BH201" s="54">
        <f t="shared" si="35"/>
        <v>0</v>
      </c>
      <c r="BI201" s="54">
        <f t="shared" si="29"/>
        <v>0</v>
      </c>
      <c r="BJ201" s="54">
        <f t="shared" si="30"/>
        <v>0</v>
      </c>
      <c r="BK201" s="54">
        <f t="shared" si="31"/>
        <v>0</v>
      </c>
      <c r="BL201" s="54">
        <f t="shared" si="36"/>
        <v>0</v>
      </c>
      <c r="BM201" s="54">
        <f t="shared" si="37"/>
        <v>0</v>
      </c>
      <c r="BN201" s="54" t="str">
        <f t="shared" si="38"/>
        <v>ne</v>
      </c>
      <c r="BO201" s="54" t="str">
        <f t="shared" si="39"/>
        <v>ne</v>
      </c>
      <c r="BP201" s="54" t="str">
        <f t="shared" si="39"/>
        <v>ne</v>
      </c>
      <c r="BQ201" s="54" t="str">
        <f t="shared" si="40"/>
        <v>ne</v>
      </c>
      <c r="BR201" s="54" t="str">
        <f t="shared" si="41"/>
        <v>ne</v>
      </c>
      <c r="BS201" s="54" t="str">
        <f t="shared" si="32"/>
        <v>ne</v>
      </c>
    </row>
    <row r="202" spans="2:71" x14ac:dyDescent="0.2">
      <c r="B202" s="54" t="e">
        <f>VLOOKUP(E202,'VPS1'!$J$10:$J$29,1,FALSE)</f>
        <v>#N/A</v>
      </c>
      <c r="C202" s="131" t="str">
        <f t="shared" si="33"/>
        <v/>
      </c>
      <c r="D202" s="132"/>
      <c r="E202" s="132"/>
      <c r="F202" s="55"/>
      <c r="G202" s="132"/>
      <c r="H202" s="132"/>
      <c r="I202" s="132"/>
      <c r="J202" s="132"/>
      <c r="K202" s="132"/>
      <c r="L202" s="133"/>
      <c r="M202" s="134"/>
      <c r="N202" s="132"/>
      <c r="O202" s="132"/>
      <c r="P202" s="134" t="str">
        <f t="shared" si="34"/>
        <v>nepildyti</v>
      </c>
      <c r="Q202" s="135" t="str">
        <f t="shared" si="34"/>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ref="BG202:BG265" si="42">IF($F202&gt;0,YEAR($F202),)</f>
        <v>0</v>
      </c>
      <c r="BH202" s="54">
        <f t="shared" si="35"/>
        <v>0</v>
      </c>
      <c r="BI202" s="54">
        <f t="shared" ref="BI202:BI265" si="43">IF($AH202&gt;0,YEAR($AH202),)</f>
        <v>0</v>
      </c>
      <c r="BJ202" s="54">
        <f t="shared" ref="BJ202:BJ265" si="44">IF($AI202&gt;0,YEAR($AI202),)</f>
        <v>0</v>
      </c>
      <c r="BK202" s="54">
        <f t="shared" ref="BK202:BK265" si="45">IF($AJ202&gt;0,YEAR($AJ202),)</f>
        <v>0</v>
      </c>
      <c r="BL202" s="54">
        <f t="shared" si="36"/>
        <v>0</v>
      </c>
      <c r="BM202" s="54">
        <f t="shared" si="37"/>
        <v>0</v>
      </c>
      <c r="BN202" s="54" t="str">
        <f t="shared" si="38"/>
        <v>ne</v>
      </c>
      <c r="BO202" s="54" t="str">
        <f t="shared" si="39"/>
        <v>ne</v>
      </c>
      <c r="BP202" s="54" t="str">
        <f t="shared" si="39"/>
        <v>ne</v>
      </c>
      <c r="BQ202" s="54" t="str">
        <f t="shared" si="40"/>
        <v>ne</v>
      </c>
      <c r="BR202" s="54" t="str">
        <f t="shared" si="41"/>
        <v>ne</v>
      </c>
      <c r="BS202" s="54" t="str">
        <f t="shared" ref="BS202:BS265" si="46">IF(BK202&gt;0,"taip","ne")</f>
        <v>ne</v>
      </c>
    </row>
    <row r="203" spans="2:71" x14ac:dyDescent="0.2">
      <c r="B203" s="54" t="e">
        <f>VLOOKUP(E203,'VPS1'!$J$10:$J$29,1,FALSE)</f>
        <v>#N/A</v>
      </c>
      <c r="C203" s="131" t="str">
        <f t="shared" ref="C203:C266" si="47">LEFT(E203,4)</f>
        <v/>
      </c>
      <c r="D203" s="132"/>
      <c r="E203" s="132"/>
      <c r="F203" s="55"/>
      <c r="G203" s="132"/>
      <c r="H203" s="132"/>
      <c r="I203" s="132"/>
      <c r="J203" s="132"/>
      <c r="K203" s="132"/>
      <c r="L203" s="133"/>
      <c r="M203" s="134"/>
      <c r="N203" s="132"/>
      <c r="O203" s="132"/>
      <c r="P203" s="134" t="str">
        <f t="shared" ref="P203:Q266" si="48">IF($N203="fizinis asmuo","užpildykite","nepildyti")</f>
        <v>nepildyti</v>
      </c>
      <c r="Q203" s="135" t="str">
        <f t="shared" si="48"/>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si="42"/>
        <v>0</v>
      </c>
      <c r="BH203" s="54">
        <f t="shared" ref="BH203:BH266" si="49">IF($AF203&gt;0,YEAR($AF203),)</f>
        <v>0</v>
      </c>
      <c r="BI203" s="54">
        <f t="shared" si="43"/>
        <v>0</v>
      </c>
      <c r="BJ203" s="54">
        <f t="shared" si="44"/>
        <v>0</v>
      </c>
      <c r="BK203" s="54">
        <f t="shared" si="45"/>
        <v>0</v>
      </c>
      <c r="BL203" s="54">
        <f t="shared" ref="BL203:BL266" si="50">IF($AK203&gt;0,$AK203,)</f>
        <v>0</v>
      </c>
      <c r="BM203" s="54">
        <f t="shared" ref="BM203:BM266" si="51">IF($AL203&gt;0,$AL203,)</f>
        <v>0</v>
      </c>
      <c r="BN203" s="54" t="str">
        <f t="shared" ref="BN203:BN266" si="52">IF(BH203&gt;0,"taip","ne")</f>
        <v>ne</v>
      </c>
      <c r="BO203" s="54" t="str">
        <f t="shared" ref="BO203:BP266" si="53">IF(BI203&gt;0,"taip","ne")</f>
        <v>ne</v>
      </c>
      <c r="BP203" s="54" t="str">
        <f t="shared" si="53"/>
        <v>ne</v>
      </c>
      <c r="BQ203" s="54" t="str">
        <f t="shared" ref="BQ203:BQ266" si="54">IF(BL203&gt;0,"taip","ne")</f>
        <v>ne</v>
      </c>
      <c r="BR203" s="54" t="str">
        <f t="shared" ref="BR203:BR266" si="55">IF(BM203&gt;0,"taip","ne")</f>
        <v>ne</v>
      </c>
      <c r="BS203" s="54" t="str">
        <f t="shared" si="46"/>
        <v>ne</v>
      </c>
    </row>
    <row r="204" spans="2:71" x14ac:dyDescent="0.2">
      <c r="B204" s="54" t="e">
        <f>VLOOKUP(E204,'VPS1'!$J$10:$J$29,1,FALSE)</f>
        <v>#N/A</v>
      </c>
      <c r="C204" s="131" t="str">
        <f t="shared" si="47"/>
        <v/>
      </c>
      <c r="D204" s="132"/>
      <c r="E204" s="132"/>
      <c r="F204" s="55"/>
      <c r="G204" s="132"/>
      <c r="H204" s="132"/>
      <c r="I204" s="132"/>
      <c r="J204" s="132"/>
      <c r="K204" s="132"/>
      <c r="L204" s="133"/>
      <c r="M204" s="134"/>
      <c r="N204" s="132"/>
      <c r="O204" s="132"/>
      <c r="P204" s="134" t="str">
        <f t="shared" si="48"/>
        <v>nepildyti</v>
      </c>
      <c r="Q204" s="135" t="str">
        <f t="shared" si="4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42"/>
        <v>0</v>
      </c>
      <c r="BH204" s="54">
        <f t="shared" si="49"/>
        <v>0</v>
      </c>
      <c r="BI204" s="54">
        <f t="shared" si="43"/>
        <v>0</v>
      </c>
      <c r="BJ204" s="54">
        <f t="shared" si="44"/>
        <v>0</v>
      </c>
      <c r="BK204" s="54">
        <f t="shared" si="45"/>
        <v>0</v>
      </c>
      <c r="BL204" s="54">
        <f t="shared" si="50"/>
        <v>0</v>
      </c>
      <c r="BM204" s="54">
        <f t="shared" si="51"/>
        <v>0</v>
      </c>
      <c r="BN204" s="54" t="str">
        <f t="shared" si="52"/>
        <v>ne</v>
      </c>
      <c r="BO204" s="54" t="str">
        <f t="shared" si="53"/>
        <v>ne</v>
      </c>
      <c r="BP204" s="54" t="str">
        <f t="shared" si="53"/>
        <v>ne</v>
      </c>
      <c r="BQ204" s="54" t="str">
        <f t="shared" si="54"/>
        <v>ne</v>
      </c>
      <c r="BR204" s="54" t="str">
        <f t="shared" si="55"/>
        <v>ne</v>
      </c>
      <c r="BS204" s="54" t="str">
        <f t="shared" si="46"/>
        <v>ne</v>
      </c>
    </row>
    <row r="205" spans="2:71" x14ac:dyDescent="0.2">
      <c r="B205" s="54" t="e">
        <f>VLOOKUP(E205,'VPS1'!$J$10:$J$29,1,FALSE)</f>
        <v>#N/A</v>
      </c>
      <c r="C205" s="131" t="str">
        <f t="shared" si="47"/>
        <v/>
      </c>
      <c r="D205" s="132"/>
      <c r="E205" s="132"/>
      <c r="F205" s="55"/>
      <c r="G205" s="132"/>
      <c r="H205" s="132"/>
      <c r="I205" s="132"/>
      <c r="J205" s="132"/>
      <c r="K205" s="132"/>
      <c r="L205" s="133"/>
      <c r="M205" s="134"/>
      <c r="N205" s="132"/>
      <c r="O205" s="132"/>
      <c r="P205" s="134" t="str">
        <f t="shared" si="48"/>
        <v>nepildyti</v>
      </c>
      <c r="Q205" s="135" t="str">
        <f t="shared" si="4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42"/>
        <v>0</v>
      </c>
      <c r="BH205" s="54">
        <f t="shared" si="49"/>
        <v>0</v>
      </c>
      <c r="BI205" s="54">
        <f t="shared" si="43"/>
        <v>0</v>
      </c>
      <c r="BJ205" s="54">
        <f t="shared" si="44"/>
        <v>0</v>
      </c>
      <c r="BK205" s="54">
        <f t="shared" si="45"/>
        <v>0</v>
      </c>
      <c r="BL205" s="54">
        <f t="shared" si="50"/>
        <v>0</v>
      </c>
      <c r="BM205" s="54">
        <f t="shared" si="51"/>
        <v>0</v>
      </c>
      <c r="BN205" s="54" t="str">
        <f t="shared" si="52"/>
        <v>ne</v>
      </c>
      <c r="BO205" s="54" t="str">
        <f t="shared" si="53"/>
        <v>ne</v>
      </c>
      <c r="BP205" s="54" t="str">
        <f t="shared" si="53"/>
        <v>ne</v>
      </c>
      <c r="BQ205" s="54" t="str">
        <f t="shared" si="54"/>
        <v>ne</v>
      </c>
      <c r="BR205" s="54" t="str">
        <f t="shared" si="55"/>
        <v>ne</v>
      </c>
      <c r="BS205" s="54" t="str">
        <f t="shared" si="46"/>
        <v>ne</v>
      </c>
    </row>
    <row r="206" spans="2:71" x14ac:dyDescent="0.2">
      <c r="B206" s="54" t="e">
        <f>VLOOKUP(E206,'VPS1'!$J$10:$J$29,1,FALSE)</f>
        <v>#N/A</v>
      </c>
      <c r="C206" s="131" t="str">
        <f t="shared" si="47"/>
        <v/>
      </c>
      <c r="D206" s="132"/>
      <c r="E206" s="132"/>
      <c r="F206" s="55"/>
      <c r="G206" s="132"/>
      <c r="H206" s="132"/>
      <c r="I206" s="132"/>
      <c r="J206" s="132"/>
      <c r="K206" s="132"/>
      <c r="L206" s="133"/>
      <c r="M206" s="134"/>
      <c r="N206" s="132"/>
      <c r="O206" s="132"/>
      <c r="P206" s="134" t="str">
        <f t="shared" si="48"/>
        <v>nepildyti</v>
      </c>
      <c r="Q206" s="135" t="str">
        <f t="shared" si="4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42"/>
        <v>0</v>
      </c>
      <c r="BH206" s="54">
        <f t="shared" si="49"/>
        <v>0</v>
      </c>
      <c r="BI206" s="54">
        <f t="shared" si="43"/>
        <v>0</v>
      </c>
      <c r="BJ206" s="54">
        <f t="shared" si="44"/>
        <v>0</v>
      </c>
      <c r="BK206" s="54">
        <f t="shared" si="45"/>
        <v>0</v>
      </c>
      <c r="BL206" s="54">
        <f t="shared" si="50"/>
        <v>0</v>
      </c>
      <c r="BM206" s="54">
        <f t="shared" si="51"/>
        <v>0</v>
      </c>
      <c r="BN206" s="54" t="str">
        <f t="shared" si="52"/>
        <v>ne</v>
      </c>
      <c r="BO206" s="54" t="str">
        <f t="shared" si="53"/>
        <v>ne</v>
      </c>
      <c r="BP206" s="54" t="str">
        <f t="shared" si="53"/>
        <v>ne</v>
      </c>
      <c r="BQ206" s="54" t="str">
        <f t="shared" si="54"/>
        <v>ne</v>
      </c>
      <c r="BR206" s="54" t="str">
        <f t="shared" si="55"/>
        <v>ne</v>
      </c>
      <c r="BS206" s="54" t="str">
        <f t="shared" si="46"/>
        <v>ne</v>
      </c>
    </row>
    <row r="207" spans="2:71" x14ac:dyDescent="0.2">
      <c r="B207" s="54" t="e">
        <f>VLOOKUP(E207,'VPS1'!$J$10:$J$29,1,FALSE)</f>
        <v>#N/A</v>
      </c>
      <c r="C207" s="131" t="str">
        <f t="shared" si="47"/>
        <v/>
      </c>
      <c r="D207" s="132"/>
      <c r="E207" s="132"/>
      <c r="F207" s="55"/>
      <c r="G207" s="132"/>
      <c r="H207" s="132"/>
      <c r="I207" s="132"/>
      <c r="J207" s="132"/>
      <c r="K207" s="132"/>
      <c r="L207" s="133"/>
      <c r="M207" s="134"/>
      <c r="N207" s="132"/>
      <c r="O207" s="132"/>
      <c r="P207" s="134" t="str">
        <f t="shared" si="48"/>
        <v>nepildyti</v>
      </c>
      <c r="Q207" s="135" t="str">
        <f t="shared" si="4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42"/>
        <v>0</v>
      </c>
      <c r="BH207" s="54">
        <f t="shared" si="49"/>
        <v>0</v>
      </c>
      <c r="BI207" s="54">
        <f t="shared" si="43"/>
        <v>0</v>
      </c>
      <c r="BJ207" s="54">
        <f t="shared" si="44"/>
        <v>0</v>
      </c>
      <c r="BK207" s="54">
        <f t="shared" si="45"/>
        <v>0</v>
      </c>
      <c r="BL207" s="54">
        <f t="shared" si="50"/>
        <v>0</v>
      </c>
      <c r="BM207" s="54">
        <f t="shared" si="51"/>
        <v>0</v>
      </c>
      <c r="BN207" s="54" t="str">
        <f t="shared" si="52"/>
        <v>ne</v>
      </c>
      <c r="BO207" s="54" t="str">
        <f t="shared" si="53"/>
        <v>ne</v>
      </c>
      <c r="BP207" s="54" t="str">
        <f t="shared" si="53"/>
        <v>ne</v>
      </c>
      <c r="BQ207" s="54" t="str">
        <f t="shared" si="54"/>
        <v>ne</v>
      </c>
      <c r="BR207" s="54" t="str">
        <f t="shared" si="55"/>
        <v>ne</v>
      </c>
      <c r="BS207" s="54" t="str">
        <f t="shared" si="46"/>
        <v>ne</v>
      </c>
    </row>
    <row r="208" spans="2:71" x14ac:dyDescent="0.2">
      <c r="B208" s="54" t="e">
        <f>VLOOKUP(E208,'VPS1'!$J$10:$J$29,1,FALSE)</f>
        <v>#N/A</v>
      </c>
      <c r="C208" s="131" t="str">
        <f t="shared" si="47"/>
        <v/>
      </c>
      <c r="D208" s="132"/>
      <c r="E208" s="132"/>
      <c r="F208" s="55"/>
      <c r="G208" s="132"/>
      <c r="H208" s="132"/>
      <c r="I208" s="132"/>
      <c r="J208" s="132"/>
      <c r="K208" s="132"/>
      <c r="L208" s="133"/>
      <c r="M208" s="134"/>
      <c r="N208" s="132"/>
      <c r="O208" s="132"/>
      <c r="P208" s="134" t="str">
        <f t="shared" si="48"/>
        <v>nepildyti</v>
      </c>
      <c r="Q208" s="135" t="str">
        <f t="shared" si="4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42"/>
        <v>0</v>
      </c>
      <c r="BH208" s="54">
        <f t="shared" si="49"/>
        <v>0</v>
      </c>
      <c r="BI208" s="54">
        <f t="shared" si="43"/>
        <v>0</v>
      </c>
      <c r="BJ208" s="54">
        <f t="shared" si="44"/>
        <v>0</v>
      </c>
      <c r="BK208" s="54">
        <f t="shared" si="45"/>
        <v>0</v>
      </c>
      <c r="BL208" s="54">
        <f t="shared" si="50"/>
        <v>0</v>
      </c>
      <c r="BM208" s="54">
        <f t="shared" si="51"/>
        <v>0</v>
      </c>
      <c r="BN208" s="54" t="str">
        <f t="shared" si="52"/>
        <v>ne</v>
      </c>
      <c r="BO208" s="54" t="str">
        <f t="shared" si="53"/>
        <v>ne</v>
      </c>
      <c r="BP208" s="54" t="str">
        <f t="shared" si="53"/>
        <v>ne</v>
      </c>
      <c r="BQ208" s="54" t="str">
        <f t="shared" si="54"/>
        <v>ne</v>
      </c>
      <c r="BR208" s="54" t="str">
        <f t="shared" si="55"/>
        <v>ne</v>
      </c>
      <c r="BS208" s="54" t="str">
        <f t="shared" si="46"/>
        <v>ne</v>
      </c>
    </row>
    <row r="209" spans="2:71" x14ac:dyDescent="0.2">
      <c r="B209" s="54" t="e">
        <f>VLOOKUP(E209,'VPS1'!$J$10:$J$29,1,FALSE)</f>
        <v>#N/A</v>
      </c>
      <c r="C209" s="131" t="str">
        <f t="shared" si="47"/>
        <v/>
      </c>
      <c r="D209" s="132"/>
      <c r="E209" s="132"/>
      <c r="F209" s="55"/>
      <c r="G209" s="132"/>
      <c r="H209" s="132"/>
      <c r="I209" s="132"/>
      <c r="J209" s="132"/>
      <c r="K209" s="132"/>
      <c r="L209" s="133"/>
      <c r="M209" s="134"/>
      <c r="N209" s="132"/>
      <c r="O209" s="132"/>
      <c r="P209" s="134" t="str">
        <f t="shared" si="48"/>
        <v>nepildyti</v>
      </c>
      <c r="Q209" s="135" t="str">
        <f t="shared" si="4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42"/>
        <v>0</v>
      </c>
      <c r="BH209" s="54">
        <f t="shared" si="49"/>
        <v>0</v>
      </c>
      <c r="BI209" s="54">
        <f t="shared" si="43"/>
        <v>0</v>
      </c>
      <c r="BJ209" s="54">
        <f t="shared" si="44"/>
        <v>0</v>
      </c>
      <c r="BK209" s="54">
        <f t="shared" si="45"/>
        <v>0</v>
      </c>
      <c r="BL209" s="54">
        <f t="shared" si="50"/>
        <v>0</v>
      </c>
      <c r="BM209" s="54">
        <f t="shared" si="51"/>
        <v>0</v>
      </c>
      <c r="BN209" s="54" t="str">
        <f t="shared" si="52"/>
        <v>ne</v>
      </c>
      <c r="BO209" s="54" t="str">
        <f t="shared" si="53"/>
        <v>ne</v>
      </c>
      <c r="BP209" s="54" t="str">
        <f t="shared" si="53"/>
        <v>ne</v>
      </c>
      <c r="BQ209" s="54" t="str">
        <f t="shared" si="54"/>
        <v>ne</v>
      </c>
      <c r="BR209" s="54" t="str">
        <f t="shared" si="55"/>
        <v>ne</v>
      </c>
      <c r="BS209" s="54" t="str">
        <f t="shared" si="46"/>
        <v>ne</v>
      </c>
    </row>
    <row r="210" spans="2:71" x14ac:dyDescent="0.2">
      <c r="B210" s="54" t="e">
        <f>VLOOKUP(E210,'VPS1'!$J$10:$J$29,1,FALSE)</f>
        <v>#N/A</v>
      </c>
      <c r="C210" s="131" t="str">
        <f t="shared" si="47"/>
        <v/>
      </c>
      <c r="D210" s="132"/>
      <c r="E210" s="132"/>
      <c r="F210" s="55"/>
      <c r="G210" s="132"/>
      <c r="H210" s="132"/>
      <c r="I210" s="132"/>
      <c r="J210" s="132"/>
      <c r="K210" s="132"/>
      <c r="L210" s="133"/>
      <c r="M210" s="134"/>
      <c r="N210" s="132"/>
      <c r="O210" s="132"/>
      <c r="P210" s="134" t="str">
        <f t="shared" si="48"/>
        <v>nepildyti</v>
      </c>
      <c r="Q210" s="135" t="str">
        <f t="shared" si="4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42"/>
        <v>0</v>
      </c>
      <c r="BH210" s="54">
        <f t="shared" si="49"/>
        <v>0</v>
      </c>
      <c r="BI210" s="54">
        <f t="shared" si="43"/>
        <v>0</v>
      </c>
      <c r="BJ210" s="54">
        <f t="shared" si="44"/>
        <v>0</v>
      </c>
      <c r="BK210" s="54">
        <f t="shared" si="45"/>
        <v>0</v>
      </c>
      <c r="BL210" s="54">
        <f t="shared" si="50"/>
        <v>0</v>
      </c>
      <c r="BM210" s="54">
        <f t="shared" si="51"/>
        <v>0</v>
      </c>
      <c r="BN210" s="54" t="str">
        <f t="shared" si="52"/>
        <v>ne</v>
      </c>
      <c r="BO210" s="54" t="str">
        <f t="shared" si="53"/>
        <v>ne</v>
      </c>
      <c r="BP210" s="54" t="str">
        <f t="shared" si="53"/>
        <v>ne</v>
      </c>
      <c r="BQ210" s="54" t="str">
        <f t="shared" si="54"/>
        <v>ne</v>
      </c>
      <c r="BR210" s="54" t="str">
        <f t="shared" si="55"/>
        <v>ne</v>
      </c>
      <c r="BS210" s="54" t="str">
        <f t="shared" si="46"/>
        <v>ne</v>
      </c>
    </row>
    <row r="211" spans="2:71" x14ac:dyDescent="0.2">
      <c r="B211" s="54" t="e">
        <f>VLOOKUP(E211,'VPS1'!$J$10:$J$29,1,FALSE)</f>
        <v>#N/A</v>
      </c>
      <c r="C211" s="131" t="str">
        <f t="shared" si="47"/>
        <v/>
      </c>
      <c r="D211" s="132"/>
      <c r="E211" s="132"/>
      <c r="F211" s="55"/>
      <c r="G211" s="132"/>
      <c r="H211" s="132"/>
      <c r="I211" s="132"/>
      <c r="J211" s="132"/>
      <c r="K211" s="132"/>
      <c r="L211" s="133"/>
      <c r="M211" s="134"/>
      <c r="N211" s="132"/>
      <c r="O211" s="132"/>
      <c r="P211" s="134" t="str">
        <f t="shared" si="48"/>
        <v>nepildyti</v>
      </c>
      <c r="Q211" s="135" t="str">
        <f t="shared" si="4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42"/>
        <v>0</v>
      </c>
      <c r="BH211" s="54">
        <f t="shared" si="49"/>
        <v>0</v>
      </c>
      <c r="BI211" s="54">
        <f t="shared" si="43"/>
        <v>0</v>
      </c>
      <c r="BJ211" s="54">
        <f t="shared" si="44"/>
        <v>0</v>
      </c>
      <c r="BK211" s="54">
        <f t="shared" si="45"/>
        <v>0</v>
      </c>
      <c r="BL211" s="54">
        <f t="shared" si="50"/>
        <v>0</v>
      </c>
      <c r="BM211" s="54">
        <f t="shared" si="51"/>
        <v>0</v>
      </c>
      <c r="BN211" s="54" t="str">
        <f t="shared" si="52"/>
        <v>ne</v>
      </c>
      <c r="BO211" s="54" t="str">
        <f t="shared" si="53"/>
        <v>ne</v>
      </c>
      <c r="BP211" s="54" t="str">
        <f t="shared" si="53"/>
        <v>ne</v>
      </c>
      <c r="BQ211" s="54" t="str">
        <f t="shared" si="54"/>
        <v>ne</v>
      </c>
      <c r="BR211" s="54" t="str">
        <f t="shared" si="55"/>
        <v>ne</v>
      </c>
      <c r="BS211" s="54" t="str">
        <f t="shared" si="46"/>
        <v>ne</v>
      </c>
    </row>
    <row r="212" spans="2:71" x14ac:dyDescent="0.2">
      <c r="B212" s="54" t="e">
        <f>VLOOKUP(E212,'VPS1'!$J$10:$J$29,1,FALSE)</f>
        <v>#N/A</v>
      </c>
      <c r="C212" s="131" t="str">
        <f t="shared" si="47"/>
        <v/>
      </c>
      <c r="D212" s="132"/>
      <c r="E212" s="132"/>
      <c r="F212" s="55"/>
      <c r="G212" s="132"/>
      <c r="H212" s="132"/>
      <c r="I212" s="132"/>
      <c r="J212" s="132"/>
      <c r="K212" s="132"/>
      <c r="L212" s="133"/>
      <c r="M212" s="134"/>
      <c r="N212" s="132"/>
      <c r="O212" s="132"/>
      <c r="P212" s="134" t="str">
        <f t="shared" si="48"/>
        <v>nepildyti</v>
      </c>
      <c r="Q212" s="135" t="str">
        <f t="shared" si="4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42"/>
        <v>0</v>
      </c>
      <c r="BH212" s="54">
        <f t="shared" si="49"/>
        <v>0</v>
      </c>
      <c r="BI212" s="54">
        <f t="shared" si="43"/>
        <v>0</v>
      </c>
      <c r="BJ212" s="54">
        <f t="shared" si="44"/>
        <v>0</v>
      </c>
      <c r="BK212" s="54">
        <f t="shared" si="45"/>
        <v>0</v>
      </c>
      <c r="BL212" s="54">
        <f t="shared" si="50"/>
        <v>0</v>
      </c>
      <c r="BM212" s="54">
        <f t="shared" si="51"/>
        <v>0</v>
      </c>
      <c r="BN212" s="54" t="str">
        <f t="shared" si="52"/>
        <v>ne</v>
      </c>
      <c r="BO212" s="54" t="str">
        <f t="shared" si="53"/>
        <v>ne</v>
      </c>
      <c r="BP212" s="54" t="str">
        <f t="shared" si="53"/>
        <v>ne</v>
      </c>
      <c r="BQ212" s="54" t="str">
        <f t="shared" si="54"/>
        <v>ne</v>
      </c>
      <c r="BR212" s="54" t="str">
        <f t="shared" si="55"/>
        <v>ne</v>
      </c>
      <c r="BS212" s="54" t="str">
        <f t="shared" si="46"/>
        <v>ne</v>
      </c>
    </row>
    <row r="213" spans="2:71" x14ac:dyDescent="0.2">
      <c r="B213" s="54" t="e">
        <f>VLOOKUP(E213,'VPS1'!$J$10:$J$29,1,FALSE)</f>
        <v>#N/A</v>
      </c>
      <c r="C213" s="131" t="str">
        <f t="shared" si="47"/>
        <v/>
      </c>
      <c r="D213" s="132"/>
      <c r="E213" s="132"/>
      <c r="F213" s="55"/>
      <c r="G213" s="132"/>
      <c r="H213" s="132"/>
      <c r="I213" s="132"/>
      <c r="J213" s="132"/>
      <c r="K213" s="132"/>
      <c r="L213" s="133"/>
      <c r="M213" s="134"/>
      <c r="N213" s="132"/>
      <c r="O213" s="132"/>
      <c r="P213" s="134" t="str">
        <f t="shared" si="48"/>
        <v>nepildyti</v>
      </c>
      <c r="Q213" s="135" t="str">
        <f t="shared" si="4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42"/>
        <v>0</v>
      </c>
      <c r="BH213" s="54">
        <f t="shared" si="49"/>
        <v>0</v>
      </c>
      <c r="BI213" s="54">
        <f t="shared" si="43"/>
        <v>0</v>
      </c>
      <c r="BJ213" s="54">
        <f t="shared" si="44"/>
        <v>0</v>
      </c>
      <c r="BK213" s="54">
        <f t="shared" si="45"/>
        <v>0</v>
      </c>
      <c r="BL213" s="54">
        <f t="shared" si="50"/>
        <v>0</v>
      </c>
      <c r="BM213" s="54">
        <f t="shared" si="51"/>
        <v>0</v>
      </c>
      <c r="BN213" s="54" t="str">
        <f t="shared" si="52"/>
        <v>ne</v>
      </c>
      <c r="BO213" s="54" t="str">
        <f t="shared" si="53"/>
        <v>ne</v>
      </c>
      <c r="BP213" s="54" t="str">
        <f t="shared" si="53"/>
        <v>ne</v>
      </c>
      <c r="BQ213" s="54" t="str">
        <f t="shared" si="54"/>
        <v>ne</v>
      </c>
      <c r="BR213" s="54" t="str">
        <f t="shared" si="55"/>
        <v>ne</v>
      </c>
      <c r="BS213" s="54" t="str">
        <f t="shared" si="46"/>
        <v>ne</v>
      </c>
    </row>
    <row r="214" spans="2:71" x14ac:dyDescent="0.2">
      <c r="B214" s="54" t="e">
        <f>VLOOKUP(E214,'VPS1'!$J$10:$J$29,1,FALSE)</f>
        <v>#N/A</v>
      </c>
      <c r="C214" s="131" t="str">
        <f t="shared" si="47"/>
        <v/>
      </c>
      <c r="D214" s="132"/>
      <c r="E214" s="132"/>
      <c r="F214" s="55"/>
      <c r="G214" s="132"/>
      <c r="H214" s="132"/>
      <c r="I214" s="132"/>
      <c r="J214" s="132"/>
      <c r="K214" s="132"/>
      <c r="L214" s="133"/>
      <c r="M214" s="134"/>
      <c r="N214" s="132"/>
      <c r="O214" s="132"/>
      <c r="P214" s="134" t="str">
        <f t="shared" si="48"/>
        <v>nepildyti</v>
      </c>
      <c r="Q214" s="135" t="str">
        <f t="shared" si="4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42"/>
        <v>0</v>
      </c>
      <c r="BH214" s="54">
        <f t="shared" si="49"/>
        <v>0</v>
      </c>
      <c r="BI214" s="54">
        <f t="shared" si="43"/>
        <v>0</v>
      </c>
      <c r="BJ214" s="54">
        <f t="shared" si="44"/>
        <v>0</v>
      </c>
      <c r="BK214" s="54">
        <f t="shared" si="45"/>
        <v>0</v>
      </c>
      <c r="BL214" s="54">
        <f t="shared" si="50"/>
        <v>0</v>
      </c>
      <c r="BM214" s="54">
        <f t="shared" si="51"/>
        <v>0</v>
      </c>
      <c r="BN214" s="54" t="str">
        <f t="shared" si="52"/>
        <v>ne</v>
      </c>
      <c r="BO214" s="54" t="str">
        <f t="shared" si="53"/>
        <v>ne</v>
      </c>
      <c r="BP214" s="54" t="str">
        <f t="shared" si="53"/>
        <v>ne</v>
      </c>
      <c r="BQ214" s="54" t="str">
        <f t="shared" si="54"/>
        <v>ne</v>
      </c>
      <c r="BR214" s="54" t="str">
        <f t="shared" si="55"/>
        <v>ne</v>
      </c>
      <c r="BS214" s="54" t="str">
        <f t="shared" si="46"/>
        <v>ne</v>
      </c>
    </row>
    <row r="215" spans="2:71" x14ac:dyDescent="0.2">
      <c r="B215" s="54" t="e">
        <f>VLOOKUP(E215,'VPS1'!$J$10:$J$29,1,FALSE)</f>
        <v>#N/A</v>
      </c>
      <c r="C215" s="131" t="str">
        <f t="shared" si="47"/>
        <v/>
      </c>
      <c r="D215" s="132"/>
      <c r="E215" s="132"/>
      <c r="F215" s="55"/>
      <c r="G215" s="132"/>
      <c r="H215" s="132"/>
      <c r="I215" s="132"/>
      <c r="J215" s="132"/>
      <c r="K215" s="132"/>
      <c r="L215" s="133"/>
      <c r="M215" s="134"/>
      <c r="N215" s="132"/>
      <c r="O215" s="132"/>
      <c r="P215" s="134" t="str">
        <f t="shared" si="48"/>
        <v>nepildyti</v>
      </c>
      <c r="Q215" s="135" t="str">
        <f t="shared" si="4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42"/>
        <v>0</v>
      </c>
      <c r="BH215" s="54">
        <f t="shared" si="49"/>
        <v>0</v>
      </c>
      <c r="BI215" s="54">
        <f t="shared" si="43"/>
        <v>0</v>
      </c>
      <c r="BJ215" s="54">
        <f t="shared" si="44"/>
        <v>0</v>
      </c>
      <c r="BK215" s="54">
        <f t="shared" si="45"/>
        <v>0</v>
      </c>
      <c r="BL215" s="54">
        <f t="shared" si="50"/>
        <v>0</v>
      </c>
      <c r="BM215" s="54">
        <f t="shared" si="51"/>
        <v>0</v>
      </c>
      <c r="BN215" s="54" t="str">
        <f t="shared" si="52"/>
        <v>ne</v>
      </c>
      <c r="BO215" s="54" t="str">
        <f t="shared" si="53"/>
        <v>ne</v>
      </c>
      <c r="BP215" s="54" t="str">
        <f t="shared" si="53"/>
        <v>ne</v>
      </c>
      <c r="BQ215" s="54" t="str">
        <f t="shared" si="54"/>
        <v>ne</v>
      </c>
      <c r="BR215" s="54" t="str">
        <f t="shared" si="55"/>
        <v>ne</v>
      </c>
      <c r="BS215" s="54" t="str">
        <f t="shared" si="46"/>
        <v>ne</v>
      </c>
    </row>
    <row r="216" spans="2:71" x14ac:dyDescent="0.2">
      <c r="B216" s="54" t="e">
        <f>VLOOKUP(E216,'VPS1'!$J$10:$J$29,1,FALSE)</f>
        <v>#N/A</v>
      </c>
      <c r="C216" s="131" t="str">
        <f t="shared" si="47"/>
        <v/>
      </c>
      <c r="D216" s="132"/>
      <c r="E216" s="132"/>
      <c r="F216" s="55"/>
      <c r="G216" s="132"/>
      <c r="H216" s="132"/>
      <c r="I216" s="132"/>
      <c r="J216" s="132"/>
      <c r="K216" s="132"/>
      <c r="L216" s="133"/>
      <c r="M216" s="134"/>
      <c r="N216" s="132"/>
      <c r="O216" s="132"/>
      <c r="P216" s="134" t="str">
        <f t="shared" si="48"/>
        <v>nepildyti</v>
      </c>
      <c r="Q216" s="135" t="str">
        <f t="shared" si="4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42"/>
        <v>0</v>
      </c>
      <c r="BH216" s="54">
        <f t="shared" si="49"/>
        <v>0</v>
      </c>
      <c r="BI216" s="54">
        <f t="shared" si="43"/>
        <v>0</v>
      </c>
      <c r="BJ216" s="54">
        <f t="shared" si="44"/>
        <v>0</v>
      </c>
      <c r="BK216" s="54">
        <f t="shared" si="45"/>
        <v>0</v>
      </c>
      <c r="BL216" s="54">
        <f t="shared" si="50"/>
        <v>0</v>
      </c>
      <c r="BM216" s="54">
        <f t="shared" si="51"/>
        <v>0</v>
      </c>
      <c r="BN216" s="54" t="str">
        <f t="shared" si="52"/>
        <v>ne</v>
      </c>
      <c r="BO216" s="54" t="str">
        <f t="shared" si="53"/>
        <v>ne</v>
      </c>
      <c r="BP216" s="54" t="str">
        <f t="shared" si="53"/>
        <v>ne</v>
      </c>
      <c r="BQ216" s="54" t="str">
        <f t="shared" si="54"/>
        <v>ne</v>
      </c>
      <c r="BR216" s="54" t="str">
        <f t="shared" si="55"/>
        <v>ne</v>
      </c>
      <c r="BS216" s="54" t="str">
        <f t="shared" si="46"/>
        <v>ne</v>
      </c>
    </row>
    <row r="217" spans="2:71" x14ac:dyDescent="0.2">
      <c r="B217" s="54" t="e">
        <f>VLOOKUP(E217,'VPS1'!$J$10:$J$29,1,FALSE)</f>
        <v>#N/A</v>
      </c>
      <c r="C217" s="131" t="str">
        <f t="shared" si="47"/>
        <v/>
      </c>
      <c r="D217" s="132"/>
      <c r="E217" s="132"/>
      <c r="F217" s="55"/>
      <c r="G217" s="132"/>
      <c r="H217" s="132"/>
      <c r="I217" s="132"/>
      <c r="J217" s="132"/>
      <c r="K217" s="132"/>
      <c r="L217" s="133"/>
      <c r="M217" s="134"/>
      <c r="N217" s="132"/>
      <c r="O217" s="132"/>
      <c r="P217" s="134" t="str">
        <f t="shared" si="48"/>
        <v>nepildyti</v>
      </c>
      <c r="Q217" s="135" t="str">
        <f t="shared" si="4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42"/>
        <v>0</v>
      </c>
      <c r="BH217" s="54">
        <f t="shared" si="49"/>
        <v>0</v>
      </c>
      <c r="BI217" s="54">
        <f t="shared" si="43"/>
        <v>0</v>
      </c>
      <c r="BJ217" s="54">
        <f t="shared" si="44"/>
        <v>0</v>
      </c>
      <c r="BK217" s="54">
        <f t="shared" si="45"/>
        <v>0</v>
      </c>
      <c r="BL217" s="54">
        <f t="shared" si="50"/>
        <v>0</v>
      </c>
      <c r="BM217" s="54">
        <f t="shared" si="51"/>
        <v>0</v>
      </c>
      <c r="BN217" s="54" t="str">
        <f t="shared" si="52"/>
        <v>ne</v>
      </c>
      <c r="BO217" s="54" t="str">
        <f t="shared" si="53"/>
        <v>ne</v>
      </c>
      <c r="BP217" s="54" t="str">
        <f t="shared" si="53"/>
        <v>ne</v>
      </c>
      <c r="BQ217" s="54" t="str">
        <f t="shared" si="54"/>
        <v>ne</v>
      </c>
      <c r="BR217" s="54" t="str">
        <f t="shared" si="55"/>
        <v>ne</v>
      </c>
      <c r="BS217" s="54" t="str">
        <f t="shared" si="46"/>
        <v>ne</v>
      </c>
    </row>
    <row r="218" spans="2:71" x14ac:dyDescent="0.2">
      <c r="B218" s="54" t="e">
        <f>VLOOKUP(E218,'VPS1'!$J$10:$J$29,1,FALSE)</f>
        <v>#N/A</v>
      </c>
      <c r="C218" s="131" t="str">
        <f t="shared" si="47"/>
        <v/>
      </c>
      <c r="D218" s="132"/>
      <c r="E218" s="132"/>
      <c r="F218" s="55"/>
      <c r="G218" s="132"/>
      <c r="H218" s="132"/>
      <c r="I218" s="132"/>
      <c r="J218" s="132"/>
      <c r="K218" s="132"/>
      <c r="L218" s="133"/>
      <c r="M218" s="134"/>
      <c r="N218" s="132"/>
      <c r="O218" s="132"/>
      <c r="P218" s="134" t="str">
        <f t="shared" si="48"/>
        <v>nepildyti</v>
      </c>
      <c r="Q218" s="135" t="str">
        <f t="shared" si="4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42"/>
        <v>0</v>
      </c>
      <c r="BH218" s="54">
        <f t="shared" si="49"/>
        <v>0</v>
      </c>
      <c r="BI218" s="54">
        <f t="shared" si="43"/>
        <v>0</v>
      </c>
      <c r="BJ218" s="54">
        <f t="shared" si="44"/>
        <v>0</v>
      </c>
      <c r="BK218" s="54">
        <f t="shared" si="45"/>
        <v>0</v>
      </c>
      <c r="BL218" s="54">
        <f t="shared" si="50"/>
        <v>0</v>
      </c>
      <c r="BM218" s="54">
        <f t="shared" si="51"/>
        <v>0</v>
      </c>
      <c r="BN218" s="54" t="str">
        <f t="shared" si="52"/>
        <v>ne</v>
      </c>
      <c r="BO218" s="54" t="str">
        <f t="shared" si="53"/>
        <v>ne</v>
      </c>
      <c r="BP218" s="54" t="str">
        <f t="shared" si="53"/>
        <v>ne</v>
      </c>
      <c r="BQ218" s="54" t="str">
        <f t="shared" si="54"/>
        <v>ne</v>
      </c>
      <c r="BR218" s="54" t="str">
        <f t="shared" si="55"/>
        <v>ne</v>
      </c>
      <c r="BS218" s="54" t="str">
        <f t="shared" si="46"/>
        <v>ne</v>
      </c>
    </row>
    <row r="219" spans="2:71" x14ac:dyDescent="0.2">
      <c r="B219" s="54" t="e">
        <f>VLOOKUP(E219,'VPS1'!$J$10:$J$29,1,FALSE)</f>
        <v>#N/A</v>
      </c>
      <c r="C219" s="131" t="str">
        <f t="shared" si="47"/>
        <v/>
      </c>
      <c r="D219" s="132"/>
      <c r="E219" s="132"/>
      <c r="F219" s="55"/>
      <c r="G219" s="132"/>
      <c r="H219" s="132"/>
      <c r="I219" s="132"/>
      <c r="J219" s="132"/>
      <c r="K219" s="132"/>
      <c r="L219" s="133"/>
      <c r="M219" s="134"/>
      <c r="N219" s="132"/>
      <c r="O219" s="132"/>
      <c r="P219" s="134" t="str">
        <f t="shared" si="48"/>
        <v>nepildyti</v>
      </c>
      <c r="Q219" s="135" t="str">
        <f t="shared" si="4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42"/>
        <v>0</v>
      </c>
      <c r="BH219" s="54">
        <f t="shared" si="49"/>
        <v>0</v>
      </c>
      <c r="BI219" s="54">
        <f t="shared" si="43"/>
        <v>0</v>
      </c>
      <c r="BJ219" s="54">
        <f t="shared" si="44"/>
        <v>0</v>
      </c>
      <c r="BK219" s="54">
        <f t="shared" si="45"/>
        <v>0</v>
      </c>
      <c r="BL219" s="54">
        <f t="shared" si="50"/>
        <v>0</v>
      </c>
      <c r="BM219" s="54">
        <f t="shared" si="51"/>
        <v>0</v>
      </c>
      <c r="BN219" s="54" t="str">
        <f t="shared" si="52"/>
        <v>ne</v>
      </c>
      <c r="BO219" s="54" t="str">
        <f t="shared" si="53"/>
        <v>ne</v>
      </c>
      <c r="BP219" s="54" t="str">
        <f t="shared" si="53"/>
        <v>ne</v>
      </c>
      <c r="BQ219" s="54" t="str">
        <f t="shared" si="54"/>
        <v>ne</v>
      </c>
      <c r="BR219" s="54" t="str">
        <f t="shared" si="55"/>
        <v>ne</v>
      </c>
      <c r="BS219" s="54" t="str">
        <f t="shared" si="46"/>
        <v>ne</v>
      </c>
    </row>
    <row r="220" spans="2:71" x14ac:dyDescent="0.2">
      <c r="B220" s="54" t="e">
        <f>VLOOKUP(E220,'VPS1'!$J$10:$J$29,1,FALSE)</f>
        <v>#N/A</v>
      </c>
      <c r="C220" s="131" t="str">
        <f t="shared" si="47"/>
        <v/>
      </c>
      <c r="D220" s="132"/>
      <c r="E220" s="132"/>
      <c r="F220" s="55"/>
      <c r="G220" s="132"/>
      <c r="H220" s="132"/>
      <c r="I220" s="132"/>
      <c r="J220" s="132"/>
      <c r="K220" s="132"/>
      <c r="L220" s="133"/>
      <c r="M220" s="134"/>
      <c r="N220" s="132"/>
      <c r="O220" s="132"/>
      <c r="P220" s="134" t="str">
        <f t="shared" si="48"/>
        <v>nepildyti</v>
      </c>
      <c r="Q220" s="135" t="str">
        <f t="shared" si="4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42"/>
        <v>0</v>
      </c>
      <c r="BH220" s="54">
        <f t="shared" si="49"/>
        <v>0</v>
      </c>
      <c r="BI220" s="54">
        <f t="shared" si="43"/>
        <v>0</v>
      </c>
      <c r="BJ220" s="54">
        <f t="shared" si="44"/>
        <v>0</v>
      </c>
      <c r="BK220" s="54">
        <f t="shared" si="45"/>
        <v>0</v>
      </c>
      <c r="BL220" s="54">
        <f t="shared" si="50"/>
        <v>0</v>
      </c>
      <c r="BM220" s="54">
        <f t="shared" si="51"/>
        <v>0</v>
      </c>
      <c r="BN220" s="54" t="str">
        <f t="shared" si="52"/>
        <v>ne</v>
      </c>
      <c r="BO220" s="54" t="str">
        <f t="shared" si="53"/>
        <v>ne</v>
      </c>
      <c r="BP220" s="54" t="str">
        <f t="shared" si="53"/>
        <v>ne</v>
      </c>
      <c r="BQ220" s="54" t="str">
        <f t="shared" si="54"/>
        <v>ne</v>
      </c>
      <c r="BR220" s="54" t="str">
        <f t="shared" si="55"/>
        <v>ne</v>
      </c>
      <c r="BS220" s="54" t="str">
        <f t="shared" si="46"/>
        <v>ne</v>
      </c>
    </row>
    <row r="221" spans="2:71" x14ac:dyDescent="0.2">
      <c r="B221" s="54" t="e">
        <f>VLOOKUP(E221,'VPS1'!$J$10:$J$29,1,FALSE)</f>
        <v>#N/A</v>
      </c>
      <c r="C221" s="131" t="str">
        <f t="shared" si="47"/>
        <v/>
      </c>
      <c r="D221" s="132"/>
      <c r="E221" s="132"/>
      <c r="F221" s="55"/>
      <c r="G221" s="132"/>
      <c r="H221" s="132"/>
      <c r="I221" s="132"/>
      <c r="J221" s="132"/>
      <c r="K221" s="132"/>
      <c r="L221" s="133"/>
      <c r="M221" s="134"/>
      <c r="N221" s="132"/>
      <c r="O221" s="132"/>
      <c r="P221" s="134" t="str">
        <f t="shared" si="48"/>
        <v>nepildyti</v>
      </c>
      <c r="Q221" s="135" t="str">
        <f t="shared" si="4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42"/>
        <v>0</v>
      </c>
      <c r="BH221" s="54">
        <f t="shared" si="49"/>
        <v>0</v>
      </c>
      <c r="BI221" s="54">
        <f t="shared" si="43"/>
        <v>0</v>
      </c>
      <c r="BJ221" s="54">
        <f t="shared" si="44"/>
        <v>0</v>
      </c>
      <c r="BK221" s="54">
        <f t="shared" si="45"/>
        <v>0</v>
      </c>
      <c r="BL221" s="54">
        <f t="shared" si="50"/>
        <v>0</v>
      </c>
      <c r="BM221" s="54">
        <f t="shared" si="51"/>
        <v>0</v>
      </c>
      <c r="BN221" s="54" t="str">
        <f t="shared" si="52"/>
        <v>ne</v>
      </c>
      <c r="BO221" s="54" t="str">
        <f t="shared" si="53"/>
        <v>ne</v>
      </c>
      <c r="BP221" s="54" t="str">
        <f t="shared" si="53"/>
        <v>ne</v>
      </c>
      <c r="BQ221" s="54" t="str">
        <f t="shared" si="54"/>
        <v>ne</v>
      </c>
      <c r="BR221" s="54" t="str">
        <f t="shared" si="55"/>
        <v>ne</v>
      </c>
      <c r="BS221" s="54" t="str">
        <f t="shared" si="46"/>
        <v>ne</v>
      </c>
    </row>
    <row r="222" spans="2:71" x14ac:dyDescent="0.2">
      <c r="B222" s="54" t="e">
        <f>VLOOKUP(E222,'VPS1'!$J$10:$J$29,1,FALSE)</f>
        <v>#N/A</v>
      </c>
      <c r="C222" s="131" t="str">
        <f t="shared" si="47"/>
        <v/>
      </c>
      <c r="D222" s="132"/>
      <c r="E222" s="132"/>
      <c r="F222" s="55"/>
      <c r="G222" s="132"/>
      <c r="H222" s="132"/>
      <c r="I222" s="132"/>
      <c r="J222" s="132"/>
      <c r="K222" s="132"/>
      <c r="L222" s="133"/>
      <c r="M222" s="134"/>
      <c r="N222" s="132"/>
      <c r="O222" s="132"/>
      <c r="P222" s="134" t="str">
        <f t="shared" si="48"/>
        <v>nepildyti</v>
      </c>
      <c r="Q222" s="135" t="str">
        <f t="shared" si="4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42"/>
        <v>0</v>
      </c>
      <c r="BH222" s="54">
        <f t="shared" si="49"/>
        <v>0</v>
      </c>
      <c r="BI222" s="54">
        <f t="shared" si="43"/>
        <v>0</v>
      </c>
      <c r="BJ222" s="54">
        <f t="shared" si="44"/>
        <v>0</v>
      </c>
      <c r="BK222" s="54">
        <f t="shared" si="45"/>
        <v>0</v>
      </c>
      <c r="BL222" s="54">
        <f t="shared" si="50"/>
        <v>0</v>
      </c>
      <c r="BM222" s="54">
        <f t="shared" si="51"/>
        <v>0</v>
      </c>
      <c r="BN222" s="54" t="str">
        <f t="shared" si="52"/>
        <v>ne</v>
      </c>
      <c r="BO222" s="54" t="str">
        <f t="shared" si="53"/>
        <v>ne</v>
      </c>
      <c r="BP222" s="54" t="str">
        <f t="shared" si="53"/>
        <v>ne</v>
      </c>
      <c r="BQ222" s="54" t="str">
        <f t="shared" si="54"/>
        <v>ne</v>
      </c>
      <c r="BR222" s="54" t="str">
        <f t="shared" si="55"/>
        <v>ne</v>
      </c>
      <c r="BS222" s="54" t="str">
        <f t="shared" si="46"/>
        <v>ne</v>
      </c>
    </row>
    <row r="223" spans="2:71" x14ac:dyDescent="0.2">
      <c r="B223" s="54" t="e">
        <f>VLOOKUP(E223,'VPS1'!$J$10:$J$29,1,FALSE)</f>
        <v>#N/A</v>
      </c>
      <c r="C223" s="131" t="str">
        <f t="shared" si="47"/>
        <v/>
      </c>
      <c r="D223" s="132"/>
      <c r="E223" s="132"/>
      <c r="F223" s="55"/>
      <c r="G223" s="132"/>
      <c r="H223" s="132"/>
      <c r="I223" s="132"/>
      <c r="J223" s="132"/>
      <c r="K223" s="132"/>
      <c r="L223" s="133"/>
      <c r="M223" s="134"/>
      <c r="N223" s="132"/>
      <c r="O223" s="132"/>
      <c r="P223" s="134" t="str">
        <f t="shared" si="48"/>
        <v>nepildyti</v>
      </c>
      <c r="Q223" s="135" t="str">
        <f t="shared" si="4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42"/>
        <v>0</v>
      </c>
      <c r="BH223" s="54">
        <f t="shared" si="49"/>
        <v>0</v>
      </c>
      <c r="BI223" s="54">
        <f t="shared" si="43"/>
        <v>0</v>
      </c>
      <c r="BJ223" s="54">
        <f t="shared" si="44"/>
        <v>0</v>
      </c>
      <c r="BK223" s="54">
        <f t="shared" si="45"/>
        <v>0</v>
      </c>
      <c r="BL223" s="54">
        <f t="shared" si="50"/>
        <v>0</v>
      </c>
      <c r="BM223" s="54">
        <f t="shared" si="51"/>
        <v>0</v>
      </c>
      <c r="BN223" s="54" t="str">
        <f t="shared" si="52"/>
        <v>ne</v>
      </c>
      <c r="BO223" s="54" t="str">
        <f t="shared" si="53"/>
        <v>ne</v>
      </c>
      <c r="BP223" s="54" t="str">
        <f t="shared" si="53"/>
        <v>ne</v>
      </c>
      <c r="BQ223" s="54" t="str">
        <f t="shared" si="54"/>
        <v>ne</v>
      </c>
      <c r="BR223" s="54" t="str">
        <f t="shared" si="55"/>
        <v>ne</v>
      </c>
      <c r="BS223" s="54" t="str">
        <f t="shared" si="46"/>
        <v>ne</v>
      </c>
    </row>
    <row r="224" spans="2:71" x14ac:dyDescent="0.2">
      <c r="B224" s="54" t="e">
        <f>VLOOKUP(E224,'VPS1'!$J$10:$J$29,1,FALSE)</f>
        <v>#N/A</v>
      </c>
      <c r="C224" s="131" t="str">
        <f t="shared" si="47"/>
        <v/>
      </c>
      <c r="D224" s="132"/>
      <c r="E224" s="132"/>
      <c r="F224" s="55"/>
      <c r="G224" s="132"/>
      <c r="H224" s="132"/>
      <c r="I224" s="132"/>
      <c r="J224" s="132"/>
      <c r="K224" s="132"/>
      <c r="L224" s="133"/>
      <c r="M224" s="134"/>
      <c r="N224" s="132"/>
      <c r="O224" s="132"/>
      <c r="P224" s="134" t="str">
        <f t="shared" si="48"/>
        <v>nepildyti</v>
      </c>
      <c r="Q224" s="135" t="str">
        <f t="shared" si="4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42"/>
        <v>0</v>
      </c>
      <c r="BH224" s="54">
        <f t="shared" si="49"/>
        <v>0</v>
      </c>
      <c r="BI224" s="54">
        <f t="shared" si="43"/>
        <v>0</v>
      </c>
      <c r="BJ224" s="54">
        <f t="shared" si="44"/>
        <v>0</v>
      </c>
      <c r="BK224" s="54">
        <f t="shared" si="45"/>
        <v>0</v>
      </c>
      <c r="BL224" s="54">
        <f t="shared" si="50"/>
        <v>0</v>
      </c>
      <c r="BM224" s="54">
        <f t="shared" si="51"/>
        <v>0</v>
      </c>
      <c r="BN224" s="54" t="str">
        <f t="shared" si="52"/>
        <v>ne</v>
      </c>
      <c r="BO224" s="54" t="str">
        <f t="shared" si="53"/>
        <v>ne</v>
      </c>
      <c r="BP224" s="54" t="str">
        <f t="shared" si="53"/>
        <v>ne</v>
      </c>
      <c r="BQ224" s="54" t="str">
        <f t="shared" si="54"/>
        <v>ne</v>
      </c>
      <c r="BR224" s="54" t="str">
        <f t="shared" si="55"/>
        <v>ne</v>
      </c>
      <c r="BS224" s="54" t="str">
        <f t="shared" si="46"/>
        <v>ne</v>
      </c>
    </row>
    <row r="225" spans="2:71" x14ac:dyDescent="0.2">
      <c r="B225" s="54" t="e">
        <f>VLOOKUP(E225,'VPS1'!$J$10:$J$29,1,FALSE)</f>
        <v>#N/A</v>
      </c>
      <c r="C225" s="131" t="str">
        <f t="shared" si="47"/>
        <v/>
      </c>
      <c r="D225" s="132"/>
      <c r="E225" s="132"/>
      <c r="F225" s="55"/>
      <c r="G225" s="132"/>
      <c r="H225" s="132"/>
      <c r="I225" s="132"/>
      <c r="J225" s="132"/>
      <c r="K225" s="132"/>
      <c r="L225" s="133"/>
      <c r="M225" s="134"/>
      <c r="N225" s="132"/>
      <c r="O225" s="132"/>
      <c r="P225" s="134" t="str">
        <f t="shared" si="48"/>
        <v>nepildyti</v>
      </c>
      <c r="Q225" s="135" t="str">
        <f t="shared" si="4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42"/>
        <v>0</v>
      </c>
      <c r="BH225" s="54">
        <f t="shared" si="49"/>
        <v>0</v>
      </c>
      <c r="BI225" s="54">
        <f t="shared" si="43"/>
        <v>0</v>
      </c>
      <c r="BJ225" s="54">
        <f t="shared" si="44"/>
        <v>0</v>
      </c>
      <c r="BK225" s="54">
        <f t="shared" si="45"/>
        <v>0</v>
      </c>
      <c r="BL225" s="54">
        <f t="shared" si="50"/>
        <v>0</v>
      </c>
      <c r="BM225" s="54">
        <f t="shared" si="51"/>
        <v>0</v>
      </c>
      <c r="BN225" s="54" t="str">
        <f t="shared" si="52"/>
        <v>ne</v>
      </c>
      <c r="BO225" s="54" t="str">
        <f t="shared" si="53"/>
        <v>ne</v>
      </c>
      <c r="BP225" s="54" t="str">
        <f t="shared" si="53"/>
        <v>ne</v>
      </c>
      <c r="BQ225" s="54" t="str">
        <f t="shared" si="54"/>
        <v>ne</v>
      </c>
      <c r="BR225" s="54" t="str">
        <f t="shared" si="55"/>
        <v>ne</v>
      </c>
      <c r="BS225" s="54" t="str">
        <f t="shared" si="46"/>
        <v>ne</v>
      </c>
    </row>
    <row r="226" spans="2:71" x14ac:dyDescent="0.2">
      <c r="B226" s="54" t="e">
        <f>VLOOKUP(E226,'VPS1'!$J$10:$J$29,1,FALSE)</f>
        <v>#N/A</v>
      </c>
      <c r="C226" s="131" t="str">
        <f t="shared" si="47"/>
        <v/>
      </c>
      <c r="D226" s="132"/>
      <c r="E226" s="132"/>
      <c r="F226" s="55"/>
      <c r="G226" s="132"/>
      <c r="H226" s="132"/>
      <c r="I226" s="132"/>
      <c r="J226" s="132"/>
      <c r="K226" s="132"/>
      <c r="L226" s="133"/>
      <c r="M226" s="134"/>
      <c r="N226" s="132"/>
      <c r="O226" s="132"/>
      <c r="P226" s="134" t="str">
        <f t="shared" si="48"/>
        <v>nepildyti</v>
      </c>
      <c r="Q226" s="135" t="str">
        <f t="shared" si="4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42"/>
        <v>0</v>
      </c>
      <c r="BH226" s="54">
        <f t="shared" si="49"/>
        <v>0</v>
      </c>
      <c r="BI226" s="54">
        <f t="shared" si="43"/>
        <v>0</v>
      </c>
      <c r="BJ226" s="54">
        <f t="shared" si="44"/>
        <v>0</v>
      </c>
      <c r="BK226" s="54">
        <f t="shared" si="45"/>
        <v>0</v>
      </c>
      <c r="BL226" s="54">
        <f t="shared" si="50"/>
        <v>0</v>
      </c>
      <c r="BM226" s="54">
        <f t="shared" si="51"/>
        <v>0</v>
      </c>
      <c r="BN226" s="54" t="str">
        <f t="shared" si="52"/>
        <v>ne</v>
      </c>
      <c r="BO226" s="54" t="str">
        <f t="shared" si="53"/>
        <v>ne</v>
      </c>
      <c r="BP226" s="54" t="str">
        <f t="shared" si="53"/>
        <v>ne</v>
      </c>
      <c r="BQ226" s="54" t="str">
        <f t="shared" si="54"/>
        <v>ne</v>
      </c>
      <c r="BR226" s="54" t="str">
        <f t="shared" si="55"/>
        <v>ne</v>
      </c>
      <c r="BS226" s="54" t="str">
        <f t="shared" si="46"/>
        <v>ne</v>
      </c>
    </row>
    <row r="227" spans="2:71" x14ac:dyDescent="0.2">
      <c r="B227" s="54" t="e">
        <f>VLOOKUP(E227,'VPS1'!$J$10:$J$29,1,FALSE)</f>
        <v>#N/A</v>
      </c>
      <c r="C227" s="131" t="str">
        <f t="shared" si="47"/>
        <v/>
      </c>
      <c r="D227" s="132"/>
      <c r="E227" s="132"/>
      <c r="F227" s="55"/>
      <c r="G227" s="132"/>
      <c r="H227" s="132"/>
      <c r="I227" s="132"/>
      <c r="J227" s="132"/>
      <c r="K227" s="132"/>
      <c r="L227" s="133"/>
      <c r="M227" s="134"/>
      <c r="N227" s="132"/>
      <c r="O227" s="132"/>
      <c r="P227" s="134" t="str">
        <f t="shared" si="48"/>
        <v>nepildyti</v>
      </c>
      <c r="Q227" s="135" t="str">
        <f t="shared" si="4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42"/>
        <v>0</v>
      </c>
      <c r="BH227" s="54">
        <f t="shared" si="49"/>
        <v>0</v>
      </c>
      <c r="BI227" s="54">
        <f t="shared" si="43"/>
        <v>0</v>
      </c>
      <c r="BJ227" s="54">
        <f t="shared" si="44"/>
        <v>0</v>
      </c>
      <c r="BK227" s="54">
        <f t="shared" si="45"/>
        <v>0</v>
      </c>
      <c r="BL227" s="54">
        <f t="shared" si="50"/>
        <v>0</v>
      </c>
      <c r="BM227" s="54">
        <f t="shared" si="51"/>
        <v>0</v>
      </c>
      <c r="BN227" s="54" t="str">
        <f t="shared" si="52"/>
        <v>ne</v>
      </c>
      <c r="BO227" s="54" t="str">
        <f t="shared" si="53"/>
        <v>ne</v>
      </c>
      <c r="BP227" s="54" t="str">
        <f t="shared" si="53"/>
        <v>ne</v>
      </c>
      <c r="BQ227" s="54" t="str">
        <f t="shared" si="54"/>
        <v>ne</v>
      </c>
      <c r="BR227" s="54" t="str">
        <f t="shared" si="55"/>
        <v>ne</v>
      </c>
      <c r="BS227" s="54" t="str">
        <f t="shared" si="46"/>
        <v>ne</v>
      </c>
    </row>
    <row r="228" spans="2:71" x14ac:dyDescent="0.2">
      <c r="B228" s="54" t="e">
        <f>VLOOKUP(E228,'VPS1'!$J$10:$J$29,1,FALSE)</f>
        <v>#N/A</v>
      </c>
      <c r="C228" s="131" t="str">
        <f t="shared" si="47"/>
        <v/>
      </c>
      <c r="D228" s="132"/>
      <c r="E228" s="132"/>
      <c r="F228" s="55"/>
      <c r="G228" s="132"/>
      <c r="H228" s="132"/>
      <c r="I228" s="132"/>
      <c r="J228" s="132"/>
      <c r="K228" s="132"/>
      <c r="L228" s="133"/>
      <c r="M228" s="134"/>
      <c r="N228" s="132"/>
      <c r="O228" s="132"/>
      <c r="P228" s="134" t="str">
        <f t="shared" si="48"/>
        <v>nepildyti</v>
      </c>
      <c r="Q228" s="135" t="str">
        <f t="shared" si="4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42"/>
        <v>0</v>
      </c>
      <c r="BH228" s="54">
        <f t="shared" si="49"/>
        <v>0</v>
      </c>
      <c r="BI228" s="54">
        <f t="shared" si="43"/>
        <v>0</v>
      </c>
      <c r="BJ228" s="54">
        <f t="shared" si="44"/>
        <v>0</v>
      </c>
      <c r="BK228" s="54">
        <f t="shared" si="45"/>
        <v>0</v>
      </c>
      <c r="BL228" s="54">
        <f t="shared" si="50"/>
        <v>0</v>
      </c>
      <c r="BM228" s="54">
        <f t="shared" si="51"/>
        <v>0</v>
      </c>
      <c r="BN228" s="54" t="str">
        <f t="shared" si="52"/>
        <v>ne</v>
      </c>
      <c r="BO228" s="54" t="str">
        <f t="shared" si="53"/>
        <v>ne</v>
      </c>
      <c r="BP228" s="54" t="str">
        <f t="shared" si="53"/>
        <v>ne</v>
      </c>
      <c r="BQ228" s="54" t="str">
        <f t="shared" si="54"/>
        <v>ne</v>
      </c>
      <c r="BR228" s="54" t="str">
        <f t="shared" si="55"/>
        <v>ne</v>
      </c>
      <c r="BS228" s="54" t="str">
        <f t="shared" si="46"/>
        <v>ne</v>
      </c>
    </row>
    <row r="229" spans="2:71" x14ac:dyDescent="0.2">
      <c r="B229" s="54" t="e">
        <f>VLOOKUP(E229,'VPS1'!$J$10:$J$29,1,FALSE)</f>
        <v>#N/A</v>
      </c>
      <c r="C229" s="131" t="str">
        <f t="shared" si="47"/>
        <v/>
      </c>
      <c r="D229" s="132"/>
      <c r="E229" s="132"/>
      <c r="F229" s="55"/>
      <c r="G229" s="132"/>
      <c r="H229" s="132"/>
      <c r="I229" s="132"/>
      <c r="J229" s="132"/>
      <c r="K229" s="132"/>
      <c r="L229" s="133"/>
      <c r="M229" s="134"/>
      <c r="N229" s="132"/>
      <c r="O229" s="132"/>
      <c r="P229" s="134" t="str">
        <f t="shared" si="48"/>
        <v>nepildyti</v>
      </c>
      <c r="Q229" s="135" t="str">
        <f t="shared" si="4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42"/>
        <v>0</v>
      </c>
      <c r="BH229" s="54">
        <f t="shared" si="49"/>
        <v>0</v>
      </c>
      <c r="BI229" s="54">
        <f t="shared" si="43"/>
        <v>0</v>
      </c>
      <c r="BJ229" s="54">
        <f t="shared" si="44"/>
        <v>0</v>
      </c>
      <c r="BK229" s="54">
        <f t="shared" si="45"/>
        <v>0</v>
      </c>
      <c r="BL229" s="54">
        <f t="shared" si="50"/>
        <v>0</v>
      </c>
      <c r="BM229" s="54">
        <f t="shared" si="51"/>
        <v>0</v>
      </c>
      <c r="BN229" s="54" t="str">
        <f t="shared" si="52"/>
        <v>ne</v>
      </c>
      <c r="BO229" s="54" t="str">
        <f t="shared" si="53"/>
        <v>ne</v>
      </c>
      <c r="BP229" s="54" t="str">
        <f t="shared" si="53"/>
        <v>ne</v>
      </c>
      <c r="BQ229" s="54" t="str">
        <f t="shared" si="54"/>
        <v>ne</v>
      </c>
      <c r="BR229" s="54" t="str">
        <f t="shared" si="55"/>
        <v>ne</v>
      </c>
      <c r="BS229" s="54" t="str">
        <f t="shared" si="46"/>
        <v>ne</v>
      </c>
    </row>
    <row r="230" spans="2:71" x14ac:dyDescent="0.2">
      <c r="B230" s="54" t="e">
        <f>VLOOKUP(E230,'VPS1'!$J$10:$J$29,1,FALSE)</f>
        <v>#N/A</v>
      </c>
      <c r="C230" s="131" t="str">
        <f t="shared" si="47"/>
        <v/>
      </c>
      <c r="D230" s="132"/>
      <c r="E230" s="132"/>
      <c r="F230" s="55"/>
      <c r="G230" s="132"/>
      <c r="H230" s="132"/>
      <c r="I230" s="132"/>
      <c r="J230" s="132"/>
      <c r="K230" s="132"/>
      <c r="L230" s="133"/>
      <c r="M230" s="134"/>
      <c r="N230" s="132"/>
      <c r="O230" s="132"/>
      <c r="P230" s="134" t="str">
        <f t="shared" si="48"/>
        <v>nepildyti</v>
      </c>
      <c r="Q230" s="135" t="str">
        <f t="shared" si="4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42"/>
        <v>0</v>
      </c>
      <c r="BH230" s="54">
        <f t="shared" si="49"/>
        <v>0</v>
      </c>
      <c r="BI230" s="54">
        <f t="shared" si="43"/>
        <v>0</v>
      </c>
      <c r="BJ230" s="54">
        <f t="shared" si="44"/>
        <v>0</v>
      </c>
      <c r="BK230" s="54">
        <f t="shared" si="45"/>
        <v>0</v>
      </c>
      <c r="BL230" s="54">
        <f t="shared" si="50"/>
        <v>0</v>
      </c>
      <c r="BM230" s="54">
        <f t="shared" si="51"/>
        <v>0</v>
      </c>
      <c r="BN230" s="54" t="str">
        <f t="shared" si="52"/>
        <v>ne</v>
      </c>
      <c r="BO230" s="54" t="str">
        <f t="shared" si="53"/>
        <v>ne</v>
      </c>
      <c r="BP230" s="54" t="str">
        <f t="shared" si="53"/>
        <v>ne</v>
      </c>
      <c r="BQ230" s="54" t="str">
        <f t="shared" si="54"/>
        <v>ne</v>
      </c>
      <c r="BR230" s="54" t="str">
        <f t="shared" si="55"/>
        <v>ne</v>
      </c>
      <c r="BS230" s="54" t="str">
        <f t="shared" si="46"/>
        <v>ne</v>
      </c>
    </row>
    <row r="231" spans="2:71" x14ac:dyDescent="0.2">
      <c r="B231" s="54" t="e">
        <f>VLOOKUP(E231,'VPS1'!$J$10:$J$29,1,FALSE)</f>
        <v>#N/A</v>
      </c>
      <c r="C231" s="131" t="str">
        <f t="shared" si="47"/>
        <v/>
      </c>
      <c r="D231" s="132"/>
      <c r="E231" s="132"/>
      <c r="F231" s="55"/>
      <c r="G231" s="132"/>
      <c r="H231" s="132"/>
      <c r="I231" s="132"/>
      <c r="J231" s="132"/>
      <c r="K231" s="132"/>
      <c r="L231" s="133"/>
      <c r="M231" s="134"/>
      <c r="N231" s="132"/>
      <c r="O231" s="132"/>
      <c r="P231" s="134" t="str">
        <f t="shared" si="48"/>
        <v>nepildyti</v>
      </c>
      <c r="Q231" s="135" t="str">
        <f t="shared" si="4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42"/>
        <v>0</v>
      </c>
      <c r="BH231" s="54">
        <f t="shared" si="49"/>
        <v>0</v>
      </c>
      <c r="BI231" s="54">
        <f t="shared" si="43"/>
        <v>0</v>
      </c>
      <c r="BJ231" s="54">
        <f t="shared" si="44"/>
        <v>0</v>
      </c>
      <c r="BK231" s="54">
        <f t="shared" si="45"/>
        <v>0</v>
      </c>
      <c r="BL231" s="54">
        <f t="shared" si="50"/>
        <v>0</v>
      </c>
      <c r="BM231" s="54">
        <f t="shared" si="51"/>
        <v>0</v>
      </c>
      <c r="BN231" s="54" t="str">
        <f t="shared" si="52"/>
        <v>ne</v>
      </c>
      <c r="BO231" s="54" t="str">
        <f t="shared" si="53"/>
        <v>ne</v>
      </c>
      <c r="BP231" s="54" t="str">
        <f t="shared" si="53"/>
        <v>ne</v>
      </c>
      <c r="BQ231" s="54" t="str">
        <f t="shared" si="54"/>
        <v>ne</v>
      </c>
      <c r="BR231" s="54" t="str">
        <f t="shared" si="55"/>
        <v>ne</v>
      </c>
      <c r="BS231" s="54" t="str">
        <f t="shared" si="46"/>
        <v>ne</v>
      </c>
    </row>
    <row r="232" spans="2:71" x14ac:dyDescent="0.2">
      <c r="B232" s="54" t="e">
        <f>VLOOKUP(E232,'VPS1'!$J$10:$J$29,1,FALSE)</f>
        <v>#N/A</v>
      </c>
      <c r="C232" s="131" t="str">
        <f t="shared" si="47"/>
        <v/>
      </c>
      <c r="D232" s="132"/>
      <c r="E232" s="132"/>
      <c r="F232" s="55"/>
      <c r="G232" s="132"/>
      <c r="H232" s="132"/>
      <c r="I232" s="132"/>
      <c r="J232" s="132"/>
      <c r="K232" s="132"/>
      <c r="L232" s="133"/>
      <c r="M232" s="134"/>
      <c r="N232" s="132"/>
      <c r="O232" s="132"/>
      <c r="P232" s="134" t="str">
        <f t="shared" si="48"/>
        <v>nepildyti</v>
      </c>
      <c r="Q232" s="135" t="str">
        <f t="shared" si="4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42"/>
        <v>0</v>
      </c>
      <c r="BH232" s="54">
        <f t="shared" si="49"/>
        <v>0</v>
      </c>
      <c r="BI232" s="54">
        <f t="shared" si="43"/>
        <v>0</v>
      </c>
      <c r="BJ232" s="54">
        <f t="shared" si="44"/>
        <v>0</v>
      </c>
      <c r="BK232" s="54">
        <f t="shared" si="45"/>
        <v>0</v>
      </c>
      <c r="BL232" s="54">
        <f t="shared" si="50"/>
        <v>0</v>
      </c>
      <c r="BM232" s="54">
        <f t="shared" si="51"/>
        <v>0</v>
      </c>
      <c r="BN232" s="54" t="str">
        <f t="shared" si="52"/>
        <v>ne</v>
      </c>
      <c r="BO232" s="54" t="str">
        <f t="shared" si="53"/>
        <v>ne</v>
      </c>
      <c r="BP232" s="54" t="str">
        <f t="shared" si="53"/>
        <v>ne</v>
      </c>
      <c r="BQ232" s="54" t="str">
        <f t="shared" si="54"/>
        <v>ne</v>
      </c>
      <c r="BR232" s="54" t="str">
        <f t="shared" si="55"/>
        <v>ne</v>
      </c>
      <c r="BS232" s="54" t="str">
        <f t="shared" si="46"/>
        <v>ne</v>
      </c>
    </row>
    <row r="233" spans="2:71" x14ac:dyDescent="0.2">
      <c r="B233" s="54" t="e">
        <f>VLOOKUP(E233,'VPS1'!$J$10:$J$29,1,FALSE)</f>
        <v>#N/A</v>
      </c>
      <c r="C233" s="131" t="str">
        <f t="shared" si="47"/>
        <v/>
      </c>
      <c r="D233" s="132"/>
      <c r="E233" s="132"/>
      <c r="F233" s="55"/>
      <c r="G233" s="132"/>
      <c r="H233" s="132"/>
      <c r="I233" s="132"/>
      <c r="J233" s="132"/>
      <c r="K233" s="132"/>
      <c r="L233" s="133"/>
      <c r="M233" s="134"/>
      <c r="N233" s="132"/>
      <c r="O233" s="132"/>
      <c r="P233" s="134" t="str">
        <f t="shared" si="48"/>
        <v>nepildyti</v>
      </c>
      <c r="Q233" s="135" t="str">
        <f t="shared" si="4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42"/>
        <v>0</v>
      </c>
      <c r="BH233" s="54">
        <f t="shared" si="49"/>
        <v>0</v>
      </c>
      <c r="BI233" s="54">
        <f t="shared" si="43"/>
        <v>0</v>
      </c>
      <c r="BJ233" s="54">
        <f t="shared" si="44"/>
        <v>0</v>
      </c>
      <c r="BK233" s="54">
        <f t="shared" si="45"/>
        <v>0</v>
      </c>
      <c r="BL233" s="54">
        <f t="shared" si="50"/>
        <v>0</v>
      </c>
      <c r="BM233" s="54">
        <f t="shared" si="51"/>
        <v>0</v>
      </c>
      <c r="BN233" s="54" t="str">
        <f t="shared" si="52"/>
        <v>ne</v>
      </c>
      <c r="BO233" s="54" t="str">
        <f t="shared" si="53"/>
        <v>ne</v>
      </c>
      <c r="BP233" s="54" t="str">
        <f t="shared" si="53"/>
        <v>ne</v>
      </c>
      <c r="BQ233" s="54" t="str">
        <f t="shared" si="54"/>
        <v>ne</v>
      </c>
      <c r="BR233" s="54" t="str">
        <f t="shared" si="55"/>
        <v>ne</v>
      </c>
      <c r="BS233" s="54" t="str">
        <f t="shared" si="46"/>
        <v>ne</v>
      </c>
    </row>
    <row r="234" spans="2:71" x14ac:dyDescent="0.2">
      <c r="B234" s="54" t="e">
        <f>VLOOKUP(E234,'VPS1'!$J$10:$J$29,1,FALSE)</f>
        <v>#N/A</v>
      </c>
      <c r="C234" s="131" t="str">
        <f t="shared" si="47"/>
        <v/>
      </c>
      <c r="D234" s="132"/>
      <c r="E234" s="132"/>
      <c r="F234" s="55"/>
      <c r="G234" s="132"/>
      <c r="H234" s="132"/>
      <c r="I234" s="132"/>
      <c r="J234" s="132"/>
      <c r="K234" s="132"/>
      <c r="L234" s="133"/>
      <c r="M234" s="134"/>
      <c r="N234" s="132"/>
      <c r="O234" s="132"/>
      <c r="P234" s="134" t="str">
        <f t="shared" si="48"/>
        <v>nepildyti</v>
      </c>
      <c r="Q234" s="135" t="str">
        <f t="shared" si="4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42"/>
        <v>0</v>
      </c>
      <c r="BH234" s="54">
        <f t="shared" si="49"/>
        <v>0</v>
      </c>
      <c r="BI234" s="54">
        <f t="shared" si="43"/>
        <v>0</v>
      </c>
      <c r="BJ234" s="54">
        <f t="shared" si="44"/>
        <v>0</v>
      </c>
      <c r="BK234" s="54">
        <f t="shared" si="45"/>
        <v>0</v>
      </c>
      <c r="BL234" s="54">
        <f t="shared" si="50"/>
        <v>0</v>
      </c>
      <c r="BM234" s="54">
        <f t="shared" si="51"/>
        <v>0</v>
      </c>
      <c r="BN234" s="54" t="str">
        <f t="shared" si="52"/>
        <v>ne</v>
      </c>
      <c r="BO234" s="54" t="str">
        <f t="shared" si="53"/>
        <v>ne</v>
      </c>
      <c r="BP234" s="54" t="str">
        <f t="shared" si="53"/>
        <v>ne</v>
      </c>
      <c r="BQ234" s="54" t="str">
        <f t="shared" si="54"/>
        <v>ne</v>
      </c>
      <c r="BR234" s="54" t="str">
        <f t="shared" si="55"/>
        <v>ne</v>
      </c>
      <c r="BS234" s="54" t="str">
        <f t="shared" si="46"/>
        <v>ne</v>
      </c>
    </row>
    <row r="235" spans="2:71" x14ac:dyDescent="0.2">
      <c r="B235" s="54" t="e">
        <f>VLOOKUP(E235,'VPS1'!$J$10:$J$29,1,FALSE)</f>
        <v>#N/A</v>
      </c>
      <c r="C235" s="131" t="str">
        <f t="shared" si="47"/>
        <v/>
      </c>
      <c r="D235" s="132"/>
      <c r="E235" s="132"/>
      <c r="F235" s="55"/>
      <c r="G235" s="132"/>
      <c r="H235" s="132"/>
      <c r="I235" s="132"/>
      <c r="J235" s="132"/>
      <c r="K235" s="132"/>
      <c r="L235" s="133"/>
      <c r="M235" s="134"/>
      <c r="N235" s="132"/>
      <c r="O235" s="132"/>
      <c r="P235" s="134" t="str">
        <f t="shared" si="48"/>
        <v>nepildyti</v>
      </c>
      <c r="Q235" s="135" t="str">
        <f t="shared" si="4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42"/>
        <v>0</v>
      </c>
      <c r="BH235" s="54">
        <f t="shared" si="49"/>
        <v>0</v>
      </c>
      <c r="BI235" s="54">
        <f t="shared" si="43"/>
        <v>0</v>
      </c>
      <c r="BJ235" s="54">
        <f t="shared" si="44"/>
        <v>0</v>
      </c>
      <c r="BK235" s="54">
        <f t="shared" si="45"/>
        <v>0</v>
      </c>
      <c r="BL235" s="54">
        <f t="shared" si="50"/>
        <v>0</v>
      </c>
      <c r="BM235" s="54">
        <f t="shared" si="51"/>
        <v>0</v>
      </c>
      <c r="BN235" s="54" t="str">
        <f t="shared" si="52"/>
        <v>ne</v>
      </c>
      <c r="BO235" s="54" t="str">
        <f t="shared" si="53"/>
        <v>ne</v>
      </c>
      <c r="BP235" s="54" t="str">
        <f t="shared" si="53"/>
        <v>ne</v>
      </c>
      <c r="BQ235" s="54" t="str">
        <f t="shared" si="54"/>
        <v>ne</v>
      </c>
      <c r="BR235" s="54" t="str">
        <f t="shared" si="55"/>
        <v>ne</v>
      </c>
      <c r="BS235" s="54" t="str">
        <f t="shared" si="46"/>
        <v>ne</v>
      </c>
    </row>
    <row r="236" spans="2:71" x14ac:dyDescent="0.2">
      <c r="B236" s="54" t="e">
        <f>VLOOKUP(E236,'VPS1'!$J$10:$J$29,1,FALSE)</f>
        <v>#N/A</v>
      </c>
      <c r="C236" s="131" t="str">
        <f t="shared" si="47"/>
        <v/>
      </c>
      <c r="D236" s="132"/>
      <c r="E236" s="132"/>
      <c r="F236" s="55"/>
      <c r="G236" s="132"/>
      <c r="H236" s="132"/>
      <c r="I236" s="132"/>
      <c r="J236" s="132"/>
      <c r="K236" s="132"/>
      <c r="L236" s="133"/>
      <c r="M236" s="134"/>
      <c r="N236" s="132"/>
      <c r="O236" s="132"/>
      <c r="P236" s="134" t="str">
        <f t="shared" si="48"/>
        <v>nepildyti</v>
      </c>
      <c r="Q236" s="135" t="str">
        <f t="shared" si="4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42"/>
        <v>0</v>
      </c>
      <c r="BH236" s="54">
        <f t="shared" si="49"/>
        <v>0</v>
      </c>
      <c r="BI236" s="54">
        <f t="shared" si="43"/>
        <v>0</v>
      </c>
      <c r="BJ236" s="54">
        <f t="shared" si="44"/>
        <v>0</v>
      </c>
      <c r="BK236" s="54">
        <f t="shared" si="45"/>
        <v>0</v>
      </c>
      <c r="BL236" s="54">
        <f t="shared" si="50"/>
        <v>0</v>
      </c>
      <c r="BM236" s="54">
        <f t="shared" si="51"/>
        <v>0</v>
      </c>
      <c r="BN236" s="54" t="str">
        <f t="shared" si="52"/>
        <v>ne</v>
      </c>
      <c r="BO236" s="54" t="str">
        <f t="shared" si="53"/>
        <v>ne</v>
      </c>
      <c r="BP236" s="54" t="str">
        <f t="shared" si="53"/>
        <v>ne</v>
      </c>
      <c r="BQ236" s="54" t="str">
        <f t="shared" si="54"/>
        <v>ne</v>
      </c>
      <c r="BR236" s="54" t="str">
        <f t="shared" si="55"/>
        <v>ne</v>
      </c>
      <c r="BS236" s="54" t="str">
        <f t="shared" si="46"/>
        <v>ne</v>
      </c>
    </row>
    <row r="237" spans="2:71" x14ac:dyDescent="0.2">
      <c r="B237" s="54" t="e">
        <f>VLOOKUP(E237,'VPS1'!$J$10:$J$29,1,FALSE)</f>
        <v>#N/A</v>
      </c>
      <c r="C237" s="131" t="str">
        <f t="shared" si="47"/>
        <v/>
      </c>
      <c r="D237" s="132"/>
      <c r="E237" s="132"/>
      <c r="F237" s="55"/>
      <c r="G237" s="132"/>
      <c r="H237" s="132"/>
      <c r="I237" s="132"/>
      <c r="J237" s="132"/>
      <c r="K237" s="132"/>
      <c r="L237" s="133"/>
      <c r="M237" s="134"/>
      <c r="N237" s="132"/>
      <c r="O237" s="132"/>
      <c r="P237" s="134" t="str">
        <f t="shared" si="48"/>
        <v>nepildyti</v>
      </c>
      <c r="Q237" s="135" t="str">
        <f t="shared" si="4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42"/>
        <v>0</v>
      </c>
      <c r="BH237" s="54">
        <f t="shared" si="49"/>
        <v>0</v>
      </c>
      <c r="BI237" s="54">
        <f t="shared" si="43"/>
        <v>0</v>
      </c>
      <c r="BJ237" s="54">
        <f t="shared" si="44"/>
        <v>0</v>
      </c>
      <c r="BK237" s="54">
        <f t="shared" si="45"/>
        <v>0</v>
      </c>
      <c r="BL237" s="54">
        <f t="shared" si="50"/>
        <v>0</v>
      </c>
      <c r="BM237" s="54">
        <f t="shared" si="51"/>
        <v>0</v>
      </c>
      <c r="BN237" s="54" t="str">
        <f t="shared" si="52"/>
        <v>ne</v>
      </c>
      <c r="BO237" s="54" t="str">
        <f t="shared" si="53"/>
        <v>ne</v>
      </c>
      <c r="BP237" s="54" t="str">
        <f t="shared" si="53"/>
        <v>ne</v>
      </c>
      <c r="BQ237" s="54" t="str">
        <f t="shared" si="54"/>
        <v>ne</v>
      </c>
      <c r="BR237" s="54" t="str">
        <f t="shared" si="55"/>
        <v>ne</v>
      </c>
      <c r="BS237" s="54" t="str">
        <f t="shared" si="46"/>
        <v>ne</v>
      </c>
    </row>
    <row r="238" spans="2:71" x14ac:dyDescent="0.2">
      <c r="B238" s="54" t="e">
        <f>VLOOKUP(E238,'VPS1'!$J$10:$J$29,1,FALSE)</f>
        <v>#N/A</v>
      </c>
      <c r="C238" s="131" t="str">
        <f t="shared" si="47"/>
        <v/>
      </c>
      <c r="D238" s="132"/>
      <c r="E238" s="132"/>
      <c r="F238" s="55"/>
      <c r="G238" s="132"/>
      <c r="H238" s="132"/>
      <c r="I238" s="132"/>
      <c r="J238" s="132"/>
      <c r="K238" s="132"/>
      <c r="L238" s="133"/>
      <c r="M238" s="134"/>
      <c r="N238" s="132"/>
      <c r="O238" s="132"/>
      <c r="P238" s="134" t="str">
        <f t="shared" si="48"/>
        <v>nepildyti</v>
      </c>
      <c r="Q238" s="135" t="str">
        <f t="shared" si="4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42"/>
        <v>0</v>
      </c>
      <c r="BH238" s="54">
        <f t="shared" si="49"/>
        <v>0</v>
      </c>
      <c r="BI238" s="54">
        <f t="shared" si="43"/>
        <v>0</v>
      </c>
      <c r="BJ238" s="54">
        <f t="shared" si="44"/>
        <v>0</v>
      </c>
      <c r="BK238" s="54">
        <f t="shared" si="45"/>
        <v>0</v>
      </c>
      <c r="BL238" s="54">
        <f t="shared" si="50"/>
        <v>0</v>
      </c>
      <c r="BM238" s="54">
        <f t="shared" si="51"/>
        <v>0</v>
      </c>
      <c r="BN238" s="54" t="str">
        <f t="shared" si="52"/>
        <v>ne</v>
      </c>
      <c r="BO238" s="54" t="str">
        <f t="shared" si="53"/>
        <v>ne</v>
      </c>
      <c r="BP238" s="54" t="str">
        <f t="shared" si="53"/>
        <v>ne</v>
      </c>
      <c r="BQ238" s="54" t="str">
        <f t="shared" si="54"/>
        <v>ne</v>
      </c>
      <c r="BR238" s="54" t="str">
        <f t="shared" si="55"/>
        <v>ne</v>
      </c>
      <c r="BS238" s="54" t="str">
        <f t="shared" si="46"/>
        <v>ne</v>
      </c>
    </row>
    <row r="239" spans="2:71" x14ac:dyDescent="0.2">
      <c r="B239" s="54" t="e">
        <f>VLOOKUP(E239,'VPS1'!$J$10:$J$29,1,FALSE)</f>
        <v>#N/A</v>
      </c>
      <c r="C239" s="131" t="str">
        <f t="shared" si="47"/>
        <v/>
      </c>
      <c r="D239" s="132"/>
      <c r="E239" s="132"/>
      <c r="F239" s="55"/>
      <c r="G239" s="132"/>
      <c r="H239" s="132"/>
      <c r="I239" s="132"/>
      <c r="J239" s="132"/>
      <c r="K239" s="132"/>
      <c r="L239" s="133"/>
      <c r="M239" s="134"/>
      <c r="N239" s="132"/>
      <c r="O239" s="132"/>
      <c r="P239" s="134" t="str">
        <f t="shared" si="48"/>
        <v>nepildyti</v>
      </c>
      <c r="Q239" s="135" t="str">
        <f t="shared" si="4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42"/>
        <v>0</v>
      </c>
      <c r="BH239" s="54">
        <f t="shared" si="49"/>
        <v>0</v>
      </c>
      <c r="BI239" s="54">
        <f t="shared" si="43"/>
        <v>0</v>
      </c>
      <c r="BJ239" s="54">
        <f t="shared" si="44"/>
        <v>0</v>
      </c>
      <c r="BK239" s="54">
        <f t="shared" si="45"/>
        <v>0</v>
      </c>
      <c r="BL239" s="54">
        <f t="shared" si="50"/>
        <v>0</v>
      </c>
      <c r="BM239" s="54">
        <f t="shared" si="51"/>
        <v>0</v>
      </c>
      <c r="BN239" s="54" t="str">
        <f t="shared" si="52"/>
        <v>ne</v>
      </c>
      <c r="BO239" s="54" t="str">
        <f t="shared" si="53"/>
        <v>ne</v>
      </c>
      <c r="BP239" s="54" t="str">
        <f t="shared" si="53"/>
        <v>ne</v>
      </c>
      <c r="BQ239" s="54" t="str">
        <f t="shared" si="54"/>
        <v>ne</v>
      </c>
      <c r="BR239" s="54" t="str">
        <f t="shared" si="55"/>
        <v>ne</v>
      </c>
      <c r="BS239" s="54" t="str">
        <f t="shared" si="46"/>
        <v>ne</v>
      </c>
    </row>
    <row r="240" spans="2:71" x14ac:dyDescent="0.2">
      <c r="B240" s="54" t="e">
        <f>VLOOKUP(E240,'VPS1'!$J$10:$J$29,1,FALSE)</f>
        <v>#N/A</v>
      </c>
      <c r="C240" s="131" t="str">
        <f t="shared" si="47"/>
        <v/>
      </c>
      <c r="D240" s="132"/>
      <c r="E240" s="132"/>
      <c r="F240" s="55"/>
      <c r="G240" s="132"/>
      <c r="H240" s="132"/>
      <c r="I240" s="132"/>
      <c r="J240" s="132"/>
      <c r="K240" s="132"/>
      <c r="L240" s="133"/>
      <c r="M240" s="134"/>
      <c r="N240" s="132"/>
      <c r="O240" s="132"/>
      <c r="P240" s="134" t="str">
        <f t="shared" si="48"/>
        <v>nepildyti</v>
      </c>
      <c r="Q240" s="135" t="str">
        <f t="shared" si="4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42"/>
        <v>0</v>
      </c>
      <c r="BH240" s="54">
        <f t="shared" si="49"/>
        <v>0</v>
      </c>
      <c r="BI240" s="54">
        <f t="shared" si="43"/>
        <v>0</v>
      </c>
      <c r="BJ240" s="54">
        <f t="shared" si="44"/>
        <v>0</v>
      </c>
      <c r="BK240" s="54">
        <f t="shared" si="45"/>
        <v>0</v>
      </c>
      <c r="BL240" s="54">
        <f t="shared" si="50"/>
        <v>0</v>
      </c>
      <c r="BM240" s="54">
        <f t="shared" si="51"/>
        <v>0</v>
      </c>
      <c r="BN240" s="54" t="str">
        <f t="shared" si="52"/>
        <v>ne</v>
      </c>
      <c r="BO240" s="54" t="str">
        <f t="shared" si="53"/>
        <v>ne</v>
      </c>
      <c r="BP240" s="54" t="str">
        <f t="shared" si="53"/>
        <v>ne</v>
      </c>
      <c r="BQ240" s="54" t="str">
        <f t="shared" si="54"/>
        <v>ne</v>
      </c>
      <c r="BR240" s="54" t="str">
        <f t="shared" si="55"/>
        <v>ne</v>
      </c>
      <c r="BS240" s="54" t="str">
        <f t="shared" si="46"/>
        <v>ne</v>
      </c>
    </row>
    <row r="241" spans="2:71" x14ac:dyDescent="0.2">
      <c r="B241" s="54" t="e">
        <f>VLOOKUP(E241,'VPS1'!$J$10:$J$29,1,FALSE)</f>
        <v>#N/A</v>
      </c>
      <c r="C241" s="131" t="str">
        <f t="shared" si="47"/>
        <v/>
      </c>
      <c r="D241" s="132"/>
      <c r="E241" s="132"/>
      <c r="F241" s="55"/>
      <c r="G241" s="132"/>
      <c r="H241" s="132"/>
      <c r="I241" s="132"/>
      <c r="J241" s="132"/>
      <c r="K241" s="132"/>
      <c r="L241" s="133"/>
      <c r="M241" s="134"/>
      <c r="N241" s="132"/>
      <c r="O241" s="132"/>
      <c r="P241" s="134" t="str">
        <f t="shared" si="48"/>
        <v>nepildyti</v>
      </c>
      <c r="Q241" s="135" t="str">
        <f t="shared" si="4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42"/>
        <v>0</v>
      </c>
      <c r="BH241" s="54">
        <f t="shared" si="49"/>
        <v>0</v>
      </c>
      <c r="BI241" s="54">
        <f t="shared" si="43"/>
        <v>0</v>
      </c>
      <c r="BJ241" s="54">
        <f t="shared" si="44"/>
        <v>0</v>
      </c>
      <c r="BK241" s="54">
        <f t="shared" si="45"/>
        <v>0</v>
      </c>
      <c r="BL241" s="54">
        <f t="shared" si="50"/>
        <v>0</v>
      </c>
      <c r="BM241" s="54">
        <f t="shared" si="51"/>
        <v>0</v>
      </c>
      <c r="BN241" s="54" t="str">
        <f t="shared" si="52"/>
        <v>ne</v>
      </c>
      <c r="BO241" s="54" t="str">
        <f t="shared" si="53"/>
        <v>ne</v>
      </c>
      <c r="BP241" s="54" t="str">
        <f t="shared" si="53"/>
        <v>ne</v>
      </c>
      <c r="BQ241" s="54" t="str">
        <f t="shared" si="54"/>
        <v>ne</v>
      </c>
      <c r="BR241" s="54" t="str">
        <f t="shared" si="55"/>
        <v>ne</v>
      </c>
      <c r="BS241" s="54" t="str">
        <f t="shared" si="46"/>
        <v>ne</v>
      </c>
    </row>
    <row r="242" spans="2:71" x14ac:dyDescent="0.2">
      <c r="B242" s="54" t="e">
        <f>VLOOKUP(E242,'VPS1'!$J$10:$J$29,1,FALSE)</f>
        <v>#N/A</v>
      </c>
      <c r="C242" s="131" t="str">
        <f t="shared" si="47"/>
        <v/>
      </c>
      <c r="D242" s="132"/>
      <c r="E242" s="132"/>
      <c r="F242" s="55"/>
      <c r="G242" s="132"/>
      <c r="H242" s="132"/>
      <c r="I242" s="132"/>
      <c r="J242" s="132"/>
      <c r="K242" s="132"/>
      <c r="L242" s="133"/>
      <c r="M242" s="134"/>
      <c r="N242" s="132"/>
      <c r="O242" s="132"/>
      <c r="P242" s="134" t="str">
        <f t="shared" si="48"/>
        <v>nepildyti</v>
      </c>
      <c r="Q242" s="135" t="str">
        <f t="shared" si="4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42"/>
        <v>0</v>
      </c>
      <c r="BH242" s="54">
        <f t="shared" si="49"/>
        <v>0</v>
      </c>
      <c r="BI242" s="54">
        <f t="shared" si="43"/>
        <v>0</v>
      </c>
      <c r="BJ242" s="54">
        <f t="shared" si="44"/>
        <v>0</v>
      </c>
      <c r="BK242" s="54">
        <f t="shared" si="45"/>
        <v>0</v>
      </c>
      <c r="BL242" s="54">
        <f t="shared" si="50"/>
        <v>0</v>
      </c>
      <c r="BM242" s="54">
        <f t="shared" si="51"/>
        <v>0</v>
      </c>
      <c r="BN242" s="54" t="str">
        <f t="shared" si="52"/>
        <v>ne</v>
      </c>
      <c r="BO242" s="54" t="str">
        <f t="shared" si="53"/>
        <v>ne</v>
      </c>
      <c r="BP242" s="54" t="str">
        <f t="shared" si="53"/>
        <v>ne</v>
      </c>
      <c r="BQ242" s="54" t="str">
        <f t="shared" si="54"/>
        <v>ne</v>
      </c>
      <c r="BR242" s="54" t="str">
        <f t="shared" si="55"/>
        <v>ne</v>
      </c>
      <c r="BS242" s="54" t="str">
        <f t="shared" si="46"/>
        <v>ne</v>
      </c>
    </row>
    <row r="243" spans="2:71" x14ac:dyDescent="0.2">
      <c r="B243" s="54" t="e">
        <f>VLOOKUP(E243,'VPS1'!$J$10:$J$29,1,FALSE)</f>
        <v>#N/A</v>
      </c>
      <c r="C243" s="131" t="str">
        <f t="shared" si="47"/>
        <v/>
      </c>
      <c r="D243" s="132"/>
      <c r="E243" s="132"/>
      <c r="F243" s="55"/>
      <c r="G243" s="132"/>
      <c r="H243" s="132"/>
      <c r="I243" s="132"/>
      <c r="J243" s="132"/>
      <c r="K243" s="132"/>
      <c r="L243" s="133"/>
      <c r="M243" s="134"/>
      <c r="N243" s="132"/>
      <c r="O243" s="132"/>
      <c r="P243" s="134" t="str">
        <f t="shared" si="48"/>
        <v>nepildyti</v>
      </c>
      <c r="Q243" s="135" t="str">
        <f t="shared" si="4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42"/>
        <v>0</v>
      </c>
      <c r="BH243" s="54">
        <f t="shared" si="49"/>
        <v>0</v>
      </c>
      <c r="BI243" s="54">
        <f t="shared" si="43"/>
        <v>0</v>
      </c>
      <c r="BJ243" s="54">
        <f t="shared" si="44"/>
        <v>0</v>
      </c>
      <c r="BK243" s="54">
        <f t="shared" si="45"/>
        <v>0</v>
      </c>
      <c r="BL243" s="54">
        <f t="shared" si="50"/>
        <v>0</v>
      </c>
      <c r="BM243" s="54">
        <f t="shared" si="51"/>
        <v>0</v>
      </c>
      <c r="BN243" s="54" t="str">
        <f t="shared" si="52"/>
        <v>ne</v>
      </c>
      <c r="BO243" s="54" t="str">
        <f t="shared" si="53"/>
        <v>ne</v>
      </c>
      <c r="BP243" s="54" t="str">
        <f t="shared" si="53"/>
        <v>ne</v>
      </c>
      <c r="BQ243" s="54" t="str">
        <f t="shared" si="54"/>
        <v>ne</v>
      </c>
      <c r="BR243" s="54" t="str">
        <f t="shared" si="55"/>
        <v>ne</v>
      </c>
      <c r="BS243" s="54" t="str">
        <f t="shared" si="46"/>
        <v>ne</v>
      </c>
    </row>
    <row r="244" spans="2:71" x14ac:dyDescent="0.2">
      <c r="B244" s="54" t="e">
        <f>VLOOKUP(E244,'VPS1'!$J$10:$J$29,1,FALSE)</f>
        <v>#N/A</v>
      </c>
      <c r="C244" s="131" t="str">
        <f t="shared" si="47"/>
        <v/>
      </c>
      <c r="D244" s="132"/>
      <c r="E244" s="132"/>
      <c r="F244" s="55"/>
      <c r="G244" s="132"/>
      <c r="H244" s="132"/>
      <c r="I244" s="132"/>
      <c r="J244" s="132"/>
      <c r="K244" s="132"/>
      <c r="L244" s="133"/>
      <c r="M244" s="134"/>
      <c r="N244" s="132"/>
      <c r="O244" s="132"/>
      <c r="P244" s="134" t="str">
        <f t="shared" si="48"/>
        <v>nepildyti</v>
      </c>
      <c r="Q244" s="135" t="str">
        <f t="shared" si="4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42"/>
        <v>0</v>
      </c>
      <c r="BH244" s="54">
        <f t="shared" si="49"/>
        <v>0</v>
      </c>
      <c r="BI244" s="54">
        <f t="shared" si="43"/>
        <v>0</v>
      </c>
      <c r="BJ244" s="54">
        <f t="shared" si="44"/>
        <v>0</v>
      </c>
      <c r="BK244" s="54">
        <f t="shared" si="45"/>
        <v>0</v>
      </c>
      <c r="BL244" s="54">
        <f t="shared" si="50"/>
        <v>0</v>
      </c>
      <c r="BM244" s="54">
        <f t="shared" si="51"/>
        <v>0</v>
      </c>
      <c r="BN244" s="54" t="str">
        <f t="shared" si="52"/>
        <v>ne</v>
      </c>
      <c r="BO244" s="54" t="str">
        <f t="shared" si="53"/>
        <v>ne</v>
      </c>
      <c r="BP244" s="54" t="str">
        <f t="shared" si="53"/>
        <v>ne</v>
      </c>
      <c r="BQ244" s="54" t="str">
        <f t="shared" si="54"/>
        <v>ne</v>
      </c>
      <c r="BR244" s="54" t="str">
        <f t="shared" si="55"/>
        <v>ne</v>
      </c>
      <c r="BS244" s="54" t="str">
        <f t="shared" si="46"/>
        <v>ne</v>
      </c>
    </row>
    <row r="245" spans="2:71" x14ac:dyDescent="0.2">
      <c r="B245" s="54" t="e">
        <f>VLOOKUP(E245,'VPS1'!$J$10:$J$29,1,FALSE)</f>
        <v>#N/A</v>
      </c>
      <c r="C245" s="131" t="str">
        <f t="shared" si="47"/>
        <v/>
      </c>
      <c r="D245" s="132"/>
      <c r="E245" s="132"/>
      <c r="F245" s="55"/>
      <c r="G245" s="132"/>
      <c r="H245" s="132"/>
      <c r="I245" s="132"/>
      <c r="J245" s="132"/>
      <c r="K245" s="132"/>
      <c r="L245" s="133"/>
      <c r="M245" s="134"/>
      <c r="N245" s="132"/>
      <c r="O245" s="132"/>
      <c r="P245" s="134" t="str">
        <f t="shared" si="48"/>
        <v>nepildyti</v>
      </c>
      <c r="Q245" s="135" t="str">
        <f t="shared" si="4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42"/>
        <v>0</v>
      </c>
      <c r="BH245" s="54">
        <f t="shared" si="49"/>
        <v>0</v>
      </c>
      <c r="BI245" s="54">
        <f t="shared" si="43"/>
        <v>0</v>
      </c>
      <c r="BJ245" s="54">
        <f t="shared" si="44"/>
        <v>0</v>
      </c>
      <c r="BK245" s="54">
        <f t="shared" si="45"/>
        <v>0</v>
      </c>
      <c r="BL245" s="54">
        <f t="shared" si="50"/>
        <v>0</v>
      </c>
      <c r="BM245" s="54">
        <f t="shared" si="51"/>
        <v>0</v>
      </c>
      <c r="BN245" s="54" t="str">
        <f t="shared" si="52"/>
        <v>ne</v>
      </c>
      <c r="BO245" s="54" t="str">
        <f t="shared" si="53"/>
        <v>ne</v>
      </c>
      <c r="BP245" s="54" t="str">
        <f t="shared" si="53"/>
        <v>ne</v>
      </c>
      <c r="BQ245" s="54" t="str">
        <f t="shared" si="54"/>
        <v>ne</v>
      </c>
      <c r="BR245" s="54" t="str">
        <f t="shared" si="55"/>
        <v>ne</v>
      </c>
      <c r="BS245" s="54" t="str">
        <f t="shared" si="46"/>
        <v>ne</v>
      </c>
    </row>
    <row r="246" spans="2:71" x14ac:dyDescent="0.2">
      <c r="B246" s="54" t="e">
        <f>VLOOKUP(E246,'VPS1'!$J$10:$J$29,1,FALSE)</f>
        <v>#N/A</v>
      </c>
      <c r="C246" s="131" t="str">
        <f t="shared" si="47"/>
        <v/>
      </c>
      <c r="D246" s="132"/>
      <c r="E246" s="132"/>
      <c r="F246" s="55"/>
      <c r="G246" s="132"/>
      <c r="H246" s="132"/>
      <c r="I246" s="132"/>
      <c r="J246" s="132"/>
      <c r="K246" s="132"/>
      <c r="L246" s="133"/>
      <c r="M246" s="134"/>
      <c r="N246" s="132"/>
      <c r="O246" s="132"/>
      <c r="P246" s="134" t="str">
        <f t="shared" si="48"/>
        <v>nepildyti</v>
      </c>
      <c r="Q246" s="135" t="str">
        <f t="shared" si="4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42"/>
        <v>0</v>
      </c>
      <c r="BH246" s="54">
        <f t="shared" si="49"/>
        <v>0</v>
      </c>
      <c r="BI246" s="54">
        <f t="shared" si="43"/>
        <v>0</v>
      </c>
      <c r="BJ246" s="54">
        <f t="shared" si="44"/>
        <v>0</v>
      </c>
      <c r="BK246" s="54">
        <f t="shared" si="45"/>
        <v>0</v>
      </c>
      <c r="BL246" s="54">
        <f t="shared" si="50"/>
        <v>0</v>
      </c>
      <c r="BM246" s="54">
        <f t="shared" si="51"/>
        <v>0</v>
      </c>
      <c r="BN246" s="54" t="str">
        <f t="shared" si="52"/>
        <v>ne</v>
      </c>
      <c r="BO246" s="54" t="str">
        <f t="shared" si="53"/>
        <v>ne</v>
      </c>
      <c r="BP246" s="54" t="str">
        <f t="shared" si="53"/>
        <v>ne</v>
      </c>
      <c r="BQ246" s="54" t="str">
        <f t="shared" si="54"/>
        <v>ne</v>
      </c>
      <c r="BR246" s="54" t="str">
        <f t="shared" si="55"/>
        <v>ne</v>
      </c>
      <c r="BS246" s="54" t="str">
        <f t="shared" si="46"/>
        <v>ne</v>
      </c>
    </row>
    <row r="247" spans="2:71" x14ac:dyDescent="0.2">
      <c r="B247" s="54" t="e">
        <f>VLOOKUP(E247,'VPS1'!$J$10:$J$29,1,FALSE)</f>
        <v>#N/A</v>
      </c>
      <c r="C247" s="131" t="str">
        <f t="shared" si="47"/>
        <v/>
      </c>
      <c r="D247" s="132"/>
      <c r="E247" s="132"/>
      <c r="F247" s="55"/>
      <c r="G247" s="132"/>
      <c r="H247" s="132"/>
      <c r="I247" s="132"/>
      <c r="J247" s="132"/>
      <c r="K247" s="132"/>
      <c r="L247" s="133"/>
      <c r="M247" s="134"/>
      <c r="N247" s="132"/>
      <c r="O247" s="132"/>
      <c r="P247" s="134" t="str">
        <f t="shared" si="48"/>
        <v>nepildyti</v>
      </c>
      <c r="Q247" s="135" t="str">
        <f t="shared" si="4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42"/>
        <v>0</v>
      </c>
      <c r="BH247" s="54">
        <f t="shared" si="49"/>
        <v>0</v>
      </c>
      <c r="BI247" s="54">
        <f t="shared" si="43"/>
        <v>0</v>
      </c>
      <c r="BJ247" s="54">
        <f t="shared" si="44"/>
        <v>0</v>
      </c>
      <c r="BK247" s="54">
        <f t="shared" si="45"/>
        <v>0</v>
      </c>
      <c r="BL247" s="54">
        <f t="shared" si="50"/>
        <v>0</v>
      </c>
      <c r="BM247" s="54">
        <f t="shared" si="51"/>
        <v>0</v>
      </c>
      <c r="BN247" s="54" t="str">
        <f t="shared" si="52"/>
        <v>ne</v>
      </c>
      <c r="BO247" s="54" t="str">
        <f t="shared" si="53"/>
        <v>ne</v>
      </c>
      <c r="BP247" s="54" t="str">
        <f t="shared" si="53"/>
        <v>ne</v>
      </c>
      <c r="BQ247" s="54" t="str">
        <f t="shared" si="54"/>
        <v>ne</v>
      </c>
      <c r="BR247" s="54" t="str">
        <f t="shared" si="55"/>
        <v>ne</v>
      </c>
      <c r="BS247" s="54" t="str">
        <f t="shared" si="46"/>
        <v>ne</v>
      </c>
    </row>
    <row r="248" spans="2:71" x14ac:dyDescent="0.2">
      <c r="B248" s="54" t="e">
        <f>VLOOKUP(E248,'VPS1'!$J$10:$J$29,1,FALSE)</f>
        <v>#N/A</v>
      </c>
      <c r="C248" s="131" t="str">
        <f t="shared" si="47"/>
        <v/>
      </c>
      <c r="D248" s="132"/>
      <c r="E248" s="132"/>
      <c r="F248" s="55"/>
      <c r="G248" s="132"/>
      <c r="H248" s="132"/>
      <c r="I248" s="132"/>
      <c r="J248" s="132"/>
      <c r="K248" s="132"/>
      <c r="L248" s="133"/>
      <c r="M248" s="134"/>
      <c r="N248" s="132"/>
      <c r="O248" s="132"/>
      <c r="P248" s="134" t="str">
        <f t="shared" si="48"/>
        <v>nepildyti</v>
      </c>
      <c r="Q248" s="135" t="str">
        <f t="shared" si="4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42"/>
        <v>0</v>
      </c>
      <c r="BH248" s="54">
        <f t="shared" si="49"/>
        <v>0</v>
      </c>
      <c r="BI248" s="54">
        <f t="shared" si="43"/>
        <v>0</v>
      </c>
      <c r="BJ248" s="54">
        <f t="shared" si="44"/>
        <v>0</v>
      </c>
      <c r="BK248" s="54">
        <f t="shared" si="45"/>
        <v>0</v>
      </c>
      <c r="BL248" s="54">
        <f t="shared" si="50"/>
        <v>0</v>
      </c>
      <c r="BM248" s="54">
        <f t="shared" si="51"/>
        <v>0</v>
      </c>
      <c r="BN248" s="54" t="str">
        <f t="shared" si="52"/>
        <v>ne</v>
      </c>
      <c r="BO248" s="54" t="str">
        <f t="shared" si="53"/>
        <v>ne</v>
      </c>
      <c r="BP248" s="54" t="str">
        <f t="shared" si="53"/>
        <v>ne</v>
      </c>
      <c r="BQ248" s="54" t="str">
        <f t="shared" si="54"/>
        <v>ne</v>
      </c>
      <c r="BR248" s="54" t="str">
        <f t="shared" si="55"/>
        <v>ne</v>
      </c>
      <c r="BS248" s="54" t="str">
        <f t="shared" si="46"/>
        <v>ne</v>
      </c>
    </row>
    <row r="249" spans="2:71" x14ac:dyDescent="0.2">
      <c r="B249" s="54" t="e">
        <f>VLOOKUP(E249,'VPS1'!$J$10:$J$29,1,FALSE)</f>
        <v>#N/A</v>
      </c>
      <c r="C249" s="131" t="str">
        <f t="shared" si="47"/>
        <v/>
      </c>
      <c r="D249" s="132"/>
      <c r="E249" s="132"/>
      <c r="F249" s="55"/>
      <c r="G249" s="132"/>
      <c r="H249" s="132"/>
      <c r="I249" s="132"/>
      <c r="J249" s="132"/>
      <c r="K249" s="132"/>
      <c r="L249" s="133"/>
      <c r="M249" s="134"/>
      <c r="N249" s="132"/>
      <c r="O249" s="132"/>
      <c r="P249" s="134" t="str">
        <f t="shared" si="48"/>
        <v>nepildyti</v>
      </c>
      <c r="Q249" s="135" t="str">
        <f t="shared" si="4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42"/>
        <v>0</v>
      </c>
      <c r="BH249" s="54">
        <f t="shared" si="49"/>
        <v>0</v>
      </c>
      <c r="BI249" s="54">
        <f t="shared" si="43"/>
        <v>0</v>
      </c>
      <c r="BJ249" s="54">
        <f t="shared" si="44"/>
        <v>0</v>
      </c>
      <c r="BK249" s="54">
        <f t="shared" si="45"/>
        <v>0</v>
      </c>
      <c r="BL249" s="54">
        <f t="shared" si="50"/>
        <v>0</v>
      </c>
      <c r="BM249" s="54">
        <f t="shared" si="51"/>
        <v>0</v>
      </c>
      <c r="BN249" s="54" t="str">
        <f t="shared" si="52"/>
        <v>ne</v>
      </c>
      <c r="BO249" s="54" t="str">
        <f t="shared" si="53"/>
        <v>ne</v>
      </c>
      <c r="BP249" s="54" t="str">
        <f t="shared" si="53"/>
        <v>ne</v>
      </c>
      <c r="BQ249" s="54" t="str">
        <f t="shared" si="54"/>
        <v>ne</v>
      </c>
      <c r="BR249" s="54" t="str">
        <f t="shared" si="55"/>
        <v>ne</v>
      </c>
      <c r="BS249" s="54" t="str">
        <f t="shared" si="46"/>
        <v>ne</v>
      </c>
    </row>
    <row r="250" spans="2:71" x14ac:dyDescent="0.2">
      <c r="B250" s="54" t="e">
        <f>VLOOKUP(E250,'VPS1'!$J$10:$J$29,1,FALSE)</f>
        <v>#N/A</v>
      </c>
      <c r="C250" s="131" t="str">
        <f t="shared" si="47"/>
        <v/>
      </c>
      <c r="D250" s="132"/>
      <c r="E250" s="132"/>
      <c r="F250" s="55"/>
      <c r="G250" s="132"/>
      <c r="H250" s="132"/>
      <c r="I250" s="132"/>
      <c r="J250" s="132"/>
      <c r="K250" s="132"/>
      <c r="L250" s="133"/>
      <c r="M250" s="134"/>
      <c r="N250" s="132"/>
      <c r="O250" s="132"/>
      <c r="P250" s="134" t="str">
        <f t="shared" si="48"/>
        <v>nepildyti</v>
      </c>
      <c r="Q250" s="135" t="str">
        <f t="shared" si="4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42"/>
        <v>0</v>
      </c>
      <c r="BH250" s="54">
        <f t="shared" si="49"/>
        <v>0</v>
      </c>
      <c r="BI250" s="54">
        <f t="shared" si="43"/>
        <v>0</v>
      </c>
      <c r="BJ250" s="54">
        <f t="shared" si="44"/>
        <v>0</v>
      </c>
      <c r="BK250" s="54">
        <f t="shared" si="45"/>
        <v>0</v>
      </c>
      <c r="BL250" s="54">
        <f t="shared" si="50"/>
        <v>0</v>
      </c>
      <c r="BM250" s="54">
        <f t="shared" si="51"/>
        <v>0</v>
      </c>
      <c r="BN250" s="54" t="str">
        <f t="shared" si="52"/>
        <v>ne</v>
      </c>
      <c r="BO250" s="54" t="str">
        <f t="shared" si="53"/>
        <v>ne</v>
      </c>
      <c r="BP250" s="54" t="str">
        <f t="shared" si="53"/>
        <v>ne</v>
      </c>
      <c r="BQ250" s="54" t="str">
        <f t="shared" si="54"/>
        <v>ne</v>
      </c>
      <c r="BR250" s="54" t="str">
        <f t="shared" si="55"/>
        <v>ne</v>
      </c>
      <c r="BS250" s="54" t="str">
        <f t="shared" si="46"/>
        <v>ne</v>
      </c>
    </row>
    <row r="251" spans="2:71" x14ac:dyDescent="0.2">
      <c r="B251" s="54" t="e">
        <f>VLOOKUP(E251,'VPS1'!$J$10:$J$29,1,FALSE)</f>
        <v>#N/A</v>
      </c>
      <c r="C251" s="131" t="str">
        <f t="shared" si="47"/>
        <v/>
      </c>
      <c r="D251" s="132"/>
      <c r="E251" s="132"/>
      <c r="F251" s="55"/>
      <c r="G251" s="132"/>
      <c r="H251" s="132"/>
      <c r="I251" s="132"/>
      <c r="J251" s="132"/>
      <c r="K251" s="132"/>
      <c r="L251" s="133"/>
      <c r="M251" s="134"/>
      <c r="N251" s="132"/>
      <c r="O251" s="132"/>
      <c r="P251" s="134" t="str">
        <f t="shared" si="48"/>
        <v>nepildyti</v>
      </c>
      <c r="Q251" s="135" t="str">
        <f t="shared" si="4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42"/>
        <v>0</v>
      </c>
      <c r="BH251" s="54">
        <f t="shared" si="49"/>
        <v>0</v>
      </c>
      <c r="BI251" s="54">
        <f t="shared" si="43"/>
        <v>0</v>
      </c>
      <c r="BJ251" s="54">
        <f t="shared" si="44"/>
        <v>0</v>
      </c>
      <c r="BK251" s="54">
        <f t="shared" si="45"/>
        <v>0</v>
      </c>
      <c r="BL251" s="54">
        <f t="shared" si="50"/>
        <v>0</v>
      </c>
      <c r="BM251" s="54">
        <f t="shared" si="51"/>
        <v>0</v>
      </c>
      <c r="BN251" s="54" t="str">
        <f t="shared" si="52"/>
        <v>ne</v>
      </c>
      <c r="BO251" s="54" t="str">
        <f t="shared" si="53"/>
        <v>ne</v>
      </c>
      <c r="BP251" s="54" t="str">
        <f t="shared" si="53"/>
        <v>ne</v>
      </c>
      <c r="BQ251" s="54" t="str">
        <f t="shared" si="54"/>
        <v>ne</v>
      </c>
      <c r="BR251" s="54" t="str">
        <f t="shared" si="55"/>
        <v>ne</v>
      </c>
      <c r="BS251" s="54" t="str">
        <f t="shared" si="46"/>
        <v>ne</v>
      </c>
    </row>
    <row r="252" spans="2:71" x14ac:dyDescent="0.2">
      <c r="B252" s="54" t="e">
        <f>VLOOKUP(E252,'VPS1'!$J$10:$J$29,1,FALSE)</f>
        <v>#N/A</v>
      </c>
      <c r="C252" s="131" t="str">
        <f t="shared" si="47"/>
        <v/>
      </c>
      <c r="D252" s="132"/>
      <c r="E252" s="132"/>
      <c r="F252" s="55"/>
      <c r="G252" s="132"/>
      <c r="H252" s="132"/>
      <c r="I252" s="132"/>
      <c r="J252" s="132"/>
      <c r="K252" s="132"/>
      <c r="L252" s="133"/>
      <c r="M252" s="134"/>
      <c r="N252" s="132"/>
      <c r="O252" s="132"/>
      <c r="P252" s="134" t="str">
        <f t="shared" si="48"/>
        <v>nepildyti</v>
      </c>
      <c r="Q252" s="135" t="str">
        <f t="shared" si="4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42"/>
        <v>0</v>
      </c>
      <c r="BH252" s="54">
        <f t="shared" si="49"/>
        <v>0</v>
      </c>
      <c r="BI252" s="54">
        <f t="shared" si="43"/>
        <v>0</v>
      </c>
      <c r="BJ252" s="54">
        <f t="shared" si="44"/>
        <v>0</v>
      </c>
      <c r="BK252" s="54">
        <f t="shared" si="45"/>
        <v>0</v>
      </c>
      <c r="BL252" s="54">
        <f t="shared" si="50"/>
        <v>0</v>
      </c>
      <c r="BM252" s="54">
        <f t="shared" si="51"/>
        <v>0</v>
      </c>
      <c r="BN252" s="54" t="str">
        <f t="shared" si="52"/>
        <v>ne</v>
      </c>
      <c r="BO252" s="54" t="str">
        <f t="shared" si="53"/>
        <v>ne</v>
      </c>
      <c r="BP252" s="54" t="str">
        <f t="shared" si="53"/>
        <v>ne</v>
      </c>
      <c r="BQ252" s="54" t="str">
        <f t="shared" si="54"/>
        <v>ne</v>
      </c>
      <c r="BR252" s="54" t="str">
        <f t="shared" si="55"/>
        <v>ne</v>
      </c>
      <c r="BS252" s="54" t="str">
        <f t="shared" si="46"/>
        <v>ne</v>
      </c>
    </row>
    <row r="253" spans="2:71" x14ac:dyDescent="0.2">
      <c r="B253" s="54" t="e">
        <f>VLOOKUP(E253,'VPS1'!$J$10:$J$29,1,FALSE)</f>
        <v>#N/A</v>
      </c>
      <c r="C253" s="131" t="str">
        <f t="shared" si="47"/>
        <v/>
      </c>
      <c r="D253" s="132"/>
      <c r="E253" s="132"/>
      <c r="F253" s="55"/>
      <c r="G253" s="132"/>
      <c r="H253" s="132"/>
      <c r="I253" s="132"/>
      <c r="J253" s="132"/>
      <c r="K253" s="132"/>
      <c r="L253" s="133"/>
      <c r="M253" s="134"/>
      <c r="N253" s="132"/>
      <c r="O253" s="132"/>
      <c r="P253" s="134" t="str">
        <f t="shared" si="48"/>
        <v>nepildyti</v>
      </c>
      <c r="Q253" s="135" t="str">
        <f t="shared" si="4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42"/>
        <v>0</v>
      </c>
      <c r="BH253" s="54">
        <f t="shared" si="49"/>
        <v>0</v>
      </c>
      <c r="BI253" s="54">
        <f t="shared" si="43"/>
        <v>0</v>
      </c>
      <c r="BJ253" s="54">
        <f t="shared" si="44"/>
        <v>0</v>
      </c>
      <c r="BK253" s="54">
        <f t="shared" si="45"/>
        <v>0</v>
      </c>
      <c r="BL253" s="54">
        <f t="shared" si="50"/>
        <v>0</v>
      </c>
      <c r="BM253" s="54">
        <f t="shared" si="51"/>
        <v>0</v>
      </c>
      <c r="BN253" s="54" t="str">
        <f t="shared" si="52"/>
        <v>ne</v>
      </c>
      <c r="BO253" s="54" t="str">
        <f t="shared" si="53"/>
        <v>ne</v>
      </c>
      <c r="BP253" s="54" t="str">
        <f t="shared" si="53"/>
        <v>ne</v>
      </c>
      <c r="BQ253" s="54" t="str">
        <f t="shared" si="54"/>
        <v>ne</v>
      </c>
      <c r="BR253" s="54" t="str">
        <f t="shared" si="55"/>
        <v>ne</v>
      </c>
      <c r="BS253" s="54" t="str">
        <f t="shared" si="46"/>
        <v>ne</v>
      </c>
    </row>
    <row r="254" spans="2:71" x14ac:dyDescent="0.2">
      <c r="B254" s="54" t="e">
        <f>VLOOKUP(E254,'VPS1'!$J$10:$J$29,1,FALSE)</f>
        <v>#N/A</v>
      </c>
      <c r="C254" s="131" t="str">
        <f t="shared" si="47"/>
        <v/>
      </c>
      <c r="D254" s="132"/>
      <c r="E254" s="132"/>
      <c r="F254" s="55"/>
      <c r="G254" s="132"/>
      <c r="H254" s="132"/>
      <c r="I254" s="132"/>
      <c r="J254" s="132"/>
      <c r="K254" s="132"/>
      <c r="L254" s="133"/>
      <c r="M254" s="134"/>
      <c r="N254" s="132"/>
      <c r="O254" s="132"/>
      <c r="P254" s="134" t="str">
        <f t="shared" si="48"/>
        <v>nepildyti</v>
      </c>
      <c r="Q254" s="135" t="str">
        <f t="shared" si="4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42"/>
        <v>0</v>
      </c>
      <c r="BH254" s="54">
        <f t="shared" si="49"/>
        <v>0</v>
      </c>
      <c r="BI254" s="54">
        <f t="shared" si="43"/>
        <v>0</v>
      </c>
      <c r="BJ254" s="54">
        <f t="shared" si="44"/>
        <v>0</v>
      </c>
      <c r="BK254" s="54">
        <f t="shared" si="45"/>
        <v>0</v>
      </c>
      <c r="BL254" s="54">
        <f t="shared" si="50"/>
        <v>0</v>
      </c>
      <c r="BM254" s="54">
        <f t="shared" si="51"/>
        <v>0</v>
      </c>
      <c r="BN254" s="54" t="str">
        <f t="shared" si="52"/>
        <v>ne</v>
      </c>
      <c r="BO254" s="54" t="str">
        <f t="shared" si="53"/>
        <v>ne</v>
      </c>
      <c r="BP254" s="54" t="str">
        <f t="shared" si="53"/>
        <v>ne</v>
      </c>
      <c r="BQ254" s="54" t="str">
        <f t="shared" si="54"/>
        <v>ne</v>
      </c>
      <c r="BR254" s="54" t="str">
        <f t="shared" si="55"/>
        <v>ne</v>
      </c>
      <c r="BS254" s="54" t="str">
        <f t="shared" si="46"/>
        <v>ne</v>
      </c>
    </row>
    <row r="255" spans="2:71" x14ac:dyDescent="0.2">
      <c r="B255" s="54" t="e">
        <f>VLOOKUP(E255,'VPS1'!$J$10:$J$29,1,FALSE)</f>
        <v>#N/A</v>
      </c>
      <c r="C255" s="131" t="str">
        <f t="shared" si="47"/>
        <v/>
      </c>
      <c r="D255" s="132"/>
      <c r="E255" s="132"/>
      <c r="F255" s="55"/>
      <c r="G255" s="132"/>
      <c r="H255" s="132"/>
      <c r="I255" s="132"/>
      <c r="J255" s="132"/>
      <c r="K255" s="132"/>
      <c r="L255" s="133"/>
      <c r="M255" s="134"/>
      <c r="N255" s="132"/>
      <c r="O255" s="132"/>
      <c r="P255" s="134" t="str">
        <f t="shared" si="48"/>
        <v>nepildyti</v>
      </c>
      <c r="Q255" s="135" t="str">
        <f t="shared" si="4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42"/>
        <v>0</v>
      </c>
      <c r="BH255" s="54">
        <f t="shared" si="49"/>
        <v>0</v>
      </c>
      <c r="BI255" s="54">
        <f t="shared" si="43"/>
        <v>0</v>
      </c>
      <c r="BJ255" s="54">
        <f t="shared" si="44"/>
        <v>0</v>
      </c>
      <c r="BK255" s="54">
        <f t="shared" si="45"/>
        <v>0</v>
      </c>
      <c r="BL255" s="54">
        <f t="shared" si="50"/>
        <v>0</v>
      </c>
      <c r="BM255" s="54">
        <f t="shared" si="51"/>
        <v>0</v>
      </c>
      <c r="BN255" s="54" t="str">
        <f t="shared" si="52"/>
        <v>ne</v>
      </c>
      <c r="BO255" s="54" t="str">
        <f t="shared" si="53"/>
        <v>ne</v>
      </c>
      <c r="BP255" s="54" t="str">
        <f t="shared" si="53"/>
        <v>ne</v>
      </c>
      <c r="BQ255" s="54" t="str">
        <f t="shared" si="54"/>
        <v>ne</v>
      </c>
      <c r="BR255" s="54" t="str">
        <f t="shared" si="55"/>
        <v>ne</v>
      </c>
      <c r="BS255" s="54" t="str">
        <f t="shared" si="46"/>
        <v>ne</v>
      </c>
    </row>
    <row r="256" spans="2:71" x14ac:dyDescent="0.2">
      <c r="B256" s="54" t="e">
        <f>VLOOKUP(E256,'VPS1'!$J$10:$J$29,1,FALSE)</f>
        <v>#N/A</v>
      </c>
      <c r="C256" s="131" t="str">
        <f t="shared" si="47"/>
        <v/>
      </c>
      <c r="D256" s="132"/>
      <c r="E256" s="132"/>
      <c r="F256" s="55"/>
      <c r="G256" s="132"/>
      <c r="H256" s="132"/>
      <c r="I256" s="132"/>
      <c r="J256" s="132"/>
      <c r="K256" s="132"/>
      <c r="L256" s="133"/>
      <c r="M256" s="134"/>
      <c r="N256" s="132"/>
      <c r="O256" s="132"/>
      <c r="P256" s="134" t="str">
        <f t="shared" si="48"/>
        <v>nepildyti</v>
      </c>
      <c r="Q256" s="135" t="str">
        <f t="shared" si="4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42"/>
        <v>0</v>
      </c>
      <c r="BH256" s="54">
        <f t="shared" si="49"/>
        <v>0</v>
      </c>
      <c r="BI256" s="54">
        <f t="shared" si="43"/>
        <v>0</v>
      </c>
      <c r="BJ256" s="54">
        <f t="shared" si="44"/>
        <v>0</v>
      </c>
      <c r="BK256" s="54">
        <f t="shared" si="45"/>
        <v>0</v>
      </c>
      <c r="BL256" s="54">
        <f t="shared" si="50"/>
        <v>0</v>
      </c>
      <c r="BM256" s="54">
        <f t="shared" si="51"/>
        <v>0</v>
      </c>
      <c r="BN256" s="54" t="str">
        <f t="shared" si="52"/>
        <v>ne</v>
      </c>
      <c r="BO256" s="54" t="str">
        <f t="shared" si="53"/>
        <v>ne</v>
      </c>
      <c r="BP256" s="54" t="str">
        <f t="shared" si="53"/>
        <v>ne</v>
      </c>
      <c r="BQ256" s="54" t="str">
        <f t="shared" si="54"/>
        <v>ne</v>
      </c>
      <c r="BR256" s="54" t="str">
        <f t="shared" si="55"/>
        <v>ne</v>
      </c>
      <c r="BS256" s="54" t="str">
        <f t="shared" si="46"/>
        <v>ne</v>
      </c>
    </row>
    <row r="257" spans="2:71" x14ac:dyDescent="0.2">
      <c r="B257" s="54" t="e">
        <f>VLOOKUP(E257,'VPS1'!$J$10:$J$29,1,FALSE)</f>
        <v>#N/A</v>
      </c>
      <c r="C257" s="131" t="str">
        <f t="shared" si="47"/>
        <v/>
      </c>
      <c r="D257" s="132"/>
      <c r="E257" s="132"/>
      <c r="F257" s="55"/>
      <c r="G257" s="132"/>
      <c r="H257" s="132"/>
      <c r="I257" s="132"/>
      <c r="J257" s="132"/>
      <c r="K257" s="132"/>
      <c r="L257" s="133"/>
      <c r="M257" s="134"/>
      <c r="N257" s="132"/>
      <c r="O257" s="132"/>
      <c r="P257" s="134" t="str">
        <f t="shared" si="48"/>
        <v>nepildyti</v>
      </c>
      <c r="Q257" s="135" t="str">
        <f t="shared" si="4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42"/>
        <v>0</v>
      </c>
      <c r="BH257" s="54">
        <f t="shared" si="49"/>
        <v>0</v>
      </c>
      <c r="BI257" s="54">
        <f t="shared" si="43"/>
        <v>0</v>
      </c>
      <c r="BJ257" s="54">
        <f t="shared" si="44"/>
        <v>0</v>
      </c>
      <c r="BK257" s="54">
        <f t="shared" si="45"/>
        <v>0</v>
      </c>
      <c r="BL257" s="54">
        <f t="shared" si="50"/>
        <v>0</v>
      </c>
      <c r="BM257" s="54">
        <f t="shared" si="51"/>
        <v>0</v>
      </c>
      <c r="BN257" s="54" t="str">
        <f t="shared" si="52"/>
        <v>ne</v>
      </c>
      <c r="BO257" s="54" t="str">
        <f t="shared" si="53"/>
        <v>ne</v>
      </c>
      <c r="BP257" s="54" t="str">
        <f t="shared" si="53"/>
        <v>ne</v>
      </c>
      <c r="BQ257" s="54" t="str">
        <f t="shared" si="54"/>
        <v>ne</v>
      </c>
      <c r="BR257" s="54" t="str">
        <f t="shared" si="55"/>
        <v>ne</v>
      </c>
      <c r="BS257" s="54" t="str">
        <f t="shared" si="46"/>
        <v>ne</v>
      </c>
    </row>
    <row r="258" spans="2:71" x14ac:dyDescent="0.2">
      <c r="B258" s="54" t="e">
        <f>VLOOKUP(E258,'VPS1'!$J$10:$J$29,1,FALSE)</f>
        <v>#N/A</v>
      </c>
      <c r="C258" s="131" t="str">
        <f t="shared" si="47"/>
        <v/>
      </c>
      <c r="D258" s="132"/>
      <c r="E258" s="132"/>
      <c r="F258" s="55"/>
      <c r="G258" s="132"/>
      <c r="H258" s="132"/>
      <c r="I258" s="132"/>
      <c r="J258" s="132"/>
      <c r="K258" s="132"/>
      <c r="L258" s="133"/>
      <c r="M258" s="134"/>
      <c r="N258" s="132"/>
      <c r="O258" s="132"/>
      <c r="P258" s="134" t="str">
        <f t="shared" si="48"/>
        <v>nepildyti</v>
      </c>
      <c r="Q258" s="135" t="str">
        <f t="shared" si="4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42"/>
        <v>0</v>
      </c>
      <c r="BH258" s="54">
        <f t="shared" si="49"/>
        <v>0</v>
      </c>
      <c r="BI258" s="54">
        <f t="shared" si="43"/>
        <v>0</v>
      </c>
      <c r="BJ258" s="54">
        <f t="shared" si="44"/>
        <v>0</v>
      </c>
      <c r="BK258" s="54">
        <f t="shared" si="45"/>
        <v>0</v>
      </c>
      <c r="BL258" s="54">
        <f t="shared" si="50"/>
        <v>0</v>
      </c>
      <c r="BM258" s="54">
        <f t="shared" si="51"/>
        <v>0</v>
      </c>
      <c r="BN258" s="54" t="str">
        <f t="shared" si="52"/>
        <v>ne</v>
      </c>
      <c r="BO258" s="54" t="str">
        <f t="shared" si="53"/>
        <v>ne</v>
      </c>
      <c r="BP258" s="54" t="str">
        <f t="shared" si="53"/>
        <v>ne</v>
      </c>
      <c r="BQ258" s="54" t="str">
        <f t="shared" si="54"/>
        <v>ne</v>
      </c>
      <c r="BR258" s="54" t="str">
        <f t="shared" si="55"/>
        <v>ne</v>
      </c>
      <c r="BS258" s="54" t="str">
        <f t="shared" si="46"/>
        <v>ne</v>
      </c>
    </row>
    <row r="259" spans="2:71" x14ac:dyDescent="0.2">
      <c r="B259" s="54" t="e">
        <f>VLOOKUP(E259,'VPS1'!$J$10:$J$29,1,FALSE)</f>
        <v>#N/A</v>
      </c>
      <c r="C259" s="131" t="str">
        <f t="shared" si="47"/>
        <v/>
      </c>
      <c r="D259" s="132"/>
      <c r="E259" s="132"/>
      <c r="F259" s="55"/>
      <c r="G259" s="132"/>
      <c r="H259" s="132"/>
      <c r="I259" s="132"/>
      <c r="J259" s="132"/>
      <c r="K259" s="132"/>
      <c r="L259" s="133"/>
      <c r="M259" s="134"/>
      <c r="N259" s="132"/>
      <c r="O259" s="132"/>
      <c r="P259" s="134" t="str">
        <f t="shared" si="48"/>
        <v>nepildyti</v>
      </c>
      <c r="Q259" s="135" t="str">
        <f t="shared" si="4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42"/>
        <v>0</v>
      </c>
      <c r="BH259" s="54">
        <f t="shared" si="49"/>
        <v>0</v>
      </c>
      <c r="BI259" s="54">
        <f t="shared" si="43"/>
        <v>0</v>
      </c>
      <c r="BJ259" s="54">
        <f t="shared" si="44"/>
        <v>0</v>
      </c>
      <c r="BK259" s="54">
        <f t="shared" si="45"/>
        <v>0</v>
      </c>
      <c r="BL259" s="54">
        <f t="shared" si="50"/>
        <v>0</v>
      </c>
      <c r="BM259" s="54">
        <f t="shared" si="51"/>
        <v>0</v>
      </c>
      <c r="BN259" s="54" t="str">
        <f t="shared" si="52"/>
        <v>ne</v>
      </c>
      <c r="BO259" s="54" t="str">
        <f t="shared" si="53"/>
        <v>ne</v>
      </c>
      <c r="BP259" s="54" t="str">
        <f t="shared" si="53"/>
        <v>ne</v>
      </c>
      <c r="BQ259" s="54" t="str">
        <f t="shared" si="54"/>
        <v>ne</v>
      </c>
      <c r="BR259" s="54" t="str">
        <f t="shared" si="55"/>
        <v>ne</v>
      </c>
      <c r="BS259" s="54" t="str">
        <f t="shared" si="46"/>
        <v>ne</v>
      </c>
    </row>
    <row r="260" spans="2:71" x14ac:dyDescent="0.2">
      <c r="B260" s="54" t="e">
        <f>VLOOKUP(E260,'VPS1'!$J$10:$J$29,1,FALSE)</f>
        <v>#N/A</v>
      </c>
      <c r="C260" s="131" t="str">
        <f t="shared" si="47"/>
        <v/>
      </c>
      <c r="D260" s="132"/>
      <c r="E260" s="132"/>
      <c r="F260" s="55"/>
      <c r="G260" s="132"/>
      <c r="H260" s="132"/>
      <c r="I260" s="132"/>
      <c r="J260" s="132"/>
      <c r="K260" s="132"/>
      <c r="L260" s="133"/>
      <c r="M260" s="134"/>
      <c r="N260" s="132"/>
      <c r="O260" s="132"/>
      <c r="P260" s="134" t="str">
        <f t="shared" si="48"/>
        <v>nepildyti</v>
      </c>
      <c r="Q260" s="135" t="str">
        <f t="shared" si="4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42"/>
        <v>0</v>
      </c>
      <c r="BH260" s="54">
        <f t="shared" si="49"/>
        <v>0</v>
      </c>
      <c r="BI260" s="54">
        <f t="shared" si="43"/>
        <v>0</v>
      </c>
      <c r="BJ260" s="54">
        <f t="shared" si="44"/>
        <v>0</v>
      </c>
      <c r="BK260" s="54">
        <f t="shared" si="45"/>
        <v>0</v>
      </c>
      <c r="BL260" s="54">
        <f t="shared" si="50"/>
        <v>0</v>
      </c>
      <c r="BM260" s="54">
        <f t="shared" si="51"/>
        <v>0</v>
      </c>
      <c r="BN260" s="54" t="str">
        <f t="shared" si="52"/>
        <v>ne</v>
      </c>
      <c r="BO260" s="54" t="str">
        <f t="shared" si="53"/>
        <v>ne</v>
      </c>
      <c r="BP260" s="54" t="str">
        <f t="shared" si="53"/>
        <v>ne</v>
      </c>
      <c r="BQ260" s="54" t="str">
        <f t="shared" si="54"/>
        <v>ne</v>
      </c>
      <c r="BR260" s="54" t="str">
        <f t="shared" si="55"/>
        <v>ne</v>
      </c>
      <c r="BS260" s="54" t="str">
        <f t="shared" si="46"/>
        <v>ne</v>
      </c>
    </row>
    <row r="261" spans="2:71" x14ac:dyDescent="0.2">
      <c r="B261" s="54" t="e">
        <f>VLOOKUP(E261,'VPS1'!$J$10:$J$29,1,FALSE)</f>
        <v>#N/A</v>
      </c>
      <c r="C261" s="131" t="str">
        <f t="shared" si="47"/>
        <v/>
      </c>
      <c r="D261" s="132"/>
      <c r="E261" s="132"/>
      <c r="F261" s="55"/>
      <c r="G261" s="132"/>
      <c r="H261" s="132"/>
      <c r="I261" s="132"/>
      <c r="J261" s="132"/>
      <c r="K261" s="132"/>
      <c r="L261" s="133"/>
      <c r="M261" s="134"/>
      <c r="N261" s="132"/>
      <c r="O261" s="132"/>
      <c r="P261" s="134" t="str">
        <f t="shared" si="48"/>
        <v>nepildyti</v>
      </c>
      <c r="Q261" s="135" t="str">
        <f t="shared" si="4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42"/>
        <v>0</v>
      </c>
      <c r="BH261" s="54">
        <f t="shared" si="49"/>
        <v>0</v>
      </c>
      <c r="BI261" s="54">
        <f t="shared" si="43"/>
        <v>0</v>
      </c>
      <c r="BJ261" s="54">
        <f t="shared" si="44"/>
        <v>0</v>
      </c>
      <c r="BK261" s="54">
        <f t="shared" si="45"/>
        <v>0</v>
      </c>
      <c r="BL261" s="54">
        <f t="shared" si="50"/>
        <v>0</v>
      </c>
      <c r="BM261" s="54">
        <f t="shared" si="51"/>
        <v>0</v>
      </c>
      <c r="BN261" s="54" t="str">
        <f t="shared" si="52"/>
        <v>ne</v>
      </c>
      <c r="BO261" s="54" t="str">
        <f t="shared" si="53"/>
        <v>ne</v>
      </c>
      <c r="BP261" s="54" t="str">
        <f t="shared" si="53"/>
        <v>ne</v>
      </c>
      <c r="BQ261" s="54" t="str">
        <f t="shared" si="54"/>
        <v>ne</v>
      </c>
      <c r="BR261" s="54" t="str">
        <f t="shared" si="55"/>
        <v>ne</v>
      </c>
      <c r="BS261" s="54" t="str">
        <f t="shared" si="46"/>
        <v>ne</v>
      </c>
    </row>
    <row r="262" spans="2:71" x14ac:dyDescent="0.2">
      <c r="B262" s="54" t="e">
        <f>VLOOKUP(E262,'VPS1'!$J$10:$J$29,1,FALSE)</f>
        <v>#N/A</v>
      </c>
      <c r="C262" s="131" t="str">
        <f t="shared" si="47"/>
        <v/>
      </c>
      <c r="D262" s="132"/>
      <c r="E262" s="132"/>
      <c r="F262" s="55"/>
      <c r="G262" s="132"/>
      <c r="H262" s="132"/>
      <c r="I262" s="132"/>
      <c r="J262" s="132"/>
      <c r="K262" s="132"/>
      <c r="L262" s="133"/>
      <c r="M262" s="134"/>
      <c r="N262" s="132"/>
      <c r="O262" s="132"/>
      <c r="P262" s="134" t="str">
        <f t="shared" si="48"/>
        <v>nepildyti</v>
      </c>
      <c r="Q262" s="135" t="str">
        <f t="shared" si="4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si="42"/>
        <v>0</v>
      </c>
      <c r="BH262" s="54">
        <f t="shared" si="49"/>
        <v>0</v>
      </c>
      <c r="BI262" s="54">
        <f t="shared" si="43"/>
        <v>0</v>
      </c>
      <c r="BJ262" s="54">
        <f t="shared" si="44"/>
        <v>0</v>
      </c>
      <c r="BK262" s="54">
        <f t="shared" si="45"/>
        <v>0</v>
      </c>
      <c r="BL262" s="54">
        <f t="shared" si="50"/>
        <v>0</v>
      </c>
      <c r="BM262" s="54">
        <f t="shared" si="51"/>
        <v>0</v>
      </c>
      <c r="BN262" s="54" t="str">
        <f t="shared" si="52"/>
        <v>ne</v>
      </c>
      <c r="BO262" s="54" t="str">
        <f t="shared" si="53"/>
        <v>ne</v>
      </c>
      <c r="BP262" s="54" t="str">
        <f t="shared" si="53"/>
        <v>ne</v>
      </c>
      <c r="BQ262" s="54" t="str">
        <f t="shared" si="54"/>
        <v>ne</v>
      </c>
      <c r="BR262" s="54" t="str">
        <f t="shared" si="55"/>
        <v>ne</v>
      </c>
      <c r="BS262" s="54" t="str">
        <f t="shared" si="46"/>
        <v>ne</v>
      </c>
    </row>
    <row r="263" spans="2:71" x14ac:dyDescent="0.2">
      <c r="B263" s="54" t="e">
        <f>VLOOKUP(E263,'VPS1'!$J$10:$J$29,1,FALSE)</f>
        <v>#N/A</v>
      </c>
      <c r="C263" s="131" t="str">
        <f t="shared" si="47"/>
        <v/>
      </c>
      <c r="D263" s="132"/>
      <c r="E263" s="132"/>
      <c r="F263" s="55"/>
      <c r="G263" s="132"/>
      <c r="H263" s="132"/>
      <c r="I263" s="132"/>
      <c r="J263" s="132"/>
      <c r="K263" s="132"/>
      <c r="L263" s="133"/>
      <c r="M263" s="134"/>
      <c r="N263" s="132"/>
      <c r="O263" s="132"/>
      <c r="P263" s="134" t="str">
        <f t="shared" si="48"/>
        <v>nepildyti</v>
      </c>
      <c r="Q263" s="135" t="str">
        <f t="shared" si="48"/>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42"/>
        <v>0</v>
      </c>
      <c r="BH263" s="54">
        <f t="shared" si="49"/>
        <v>0</v>
      </c>
      <c r="BI263" s="54">
        <f t="shared" si="43"/>
        <v>0</v>
      </c>
      <c r="BJ263" s="54">
        <f t="shared" si="44"/>
        <v>0</v>
      </c>
      <c r="BK263" s="54">
        <f t="shared" si="45"/>
        <v>0</v>
      </c>
      <c r="BL263" s="54">
        <f t="shared" si="50"/>
        <v>0</v>
      </c>
      <c r="BM263" s="54">
        <f t="shared" si="51"/>
        <v>0</v>
      </c>
      <c r="BN263" s="54" t="str">
        <f t="shared" si="52"/>
        <v>ne</v>
      </c>
      <c r="BO263" s="54" t="str">
        <f t="shared" si="53"/>
        <v>ne</v>
      </c>
      <c r="BP263" s="54" t="str">
        <f t="shared" si="53"/>
        <v>ne</v>
      </c>
      <c r="BQ263" s="54" t="str">
        <f t="shared" si="54"/>
        <v>ne</v>
      </c>
      <c r="BR263" s="54" t="str">
        <f t="shared" si="55"/>
        <v>ne</v>
      </c>
      <c r="BS263" s="54" t="str">
        <f t="shared" si="46"/>
        <v>ne</v>
      </c>
    </row>
    <row r="264" spans="2:71" x14ac:dyDescent="0.2">
      <c r="B264" s="54" t="e">
        <f>VLOOKUP(E264,'VPS1'!$J$10:$J$29,1,FALSE)</f>
        <v>#N/A</v>
      </c>
      <c r="C264" s="131" t="str">
        <f t="shared" si="47"/>
        <v/>
      </c>
      <c r="D264" s="132"/>
      <c r="E264" s="132"/>
      <c r="F264" s="55"/>
      <c r="G264" s="132"/>
      <c r="H264" s="132"/>
      <c r="I264" s="132"/>
      <c r="J264" s="132"/>
      <c r="K264" s="132"/>
      <c r="L264" s="133"/>
      <c r="M264" s="134"/>
      <c r="N264" s="132"/>
      <c r="O264" s="132"/>
      <c r="P264" s="134" t="str">
        <f t="shared" si="48"/>
        <v>nepildyti</v>
      </c>
      <c r="Q264" s="135" t="str">
        <f t="shared" si="48"/>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42"/>
        <v>0</v>
      </c>
      <c r="BH264" s="54">
        <f t="shared" si="49"/>
        <v>0</v>
      </c>
      <c r="BI264" s="54">
        <f t="shared" si="43"/>
        <v>0</v>
      </c>
      <c r="BJ264" s="54">
        <f t="shared" si="44"/>
        <v>0</v>
      </c>
      <c r="BK264" s="54">
        <f t="shared" si="45"/>
        <v>0</v>
      </c>
      <c r="BL264" s="54">
        <f t="shared" si="50"/>
        <v>0</v>
      </c>
      <c r="BM264" s="54">
        <f t="shared" si="51"/>
        <v>0</v>
      </c>
      <c r="BN264" s="54" t="str">
        <f t="shared" si="52"/>
        <v>ne</v>
      </c>
      <c r="BO264" s="54" t="str">
        <f t="shared" si="53"/>
        <v>ne</v>
      </c>
      <c r="BP264" s="54" t="str">
        <f t="shared" si="53"/>
        <v>ne</v>
      </c>
      <c r="BQ264" s="54" t="str">
        <f t="shared" si="54"/>
        <v>ne</v>
      </c>
      <c r="BR264" s="54" t="str">
        <f t="shared" si="55"/>
        <v>ne</v>
      </c>
      <c r="BS264" s="54" t="str">
        <f t="shared" si="46"/>
        <v>ne</v>
      </c>
    </row>
    <row r="265" spans="2:71" x14ac:dyDescent="0.2">
      <c r="B265" s="54" t="e">
        <f>VLOOKUP(E265,'VPS1'!$J$10:$J$29,1,FALSE)</f>
        <v>#N/A</v>
      </c>
      <c r="C265" s="131" t="str">
        <f t="shared" si="47"/>
        <v/>
      </c>
      <c r="D265" s="132"/>
      <c r="E265" s="132"/>
      <c r="F265" s="55"/>
      <c r="G265" s="132"/>
      <c r="H265" s="132"/>
      <c r="I265" s="132"/>
      <c r="J265" s="132"/>
      <c r="K265" s="132"/>
      <c r="L265" s="133"/>
      <c r="M265" s="134"/>
      <c r="N265" s="132"/>
      <c r="O265" s="132"/>
      <c r="P265" s="134" t="str">
        <f t="shared" si="48"/>
        <v>nepildyti</v>
      </c>
      <c r="Q265" s="135" t="str">
        <f t="shared" si="48"/>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42"/>
        <v>0</v>
      </c>
      <c r="BH265" s="54">
        <f t="shared" si="49"/>
        <v>0</v>
      </c>
      <c r="BI265" s="54">
        <f t="shared" si="43"/>
        <v>0</v>
      </c>
      <c r="BJ265" s="54">
        <f t="shared" si="44"/>
        <v>0</v>
      </c>
      <c r="BK265" s="54">
        <f t="shared" si="45"/>
        <v>0</v>
      </c>
      <c r="BL265" s="54">
        <f t="shared" si="50"/>
        <v>0</v>
      </c>
      <c r="BM265" s="54">
        <f t="shared" si="51"/>
        <v>0</v>
      </c>
      <c r="BN265" s="54" t="str">
        <f t="shared" si="52"/>
        <v>ne</v>
      </c>
      <c r="BO265" s="54" t="str">
        <f t="shared" si="53"/>
        <v>ne</v>
      </c>
      <c r="BP265" s="54" t="str">
        <f t="shared" si="53"/>
        <v>ne</v>
      </c>
      <c r="BQ265" s="54" t="str">
        <f t="shared" si="54"/>
        <v>ne</v>
      </c>
      <c r="BR265" s="54" t="str">
        <f t="shared" si="55"/>
        <v>ne</v>
      </c>
      <c r="BS265" s="54" t="str">
        <f t="shared" si="46"/>
        <v>ne</v>
      </c>
    </row>
    <row r="266" spans="2:71" x14ac:dyDescent="0.2">
      <c r="B266" s="54" t="e">
        <f>VLOOKUP(E266,'VPS1'!$J$10:$J$29,1,FALSE)</f>
        <v>#N/A</v>
      </c>
      <c r="C266" s="131" t="str">
        <f t="shared" si="47"/>
        <v/>
      </c>
      <c r="D266" s="132"/>
      <c r="E266" s="132"/>
      <c r="F266" s="55"/>
      <c r="G266" s="132"/>
      <c r="H266" s="132"/>
      <c r="I266" s="132"/>
      <c r="J266" s="132"/>
      <c r="K266" s="132"/>
      <c r="L266" s="133"/>
      <c r="M266" s="134"/>
      <c r="N266" s="132"/>
      <c r="O266" s="132"/>
      <c r="P266" s="134" t="str">
        <f t="shared" si="48"/>
        <v>nepildyti</v>
      </c>
      <c r="Q266" s="135" t="str">
        <f t="shared" si="48"/>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ref="BG266:BG329" si="56">IF($F266&gt;0,YEAR($F266),)</f>
        <v>0</v>
      </c>
      <c r="BH266" s="54">
        <f t="shared" si="49"/>
        <v>0</v>
      </c>
      <c r="BI266" s="54">
        <f t="shared" ref="BI266:BI329" si="57">IF($AH266&gt;0,YEAR($AH266),)</f>
        <v>0</v>
      </c>
      <c r="BJ266" s="54">
        <f t="shared" ref="BJ266:BJ329" si="58">IF($AI266&gt;0,YEAR($AI266),)</f>
        <v>0</v>
      </c>
      <c r="BK266" s="54">
        <f t="shared" ref="BK266:BK329" si="59">IF($AJ266&gt;0,YEAR($AJ266),)</f>
        <v>0</v>
      </c>
      <c r="BL266" s="54">
        <f t="shared" si="50"/>
        <v>0</v>
      </c>
      <c r="BM266" s="54">
        <f t="shared" si="51"/>
        <v>0</v>
      </c>
      <c r="BN266" s="54" t="str">
        <f t="shared" si="52"/>
        <v>ne</v>
      </c>
      <c r="BO266" s="54" t="str">
        <f t="shared" si="53"/>
        <v>ne</v>
      </c>
      <c r="BP266" s="54" t="str">
        <f t="shared" si="53"/>
        <v>ne</v>
      </c>
      <c r="BQ266" s="54" t="str">
        <f t="shared" si="54"/>
        <v>ne</v>
      </c>
      <c r="BR266" s="54" t="str">
        <f t="shared" si="55"/>
        <v>ne</v>
      </c>
      <c r="BS266" s="54" t="str">
        <f t="shared" ref="BS266:BS329" si="60">IF(BK266&gt;0,"taip","ne")</f>
        <v>ne</v>
      </c>
    </row>
    <row r="267" spans="2:71" x14ac:dyDescent="0.2">
      <c r="B267" s="54" t="e">
        <f>VLOOKUP(E267,'VPS1'!$J$10:$J$29,1,FALSE)</f>
        <v>#N/A</v>
      </c>
      <c r="C267" s="131" t="str">
        <f t="shared" ref="C267:C330" si="61">LEFT(E267,4)</f>
        <v/>
      </c>
      <c r="D267" s="132"/>
      <c r="E267" s="132"/>
      <c r="F267" s="55"/>
      <c r="G267" s="132"/>
      <c r="H267" s="132"/>
      <c r="I267" s="132"/>
      <c r="J267" s="132"/>
      <c r="K267" s="132"/>
      <c r="L267" s="133"/>
      <c r="M267" s="134"/>
      <c r="N267" s="132"/>
      <c r="O267" s="132"/>
      <c r="P267" s="134" t="str">
        <f t="shared" ref="P267:Q330" si="62">IF($N267="fizinis asmuo","užpildykite","nepildyti")</f>
        <v>nepildyti</v>
      </c>
      <c r="Q267" s="135" t="str">
        <f t="shared" si="62"/>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si="56"/>
        <v>0</v>
      </c>
      <c r="BH267" s="54">
        <f t="shared" ref="BH267:BH330" si="63">IF($AF267&gt;0,YEAR($AF267),)</f>
        <v>0</v>
      </c>
      <c r="BI267" s="54">
        <f t="shared" si="57"/>
        <v>0</v>
      </c>
      <c r="BJ267" s="54">
        <f t="shared" si="58"/>
        <v>0</v>
      </c>
      <c r="BK267" s="54">
        <f t="shared" si="59"/>
        <v>0</v>
      </c>
      <c r="BL267" s="54">
        <f t="shared" ref="BL267:BL330" si="64">IF($AK267&gt;0,$AK267,)</f>
        <v>0</v>
      </c>
      <c r="BM267" s="54">
        <f t="shared" ref="BM267:BM330" si="65">IF($AL267&gt;0,$AL267,)</f>
        <v>0</v>
      </c>
      <c r="BN267" s="54" t="str">
        <f t="shared" ref="BN267:BN330" si="66">IF(BH267&gt;0,"taip","ne")</f>
        <v>ne</v>
      </c>
      <c r="BO267" s="54" t="str">
        <f t="shared" ref="BO267:BP330" si="67">IF(BI267&gt;0,"taip","ne")</f>
        <v>ne</v>
      </c>
      <c r="BP267" s="54" t="str">
        <f t="shared" si="67"/>
        <v>ne</v>
      </c>
      <c r="BQ267" s="54" t="str">
        <f t="shared" ref="BQ267:BQ330" si="68">IF(BL267&gt;0,"taip","ne")</f>
        <v>ne</v>
      </c>
      <c r="BR267" s="54" t="str">
        <f t="shared" ref="BR267:BR330" si="69">IF(BM267&gt;0,"taip","ne")</f>
        <v>ne</v>
      </c>
      <c r="BS267" s="54" t="str">
        <f t="shared" si="60"/>
        <v>ne</v>
      </c>
    </row>
    <row r="268" spans="2:71" x14ac:dyDescent="0.2">
      <c r="B268" s="54" t="e">
        <f>VLOOKUP(E268,'VPS1'!$J$10:$J$29,1,FALSE)</f>
        <v>#N/A</v>
      </c>
      <c r="C268" s="131" t="str">
        <f t="shared" si="61"/>
        <v/>
      </c>
      <c r="D268" s="132"/>
      <c r="E268" s="132"/>
      <c r="F268" s="55"/>
      <c r="G268" s="132"/>
      <c r="H268" s="132"/>
      <c r="I268" s="132"/>
      <c r="J268" s="132"/>
      <c r="K268" s="132"/>
      <c r="L268" s="133"/>
      <c r="M268" s="134"/>
      <c r="N268" s="132"/>
      <c r="O268" s="132"/>
      <c r="P268" s="134" t="str">
        <f t="shared" si="62"/>
        <v>nepildyti</v>
      </c>
      <c r="Q268" s="135" t="str">
        <f t="shared" si="6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56"/>
        <v>0</v>
      </c>
      <c r="BH268" s="54">
        <f t="shared" si="63"/>
        <v>0</v>
      </c>
      <c r="BI268" s="54">
        <f t="shared" si="57"/>
        <v>0</v>
      </c>
      <c r="BJ268" s="54">
        <f t="shared" si="58"/>
        <v>0</v>
      </c>
      <c r="BK268" s="54">
        <f t="shared" si="59"/>
        <v>0</v>
      </c>
      <c r="BL268" s="54">
        <f t="shared" si="64"/>
        <v>0</v>
      </c>
      <c r="BM268" s="54">
        <f t="shared" si="65"/>
        <v>0</v>
      </c>
      <c r="BN268" s="54" t="str">
        <f t="shared" si="66"/>
        <v>ne</v>
      </c>
      <c r="BO268" s="54" t="str">
        <f t="shared" si="67"/>
        <v>ne</v>
      </c>
      <c r="BP268" s="54" t="str">
        <f t="shared" si="67"/>
        <v>ne</v>
      </c>
      <c r="BQ268" s="54" t="str">
        <f t="shared" si="68"/>
        <v>ne</v>
      </c>
      <c r="BR268" s="54" t="str">
        <f t="shared" si="69"/>
        <v>ne</v>
      </c>
      <c r="BS268" s="54" t="str">
        <f t="shared" si="60"/>
        <v>ne</v>
      </c>
    </row>
    <row r="269" spans="2:71" x14ac:dyDescent="0.2">
      <c r="B269" s="54" t="e">
        <f>VLOOKUP(E269,'VPS1'!$J$10:$J$29,1,FALSE)</f>
        <v>#N/A</v>
      </c>
      <c r="C269" s="131" t="str">
        <f t="shared" si="61"/>
        <v/>
      </c>
      <c r="D269" s="132"/>
      <c r="E269" s="132"/>
      <c r="F269" s="55"/>
      <c r="G269" s="132"/>
      <c r="H269" s="132"/>
      <c r="I269" s="132"/>
      <c r="J269" s="132"/>
      <c r="K269" s="132"/>
      <c r="L269" s="133"/>
      <c r="M269" s="134"/>
      <c r="N269" s="132"/>
      <c r="O269" s="132"/>
      <c r="P269" s="134" t="str">
        <f t="shared" si="62"/>
        <v>nepildyti</v>
      </c>
      <c r="Q269" s="135" t="str">
        <f t="shared" si="6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56"/>
        <v>0</v>
      </c>
      <c r="BH269" s="54">
        <f t="shared" si="63"/>
        <v>0</v>
      </c>
      <c r="BI269" s="54">
        <f t="shared" si="57"/>
        <v>0</v>
      </c>
      <c r="BJ269" s="54">
        <f t="shared" si="58"/>
        <v>0</v>
      </c>
      <c r="BK269" s="54">
        <f t="shared" si="59"/>
        <v>0</v>
      </c>
      <c r="BL269" s="54">
        <f t="shared" si="64"/>
        <v>0</v>
      </c>
      <c r="BM269" s="54">
        <f t="shared" si="65"/>
        <v>0</v>
      </c>
      <c r="BN269" s="54" t="str">
        <f t="shared" si="66"/>
        <v>ne</v>
      </c>
      <c r="BO269" s="54" t="str">
        <f t="shared" si="67"/>
        <v>ne</v>
      </c>
      <c r="BP269" s="54" t="str">
        <f t="shared" si="67"/>
        <v>ne</v>
      </c>
      <c r="BQ269" s="54" t="str">
        <f t="shared" si="68"/>
        <v>ne</v>
      </c>
      <c r="BR269" s="54" t="str">
        <f t="shared" si="69"/>
        <v>ne</v>
      </c>
      <c r="BS269" s="54" t="str">
        <f t="shared" si="60"/>
        <v>ne</v>
      </c>
    </row>
    <row r="270" spans="2:71" x14ac:dyDescent="0.2">
      <c r="B270" s="54" t="e">
        <f>VLOOKUP(E270,'VPS1'!$J$10:$J$29,1,FALSE)</f>
        <v>#N/A</v>
      </c>
      <c r="C270" s="131" t="str">
        <f t="shared" si="61"/>
        <v/>
      </c>
      <c r="D270" s="132"/>
      <c r="E270" s="132"/>
      <c r="F270" s="55"/>
      <c r="G270" s="132"/>
      <c r="H270" s="132"/>
      <c r="I270" s="132"/>
      <c r="J270" s="132"/>
      <c r="K270" s="132"/>
      <c r="L270" s="133"/>
      <c r="M270" s="134"/>
      <c r="N270" s="132"/>
      <c r="O270" s="132"/>
      <c r="P270" s="134" t="str">
        <f t="shared" si="62"/>
        <v>nepildyti</v>
      </c>
      <c r="Q270" s="135" t="str">
        <f t="shared" si="6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56"/>
        <v>0</v>
      </c>
      <c r="BH270" s="54">
        <f t="shared" si="63"/>
        <v>0</v>
      </c>
      <c r="BI270" s="54">
        <f t="shared" si="57"/>
        <v>0</v>
      </c>
      <c r="BJ270" s="54">
        <f t="shared" si="58"/>
        <v>0</v>
      </c>
      <c r="BK270" s="54">
        <f t="shared" si="59"/>
        <v>0</v>
      </c>
      <c r="BL270" s="54">
        <f t="shared" si="64"/>
        <v>0</v>
      </c>
      <c r="BM270" s="54">
        <f t="shared" si="65"/>
        <v>0</v>
      </c>
      <c r="BN270" s="54" t="str">
        <f t="shared" si="66"/>
        <v>ne</v>
      </c>
      <c r="BO270" s="54" t="str">
        <f t="shared" si="67"/>
        <v>ne</v>
      </c>
      <c r="BP270" s="54" t="str">
        <f t="shared" si="67"/>
        <v>ne</v>
      </c>
      <c r="BQ270" s="54" t="str">
        <f t="shared" si="68"/>
        <v>ne</v>
      </c>
      <c r="BR270" s="54" t="str">
        <f t="shared" si="69"/>
        <v>ne</v>
      </c>
      <c r="BS270" s="54" t="str">
        <f t="shared" si="60"/>
        <v>ne</v>
      </c>
    </row>
    <row r="271" spans="2:71" x14ac:dyDescent="0.2">
      <c r="B271" s="54" t="e">
        <f>VLOOKUP(E271,'VPS1'!$J$10:$J$29,1,FALSE)</f>
        <v>#N/A</v>
      </c>
      <c r="C271" s="131" t="str">
        <f t="shared" si="61"/>
        <v/>
      </c>
      <c r="D271" s="132"/>
      <c r="E271" s="132"/>
      <c r="F271" s="55"/>
      <c r="G271" s="132"/>
      <c r="H271" s="132"/>
      <c r="I271" s="132"/>
      <c r="J271" s="132"/>
      <c r="K271" s="132"/>
      <c r="L271" s="133"/>
      <c r="M271" s="134"/>
      <c r="N271" s="132"/>
      <c r="O271" s="132"/>
      <c r="P271" s="134" t="str">
        <f t="shared" si="62"/>
        <v>nepildyti</v>
      </c>
      <c r="Q271" s="135" t="str">
        <f t="shared" si="6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56"/>
        <v>0</v>
      </c>
      <c r="BH271" s="54">
        <f t="shared" si="63"/>
        <v>0</v>
      </c>
      <c r="BI271" s="54">
        <f t="shared" si="57"/>
        <v>0</v>
      </c>
      <c r="BJ271" s="54">
        <f t="shared" si="58"/>
        <v>0</v>
      </c>
      <c r="BK271" s="54">
        <f t="shared" si="59"/>
        <v>0</v>
      </c>
      <c r="BL271" s="54">
        <f t="shared" si="64"/>
        <v>0</v>
      </c>
      <c r="BM271" s="54">
        <f t="shared" si="65"/>
        <v>0</v>
      </c>
      <c r="BN271" s="54" t="str">
        <f t="shared" si="66"/>
        <v>ne</v>
      </c>
      <c r="BO271" s="54" t="str">
        <f t="shared" si="67"/>
        <v>ne</v>
      </c>
      <c r="BP271" s="54" t="str">
        <f t="shared" si="67"/>
        <v>ne</v>
      </c>
      <c r="BQ271" s="54" t="str">
        <f t="shared" si="68"/>
        <v>ne</v>
      </c>
      <c r="BR271" s="54" t="str">
        <f t="shared" si="69"/>
        <v>ne</v>
      </c>
      <c r="BS271" s="54" t="str">
        <f t="shared" si="60"/>
        <v>ne</v>
      </c>
    </row>
    <row r="272" spans="2:71" x14ac:dyDescent="0.2">
      <c r="B272" s="54" t="e">
        <f>VLOOKUP(E272,'VPS1'!$J$10:$J$29,1,FALSE)</f>
        <v>#N/A</v>
      </c>
      <c r="C272" s="131" t="str">
        <f t="shared" si="61"/>
        <v/>
      </c>
      <c r="D272" s="132"/>
      <c r="E272" s="132"/>
      <c r="F272" s="55"/>
      <c r="G272" s="132"/>
      <c r="H272" s="132"/>
      <c r="I272" s="132"/>
      <c r="J272" s="132"/>
      <c r="K272" s="132"/>
      <c r="L272" s="133"/>
      <c r="M272" s="134"/>
      <c r="N272" s="132"/>
      <c r="O272" s="132"/>
      <c r="P272" s="134" t="str">
        <f t="shared" si="62"/>
        <v>nepildyti</v>
      </c>
      <c r="Q272" s="135" t="str">
        <f t="shared" si="6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56"/>
        <v>0</v>
      </c>
      <c r="BH272" s="54">
        <f t="shared" si="63"/>
        <v>0</v>
      </c>
      <c r="BI272" s="54">
        <f t="shared" si="57"/>
        <v>0</v>
      </c>
      <c r="BJ272" s="54">
        <f t="shared" si="58"/>
        <v>0</v>
      </c>
      <c r="BK272" s="54">
        <f t="shared" si="59"/>
        <v>0</v>
      </c>
      <c r="BL272" s="54">
        <f t="shared" si="64"/>
        <v>0</v>
      </c>
      <c r="BM272" s="54">
        <f t="shared" si="65"/>
        <v>0</v>
      </c>
      <c r="BN272" s="54" t="str">
        <f t="shared" si="66"/>
        <v>ne</v>
      </c>
      <c r="BO272" s="54" t="str">
        <f t="shared" si="67"/>
        <v>ne</v>
      </c>
      <c r="BP272" s="54" t="str">
        <f t="shared" si="67"/>
        <v>ne</v>
      </c>
      <c r="BQ272" s="54" t="str">
        <f t="shared" si="68"/>
        <v>ne</v>
      </c>
      <c r="BR272" s="54" t="str">
        <f t="shared" si="69"/>
        <v>ne</v>
      </c>
      <c r="BS272" s="54" t="str">
        <f t="shared" si="60"/>
        <v>ne</v>
      </c>
    </row>
    <row r="273" spans="2:71" x14ac:dyDescent="0.2">
      <c r="B273" s="54" t="e">
        <f>VLOOKUP(E273,'VPS1'!$J$10:$J$29,1,FALSE)</f>
        <v>#N/A</v>
      </c>
      <c r="C273" s="131" t="str">
        <f t="shared" si="61"/>
        <v/>
      </c>
      <c r="D273" s="132"/>
      <c r="E273" s="132"/>
      <c r="F273" s="55"/>
      <c r="G273" s="132"/>
      <c r="H273" s="132"/>
      <c r="I273" s="132"/>
      <c r="J273" s="132"/>
      <c r="K273" s="132"/>
      <c r="L273" s="133"/>
      <c r="M273" s="134"/>
      <c r="N273" s="132"/>
      <c r="O273" s="132"/>
      <c r="P273" s="134" t="str">
        <f t="shared" si="62"/>
        <v>nepildyti</v>
      </c>
      <c r="Q273" s="135" t="str">
        <f t="shared" si="6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56"/>
        <v>0</v>
      </c>
      <c r="BH273" s="54">
        <f t="shared" si="63"/>
        <v>0</v>
      </c>
      <c r="BI273" s="54">
        <f t="shared" si="57"/>
        <v>0</v>
      </c>
      <c r="BJ273" s="54">
        <f t="shared" si="58"/>
        <v>0</v>
      </c>
      <c r="BK273" s="54">
        <f t="shared" si="59"/>
        <v>0</v>
      </c>
      <c r="BL273" s="54">
        <f t="shared" si="64"/>
        <v>0</v>
      </c>
      <c r="BM273" s="54">
        <f t="shared" si="65"/>
        <v>0</v>
      </c>
      <c r="BN273" s="54" t="str">
        <f t="shared" si="66"/>
        <v>ne</v>
      </c>
      <c r="BO273" s="54" t="str">
        <f t="shared" si="67"/>
        <v>ne</v>
      </c>
      <c r="BP273" s="54" t="str">
        <f t="shared" si="67"/>
        <v>ne</v>
      </c>
      <c r="BQ273" s="54" t="str">
        <f t="shared" si="68"/>
        <v>ne</v>
      </c>
      <c r="BR273" s="54" t="str">
        <f t="shared" si="69"/>
        <v>ne</v>
      </c>
      <c r="BS273" s="54" t="str">
        <f t="shared" si="60"/>
        <v>ne</v>
      </c>
    </row>
    <row r="274" spans="2:71" x14ac:dyDescent="0.2">
      <c r="B274" s="54" t="e">
        <f>VLOOKUP(E274,'VPS1'!$J$10:$J$29,1,FALSE)</f>
        <v>#N/A</v>
      </c>
      <c r="C274" s="131" t="str">
        <f t="shared" si="61"/>
        <v/>
      </c>
      <c r="D274" s="132"/>
      <c r="E274" s="132"/>
      <c r="F274" s="55"/>
      <c r="G274" s="132"/>
      <c r="H274" s="132"/>
      <c r="I274" s="132"/>
      <c r="J274" s="132"/>
      <c r="K274" s="132"/>
      <c r="L274" s="133"/>
      <c r="M274" s="134"/>
      <c r="N274" s="132"/>
      <c r="O274" s="132"/>
      <c r="P274" s="134" t="str">
        <f t="shared" si="62"/>
        <v>nepildyti</v>
      </c>
      <c r="Q274" s="135" t="str">
        <f t="shared" si="6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56"/>
        <v>0</v>
      </c>
      <c r="BH274" s="54">
        <f t="shared" si="63"/>
        <v>0</v>
      </c>
      <c r="BI274" s="54">
        <f t="shared" si="57"/>
        <v>0</v>
      </c>
      <c r="BJ274" s="54">
        <f t="shared" si="58"/>
        <v>0</v>
      </c>
      <c r="BK274" s="54">
        <f t="shared" si="59"/>
        <v>0</v>
      </c>
      <c r="BL274" s="54">
        <f t="shared" si="64"/>
        <v>0</v>
      </c>
      <c r="BM274" s="54">
        <f t="shared" si="65"/>
        <v>0</v>
      </c>
      <c r="BN274" s="54" t="str">
        <f t="shared" si="66"/>
        <v>ne</v>
      </c>
      <c r="BO274" s="54" t="str">
        <f t="shared" si="67"/>
        <v>ne</v>
      </c>
      <c r="BP274" s="54" t="str">
        <f t="shared" si="67"/>
        <v>ne</v>
      </c>
      <c r="BQ274" s="54" t="str">
        <f t="shared" si="68"/>
        <v>ne</v>
      </c>
      <c r="BR274" s="54" t="str">
        <f t="shared" si="69"/>
        <v>ne</v>
      </c>
      <c r="BS274" s="54" t="str">
        <f t="shared" si="60"/>
        <v>ne</v>
      </c>
    </row>
    <row r="275" spans="2:71" x14ac:dyDescent="0.2">
      <c r="B275" s="54" t="e">
        <f>VLOOKUP(E275,'VPS1'!$J$10:$J$29,1,FALSE)</f>
        <v>#N/A</v>
      </c>
      <c r="C275" s="131" t="str">
        <f t="shared" si="61"/>
        <v/>
      </c>
      <c r="D275" s="132"/>
      <c r="E275" s="132"/>
      <c r="F275" s="55"/>
      <c r="G275" s="132"/>
      <c r="H275" s="132"/>
      <c r="I275" s="132"/>
      <c r="J275" s="132"/>
      <c r="K275" s="132"/>
      <c r="L275" s="133"/>
      <c r="M275" s="134"/>
      <c r="N275" s="132"/>
      <c r="O275" s="132"/>
      <c r="P275" s="134" t="str">
        <f t="shared" si="62"/>
        <v>nepildyti</v>
      </c>
      <c r="Q275" s="135" t="str">
        <f t="shared" si="6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56"/>
        <v>0</v>
      </c>
      <c r="BH275" s="54">
        <f t="shared" si="63"/>
        <v>0</v>
      </c>
      <c r="BI275" s="54">
        <f t="shared" si="57"/>
        <v>0</v>
      </c>
      <c r="BJ275" s="54">
        <f t="shared" si="58"/>
        <v>0</v>
      </c>
      <c r="BK275" s="54">
        <f t="shared" si="59"/>
        <v>0</v>
      </c>
      <c r="BL275" s="54">
        <f t="shared" si="64"/>
        <v>0</v>
      </c>
      <c r="BM275" s="54">
        <f t="shared" si="65"/>
        <v>0</v>
      </c>
      <c r="BN275" s="54" t="str">
        <f t="shared" si="66"/>
        <v>ne</v>
      </c>
      <c r="BO275" s="54" t="str">
        <f t="shared" si="67"/>
        <v>ne</v>
      </c>
      <c r="BP275" s="54" t="str">
        <f t="shared" si="67"/>
        <v>ne</v>
      </c>
      <c r="BQ275" s="54" t="str">
        <f t="shared" si="68"/>
        <v>ne</v>
      </c>
      <c r="BR275" s="54" t="str">
        <f t="shared" si="69"/>
        <v>ne</v>
      </c>
      <c r="BS275" s="54" t="str">
        <f t="shared" si="60"/>
        <v>ne</v>
      </c>
    </row>
    <row r="276" spans="2:71" x14ac:dyDescent="0.2">
      <c r="B276" s="54" t="e">
        <f>VLOOKUP(E276,'VPS1'!$J$10:$J$29,1,FALSE)</f>
        <v>#N/A</v>
      </c>
      <c r="C276" s="131" t="str">
        <f t="shared" si="61"/>
        <v/>
      </c>
      <c r="D276" s="132"/>
      <c r="E276" s="132"/>
      <c r="F276" s="55"/>
      <c r="G276" s="132"/>
      <c r="H276" s="132"/>
      <c r="I276" s="132"/>
      <c r="J276" s="132"/>
      <c r="K276" s="132"/>
      <c r="L276" s="133"/>
      <c r="M276" s="134"/>
      <c r="N276" s="132"/>
      <c r="O276" s="132"/>
      <c r="P276" s="134" t="str">
        <f t="shared" si="62"/>
        <v>nepildyti</v>
      </c>
      <c r="Q276" s="135" t="str">
        <f t="shared" si="6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56"/>
        <v>0</v>
      </c>
      <c r="BH276" s="54">
        <f t="shared" si="63"/>
        <v>0</v>
      </c>
      <c r="BI276" s="54">
        <f t="shared" si="57"/>
        <v>0</v>
      </c>
      <c r="BJ276" s="54">
        <f t="shared" si="58"/>
        <v>0</v>
      </c>
      <c r="BK276" s="54">
        <f t="shared" si="59"/>
        <v>0</v>
      </c>
      <c r="BL276" s="54">
        <f t="shared" si="64"/>
        <v>0</v>
      </c>
      <c r="BM276" s="54">
        <f t="shared" si="65"/>
        <v>0</v>
      </c>
      <c r="BN276" s="54" t="str">
        <f t="shared" si="66"/>
        <v>ne</v>
      </c>
      <c r="BO276" s="54" t="str">
        <f t="shared" si="67"/>
        <v>ne</v>
      </c>
      <c r="BP276" s="54" t="str">
        <f t="shared" si="67"/>
        <v>ne</v>
      </c>
      <c r="BQ276" s="54" t="str">
        <f t="shared" si="68"/>
        <v>ne</v>
      </c>
      <c r="BR276" s="54" t="str">
        <f t="shared" si="69"/>
        <v>ne</v>
      </c>
      <c r="BS276" s="54" t="str">
        <f t="shared" si="60"/>
        <v>ne</v>
      </c>
    </row>
    <row r="277" spans="2:71" x14ac:dyDescent="0.2">
      <c r="B277" s="54" t="e">
        <f>VLOOKUP(E277,'VPS1'!$J$10:$J$29,1,FALSE)</f>
        <v>#N/A</v>
      </c>
      <c r="C277" s="131" t="str">
        <f t="shared" si="61"/>
        <v/>
      </c>
      <c r="D277" s="132"/>
      <c r="E277" s="132"/>
      <c r="F277" s="55"/>
      <c r="G277" s="132"/>
      <c r="H277" s="132"/>
      <c r="I277" s="132"/>
      <c r="J277" s="132"/>
      <c r="K277" s="132"/>
      <c r="L277" s="133"/>
      <c r="M277" s="134"/>
      <c r="N277" s="132"/>
      <c r="O277" s="132"/>
      <c r="P277" s="134" t="str">
        <f t="shared" si="62"/>
        <v>nepildyti</v>
      </c>
      <c r="Q277" s="135" t="str">
        <f t="shared" si="6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56"/>
        <v>0</v>
      </c>
      <c r="BH277" s="54">
        <f t="shared" si="63"/>
        <v>0</v>
      </c>
      <c r="BI277" s="54">
        <f t="shared" si="57"/>
        <v>0</v>
      </c>
      <c r="BJ277" s="54">
        <f t="shared" si="58"/>
        <v>0</v>
      </c>
      <c r="BK277" s="54">
        <f t="shared" si="59"/>
        <v>0</v>
      </c>
      <c r="BL277" s="54">
        <f t="shared" si="64"/>
        <v>0</v>
      </c>
      <c r="BM277" s="54">
        <f t="shared" si="65"/>
        <v>0</v>
      </c>
      <c r="BN277" s="54" t="str">
        <f t="shared" si="66"/>
        <v>ne</v>
      </c>
      <c r="BO277" s="54" t="str">
        <f t="shared" si="67"/>
        <v>ne</v>
      </c>
      <c r="BP277" s="54" t="str">
        <f t="shared" si="67"/>
        <v>ne</v>
      </c>
      <c r="BQ277" s="54" t="str">
        <f t="shared" si="68"/>
        <v>ne</v>
      </c>
      <c r="BR277" s="54" t="str">
        <f t="shared" si="69"/>
        <v>ne</v>
      </c>
      <c r="BS277" s="54" t="str">
        <f t="shared" si="60"/>
        <v>ne</v>
      </c>
    </row>
    <row r="278" spans="2:71" x14ac:dyDescent="0.2">
      <c r="B278" s="54" t="e">
        <f>VLOOKUP(E278,'VPS1'!$J$10:$J$29,1,FALSE)</f>
        <v>#N/A</v>
      </c>
      <c r="C278" s="131" t="str">
        <f t="shared" si="61"/>
        <v/>
      </c>
      <c r="D278" s="132"/>
      <c r="E278" s="132"/>
      <c r="F278" s="55"/>
      <c r="G278" s="132"/>
      <c r="H278" s="132"/>
      <c r="I278" s="132"/>
      <c r="J278" s="132"/>
      <c r="K278" s="132"/>
      <c r="L278" s="133"/>
      <c r="M278" s="134"/>
      <c r="N278" s="132"/>
      <c r="O278" s="132"/>
      <c r="P278" s="134" t="str">
        <f t="shared" si="62"/>
        <v>nepildyti</v>
      </c>
      <c r="Q278" s="135" t="str">
        <f t="shared" si="6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56"/>
        <v>0</v>
      </c>
      <c r="BH278" s="54">
        <f t="shared" si="63"/>
        <v>0</v>
      </c>
      <c r="BI278" s="54">
        <f t="shared" si="57"/>
        <v>0</v>
      </c>
      <c r="BJ278" s="54">
        <f t="shared" si="58"/>
        <v>0</v>
      </c>
      <c r="BK278" s="54">
        <f t="shared" si="59"/>
        <v>0</v>
      </c>
      <c r="BL278" s="54">
        <f t="shared" si="64"/>
        <v>0</v>
      </c>
      <c r="BM278" s="54">
        <f t="shared" si="65"/>
        <v>0</v>
      </c>
      <c r="BN278" s="54" t="str">
        <f t="shared" si="66"/>
        <v>ne</v>
      </c>
      <c r="BO278" s="54" t="str">
        <f t="shared" si="67"/>
        <v>ne</v>
      </c>
      <c r="BP278" s="54" t="str">
        <f t="shared" si="67"/>
        <v>ne</v>
      </c>
      <c r="BQ278" s="54" t="str">
        <f t="shared" si="68"/>
        <v>ne</v>
      </c>
      <c r="BR278" s="54" t="str">
        <f t="shared" si="69"/>
        <v>ne</v>
      </c>
      <c r="BS278" s="54" t="str">
        <f t="shared" si="60"/>
        <v>ne</v>
      </c>
    </row>
    <row r="279" spans="2:71" x14ac:dyDescent="0.2">
      <c r="B279" s="54" t="e">
        <f>VLOOKUP(E279,'VPS1'!$J$10:$J$29,1,FALSE)</f>
        <v>#N/A</v>
      </c>
      <c r="C279" s="131" t="str">
        <f t="shared" si="61"/>
        <v/>
      </c>
      <c r="D279" s="132"/>
      <c r="E279" s="132"/>
      <c r="F279" s="55"/>
      <c r="G279" s="132"/>
      <c r="H279" s="132"/>
      <c r="I279" s="132"/>
      <c r="J279" s="132"/>
      <c r="K279" s="132"/>
      <c r="L279" s="133"/>
      <c r="M279" s="134"/>
      <c r="N279" s="132"/>
      <c r="O279" s="132"/>
      <c r="P279" s="134" t="str">
        <f t="shared" si="62"/>
        <v>nepildyti</v>
      </c>
      <c r="Q279" s="135" t="str">
        <f t="shared" si="6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56"/>
        <v>0</v>
      </c>
      <c r="BH279" s="54">
        <f t="shared" si="63"/>
        <v>0</v>
      </c>
      <c r="BI279" s="54">
        <f t="shared" si="57"/>
        <v>0</v>
      </c>
      <c r="BJ279" s="54">
        <f t="shared" si="58"/>
        <v>0</v>
      </c>
      <c r="BK279" s="54">
        <f t="shared" si="59"/>
        <v>0</v>
      </c>
      <c r="BL279" s="54">
        <f t="shared" si="64"/>
        <v>0</v>
      </c>
      <c r="BM279" s="54">
        <f t="shared" si="65"/>
        <v>0</v>
      </c>
      <c r="BN279" s="54" t="str">
        <f t="shared" si="66"/>
        <v>ne</v>
      </c>
      <c r="BO279" s="54" t="str">
        <f t="shared" si="67"/>
        <v>ne</v>
      </c>
      <c r="BP279" s="54" t="str">
        <f t="shared" si="67"/>
        <v>ne</v>
      </c>
      <c r="BQ279" s="54" t="str">
        <f t="shared" si="68"/>
        <v>ne</v>
      </c>
      <c r="BR279" s="54" t="str">
        <f t="shared" si="69"/>
        <v>ne</v>
      </c>
      <c r="BS279" s="54" t="str">
        <f t="shared" si="60"/>
        <v>ne</v>
      </c>
    </row>
    <row r="280" spans="2:71" x14ac:dyDescent="0.2">
      <c r="B280" s="54" t="e">
        <f>VLOOKUP(E280,'VPS1'!$J$10:$J$29,1,FALSE)</f>
        <v>#N/A</v>
      </c>
      <c r="C280" s="131" t="str">
        <f t="shared" si="61"/>
        <v/>
      </c>
      <c r="D280" s="132"/>
      <c r="E280" s="132"/>
      <c r="F280" s="55"/>
      <c r="G280" s="132"/>
      <c r="H280" s="132"/>
      <c r="I280" s="132"/>
      <c r="J280" s="132"/>
      <c r="K280" s="132"/>
      <c r="L280" s="133"/>
      <c r="M280" s="134"/>
      <c r="N280" s="132"/>
      <c r="O280" s="132"/>
      <c r="P280" s="134" t="str">
        <f t="shared" si="62"/>
        <v>nepildyti</v>
      </c>
      <c r="Q280" s="135" t="str">
        <f t="shared" si="6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56"/>
        <v>0</v>
      </c>
      <c r="BH280" s="54">
        <f t="shared" si="63"/>
        <v>0</v>
      </c>
      <c r="BI280" s="54">
        <f t="shared" si="57"/>
        <v>0</v>
      </c>
      <c r="BJ280" s="54">
        <f t="shared" si="58"/>
        <v>0</v>
      </c>
      <c r="BK280" s="54">
        <f t="shared" si="59"/>
        <v>0</v>
      </c>
      <c r="BL280" s="54">
        <f t="shared" si="64"/>
        <v>0</v>
      </c>
      <c r="BM280" s="54">
        <f t="shared" si="65"/>
        <v>0</v>
      </c>
      <c r="BN280" s="54" t="str">
        <f t="shared" si="66"/>
        <v>ne</v>
      </c>
      <c r="BO280" s="54" t="str">
        <f t="shared" si="67"/>
        <v>ne</v>
      </c>
      <c r="BP280" s="54" t="str">
        <f t="shared" si="67"/>
        <v>ne</v>
      </c>
      <c r="BQ280" s="54" t="str">
        <f t="shared" si="68"/>
        <v>ne</v>
      </c>
      <c r="BR280" s="54" t="str">
        <f t="shared" si="69"/>
        <v>ne</v>
      </c>
      <c r="BS280" s="54" t="str">
        <f t="shared" si="60"/>
        <v>ne</v>
      </c>
    </row>
    <row r="281" spans="2:71" x14ac:dyDescent="0.2">
      <c r="B281" s="54" t="e">
        <f>VLOOKUP(E281,'VPS1'!$J$10:$J$29,1,FALSE)</f>
        <v>#N/A</v>
      </c>
      <c r="C281" s="131" t="str">
        <f t="shared" si="61"/>
        <v/>
      </c>
      <c r="D281" s="132"/>
      <c r="E281" s="132"/>
      <c r="F281" s="55"/>
      <c r="G281" s="132"/>
      <c r="H281" s="132"/>
      <c r="I281" s="132"/>
      <c r="J281" s="132"/>
      <c r="K281" s="132"/>
      <c r="L281" s="133"/>
      <c r="M281" s="134"/>
      <c r="N281" s="132"/>
      <c r="O281" s="132"/>
      <c r="P281" s="134" t="str">
        <f t="shared" si="62"/>
        <v>nepildyti</v>
      </c>
      <c r="Q281" s="135" t="str">
        <f t="shared" si="6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56"/>
        <v>0</v>
      </c>
      <c r="BH281" s="54">
        <f t="shared" si="63"/>
        <v>0</v>
      </c>
      <c r="BI281" s="54">
        <f t="shared" si="57"/>
        <v>0</v>
      </c>
      <c r="BJ281" s="54">
        <f t="shared" si="58"/>
        <v>0</v>
      </c>
      <c r="BK281" s="54">
        <f t="shared" si="59"/>
        <v>0</v>
      </c>
      <c r="BL281" s="54">
        <f t="shared" si="64"/>
        <v>0</v>
      </c>
      <c r="BM281" s="54">
        <f t="shared" si="65"/>
        <v>0</v>
      </c>
      <c r="BN281" s="54" t="str">
        <f t="shared" si="66"/>
        <v>ne</v>
      </c>
      <c r="BO281" s="54" t="str">
        <f t="shared" si="67"/>
        <v>ne</v>
      </c>
      <c r="BP281" s="54" t="str">
        <f t="shared" si="67"/>
        <v>ne</v>
      </c>
      <c r="BQ281" s="54" t="str">
        <f t="shared" si="68"/>
        <v>ne</v>
      </c>
      <c r="BR281" s="54" t="str">
        <f t="shared" si="69"/>
        <v>ne</v>
      </c>
      <c r="BS281" s="54" t="str">
        <f t="shared" si="60"/>
        <v>ne</v>
      </c>
    </row>
    <row r="282" spans="2:71" x14ac:dyDescent="0.2">
      <c r="B282" s="54" t="e">
        <f>VLOOKUP(E282,'VPS1'!$J$10:$J$29,1,FALSE)</f>
        <v>#N/A</v>
      </c>
      <c r="C282" s="131" t="str">
        <f t="shared" si="61"/>
        <v/>
      </c>
      <c r="D282" s="132"/>
      <c r="E282" s="132"/>
      <c r="F282" s="55"/>
      <c r="G282" s="132"/>
      <c r="H282" s="132"/>
      <c r="I282" s="132"/>
      <c r="J282" s="132"/>
      <c r="K282" s="132"/>
      <c r="L282" s="133"/>
      <c r="M282" s="134"/>
      <c r="N282" s="132"/>
      <c r="O282" s="132"/>
      <c r="P282" s="134" t="str">
        <f t="shared" si="62"/>
        <v>nepildyti</v>
      </c>
      <c r="Q282" s="135" t="str">
        <f t="shared" si="6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56"/>
        <v>0</v>
      </c>
      <c r="BH282" s="54">
        <f t="shared" si="63"/>
        <v>0</v>
      </c>
      <c r="BI282" s="54">
        <f t="shared" si="57"/>
        <v>0</v>
      </c>
      <c r="BJ282" s="54">
        <f t="shared" si="58"/>
        <v>0</v>
      </c>
      <c r="BK282" s="54">
        <f t="shared" si="59"/>
        <v>0</v>
      </c>
      <c r="BL282" s="54">
        <f t="shared" si="64"/>
        <v>0</v>
      </c>
      <c r="BM282" s="54">
        <f t="shared" si="65"/>
        <v>0</v>
      </c>
      <c r="BN282" s="54" t="str">
        <f t="shared" si="66"/>
        <v>ne</v>
      </c>
      <c r="BO282" s="54" t="str">
        <f t="shared" si="67"/>
        <v>ne</v>
      </c>
      <c r="BP282" s="54" t="str">
        <f t="shared" si="67"/>
        <v>ne</v>
      </c>
      <c r="BQ282" s="54" t="str">
        <f t="shared" si="68"/>
        <v>ne</v>
      </c>
      <c r="BR282" s="54" t="str">
        <f t="shared" si="69"/>
        <v>ne</v>
      </c>
      <c r="BS282" s="54" t="str">
        <f t="shared" si="60"/>
        <v>ne</v>
      </c>
    </row>
    <row r="283" spans="2:71" x14ac:dyDescent="0.2">
      <c r="B283" s="54" t="e">
        <f>VLOOKUP(E283,'VPS1'!$J$10:$J$29,1,FALSE)</f>
        <v>#N/A</v>
      </c>
      <c r="C283" s="131" t="str">
        <f t="shared" si="61"/>
        <v/>
      </c>
      <c r="D283" s="132"/>
      <c r="E283" s="132"/>
      <c r="F283" s="55"/>
      <c r="G283" s="132"/>
      <c r="H283" s="132"/>
      <c r="I283" s="132"/>
      <c r="J283" s="132"/>
      <c r="K283" s="132"/>
      <c r="L283" s="133"/>
      <c r="M283" s="134"/>
      <c r="N283" s="132"/>
      <c r="O283" s="132"/>
      <c r="P283" s="134" t="str">
        <f t="shared" si="62"/>
        <v>nepildyti</v>
      </c>
      <c r="Q283" s="135" t="str">
        <f t="shared" si="6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56"/>
        <v>0</v>
      </c>
      <c r="BH283" s="54">
        <f t="shared" si="63"/>
        <v>0</v>
      </c>
      <c r="BI283" s="54">
        <f t="shared" si="57"/>
        <v>0</v>
      </c>
      <c r="BJ283" s="54">
        <f t="shared" si="58"/>
        <v>0</v>
      </c>
      <c r="BK283" s="54">
        <f t="shared" si="59"/>
        <v>0</v>
      </c>
      <c r="BL283" s="54">
        <f t="shared" si="64"/>
        <v>0</v>
      </c>
      <c r="BM283" s="54">
        <f t="shared" si="65"/>
        <v>0</v>
      </c>
      <c r="BN283" s="54" t="str">
        <f t="shared" si="66"/>
        <v>ne</v>
      </c>
      <c r="BO283" s="54" t="str">
        <f t="shared" si="67"/>
        <v>ne</v>
      </c>
      <c r="BP283" s="54" t="str">
        <f t="shared" si="67"/>
        <v>ne</v>
      </c>
      <c r="BQ283" s="54" t="str">
        <f t="shared" si="68"/>
        <v>ne</v>
      </c>
      <c r="BR283" s="54" t="str">
        <f t="shared" si="69"/>
        <v>ne</v>
      </c>
      <c r="BS283" s="54" t="str">
        <f t="shared" si="60"/>
        <v>ne</v>
      </c>
    </row>
    <row r="284" spans="2:71" x14ac:dyDescent="0.2">
      <c r="B284" s="54" t="e">
        <f>VLOOKUP(E284,'VPS1'!$J$10:$J$29,1,FALSE)</f>
        <v>#N/A</v>
      </c>
      <c r="C284" s="131" t="str">
        <f t="shared" si="61"/>
        <v/>
      </c>
      <c r="D284" s="132"/>
      <c r="E284" s="132"/>
      <c r="F284" s="55"/>
      <c r="G284" s="132"/>
      <c r="H284" s="132"/>
      <c r="I284" s="132"/>
      <c r="J284" s="132"/>
      <c r="K284" s="132"/>
      <c r="L284" s="133"/>
      <c r="M284" s="134"/>
      <c r="N284" s="132"/>
      <c r="O284" s="132"/>
      <c r="P284" s="134" t="str">
        <f t="shared" si="62"/>
        <v>nepildyti</v>
      </c>
      <c r="Q284" s="135" t="str">
        <f t="shared" si="6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56"/>
        <v>0</v>
      </c>
      <c r="BH284" s="54">
        <f t="shared" si="63"/>
        <v>0</v>
      </c>
      <c r="BI284" s="54">
        <f t="shared" si="57"/>
        <v>0</v>
      </c>
      <c r="BJ284" s="54">
        <f t="shared" si="58"/>
        <v>0</v>
      </c>
      <c r="BK284" s="54">
        <f t="shared" si="59"/>
        <v>0</v>
      </c>
      <c r="BL284" s="54">
        <f t="shared" si="64"/>
        <v>0</v>
      </c>
      <c r="BM284" s="54">
        <f t="shared" si="65"/>
        <v>0</v>
      </c>
      <c r="BN284" s="54" t="str">
        <f t="shared" si="66"/>
        <v>ne</v>
      </c>
      <c r="BO284" s="54" t="str">
        <f t="shared" si="67"/>
        <v>ne</v>
      </c>
      <c r="BP284" s="54" t="str">
        <f t="shared" si="67"/>
        <v>ne</v>
      </c>
      <c r="BQ284" s="54" t="str">
        <f t="shared" si="68"/>
        <v>ne</v>
      </c>
      <c r="BR284" s="54" t="str">
        <f t="shared" si="69"/>
        <v>ne</v>
      </c>
      <c r="BS284" s="54" t="str">
        <f t="shared" si="60"/>
        <v>ne</v>
      </c>
    </row>
    <row r="285" spans="2:71" x14ac:dyDescent="0.2">
      <c r="B285" s="54" t="e">
        <f>VLOOKUP(E285,'VPS1'!$J$10:$J$29,1,FALSE)</f>
        <v>#N/A</v>
      </c>
      <c r="C285" s="131" t="str">
        <f t="shared" si="61"/>
        <v/>
      </c>
      <c r="D285" s="132"/>
      <c r="E285" s="132"/>
      <c r="F285" s="55"/>
      <c r="G285" s="132"/>
      <c r="H285" s="132"/>
      <c r="I285" s="132"/>
      <c r="J285" s="132"/>
      <c r="K285" s="132"/>
      <c r="L285" s="133"/>
      <c r="M285" s="134"/>
      <c r="N285" s="132"/>
      <c r="O285" s="132"/>
      <c r="P285" s="134" t="str">
        <f t="shared" si="62"/>
        <v>nepildyti</v>
      </c>
      <c r="Q285" s="135" t="str">
        <f t="shared" si="6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56"/>
        <v>0</v>
      </c>
      <c r="BH285" s="54">
        <f t="shared" si="63"/>
        <v>0</v>
      </c>
      <c r="BI285" s="54">
        <f t="shared" si="57"/>
        <v>0</v>
      </c>
      <c r="BJ285" s="54">
        <f t="shared" si="58"/>
        <v>0</v>
      </c>
      <c r="BK285" s="54">
        <f t="shared" si="59"/>
        <v>0</v>
      </c>
      <c r="BL285" s="54">
        <f t="shared" si="64"/>
        <v>0</v>
      </c>
      <c r="BM285" s="54">
        <f t="shared" si="65"/>
        <v>0</v>
      </c>
      <c r="BN285" s="54" t="str">
        <f t="shared" si="66"/>
        <v>ne</v>
      </c>
      <c r="BO285" s="54" t="str">
        <f t="shared" si="67"/>
        <v>ne</v>
      </c>
      <c r="BP285" s="54" t="str">
        <f t="shared" si="67"/>
        <v>ne</v>
      </c>
      <c r="BQ285" s="54" t="str">
        <f t="shared" si="68"/>
        <v>ne</v>
      </c>
      <c r="BR285" s="54" t="str">
        <f t="shared" si="69"/>
        <v>ne</v>
      </c>
      <c r="BS285" s="54" t="str">
        <f t="shared" si="60"/>
        <v>ne</v>
      </c>
    </row>
    <row r="286" spans="2:71" x14ac:dyDescent="0.2">
      <c r="B286" s="54" t="e">
        <f>VLOOKUP(E286,'VPS1'!$J$10:$J$29,1,FALSE)</f>
        <v>#N/A</v>
      </c>
      <c r="C286" s="131" t="str">
        <f t="shared" si="61"/>
        <v/>
      </c>
      <c r="D286" s="132"/>
      <c r="E286" s="132"/>
      <c r="F286" s="55"/>
      <c r="G286" s="132"/>
      <c r="H286" s="132"/>
      <c r="I286" s="132"/>
      <c r="J286" s="132"/>
      <c r="K286" s="132"/>
      <c r="L286" s="133"/>
      <c r="M286" s="134"/>
      <c r="N286" s="132"/>
      <c r="O286" s="132"/>
      <c r="P286" s="134" t="str">
        <f t="shared" si="62"/>
        <v>nepildyti</v>
      </c>
      <c r="Q286" s="135" t="str">
        <f t="shared" si="6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56"/>
        <v>0</v>
      </c>
      <c r="BH286" s="54">
        <f t="shared" si="63"/>
        <v>0</v>
      </c>
      <c r="BI286" s="54">
        <f t="shared" si="57"/>
        <v>0</v>
      </c>
      <c r="BJ286" s="54">
        <f t="shared" si="58"/>
        <v>0</v>
      </c>
      <c r="BK286" s="54">
        <f t="shared" si="59"/>
        <v>0</v>
      </c>
      <c r="BL286" s="54">
        <f t="shared" si="64"/>
        <v>0</v>
      </c>
      <c r="BM286" s="54">
        <f t="shared" si="65"/>
        <v>0</v>
      </c>
      <c r="BN286" s="54" t="str">
        <f t="shared" si="66"/>
        <v>ne</v>
      </c>
      <c r="BO286" s="54" t="str">
        <f t="shared" si="67"/>
        <v>ne</v>
      </c>
      <c r="BP286" s="54" t="str">
        <f t="shared" si="67"/>
        <v>ne</v>
      </c>
      <c r="BQ286" s="54" t="str">
        <f t="shared" si="68"/>
        <v>ne</v>
      </c>
      <c r="BR286" s="54" t="str">
        <f t="shared" si="69"/>
        <v>ne</v>
      </c>
      <c r="BS286" s="54" t="str">
        <f t="shared" si="60"/>
        <v>ne</v>
      </c>
    </row>
    <row r="287" spans="2:71" x14ac:dyDescent="0.2">
      <c r="B287" s="54" t="e">
        <f>VLOOKUP(E287,'VPS1'!$J$10:$J$29,1,FALSE)</f>
        <v>#N/A</v>
      </c>
      <c r="C287" s="131" t="str">
        <f t="shared" si="61"/>
        <v/>
      </c>
      <c r="D287" s="132"/>
      <c r="E287" s="132"/>
      <c r="F287" s="55"/>
      <c r="G287" s="132"/>
      <c r="H287" s="132"/>
      <c r="I287" s="132"/>
      <c r="J287" s="132"/>
      <c r="K287" s="132"/>
      <c r="L287" s="133"/>
      <c r="M287" s="134"/>
      <c r="N287" s="132"/>
      <c r="O287" s="132"/>
      <c r="P287" s="134" t="str">
        <f t="shared" si="62"/>
        <v>nepildyti</v>
      </c>
      <c r="Q287" s="135" t="str">
        <f t="shared" si="6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56"/>
        <v>0</v>
      </c>
      <c r="BH287" s="54">
        <f t="shared" si="63"/>
        <v>0</v>
      </c>
      <c r="BI287" s="54">
        <f t="shared" si="57"/>
        <v>0</v>
      </c>
      <c r="BJ287" s="54">
        <f t="shared" si="58"/>
        <v>0</v>
      </c>
      <c r="BK287" s="54">
        <f t="shared" si="59"/>
        <v>0</v>
      </c>
      <c r="BL287" s="54">
        <f t="shared" si="64"/>
        <v>0</v>
      </c>
      <c r="BM287" s="54">
        <f t="shared" si="65"/>
        <v>0</v>
      </c>
      <c r="BN287" s="54" t="str">
        <f t="shared" si="66"/>
        <v>ne</v>
      </c>
      <c r="BO287" s="54" t="str">
        <f t="shared" si="67"/>
        <v>ne</v>
      </c>
      <c r="BP287" s="54" t="str">
        <f t="shared" si="67"/>
        <v>ne</v>
      </c>
      <c r="BQ287" s="54" t="str">
        <f t="shared" si="68"/>
        <v>ne</v>
      </c>
      <c r="BR287" s="54" t="str">
        <f t="shared" si="69"/>
        <v>ne</v>
      </c>
      <c r="BS287" s="54" t="str">
        <f t="shared" si="60"/>
        <v>ne</v>
      </c>
    </row>
    <row r="288" spans="2:71" x14ac:dyDescent="0.2">
      <c r="B288" s="54" t="e">
        <f>VLOOKUP(E288,'VPS1'!$J$10:$J$29,1,FALSE)</f>
        <v>#N/A</v>
      </c>
      <c r="C288" s="131" t="str">
        <f t="shared" si="61"/>
        <v/>
      </c>
      <c r="D288" s="132"/>
      <c r="E288" s="132"/>
      <c r="F288" s="55"/>
      <c r="G288" s="132"/>
      <c r="H288" s="132"/>
      <c r="I288" s="132"/>
      <c r="J288" s="132"/>
      <c r="K288" s="132"/>
      <c r="L288" s="133"/>
      <c r="M288" s="134"/>
      <c r="N288" s="132"/>
      <c r="O288" s="132"/>
      <c r="P288" s="134" t="str">
        <f t="shared" si="62"/>
        <v>nepildyti</v>
      </c>
      <c r="Q288" s="135" t="str">
        <f t="shared" si="6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56"/>
        <v>0</v>
      </c>
      <c r="BH288" s="54">
        <f t="shared" si="63"/>
        <v>0</v>
      </c>
      <c r="BI288" s="54">
        <f t="shared" si="57"/>
        <v>0</v>
      </c>
      <c r="BJ288" s="54">
        <f t="shared" si="58"/>
        <v>0</v>
      </c>
      <c r="BK288" s="54">
        <f t="shared" si="59"/>
        <v>0</v>
      </c>
      <c r="BL288" s="54">
        <f t="shared" si="64"/>
        <v>0</v>
      </c>
      <c r="BM288" s="54">
        <f t="shared" si="65"/>
        <v>0</v>
      </c>
      <c r="BN288" s="54" t="str">
        <f t="shared" si="66"/>
        <v>ne</v>
      </c>
      <c r="BO288" s="54" t="str">
        <f t="shared" si="67"/>
        <v>ne</v>
      </c>
      <c r="BP288" s="54" t="str">
        <f t="shared" si="67"/>
        <v>ne</v>
      </c>
      <c r="BQ288" s="54" t="str">
        <f t="shared" si="68"/>
        <v>ne</v>
      </c>
      <c r="BR288" s="54" t="str">
        <f t="shared" si="69"/>
        <v>ne</v>
      </c>
      <c r="BS288" s="54" t="str">
        <f t="shared" si="60"/>
        <v>ne</v>
      </c>
    </row>
    <row r="289" spans="2:71" x14ac:dyDescent="0.2">
      <c r="B289" s="54" t="e">
        <f>VLOOKUP(E289,'VPS1'!$J$10:$J$29,1,FALSE)</f>
        <v>#N/A</v>
      </c>
      <c r="C289" s="131" t="str">
        <f t="shared" si="61"/>
        <v/>
      </c>
      <c r="D289" s="132"/>
      <c r="E289" s="132"/>
      <c r="F289" s="55"/>
      <c r="G289" s="132"/>
      <c r="H289" s="132"/>
      <c r="I289" s="132"/>
      <c r="J289" s="132"/>
      <c r="K289" s="132"/>
      <c r="L289" s="133"/>
      <c r="M289" s="134"/>
      <c r="N289" s="132"/>
      <c r="O289" s="132"/>
      <c r="P289" s="134" t="str">
        <f t="shared" si="62"/>
        <v>nepildyti</v>
      </c>
      <c r="Q289" s="135" t="str">
        <f t="shared" si="6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56"/>
        <v>0</v>
      </c>
      <c r="BH289" s="54">
        <f t="shared" si="63"/>
        <v>0</v>
      </c>
      <c r="BI289" s="54">
        <f t="shared" si="57"/>
        <v>0</v>
      </c>
      <c r="BJ289" s="54">
        <f t="shared" si="58"/>
        <v>0</v>
      </c>
      <c r="BK289" s="54">
        <f t="shared" si="59"/>
        <v>0</v>
      </c>
      <c r="BL289" s="54">
        <f t="shared" si="64"/>
        <v>0</v>
      </c>
      <c r="BM289" s="54">
        <f t="shared" si="65"/>
        <v>0</v>
      </c>
      <c r="BN289" s="54" t="str">
        <f t="shared" si="66"/>
        <v>ne</v>
      </c>
      <c r="BO289" s="54" t="str">
        <f t="shared" si="67"/>
        <v>ne</v>
      </c>
      <c r="BP289" s="54" t="str">
        <f t="shared" si="67"/>
        <v>ne</v>
      </c>
      <c r="BQ289" s="54" t="str">
        <f t="shared" si="68"/>
        <v>ne</v>
      </c>
      <c r="BR289" s="54" t="str">
        <f t="shared" si="69"/>
        <v>ne</v>
      </c>
      <c r="BS289" s="54" t="str">
        <f t="shared" si="60"/>
        <v>ne</v>
      </c>
    </row>
    <row r="290" spans="2:71" x14ac:dyDescent="0.2">
      <c r="B290" s="54" t="e">
        <f>VLOOKUP(E290,'VPS1'!$J$10:$J$29,1,FALSE)</f>
        <v>#N/A</v>
      </c>
      <c r="C290" s="131" t="str">
        <f t="shared" si="61"/>
        <v/>
      </c>
      <c r="D290" s="132"/>
      <c r="E290" s="132"/>
      <c r="F290" s="55"/>
      <c r="G290" s="132"/>
      <c r="H290" s="132"/>
      <c r="I290" s="132"/>
      <c r="J290" s="132"/>
      <c r="K290" s="132"/>
      <c r="L290" s="133"/>
      <c r="M290" s="134"/>
      <c r="N290" s="132"/>
      <c r="O290" s="132"/>
      <c r="P290" s="134" t="str">
        <f t="shared" si="62"/>
        <v>nepildyti</v>
      </c>
      <c r="Q290" s="135" t="str">
        <f t="shared" si="6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56"/>
        <v>0</v>
      </c>
      <c r="BH290" s="54">
        <f t="shared" si="63"/>
        <v>0</v>
      </c>
      <c r="BI290" s="54">
        <f t="shared" si="57"/>
        <v>0</v>
      </c>
      <c r="BJ290" s="54">
        <f t="shared" si="58"/>
        <v>0</v>
      </c>
      <c r="BK290" s="54">
        <f t="shared" si="59"/>
        <v>0</v>
      </c>
      <c r="BL290" s="54">
        <f t="shared" si="64"/>
        <v>0</v>
      </c>
      <c r="BM290" s="54">
        <f t="shared" si="65"/>
        <v>0</v>
      </c>
      <c r="BN290" s="54" t="str">
        <f t="shared" si="66"/>
        <v>ne</v>
      </c>
      <c r="BO290" s="54" t="str">
        <f t="shared" si="67"/>
        <v>ne</v>
      </c>
      <c r="BP290" s="54" t="str">
        <f t="shared" si="67"/>
        <v>ne</v>
      </c>
      <c r="BQ290" s="54" t="str">
        <f t="shared" si="68"/>
        <v>ne</v>
      </c>
      <c r="BR290" s="54" t="str">
        <f t="shared" si="69"/>
        <v>ne</v>
      </c>
      <c r="BS290" s="54" t="str">
        <f t="shared" si="60"/>
        <v>ne</v>
      </c>
    </row>
    <row r="291" spans="2:71" x14ac:dyDescent="0.2">
      <c r="B291" s="54" t="e">
        <f>VLOOKUP(E291,'VPS1'!$J$10:$J$29,1,FALSE)</f>
        <v>#N/A</v>
      </c>
      <c r="C291" s="131" t="str">
        <f t="shared" si="61"/>
        <v/>
      </c>
      <c r="D291" s="132"/>
      <c r="E291" s="132"/>
      <c r="F291" s="55"/>
      <c r="G291" s="132"/>
      <c r="H291" s="132"/>
      <c r="I291" s="132"/>
      <c r="J291" s="132"/>
      <c r="K291" s="132"/>
      <c r="L291" s="133"/>
      <c r="M291" s="134"/>
      <c r="N291" s="132"/>
      <c r="O291" s="132"/>
      <c r="P291" s="134" t="str">
        <f t="shared" si="62"/>
        <v>nepildyti</v>
      </c>
      <c r="Q291" s="135" t="str">
        <f t="shared" si="6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56"/>
        <v>0</v>
      </c>
      <c r="BH291" s="54">
        <f t="shared" si="63"/>
        <v>0</v>
      </c>
      <c r="BI291" s="54">
        <f t="shared" si="57"/>
        <v>0</v>
      </c>
      <c r="BJ291" s="54">
        <f t="shared" si="58"/>
        <v>0</v>
      </c>
      <c r="BK291" s="54">
        <f t="shared" si="59"/>
        <v>0</v>
      </c>
      <c r="BL291" s="54">
        <f t="shared" si="64"/>
        <v>0</v>
      </c>
      <c r="BM291" s="54">
        <f t="shared" si="65"/>
        <v>0</v>
      </c>
      <c r="BN291" s="54" t="str">
        <f t="shared" si="66"/>
        <v>ne</v>
      </c>
      <c r="BO291" s="54" t="str">
        <f t="shared" si="67"/>
        <v>ne</v>
      </c>
      <c r="BP291" s="54" t="str">
        <f t="shared" si="67"/>
        <v>ne</v>
      </c>
      <c r="BQ291" s="54" t="str">
        <f t="shared" si="68"/>
        <v>ne</v>
      </c>
      <c r="BR291" s="54" t="str">
        <f t="shared" si="69"/>
        <v>ne</v>
      </c>
      <c r="BS291" s="54" t="str">
        <f t="shared" si="60"/>
        <v>ne</v>
      </c>
    </row>
    <row r="292" spans="2:71" x14ac:dyDescent="0.2">
      <c r="B292" s="54" t="e">
        <f>VLOOKUP(E292,'VPS1'!$J$10:$J$29,1,FALSE)</f>
        <v>#N/A</v>
      </c>
      <c r="C292" s="131" t="str">
        <f t="shared" si="61"/>
        <v/>
      </c>
      <c r="D292" s="132"/>
      <c r="E292" s="132"/>
      <c r="F292" s="55"/>
      <c r="G292" s="132"/>
      <c r="H292" s="132"/>
      <c r="I292" s="132"/>
      <c r="J292" s="132"/>
      <c r="K292" s="132"/>
      <c r="L292" s="133"/>
      <c r="M292" s="134"/>
      <c r="N292" s="132"/>
      <c r="O292" s="132"/>
      <c r="P292" s="134" t="str">
        <f t="shared" si="62"/>
        <v>nepildyti</v>
      </c>
      <c r="Q292" s="135" t="str">
        <f t="shared" si="6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56"/>
        <v>0</v>
      </c>
      <c r="BH292" s="54">
        <f t="shared" si="63"/>
        <v>0</v>
      </c>
      <c r="BI292" s="54">
        <f t="shared" si="57"/>
        <v>0</v>
      </c>
      <c r="BJ292" s="54">
        <f t="shared" si="58"/>
        <v>0</v>
      </c>
      <c r="BK292" s="54">
        <f t="shared" si="59"/>
        <v>0</v>
      </c>
      <c r="BL292" s="54">
        <f t="shared" si="64"/>
        <v>0</v>
      </c>
      <c r="BM292" s="54">
        <f t="shared" si="65"/>
        <v>0</v>
      </c>
      <c r="BN292" s="54" t="str">
        <f t="shared" si="66"/>
        <v>ne</v>
      </c>
      <c r="BO292" s="54" t="str">
        <f t="shared" si="67"/>
        <v>ne</v>
      </c>
      <c r="BP292" s="54" t="str">
        <f t="shared" si="67"/>
        <v>ne</v>
      </c>
      <c r="BQ292" s="54" t="str">
        <f t="shared" si="68"/>
        <v>ne</v>
      </c>
      <c r="BR292" s="54" t="str">
        <f t="shared" si="69"/>
        <v>ne</v>
      </c>
      <c r="BS292" s="54" t="str">
        <f t="shared" si="60"/>
        <v>ne</v>
      </c>
    </row>
    <row r="293" spans="2:71" x14ac:dyDescent="0.2">
      <c r="B293" s="54" t="e">
        <f>VLOOKUP(E293,'VPS1'!$J$10:$J$29,1,FALSE)</f>
        <v>#N/A</v>
      </c>
      <c r="C293" s="131" t="str">
        <f t="shared" si="61"/>
        <v/>
      </c>
      <c r="D293" s="132"/>
      <c r="E293" s="132"/>
      <c r="F293" s="55"/>
      <c r="G293" s="132"/>
      <c r="H293" s="132"/>
      <c r="I293" s="132"/>
      <c r="J293" s="132"/>
      <c r="K293" s="132"/>
      <c r="L293" s="133"/>
      <c r="M293" s="134"/>
      <c r="N293" s="132"/>
      <c r="O293" s="132"/>
      <c r="P293" s="134" t="str">
        <f t="shared" si="62"/>
        <v>nepildyti</v>
      </c>
      <c r="Q293" s="135" t="str">
        <f t="shared" si="6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56"/>
        <v>0</v>
      </c>
      <c r="BH293" s="54">
        <f t="shared" si="63"/>
        <v>0</v>
      </c>
      <c r="BI293" s="54">
        <f t="shared" si="57"/>
        <v>0</v>
      </c>
      <c r="BJ293" s="54">
        <f t="shared" si="58"/>
        <v>0</v>
      </c>
      <c r="BK293" s="54">
        <f t="shared" si="59"/>
        <v>0</v>
      </c>
      <c r="BL293" s="54">
        <f t="shared" si="64"/>
        <v>0</v>
      </c>
      <c r="BM293" s="54">
        <f t="shared" si="65"/>
        <v>0</v>
      </c>
      <c r="BN293" s="54" t="str">
        <f t="shared" si="66"/>
        <v>ne</v>
      </c>
      <c r="BO293" s="54" t="str">
        <f t="shared" si="67"/>
        <v>ne</v>
      </c>
      <c r="BP293" s="54" t="str">
        <f t="shared" si="67"/>
        <v>ne</v>
      </c>
      <c r="BQ293" s="54" t="str">
        <f t="shared" si="68"/>
        <v>ne</v>
      </c>
      <c r="BR293" s="54" t="str">
        <f t="shared" si="69"/>
        <v>ne</v>
      </c>
      <c r="BS293" s="54" t="str">
        <f t="shared" si="60"/>
        <v>ne</v>
      </c>
    </row>
    <row r="294" spans="2:71" x14ac:dyDescent="0.2">
      <c r="B294" s="54" t="e">
        <f>VLOOKUP(E294,'VPS1'!$J$10:$J$29,1,FALSE)</f>
        <v>#N/A</v>
      </c>
      <c r="C294" s="131" t="str">
        <f t="shared" si="61"/>
        <v/>
      </c>
      <c r="D294" s="132"/>
      <c r="E294" s="132"/>
      <c r="F294" s="55"/>
      <c r="G294" s="132"/>
      <c r="H294" s="132"/>
      <c r="I294" s="132"/>
      <c r="J294" s="132"/>
      <c r="K294" s="132"/>
      <c r="L294" s="133"/>
      <c r="M294" s="134"/>
      <c r="N294" s="132"/>
      <c r="O294" s="132"/>
      <c r="P294" s="134" t="str">
        <f t="shared" si="62"/>
        <v>nepildyti</v>
      </c>
      <c r="Q294" s="135" t="str">
        <f t="shared" si="6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56"/>
        <v>0</v>
      </c>
      <c r="BH294" s="54">
        <f t="shared" si="63"/>
        <v>0</v>
      </c>
      <c r="BI294" s="54">
        <f t="shared" si="57"/>
        <v>0</v>
      </c>
      <c r="BJ294" s="54">
        <f t="shared" si="58"/>
        <v>0</v>
      </c>
      <c r="BK294" s="54">
        <f t="shared" si="59"/>
        <v>0</v>
      </c>
      <c r="BL294" s="54">
        <f t="shared" si="64"/>
        <v>0</v>
      </c>
      <c r="BM294" s="54">
        <f t="shared" si="65"/>
        <v>0</v>
      </c>
      <c r="BN294" s="54" t="str">
        <f t="shared" si="66"/>
        <v>ne</v>
      </c>
      <c r="BO294" s="54" t="str">
        <f t="shared" si="67"/>
        <v>ne</v>
      </c>
      <c r="BP294" s="54" t="str">
        <f t="shared" si="67"/>
        <v>ne</v>
      </c>
      <c r="BQ294" s="54" t="str">
        <f t="shared" si="68"/>
        <v>ne</v>
      </c>
      <c r="BR294" s="54" t="str">
        <f t="shared" si="69"/>
        <v>ne</v>
      </c>
      <c r="BS294" s="54" t="str">
        <f t="shared" si="60"/>
        <v>ne</v>
      </c>
    </row>
    <row r="295" spans="2:71" x14ac:dyDescent="0.2">
      <c r="B295" s="54" t="e">
        <f>VLOOKUP(E295,'VPS1'!$J$10:$J$29,1,FALSE)</f>
        <v>#N/A</v>
      </c>
      <c r="C295" s="131" t="str">
        <f t="shared" si="61"/>
        <v/>
      </c>
      <c r="D295" s="132"/>
      <c r="E295" s="132"/>
      <c r="F295" s="55"/>
      <c r="G295" s="132"/>
      <c r="H295" s="132"/>
      <c r="I295" s="132"/>
      <c r="J295" s="132"/>
      <c r="K295" s="132"/>
      <c r="L295" s="133"/>
      <c r="M295" s="134"/>
      <c r="N295" s="132"/>
      <c r="O295" s="132"/>
      <c r="P295" s="134" t="str">
        <f t="shared" si="62"/>
        <v>nepildyti</v>
      </c>
      <c r="Q295" s="135" t="str">
        <f t="shared" si="6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56"/>
        <v>0</v>
      </c>
      <c r="BH295" s="54">
        <f t="shared" si="63"/>
        <v>0</v>
      </c>
      <c r="BI295" s="54">
        <f t="shared" si="57"/>
        <v>0</v>
      </c>
      <c r="BJ295" s="54">
        <f t="shared" si="58"/>
        <v>0</v>
      </c>
      <c r="BK295" s="54">
        <f t="shared" si="59"/>
        <v>0</v>
      </c>
      <c r="BL295" s="54">
        <f t="shared" si="64"/>
        <v>0</v>
      </c>
      <c r="BM295" s="54">
        <f t="shared" si="65"/>
        <v>0</v>
      </c>
      <c r="BN295" s="54" t="str">
        <f t="shared" si="66"/>
        <v>ne</v>
      </c>
      <c r="BO295" s="54" t="str">
        <f t="shared" si="67"/>
        <v>ne</v>
      </c>
      <c r="BP295" s="54" t="str">
        <f t="shared" si="67"/>
        <v>ne</v>
      </c>
      <c r="BQ295" s="54" t="str">
        <f t="shared" si="68"/>
        <v>ne</v>
      </c>
      <c r="BR295" s="54" t="str">
        <f t="shared" si="69"/>
        <v>ne</v>
      </c>
      <c r="BS295" s="54" t="str">
        <f t="shared" si="60"/>
        <v>ne</v>
      </c>
    </row>
    <row r="296" spans="2:71" x14ac:dyDescent="0.2">
      <c r="B296" s="54" t="e">
        <f>VLOOKUP(E296,'VPS1'!$J$10:$J$29,1,FALSE)</f>
        <v>#N/A</v>
      </c>
      <c r="C296" s="131" t="str">
        <f t="shared" si="61"/>
        <v/>
      </c>
      <c r="D296" s="132"/>
      <c r="E296" s="132"/>
      <c r="F296" s="55"/>
      <c r="G296" s="132"/>
      <c r="H296" s="132"/>
      <c r="I296" s="132"/>
      <c r="J296" s="132"/>
      <c r="K296" s="132"/>
      <c r="L296" s="133"/>
      <c r="M296" s="134"/>
      <c r="N296" s="132"/>
      <c r="O296" s="132"/>
      <c r="P296" s="134" t="str">
        <f t="shared" si="62"/>
        <v>nepildyti</v>
      </c>
      <c r="Q296" s="135" t="str">
        <f t="shared" si="6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56"/>
        <v>0</v>
      </c>
      <c r="BH296" s="54">
        <f t="shared" si="63"/>
        <v>0</v>
      </c>
      <c r="BI296" s="54">
        <f t="shared" si="57"/>
        <v>0</v>
      </c>
      <c r="BJ296" s="54">
        <f t="shared" si="58"/>
        <v>0</v>
      </c>
      <c r="BK296" s="54">
        <f t="shared" si="59"/>
        <v>0</v>
      </c>
      <c r="BL296" s="54">
        <f t="shared" si="64"/>
        <v>0</v>
      </c>
      <c r="BM296" s="54">
        <f t="shared" si="65"/>
        <v>0</v>
      </c>
      <c r="BN296" s="54" t="str">
        <f t="shared" si="66"/>
        <v>ne</v>
      </c>
      <c r="BO296" s="54" t="str">
        <f t="shared" si="67"/>
        <v>ne</v>
      </c>
      <c r="BP296" s="54" t="str">
        <f t="shared" si="67"/>
        <v>ne</v>
      </c>
      <c r="BQ296" s="54" t="str">
        <f t="shared" si="68"/>
        <v>ne</v>
      </c>
      <c r="BR296" s="54" t="str">
        <f t="shared" si="69"/>
        <v>ne</v>
      </c>
      <c r="BS296" s="54" t="str">
        <f t="shared" si="60"/>
        <v>ne</v>
      </c>
    </row>
    <row r="297" spans="2:71" x14ac:dyDescent="0.2">
      <c r="B297" s="54" t="e">
        <f>VLOOKUP(E297,'VPS1'!$J$10:$J$29,1,FALSE)</f>
        <v>#N/A</v>
      </c>
      <c r="C297" s="131" t="str">
        <f t="shared" si="61"/>
        <v/>
      </c>
      <c r="D297" s="132"/>
      <c r="E297" s="132"/>
      <c r="F297" s="55"/>
      <c r="G297" s="132"/>
      <c r="H297" s="132"/>
      <c r="I297" s="132"/>
      <c r="J297" s="132"/>
      <c r="K297" s="132"/>
      <c r="L297" s="133"/>
      <c r="M297" s="134"/>
      <c r="N297" s="132"/>
      <c r="O297" s="132"/>
      <c r="P297" s="134" t="str">
        <f t="shared" si="62"/>
        <v>nepildyti</v>
      </c>
      <c r="Q297" s="135" t="str">
        <f t="shared" si="6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56"/>
        <v>0</v>
      </c>
      <c r="BH297" s="54">
        <f t="shared" si="63"/>
        <v>0</v>
      </c>
      <c r="BI297" s="54">
        <f t="shared" si="57"/>
        <v>0</v>
      </c>
      <c r="BJ297" s="54">
        <f t="shared" si="58"/>
        <v>0</v>
      </c>
      <c r="BK297" s="54">
        <f t="shared" si="59"/>
        <v>0</v>
      </c>
      <c r="BL297" s="54">
        <f t="shared" si="64"/>
        <v>0</v>
      </c>
      <c r="BM297" s="54">
        <f t="shared" si="65"/>
        <v>0</v>
      </c>
      <c r="BN297" s="54" t="str">
        <f t="shared" si="66"/>
        <v>ne</v>
      </c>
      <c r="BO297" s="54" t="str">
        <f t="shared" si="67"/>
        <v>ne</v>
      </c>
      <c r="BP297" s="54" t="str">
        <f t="shared" si="67"/>
        <v>ne</v>
      </c>
      <c r="BQ297" s="54" t="str">
        <f t="shared" si="68"/>
        <v>ne</v>
      </c>
      <c r="BR297" s="54" t="str">
        <f t="shared" si="69"/>
        <v>ne</v>
      </c>
      <c r="BS297" s="54" t="str">
        <f t="shared" si="60"/>
        <v>ne</v>
      </c>
    </row>
    <row r="298" spans="2:71" x14ac:dyDescent="0.2">
      <c r="B298" s="54" t="e">
        <f>VLOOKUP(E298,'VPS1'!$J$10:$J$29,1,FALSE)</f>
        <v>#N/A</v>
      </c>
      <c r="C298" s="131" t="str">
        <f t="shared" si="61"/>
        <v/>
      </c>
      <c r="D298" s="132"/>
      <c r="E298" s="132"/>
      <c r="F298" s="55"/>
      <c r="G298" s="132"/>
      <c r="H298" s="132"/>
      <c r="I298" s="132"/>
      <c r="J298" s="132"/>
      <c r="K298" s="132"/>
      <c r="L298" s="133"/>
      <c r="M298" s="134"/>
      <c r="N298" s="132"/>
      <c r="O298" s="132"/>
      <c r="P298" s="134" t="str">
        <f t="shared" si="62"/>
        <v>nepildyti</v>
      </c>
      <c r="Q298" s="135" t="str">
        <f t="shared" si="6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56"/>
        <v>0</v>
      </c>
      <c r="BH298" s="54">
        <f t="shared" si="63"/>
        <v>0</v>
      </c>
      <c r="BI298" s="54">
        <f t="shared" si="57"/>
        <v>0</v>
      </c>
      <c r="BJ298" s="54">
        <f t="shared" si="58"/>
        <v>0</v>
      </c>
      <c r="BK298" s="54">
        <f t="shared" si="59"/>
        <v>0</v>
      </c>
      <c r="BL298" s="54">
        <f t="shared" si="64"/>
        <v>0</v>
      </c>
      <c r="BM298" s="54">
        <f t="shared" si="65"/>
        <v>0</v>
      </c>
      <c r="BN298" s="54" t="str">
        <f t="shared" si="66"/>
        <v>ne</v>
      </c>
      <c r="BO298" s="54" t="str">
        <f t="shared" si="67"/>
        <v>ne</v>
      </c>
      <c r="BP298" s="54" t="str">
        <f t="shared" si="67"/>
        <v>ne</v>
      </c>
      <c r="BQ298" s="54" t="str">
        <f t="shared" si="68"/>
        <v>ne</v>
      </c>
      <c r="BR298" s="54" t="str">
        <f t="shared" si="69"/>
        <v>ne</v>
      </c>
      <c r="BS298" s="54" t="str">
        <f t="shared" si="60"/>
        <v>ne</v>
      </c>
    </row>
    <row r="299" spans="2:71" x14ac:dyDescent="0.2">
      <c r="B299" s="54" t="e">
        <f>VLOOKUP(E299,'VPS1'!$J$10:$J$29,1,FALSE)</f>
        <v>#N/A</v>
      </c>
      <c r="C299" s="131" t="str">
        <f t="shared" si="61"/>
        <v/>
      </c>
      <c r="D299" s="132"/>
      <c r="E299" s="132"/>
      <c r="F299" s="55"/>
      <c r="G299" s="132"/>
      <c r="H299" s="132"/>
      <c r="I299" s="132"/>
      <c r="J299" s="132"/>
      <c r="K299" s="132"/>
      <c r="L299" s="133"/>
      <c r="M299" s="134"/>
      <c r="N299" s="132"/>
      <c r="O299" s="132"/>
      <c r="P299" s="134" t="str">
        <f t="shared" si="62"/>
        <v>nepildyti</v>
      </c>
      <c r="Q299" s="135" t="str">
        <f t="shared" si="6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56"/>
        <v>0</v>
      </c>
      <c r="BH299" s="54">
        <f t="shared" si="63"/>
        <v>0</v>
      </c>
      <c r="BI299" s="54">
        <f t="shared" si="57"/>
        <v>0</v>
      </c>
      <c r="BJ299" s="54">
        <f t="shared" si="58"/>
        <v>0</v>
      </c>
      <c r="BK299" s="54">
        <f t="shared" si="59"/>
        <v>0</v>
      </c>
      <c r="BL299" s="54">
        <f t="shared" si="64"/>
        <v>0</v>
      </c>
      <c r="BM299" s="54">
        <f t="shared" si="65"/>
        <v>0</v>
      </c>
      <c r="BN299" s="54" t="str">
        <f t="shared" si="66"/>
        <v>ne</v>
      </c>
      <c r="BO299" s="54" t="str">
        <f t="shared" si="67"/>
        <v>ne</v>
      </c>
      <c r="BP299" s="54" t="str">
        <f t="shared" si="67"/>
        <v>ne</v>
      </c>
      <c r="BQ299" s="54" t="str">
        <f t="shared" si="68"/>
        <v>ne</v>
      </c>
      <c r="BR299" s="54" t="str">
        <f t="shared" si="69"/>
        <v>ne</v>
      </c>
      <c r="BS299" s="54" t="str">
        <f t="shared" si="60"/>
        <v>ne</v>
      </c>
    </row>
    <row r="300" spans="2:71" x14ac:dyDescent="0.2">
      <c r="B300" s="54" t="e">
        <f>VLOOKUP(E300,'VPS1'!$J$10:$J$29,1,FALSE)</f>
        <v>#N/A</v>
      </c>
      <c r="C300" s="131" t="str">
        <f t="shared" si="61"/>
        <v/>
      </c>
      <c r="D300" s="132"/>
      <c r="E300" s="132"/>
      <c r="F300" s="55"/>
      <c r="G300" s="132"/>
      <c r="H300" s="132"/>
      <c r="I300" s="132"/>
      <c r="J300" s="132"/>
      <c r="K300" s="132"/>
      <c r="L300" s="133"/>
      <c r="M300" s="134"/>
      <c r="N300" s="132"/>
      <c r="O300" s="132"/>
      <c r="P300" s="134" t="str">
        <f t="shared" si="62"/>
        <v>nepildyti</v>
      </c>
      <c r="Q300" s="135" t="str">
        <f t="shared" si="6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56"/>
        <v>0</v>
      </c>
      <c r="BH300" s="54">
        <f t="shared" si="63"/>
        <v>0</v>
      </c>
      <c r="BI300" s="54">
        <f t="shared" si="57"/>
        <v>0</v>
      </c>
      <c r="BJ300" s="54">
        <f t="shared" si="58"/>
        <v>0</v>
      </c>
      <c r="BK300" s="54">
        <f t="shared" si="59"/>
        <v>0</v>
      </c>
      <c r="BL300" s="54">
        <f t="shared" si="64"/>
        <v>0</v>
      </c>
      <c r="BM300" s="54">
        <f t="shared" si="65"/>
        <v>0</v>
      </c>
      <c r="BN300" s="54" t="str">
        <f t="shared" si="66"/>
        <v>ne</v>
      </c>
      <c r="BO300" s="54" t="str">
        <f t="shared" si="67"/>
        <v>ne</v>
      </c>
      <c r="BP300" s="54" t="str">
        <f t="shared" si="67"/>
        <v>ne</v>
      </c>
      <c r="BQ300" s="54" t="str">
        <f t="shared" si="68"/>
        <v>ne</v>
      </c>
      <c r="BR300" s="54" t="str">
        <f t="shared" si="69"/>
        <v>ne</v>
      </c>
      <c r="BS300" s="54" t="str">
        <f t="shared" si="60"/>
        <v>ne</v>
      </c>
    </row>
    <row r="301" spans="2:71" x14ac:dyDescent="0.2">
      <c r="B301" s="54" t="e">
        <f>VLOOKUP(E301,'VPS1'!$J$10:$J$29,1,FALSE)</f>
        <v>#N/A</v>
      </c>
      <c r="C301" s="131" t="str">
        <f t="shared" si="61"/>
        <v/>
      </c>
      <c r="D301" s="132"/>
      <c r="E301" s="132"/>
      <c r="F301" s="55"/>
      <c r="G301" s="132"/>
      <c r="H301" s="132"/>
      <c r="I301" s="132"/>
      <c r="J301" s="132"/>
      <c r="K301" s="132"/>
      <c r="L301" s="133"/>
      <c r="M301" s="134"/>
      <c r="N301" s="132"/>
      <c r="O301" s="132"/>
      <c r="P301" s="134" t="str">
        <f t="shared" si="62"/>
        <v>nepildyti</v>
      </c>
      <c r="Q301" s="135" t="str">
        <f t="shared" si="6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56"/>
        <v>0</v>
      </c>
      <c r="BH301" s="54">
        <f t="shared" si="63"/>
        <v>0</v>
      </c>
      <c r="BI301" s="54">
        <f t="shared" si="57"/>
        <v>0</v>
      </c>
      <c r="BJ301" s="54">
        <f t="shared" si="58"/>
        <v>0</v>
      </c>
      <c r="BK301" s="54">
        <f t="shared" si="59"/>
        <v>0</v>
      </c>
      <c r="BL301" s="54">
        <f t="shared" si="64"/>
        <v>0</v>
      </c>
      <c r="BM301" s="54">
        <f t="shared" si="65"/>
        <v>0</v>
      </c>
      <c r="BN301" s="54" t="str">
        <f t="shared" si="66"/>
        <v>ne</v>
      </c>
      <c r="BO301" s="54" t="str">
        <f t="shared" si="67"/>
        <v>ne</v>
      </c>
      <c r="BP301" s="54" t="str">
        <f t="shared" si="67"/>
        <v>ne</v>
      </c>
      <c r="BQ301" s="54" t="str">
        <f t="shared" si="68"/>
        <v>ne</v>
      </c>
      <c r="BR301" s="54" t="str">
        <f t="shared" si="69"/>
        <v>ne</v>
      </c>
      <c r="BS301" s="54" t="str">
        <f t="shared" si="60"/>
        <v>ne</v>
      </c>
    </row>
    <row r="302" spans="2:71" x14ac:dyDescent="0.2">
      <c r="B302" s="54" t="e">
        <f>VLOOKUP(E302,'VPS1'!$J$10:$J$29,1,FALSE)</f>
        <v>#N/A</v>
      </c>
      <c r="C302" s="131" t="str">
        <f t="shared" si="61"/>
        <v/>
      </c>
      <c r="D302" s="132"/>
      <c r="E302" s="132"/>
      <c r="F302" s="55"/>
      <c r="G302" s="132"/>
      <c r="H302" s="132"/>
      <c r="I302" s="132"/>
      <c r="J302" s="132"/>
      <c r="K302" s="132"/>
      <c r="L302" s="133"/>
      <c r="M302" s="134"/>
      <c r="N302" s="132"/>
      <c r="O302" s="132"/>
      <c r="P302" s="134" t="str">
        <f t="shared" si="62"/>
        <v>nepildyti</v>
      </c>
      <c r="Q302" s="135" t="str">
        <f t="shared" si="6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56"/>
        <v>0</v>
      </c>
      <c r="BH302" s="54">
        <f t="shared" si="63"/>
        <v>0</v>
      </c>
      <c r="BI302" s="54">
        <f t="shared" si="57"/>
        <v>0</v>
      </c>
      <c r="BJ302" s="54">
        <f t="shared" si="58"/>
        <v>0</v>
      </c>
      <c r="BK302" s="54">
        <f t="shared" si="59"/>
        <v>0</v>
      </c>
      <c r="BL302" s="54">
        <f t="shared" si="64"/>
        <v>0</v>
      </c>
      <c r="BM302" s="54">
        <f t="shared" si="65"/>
        <v>0</v>
      </c>
      <c r="BN302" s="54" t="str">
        <f t="shared" si="66"/>
        <v>ne</v>
      </c>
      <c r="BO302" s="54" t="str">
        <f t="shared" si="67"/>
        <v>ne</v>
      </c>
      <c r="BP302" s="54" t="str">
        <f t="shared" si="67"/>
        <v>ne</v>
      </c>
      <c r="BQ302" s="54" t="str">
        <f t="shared" si="68"/>
        <v>ne</v>
      </c>
      <c r="BR302" s="54" t="str">
        <f t="shared" si="69"/>
        <v>ne</v>
      </c>
      <c r="BS302" s="54" t="str">
        <f t="shared" si="60"/>
        <v>ne</v>
      </c>
    </row>
    <row r="303" spans="2:71" x14ac:dyDescent="0.2">
      <c r="B303" s="54" t="e">
        <f>VLOOKUP(E303,'VPS1'!$J$10:$J$29,1,FALSE)</f>
        <v>#N/A</v>
      </c>
      <c r="C303" s="131" t="str">
        <f t="shared" si="61"/>
        <v/>
      </c>
      <c r="D303" s="132"/>
      <c r="E303" s="132"/>
      <c r="F303" s="55"/>
      <c r="G303" s="132"/>
      <c r="H303" s="132"/>
      <c r="I303" s="132"/>
      <c r="J303" s="132"/>
      <c r="K303" s="132"/>
      <c r="L303" s="133"/>
      <c r="M303" s="134"/>
      <c r="N303" s="132"/>
      <c r="O303" s="132"/>
      <c r="P303" s="134" t="str">
        <f t="shared" si="62"/>
        <v>nepildyti</v>
      </c>
      <c r="Q303" s="135" t="str">
        <f t="shared" si="6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56"/>
        <v>0</v>
      </c>
      <c r="BH303" s="54">
        <f t="shared" si="63"/>
        <v>0</v>
      </c>
      <c r="BI303" s="54">
        <f t="shared" si="57"/>
        <v>0</v>
      </c>
      <c r="BJ303" s="54">
        <f t="shared" si="58"/>
        <v>0</v>
      </c>
      <c r="BK303" s="54">
        <f t="shared" si="59"/>
        <v>0</v>
      </c>
      <c r="BL303" s="54">
        <f t="shared" si="64"/>
        <v>0</v>
      </c>
      <c r="BM303" s="54">
        <f t="shared" si="65"/>
        <v>0</v>
      </c>
      <c r="BN303" s="54" t="str">
        <f t="shared" si="66"/>
        <v>ne</v>
      </c>
      <c r="BO303" s="54" t="str">
        <f t="shared" si="67"/>
        <v>ne</v>
      </c>
      <c r="BP303" s="54" t="str">
        <f t="shared" si="67"/>
        <v>ne</v>
      </c>
      <c r="BQ303" s="54" t="str">
        <f t="shared" si="68"/>
        <v>ne</v>
      </c>
      <c r="BR303" s="54" t="str">
        <f t="shared" si="69"/>
        <v>ne</v>
      </c>
      <c r="BS303" s="54" t="str">
        <f t="shared" si="60"/>
        <v>ne</v>
      </c>
    </row>
    <row r="304" spans="2:71" x14ac:dyDescent="0.2">
      <c r="B304" s="54" t="e">
        <f>VLOOKUP(E304,'VPS1'!$J$10:$J$29,1,FALSE)</f>
        <v>#N/A</v>
      </c>
      <c r="C304" s="131" t="str">
        <f t="shared" si="61"/>
        <v/>
      </c>
      <c r="D304" s="132"/>
      <c r="E304" s="132"/>
      <c r="F304" s="55"/>
      <c r="G304" s="132"/>
      <c r="H304" s="132"/>
      <c r="I304" s="132"/>
      <c r="J304" s="132"/>
      <c r="K304" s="132"/>
      <c r="L304" s="133"/>
      <c r="M304" s="134"/>
      <c r="N304" s="132"/>
      <c r="O304" s="132"/>
      <c r="P304" s="134" t="str">
        <f t="shared" si="62"/>
        <v>nepildyti</v>
      </c>
      <c r="Q304" s="135" t="str">
        <f t="shared" si="6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56"/>
        <v>0</v>
      </c>
      <c r="BH304" s="54">
        <f t="shared" si="63"/>
        <v>0</v>
      </c>
      <c r="BI304" s="54">
        <f t="shared" si="57"/>
        <v>0</v>
      </c>
      <c r="BJ304" s="54">
        <f t="shared" si="58"/>
        <v>0</v>
      </c>
      <c r="BK304" s="54">
        <f t="shared" si="59"/>
        <v>0</v>
      </c>
      <c r="BL304" s="54">
        <f t="shared" si="64"/>
        <v>0</v>
      </c>
      <c r="BM304" s="54">
        <f t="shared" si="65"/>
        <v>0</v>
      </c>
      <c r="BN304" s="54" t="str">
        <f t="shared" si="66"/>
        <v>ne</v>
      </c>
      <c r="BO304" s="54" t="str">
        <f t="shared" si="67"/>
        <v>ne</v>
      </c>
      <c r="BP304" s="54" t="str">
        <f t="shared" si="67"/>
        <v>ne</v>
      </c>
      <c r="BQ304" s="54" t="str">
        <f t="shared" si="68"/>
        <v>ne</v>
      </c>
      <c r="BR304" s="54" t="str">
        <f t="shared" si="69"/>
        <v>ne</v>
      </c>
      <c r="BS304" s="54" t="str">
        <f t="shared" si="60"/>
        <v>ne</v>
      </c>
    </row>
    <row r="305" spans="2:71" x14ac:dyDescent="0.2">
      <c r="B305" s="54" t="e">
        <f>VLOOKUP(E305,'VPS1'!$J$10:$J$29,1,FALSE)</f>
        <v>#N/A</v>
      </c>
      <c r="C305" s="131" t="str">
        <f t="shared" si="61"/>
        <v/>
      </c>
      <c r="D305" s="132"/>
      <c r="E305" s="132"/>
      <c r="F305" s="55"/>
      <c r="G305" s="132"/>
      <c r="H305" s="132"/>
      <c r="I305" s="132"/>
      <c r="J305" s="132"/>
      <c r="K305" s="132"/>
      <c r="L305" s="133"/>
      <c r="M305" s="134"/>
      <c r="N305" s="132"/>
      <c r="O305" s="132"/>
      <c r="P305" s="134" t="str">
        <f t="shared" si="62"/>
        <v>nepildyti</v>
      </c>
      <c r="Q305" s="135" t="str">
        <f t="shared" si="6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56"/>
        <v>0</v>
      </c>
      <c r="BH305" s="54">
        <f t="shared" si="63"/>
        <v>0</v>
      </c>
      <c r="BI305" s="54">
        <f t="shared" si="57"/>
        <v>0</v>
      </c>
      <c r="BJ305" s="54">
        <f t="shared" si="58"/>
        <v>0</v>
      </c>
      <c r="BK305" s="54">
        <f t="shared" si="59"/>
        <v>0</v>
      </c>
      <c r="BL305" s="54">
        <f t="shared" si="64"/>
        <v>0</v>
      </c>
      <c r="BM305" s="54">
        <f t="shared" si="65"/>
        <v>0</v>
      </c>
      <c r="BN305" s="54" t="str">
        <f t="shared" si="66"/>
        <v>ne</v>
      </c>
      <c r="BO305" s="54" t="str">
        <f t="shared" si="67"/>
        <v>ne</v>
      </c>
      <c r="BP305" s="54" t="str">
        <f t="shared" si="67"/>
        <v>ne</v>
      </c>
      <c r="BQ305" s="54" t="str">
        <f t="shared" si="68"/>
        <v>ne</v>
      </c>
      <c r="BR305" s="54" t="str">
        <f t="shared" si="69"/>
        <v>ne</v>
      </c>
      <c r="BS305" s="54" t="str">
        <f t="shared" si="60"/>
        <v>ne</v>
      </c>
    </row>
    <row r="306" spans="2:71" x14ac:dyDescent="0.2">
      <c r="B306" s="54" t="e">
        <f>VLOOKUP(E306,'VPS1'!$J$10:$J$29,1,FALSE)</f>
        <v>#N/A</v>
      </c>
      <c r="C306" s="131" t="str">
        <f t="shared" si="61"/>
        <v/>
      </c>
      <c r="D306" s="132"/>
      <c r="E306" s="132"/>
      <c r="F306" s="55"/>
      <c r="G306" s="132"/>
      <c r="H306" s="132"/>
      <c r="I306" s="132"/>
      <c r="J306" s="132"/>
      <c r="K306" s="132"/>
      <c r="L306" s="133"/>
      <c r="M306" s="134"/>
      <c r="N306" s="132"/>
      <c r="O306" s="132"/>
      <c r="P306" s="134" t="str">
        <f t="shared" si="62"/>
        <v>nepildyti</v>
      </c>
      <c r="Q306" s="135" t="str">
        <f t="shared" si="6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56"/>
        <v>0</v>
      </c>
      <c r="BH306" s="54">
        <f t="shared" si="63"/>
        <v>0</v>
      </c>
      <c r="BI306" s="54">
        <f t="shared" si="57"/>
        <v>0</v>
      </c>
      <c r="BJ306" s="54">
        <f t="shared" si="58"/>
        <v>0</v>
      </c>
      <c r="BK306" s="54">
        <f t="shared" si="59"/>
        <v>0</v>
      </c>
      <c r="BL306" s="54">
        <f t="shared" si="64"/>
        <v>0</v>
      </c>
      <c r="BM306" s="54">
        <f t="shared" si="65"/>
        <v>0</v>
      </c>
      <c r="BN306" s="54" t="str">
        <f t="shared" si="66"/>
        <v>ne</v>
      </c>
      <c r="BO306" s="54" t="str">
        <f t="shared" si="67"/>
        <v>ne</v>
      </c>
      <c r="BP306" s="54" t="str">
        <f t="shared" si="67"/>
        <v>ne</v>
      </c>
      <c r="BQ306" s="54" t="str">
        <f t="shared" si="68"/>
        <v>ne</v>
      </c>
      <c r="BR306" s="54" t="str">
        <f t="shared" si="69"/>
        <v>ne</v>
      </c>
      <c r="BS306" s="54" t="str">
        <f t="shared" si="60"/>
        <v>ne</v>
      </c>
    </row>
    <row r="307" spans="2:71" x14ac:dyDescent="0.2">
      <c r="B307" s="54" t="e">
        <f>VLOOKUP(E307,'VPS1'!$J$10:$J$29,1,FALSE)</f>
        <v>#N/A</v>
      </c>
      <c r="C307" s="131" t="str">
        <f t="shared" si="61"/>
        <v/>
      </c>
      <c r="D307" s="132"/>
      <c r="E307" s="132"/>
      <c r="F307" s="55"/>
      <c r="G307" s="132"/>
      <c r="H307" s="132"/>
      <c r="I307" s="132"/>
      <c r="J307" s="132"/>
      <c r="K307" s="132"/>
      <c r="L307" s="133"/>
      <c r="M307" s="134"/>
      <c r="N307" s="132"/>
      <c r="O307" s="132"/>
      <c r="P307" s="134" t="str">
        <f t="shared" si="62"/>
        <v>nepildyti</v>
      </c>
      <c r="Q307" s="135" t="str">
        <f t="shared" si="6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56"/>
        <v>0</v>
      </c>
      <c r="BH307" s="54">
        <f t="shared" si="63"/>
        <v>0</v>
      </c>
      <c r="BI307" s="54">
        <f t="shared" si="57"/>
        <v>0</v>
      </c>
      <c r="BJ307" s="54">
        <f t="shared" si="58"/>
        <v>0</v>
      </c>
      <c r="BK307" s="54">
        <f t="shared" si="59"/>
        <v>0</v>
      </c>
      <c r="BL307" s="54">
        <f t="shared" si="64"/>
        <v>0</v>
      </c>
      <c r="BM307" s="54">
        <f t="shared" si="65"/>
        <v>0</v>
      </c>
      <c r="BN307" s="54" t="str">
        <f t="shared" si="66"/>
        <v>ne</v>
      </c>
      <c r="BO307" s="54" t="str">
        <f t="shared" si="67"/>
        <v>ne</v>
      </c>
      <c r="BP307" s="54" t="str">
        <f t="shared" si="67"/>
        <v>ne</v>
      </c>
      <c r="BQ307" s="54" t="str">
        <f t="shared" si="68"/>
        <v>ne</v>
      </c>
      <c r="BR307" s="54" t="str">
        <f t="shared" si="69"/>
        <v>ne</v>
      </c>
      <c r="BS307" s="54" t="str">
        <f t="shared" si="60"/>
        <v>ne</v>
      </c>
    </row>
    <row r="308" spans="2:71" x14ac:dyDescent="0.2">
      <c r="B308" s="54" t="e">
        <f>VLOOKUP(E308,'VPS1'!$J$10:$J$29,1,FALSE)</f>
        <v>#N/A</v>
      </c>
      <c r="C308" s="131" t="str">
        <f t="shared" si="61"/>
        <v/>
      </c>
      <c r="D308" s="132"/>
      <c r="E308" s="132"/>
      <c r="F308" s="55"/>
      <c r="G308" s="132"/>
      <c r="H308" s="132"/>
      <c r="I308" s="132"/>
      <c r="J308" s="132"/>
      <c r="K308" s="132"/>
      <c r="L308" s="133"/>
      <c r="M308" s="134"/>
      <c r="N308" s="132"/>
      <c r="O308" s="132"/>
      <c r="P308" s="134" t="str">
        <f t="shared" si="62"/>
        <v>nepildyti</v>
      </c>
      <c r="Q308" s="135" t="str">
        <f t="shared" si="6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56"/>
        <v>0</v>
      </c>
      <c r="BH308" s="54">
        <f t="shared" si="63"/>
        <v>0</v>
      </c>
      <c r="BI308" s="54">
        <f t="shared" si="57"/>
        <v>0</v>
      </c>
      <c r="BJ308" s="54">
        <f t="shared" si="58"/>
        <v>0</v>
      </c>
      <c r="BK308" s="54">
        <f t="shared" si="59"/>
        <v>0</v>
      </c>
      <c r="BL308" s="54">
        <f t="shared" si="64"/>
        <v>0</v>
      </c>
      <c r="BM308" s="54">
        <f t="shared" si="65"/>
        <v>0</v>
      </c>
      <c r="BN308" s="54" t="str">
        <f t="shared" si="66"/>
        <v>ne</v>
      </c>
      <c r="BO308" s="54" t="str">
        <f t="shared" si="67"/>
        <v>ne</v>
      </c>
      <c r="BP308" s="54" t="str">
        <f t="shared" si="67"/>
        <v>ne</v>
      </c>
      <c r="BQ308" s="54" t="str">
        <f t="shared" si="68"/>
        <v>ne</v>
      </c>
      <c r="BR308" s="54" t="str">
        <f t="shared" si="69"/>
        <v>ne</v>
      </c>
      <c r="BS308" s="54" t="str">
        <f t="shared" si="60"/>
        <v>ne</v>
      </c>
    </row>
    <row r="309" spans="2:71" x14ac:dyDescent="0.2">
      <c r="B309" s="54" t="e">
        <f>VLOOKUP(E309,'VPS1'!$J$10:$J$29,1,FALSE)</f>
        <v>#N/A</v>
      </c>
      <c r="C309" s="131" t="str">
        <f t="shared" si="61"/>
        <v/>
      </c>
      <c r="D309" s="132"/>
      <c r="E309" s="132"/>
      <c r="F309" s="55"/>
      <c r="G309" s="132"/>
      <c r="H309" s="132"/>
      <c r="I309" s="132"/>
      <c r="J309" s="132"/>
      <c r="K309" s="132"/>
      <c r="L309" s="133"/>
      <c r="M309" s="134"/>
      <c r="N309" s="132"/>
      <c r="O309" s="132"/>
      <c r="P309" s="134" t="str">
        <f t="shared" si="62"/>
        <v>nepildyti</v>
      </c>
      <c r="Q309" s="135" t="str">
        <f t="shared" si="6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56"/>
        <v>0</v>
      </c>
      <c r="BH309" s="54">
        <f t="shared" si="63"/>
        <v>0</v>
      </c>
      <c r="BI309" s="54">
        <f t="shared" si="57"/>
        <v>0</v>
      </c>
      <c r="BJ309" s="54">
        <f t="shared" si="58"/>
        <v>0</v>
      </c>
      <c r="BK309" s="54">
        <f t="shared" si="59"/>
        <v>0</v>
      </c>
      <c r="BL309" s="54">
        <f t="shared" si="64"/>
        <v>0</v>
      </c>
      <c r="BM309" s="54">
        <f t="shared" si="65"/>
        <v>0</v>
      </c>
      <c r="BN309" s="54" t="str">
        <f t="shared" si="66"/>
        <v>ne</v>
      </c>
      <c r="BO309" s="54" t="str">
        <f t="shared" si="67"/>
        <v>ne</v>
      </c>
      <c r="BP309" s="54" t="str">
        <f t="shared" si="67"/>
        <v>ne</v>
      </c>
      <c r="BQ309" s="54" t="str">
        <f t="shared" si="68"/>
        <v>ne</v>
      </c>
      <c r="BR309" s="54" t="str">
        <f t="shared" si="69"/>
        <v>ne</v>
      </c>
      <c r="BS309" s="54" t="str">
        <f t="shared" si="60"/>
        <v>ne</v>
      </c>
    </row>
    <row r="310" spans="2:71" x14ac:dyDescent="0.2">
      <c r="B310" s="54" t="e">
        <f>VLOOKUP(E310,'VPS1'!$J$10:$J$29,1,FALSE)</f>
        <v>#N/A</v>
      </c>
      <c r="C310" s="131" t="str">
        <f t="shared" si="61"/>
        <v/>
      </c>
      <c r="D310" s="132"/>
      <c r="E310" s="132"/>
      <c r="F310" s="55"/>
      <c r="G310" s="132"/>
      <c r="H310" s="132"/>
      <c r="I310" s="132"/>
      <c r="J310" s="132"/>
      <c r="K310" s="132"/>
      <c r="L310" s="133"/>
      <c r="M310" s="134"/>
      <c r="N310" s="132"/>
      <c r="O310" s="132"/>
      <c r="P310" s="134" t="str">
        <f t="shared" si="62"/>
        <v>nepildyti</v>
      </c>
      <c r="Q310" s="135" t="str">
        <f t="shared" si="6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56"/>
        <v>0</v>
      </c>
      <c r="BH310" s="54">
        <f t="shared" si="63"/>
        <v>0</v>
      </c>
      <c r="BI310" s="54">
        <f t="shared" si="57"/>
        <v>0</v>
      </c>
      <c r="BJ310" s="54">
        <f t="shared" si="58"/>
        <v>0</v>
      </c>
      <c r="BK310" s="54">
        <f t="shared" si="59"/>
        <v>0</v>
      </c>
      <c r="BL310" s="54">
        <f t="shared" si="64"/>
        <v>0</v>
      </c>
      <c r="BM310" s="54">
        <f t="shared" si="65"/>
        <v>0</v>
      </c>
      <c r="BN310" s="54" t="str">
        <f t="shared" si="66"/>
        <v>ne</v>
      </c>
      <c r="BO310" s="54" t="str">
        <f t="shared" si="67"/>
        <v>ne</v>
      </c>
      <c r="BP310" s="54" t="str">
        <f t="shared" si="67"/>
        <v>ne</v>
      </c>
      <c r="BQ310" s="54" t="str">
        <f t="shared" si="68"/>
        <v>ne</v>
      </c>
      <c r="BR310" s="54" t="str">
        <f t="shared" si="69"/>
        <v>ne</v>
      </c>
      <c r="BS310" s="54" t="str">
        <f t="shared" si="60"/>
        <v>ne</v>
      </c>
    </row>
    <row r="311" spans="2:71" x14ac:dyDescent="0.2">
      <c r="B311" s="54" t="e">
        <f>VLOOKUP(E311,'VPS1'!$J$10:$J$29,1,FALSE)</f>
        <v>#N/A</v>
      </c>
      <c r="C311" s="131" t="str">
        <f t="shared" si="61"/>
        <v/>
      </c>
      <c r="D311" s="132"/>
      <c r="E311" s="132"/>
      <c r="F311" s="55"/>
      <c r="G311" s="132"/>
      <c r="H311" s="132"/>
      <c r="I311" s="132"/>
      <c r="J311" s="132"/>
      <c r="K311" s="132"/>
      <c r="L311" s="133"/>
      <c r="M311" s="134"/>
      <c r="N311" s="132"/>
      <c r="O311" s="132"/>
      <c r="P311" s="134" t="str">
        <f t="shared" si="62"/>
        <v>nepildyti</v>
      </c>
      <c r="Q311" s="135" t="str">
        <f t="shared" si="6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56"/>
        <v>0</v>
      </c>
      <c r="BH311" s="54">
        <f t="shared" si="63"/>
        <v>0</v>
      </c>
      <c r="BI311" s="54">
        <f t="shared" si="57"/>
        <v>0</v>
      </c>
      <c r="BJ311" s="54">
        <f t="shared" si="58"/>
        <v>0</v>
      </c>
      <c r="BK311" s="54">
        <f t="shared" si="59"/>
        <v>0</v>
      </c>
      <c r="BL311" s="54">
        <f t="shared" si="64"/>
        <v>0</v>
      </c>
      <c r="BM311" s="54">
        <f t="shared" si="65"/>
        <v>0</v>
      </c>
      <c r="BN311" s="54" t="str">
        <f t="shared" si="66"/>
        <v>ne</v>
      </c>
      <c r="BO311" s="54" t="str">
        <f t="shared" si="67"/>
        <v>ne</v>
      </c>
      <c r="BP311" s="54" t="str">
        <f t="shared" si="67"/>
        <v>ne</v>
      </c>
      <c r="BQ311" s="54" t="str">
        <f t="shared" si="68"/>
        <v>ne</v>
      </c>
      <c r="BR311" s="54" t="str">
        <f t="shared" si="69"/>
        <v>ne</v>
      </c>
      <c r="BS311" s="54" t="str">
        <f t="shared" si="60"/>
        <v>ne</v>
      </c>
    </row>
    <row r="312" spans="2:71" x14ac:dyDescent="0.2">
      <c r="B312" s="54" t="e">
        <f>VLOOKUP(E312,'VPS1'!$J$10:$J$29,1,FALSE)</f>
        <v>#N/A</v>
      </c>
      <c r="C312" s="131" t="str">
        <f t="shared" si="61"/>
        <v/>
      </c>
      <c r="D312" s="132"/>
      <c r="E312" s="132"/>
      <c r="F312" s="55"/>
      <c r="G312" s="132"/>
      <c r="H312" s="132"/>
      <c r="I312" s="132"/>
      <c r="J312" s="132"/>
      <c r="K312" s="132"/>
      <c r="L312" s="133"/>
      <c r="M312" s="134"/>
      <c r="N312" s="132"/>
      <c r="O312" s="132"/>
      <c r="P312" s="134" t="str">
        <f t="shared" si="62"/>
        <v>nepildyti</v>
      </c>
      <c r="Q312" s="135" t="str">
        <f t="shared" si="6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56"/>
        <v>0</v>
      </c>
      <c r="BH312" s="54">
        <f t="shared" si="63"/>
        <v>0</v>
      </c>
      <c r="BI312" s="54">
        <f t="shared" si="57"/>
        <v>0</v>
      </c>
      <c r="BJ312" s="54">
        <f t="shared" si="58"/>
        <v>0</v>
      </c>
      <c r="BK312" s="54">
        <f t="shared" si="59"/>
        <v>0</v>
      </c>
      <c r="BL312" s="54">
        <f t="shared" si="64"/>
        <v>0</v>
      </c>
      <c r="BM312" s="54">
        <f t="shared" si="65"/>
        <v>0</v>
      </c>
      <c r="BN312" s="54" t="str">
        <f t="shared" si="66"/>
        <v>ne</v>
      </c>
      <c r="BO312" s="54" t="str">
        <f t="shared" si="67"/>
        <v>ne</v>
      </c>
      <c r="BP312" s="54" t="str">
        <f t="shared" si="67"/>
        <v>ne</v>
      </c>
      <c r="BQ312" s="54" t="str">
        <f t="shared" si="68"/>
        <v>ne</v>
      </c>
      <c r="BR312" s="54" t="str">
        <f t="shared" si="69"/>
        <v>ne</v>
      </c>
      <c r="BS312" s="54" t="str">
        <f t="shared" si="60"/>
        <v>ne</v>
      </c>
    </row>
    <row r="313" spans="2:71" x14ac:dyDescent="0.2">
      <c r="B313" s="54" t="e">
        <f>VLOOKUP(E313,'VPS1'!$J$10:$J$29,1,FALSE)</f>
        <v>#N/A</v>
      </c>
      <c r="C313" s="131" t="str">
        <f t="shared" si="61"/>
        <v/>
      </c>
      <c r="D313" s="132"/>
      <c r="E313" s="132"/>
      <c r="F313" s="55"/>
      <c r="G313" s="132"/>
      <c r="H313" s="132"/>
      <c r="I313" s="132"/>
      <c r="J313" s="132"/>
      <c r="K313" s="132"/>
      <c r="L313" s="133"/>
      <c r="M313" s="134"/>
      <c r="N313" s="132"/>
      <c r="O313" s="132"/>
      <c r="P313" s="134" t="str">
        <f t="shared" si="62"/>
        <v>nepildyti</v>
      </c>
      <c r="Q313" s="135" t="str">
        <f t="shared" si="6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56"/>
        <v>0</v>
      </c>
      <c r="BH313" s="54">
        <f t="shared" si="63"/>
        <v>0</v>
      </c>
      <c r="BI313" s="54">
        <f t="shared" si="57"/>
        <v>0</v>
      </c>
      <c r="BJ313" s="54">
        <f t="shared" si="58"/>
        <v>0</v>
      </c>
      <c r="BK313" s="54">
        <f t="shared" si="59"/>
        <v>0</v>
      </c>
      <c r="BL313" s="54">
        <f t="shared" si="64"/>
        <v>0</v>
      </c>
      <c r="BM313" s="54">
        <f t="shared" si="65"/>
        <v>0</v>
      </c>
      <c r="BN313" s="54" t="str">
        <f t="shared" si="66"/>
        <v>ne</v>
      </c>
      <c r="BO313" s="54" t="str">
        <f t="shared" si="67"/>
        <v>ne</v>
      </c>
      <c r="BP313" s="54" t="str">
        <f t="shared" si="67"/>
        <v>ne</v>
      </c>
      <c r="BQ313" s="54" t="str">
        <f t="shared" si="68"/>
        <v>ne</v>
      </c>
      <c r="BR313" s="54" t="str">
        <f t="shared" si="69"/>
        <v>ne</v>
      </c>
      <c r="BS313" s="54" t="str">
        <f t="shared" si="60"/>
        <v>ne</v>
      </c>
    </row>
    <row r="314" spans="2:71" x14ac:dyDescent="0.2">
      <c r="B314" s="54" t="e">
        <f>VLOOKUP(E314,'VPS1'!$J$10:$J$29,1,FALSE)</f>
        <v>#N/A</v>
      </c>
      <c r="C314" s="131" t="str">
        <f t="shared" si="61"/>
        <v/>
      </c>
      <c r="D314" s="132"/>
      <c r="E314" s="132"/>
      <c r="F314" s="55"/>
      <c r="G314" s="132"/>
      <c r="H314" s="132"/>
      <c r="I314" s="132"/>
      <c r="J314" s="132"/>
      <c r="K314" s="132"/>
      <c r="L314" s="133"/>
      <c r="M314" s="134"/>
      <c r="N314" s="132"/>
      <c r="O314" s="132"/>
      <c r="P314" s="134" t="str">
        <f t="shared" si="62"/>
        <v>nepildyti</v>
      </c>
      <c r="Q314" s="135" t="str">
        <f t="shared" si="6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56"/>
        <v>0</v>
      </c>
      <c r="BH314" s="54">
        <f t="shared" si="63"/>
        <v>0</v>
      </c>
      <c r="BI314" s="54">
        <f t="shared" si="57"/>
        <v>0</v>
      </c>
      <c r="BJ314" s="54">
        <f t="shared" si="58"/>
        <v>0</v>
      </c>
      <c r="BK314" s="54">
        <f t="shared" si="59"/>
        <v>0</v>
      </c>
      <c r="BL314" s="54">
        <f t="shared" si="64"/>
        <v>0</v>
      </c>
      <c r="BM314" s="54">
        <f t="shared" si="65"/>
        <v>0</v>
      </c>
      <c r="BN314" s="54" t="str">
        <f t="shared" si="66"/>
        <v>ne</v>
      </c>
      <c r="BO314" s="54" t="str">
        <f t="shared" si="67"/>
        <v>ne</v>
      </c>
      <c r="BP314" s="54" t="str">
        <f t="shared" si="67"/>
        <v>ne</v>
      </c>
      <c r="BQ314" s="54" t="str">
        <f t="shared" si="68"/>
        <v>ne</v>
      </c>
      <c r="BR314" s="54" t="str">
        <f t="shared" si="69"/>
        <v>ne</v>
      </c>
      <c r="BS314" s="54" t="str">
        <f t="shared" si="60"/>
        <v>ne</v>
      </c>
    </row>
    <row r="315" spans="2:71" x14ac:dyDescent="0.2">
      <c r="B315" s="54" t="e">
        <f>VLOOKUP(E315,'VPS1'!$J$10:$J$29,1,FALSE)</f>
        <v>#N/A</v>
      </c>
      <c r="C315" s="131" t="str">
        <f t="shared" si="61"/>
        <v/>
      </c>
      <c r="D315" s="132"/>
      <c r="E315" s="132"/>
      <c r="F315" s="55"/>
      <c r="G315" s="132"/>
      <c r="H315" s="132"/>
      <c r="I315" s="132"/>
      <c r="J315" s="132"/>
      <c r="K315" s="132"/>
      <c r="L315" s="133"/>
      <c r="M315" s="134"/>
      <c r="N315" s="132"/>
      <c r="O315" s="132"/>
      <c r="P315" s="134" t="str">
        <f t="shared" si="62"/>
        <v>nepildyti</v>
      </c>
      <c r="Q315" s="135" t="str">
        <f t="shared" si="6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56"/>
        <v>0</v>
      </c>
      <c r="BH315" s="54">
        <f t="shared" si="63"/>
        <v>0</v>
      </c>
      <c r="BI315" s="54">
        <f t="shared" si="57"/>
        <v>0</v>
      </c>
      <c r="BJ315" s="54">
        <f t="shared" si="58"/>
        <v>0</v>
      </c>
      <c r="BK315" s="54">
        <f t="shared" si="59"/>
        <v>0</v>
      </c>
      <c r="BL315" s="54">
        <f t="shared" si="64"/>
        <v>0</v>
      </c>
      <c r="BM315" s="54">
        <f t="shared" si="65"/>
        <v>0</v>
      </c>
      <c r="BN315" s="54" t="str">
        <f t="shared" si="66"/>
        <v>ne</v>
      </c>
      <c r="BO315" s="54" t="str">
        <f t="shared" si="67"/>
        <v>ne</v>
      </c>
      <c r="BP315" s="54" t="str">
        <f t="shared" si="67"/>
        <v>ne</v>
      </c>
      <c r="BQ315" s="54" t="str">
        <f t="shared" si="68"/>
        <v>ne</v>
      </c>
      <c r="BR315" s="54" t="str">
        <f t="shared" si="69"/>
        <v>ne</v>
      </c>
      <c r="BS315" s="54" t="str">
        <f t="shared" si="60"/>
        <v>ne</v>
      </c>
    </row>
    <row r="316" spans="2:71" x14ac:dyDescent="0.2">
      <c r="B316" s="54" t="e">
        <f>VLOOKUP(E316,'VPS1'!$J$10:$J$29,1,FALSE)</f>
        <v>#N/A</v>
      </c>
      <c r="C316" s="131" t="str">
        <f t="shared" si="61"/>
        <v/>
      </c>
      <c r="D316" s="132"/>
      <c r="E316" s="132"/>
      <c r="F316" s="55"/>
      <c r="G316" s="132"/>
      <c r="H316" s="132"/>
      <c r="I316" s="132"/>
      <c r="J316" s="132"/>
      <c r="K316" s="132"/>
      <c r="L316" s="133"/>
      <c r="M316" s="134"/>
      <c r="N316" s="132"/>
      <c r="O316" s="132"/>
      <c r="P316" s="134" t="str">
        <f t="shared" si="62"/>
        <v>nepildyti</v>
      </c>
      <c r="Q316" s="135" t="str">
        <f t="shared" si="6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56"/>
        <v>0</v>
      </c>
      <c r="BH316" s="54">
        <f t="shared" si="63"/>
        <v>0</v>
      </c>
      <c r="BI316" s="54">
        <f t="shared" si="57"/>
        <v>0</v>
      </c>
      <c r="BJ316" s="54">
        <f t="shared" si="58"/>
        <v>0</v>
      </c>
      <c r="BK316" s="54">
        <f t="shared" si="59"/>
        <v>0</v>
      </c>
      <c r="BL316" s="54">
        <f t="shared" si="64"/>
        <v>0</v>
      </c>
      <c r="BM316" s="54">
        <f t="shared" si="65"/>
        <v>0</v>
      </c>
      <c r="BN316" s="54" t="str">
        <f t="shared" si="66"/>
        <v>ne</v>
      </c>
      <c r="BO316" s="54" t="str">
        <f t="shared" si="67"/>
        <v>ne</v>
      </c>
      <c r="BP316" s="54" t="str">
        <f t="shared" si="67"/>
        <v>ne</v>
      </c>
      <c r="BQ316" s="54" t="str">
        <f t="shared" si="68"/>
        <v>ne</v>
      </c>
      <c r="BR316" s="54" t="str">
        <f t="shared" si="69"/>
        <v>ne</v>
      </c>
      <c r="BS316" s="54" t="str">
        <f t="shared" si="60"/>
        <v>ne</v>
      </c>
    </row>
    <row r="317" spans="2:71" x14ac:dyDescent="0.2">
      <c r="B317" s="54" t="e">
        <f>VLOOKUP(E317,'VPS1'!$J$10:$J$29,1,FALSE)</f>
        <v>#N/A</v>
      </c>
      <c r="C317" s="131" t="str">
        <f t="shared" si="61"/>
        <v/>
      </c>
      <c r="D317" s="132"/>
      <c r="E317" s="132"/>
      <c r="F317" s="55"/>
      <c r="G317" s="132"/>
      <c r="H317" s="132"/>
      <c r="I317" s="132"/>
      <c r="J317" s="132"/>
      <c r="K317" s="132"/>
      <c r="L317" s="133"/>
      <c r="M317" s="134"/>
      <c r="N317" s="132"/>
      <c r="O317" s="132"/>
      <c r="P317" s="134" t="str">
        <f t="shared" si="62"/>
        <v>nepildyti</v>
      </c>
      <c r="Q317" s="135" t="str">
        <f t="shared" si="6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56"/>
        <v>0</v>
      </c>
      <c r="BH317" s="54">
        <f t="shared" si="63"/>
        <v>0</v>
      </c>
      <c r="BI317" s="54">
        <f t="shared" si="57"/>
        <v>0</v>
      </c>
      <c r="BJ317" s="54">
        <f t="shared" si="58"/>
        <v>0</v>
      </c>
      <c r="BK317" s="54">
        <f t="shared" si="59"/>
        <v>0</v>
      </c>
      <c r="BL317" s="54">
        <f t="shared" si="64"/>
        <v>0</v>
      </c>
      <c r="BM317" s="54">
        <f t="shared" si="65"/>
        <v>0</v>
      </c>
      <c r="BN317" s="54" t="str">
        <f t="shared" si="66"/>
        <v>ne</v>
      </c>
      <c r="BO317" s="54" t="str">
        <f t="shared" si="67"/>
        <v>ne</v>
      </c>
      <c r="BP317" s="54" t="str">
        <f t="shared" si="67"/>
        <v>ne</v>
      </c>
      <c r="BQ317" s="54" t="str">
        <f t="shared" si="68"/>
        <v>ne</v>
      </c>
      <c r="BR317" s="54" t="str">
        <f t="shared" si="69"/>
        <v>ne</v>
      </c>
      <c r="BS317" s="54" t="str">
        <f t="shared" si="60"/>
        <v>ne</v>
      </c>
    </row>
    <row r="318" spans="2:71" x14ac:dyDescent="0.2">
      <c r="B318" s="54" t="e">
        <f>VLOOKUP(E318,'VPS1'!$J$10:$J$29,1,FALSE)</f>
        <v>#N/A</v>
      </c>
      <c r="C318" s="131" t="str">
        <f t="shared" si="61"/>
        <v/>
      </c>
      <c r="D318" s="132"/>
      <c r="E318" s="132"/>
      <c r="F318" s="55"/>
      <c r="G318" s="132"/>
      <c r="H318" s="132"/>
      <c r="I318" s="132"/>
      <c r="J318" s="132"/>
      <c r="K318" s="132"/>
      <c r="L318" s="133"/>
      <c r="M318" s="134"/>
      <c r="N318" s="132"/>
      <c r="O318" s="132"/>
      <c r="P318" s="134" t="str">
        <f t="shared" si="62"/>
        <v>nepildyti</v>
      </c>
      <c r="Q318" s="135" t="str">
        <f t="shared" si="6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56"/>
        <v>0</v>
      </c>
      <c r="BH318" s="54">
        <f t="shared" si="63"/>
        <v>0</v>
      </c>
      <c r="BI318" s="54">
        <f t="shared" si="57"/>
        <v>0</v>
      </c>
      <c r="BJ318" s="54">
        <f t="shared" si="58"/>
        <v>0</v>
      </c>
      <c r="BK318" s="54">
        <f t="shared" si="59"/>
        <v>0</v>
      </c>
      <c r="BL318" s="54">
        <f t="shared" si="64"/>
        <v>0</v>
      </c>
      <c r="BM318" s="54">
        <f t="shared" si="65"/>
        <v>0</v>
      </c>
      <c r="BN318" s="54" t="str">
        <f t="shared" si="66"/>
        <v>ne</v>
      </c>
      <c r="BO318" s="54" t="str">
        <f t="shared" si="67"/>
        <v>ne</v>
      </c>
      <c r="BP318" s="54" t="str">
        <f t="shared" si="67"/>
        <v>ne</v>
      </c>
      <c r="BQ318" s="54" t="str">
        <f t="shared" si="68"/>
        <v>ne</v>
      </c>
      <c r="BR318" s="54" t="str">
        <f t="shared" si="69"/>
        <v>ne</v>
      </c>
      <c r="BS318" s="54" t="str">
        <f t="shared" si="60"/>
        <v>ne</v>
      </c>
    </row>
    <row r="319" spans="2:71" x14ac:dyDescent="0.2">
      <c r="B319" s="54" t="e">
        <f>VLOOKUP(E319,'VPS1'!$J$10:$J$29,1,FALSE)</f>
        <v>#N/A</v>
      </c>
      <c r="C319" s="131" t="str">
        <f t="shared" si="61"/>
        <v/>
      </c>
      <c r="D319" s="132"/>
      <c r="E319" s="132"/>
      <c r="F319" s="55"/>
      <c r="G319" s="132"/>
      <c r="H319" s="132"/>
      <c r="I319" s="132"/>
      <c r="J319" s="132"/>
      <c r="K319" s="132"/>
      <c r="L319" s="133"/>
      <c r="M319" s="134"/>
      <c r="N319" s="132"/>
      <c r="O319" s="132"/>
      <c r="P319" s="134" t="str">
        <f t="shared" si="62"/>
        <v>nepildyti</v>
      </c>
      <c r="Q319" s="135" t="str">
        <f t="shared" si="6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56"/>
        <v>0</v>
      </c>
      <c r="BH319" s="54">
        <f t="shared" si="63"/>
        <v>0</v>
      </c>
      <c r="BI319" s="54">
        <f t="shared" si="57"/>
        <v>0</v>
      </c>
      <c r="BJ319" s="54">
        <f t="shared" si="58"/>
        <v>0</v>
      </c>
      <c r="BK319" s="54">
        <f t="shared" si="59"/>
        <v>0</v>
      </c>
      <c r="BL319" s="54">
        <f t="shared" si="64"/>
        <v>0</v>
      </c>
      <c r="BM319" s="54">
        <f t="shared" si="65"/>
        <v>0</v>
      </c>
      <c r="BN319" s="54" t="str">
        <f t="shared" si="66"/>
        <v>ne</v>
      </c>
      <c r="BO319" s="54" t="str">
        <f t="shared" si="67"/>
        <v>ne</v>
      </c>
      <c r="BP319" s="54" t="str">
        <f t="shared" si="67"/>
        <v>ne</v>
      </c>
      <c r="BQ319" s="54" t="str">
        <f t="shared" si="68"/>
        <v>ne</v>
      </c>
      <c r="BR319" s="54" t="str">
        <f t="shared" si="69"/>
        <v>ne</v>
      </c>
      <c r="BS319" s="54" t="str">
        <f t="shared" si="60"/>
        <v>ne</v>
      </c>
    </row>
    <row r="320" spans="2:71" x14ac:dyDescent="0.2">
      <c r="B320" s="54" t="e">
        <f>VLOOKUP(E320,'VPS1'!$J$10:$J$29,1,FALSE)</f>
        <v>#N/A</v>
      </c>
      <c r="C320" s="131" t="str">
        <f t="shared" si="61"/>
        <v/>
      </c>
      <c r="D320" s="132"/>
      <c r="E320" s="132"/>
      <c r="F320" s="55"/>
      <c r="G320" s="132"/>
      <c r="H320" s="132"/>
      <c r="I320" s="132"/>
      <c r="J320" s="132"/>
      <c r="K320" s="132"/>
      <c r="L320" s="133"/>
      <c r="M320" s="134"/>
      <c r="N320" s="132"/>
      <c r="O320" s="132"/>
      <c r="P320" s="134" t="str">
        <f t="shared" si="62"/>
        <v>nepildyti</v>
      </c>
      <c r="Q320" s="135" t="str">
        <f t="shared" si="6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56"/>
        <v>0</v>
      </c>
      <c r="BH320" s="54">
        <f t="shared" si="63"/>
        <v>0</v>
      </c>
      <c r="BI320" s="54">
        <f t="shared" si="57"/>
        <v>0</v>
      </c>
      <c r="BJ320" s="54">
        <f t="shared" si="58"/>
        <v>0</v>
      </c>
      <c r="BK320" s="54">
        <f t="shared" si="59"/>
        <v>0</v>
      </c>
      <c r="BL320" s="54">
        <f t="shared" si="64"/>
        <v>0</v>
      </c>
      <c r="BM320" s="54">
        <f t="shared" si="65"/>
        <v>0</v>
      </c>
      <c r="BN320" s="54" t="str">
        <f t="shared" si="66"/>
        <v>ne</v>
      </c>
      <c r="BO320" s="54" t="str">
        <f t="shared" si="67"/>
        <v>ne</v>
      </c>
      <c r="BP320" s="54" t="str">
        <f t="shared" si="67"/>
        <v>ne</v>
      </c>
      <c r="BQ320" s="54" t="str">
        <f t="shared" si="68"/>
        <v>ne</v>
      </c>
      <c r="BR320" s="54" t="str">
        <f t="shared" si="69"/>
        <v>ne</v>
      </c>
      <c r="BS320" s="54" t="str">
        <f t="shared" si="60"/>
        <v>ne</v>
      </c>
    </row>
    <row r="321" spans="2:71" x14ac:dyDescent="0.2">
      <c r="B321" s="54" t="e">
        <f>VLOOKUP(E321,'VPS1'!$J$10:$J$29,1,FALSE)</f>
        <v>#N/A</v>
      </c>
      <c r="C321" s="131" t="str">
        <f t="shared" si="61"/>
        <v/>
      </c>
      <c r="D321" s="132"/>
      <c r="E321" s="132"/>
      <c r="F321" s="55"/>
      <c r="G321" s="132"/>
      <c r="H321" s="132"/>
      <c r="I321" s="132"/>
      <c r="J321" s="132"/>
      <c r="K321" s="132"/>
      <c r="L321" s="133"/>
      <c r="M321" s="134"/>
      <c r="N321" s="132"/>
      <c r="O321" s="132"/>
      <c r="P321" s="134" t="str">
        <f t="shared" si="62"/>
        <v>nepildyti</v>
      </c>
      <c r="Q321" s="135" t="str">
        <f t="shared" si="6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56"/>
        <v>0</v>
      </c>
      <c r="BH321" s="54">
        <f t="shared" si="63"/>
        <v>0</v>
      </c>
      <c r="BI321" s="54">
        <f t="shared" si="57"/>
        <v>0</v>
      </c>
      <c r="BJ321" s="54">
        <f t="shared" si="58"/>
        <v>0</v>
      </c>
      <c r="BK321" s="54">
        <f t="shared" si="59"/>
        <v>0</v>
      </c>
      <c r="BL321" s="54">
        <f t="shared" si="64"/>
        <v>0</v>
      </c>
      <c r="BM321" s="54">
        <f t="shared" si="65"/>
        <v>0</v>
      </c>
      <c r="BN321" s="54" t="str">
        <f t="shared" si="66"/>
        <v>ne</v>
      </c>
      <c r="BO321" s="54" t="str">
        <f t="shared" si="67"/>
        <v>ne</v>
      </c>
      <c r="BP321" s="54" t="str">
        <f t="shared" si="67"/>
        <v>ne</v>
      </c>
      <c r="BQ321" s="54" t="str">
        <f t="shared" si="68"/>
        <v>ne</v>
      </c>
      <c r="BR321" s="54" t="str">
        <f t="shared" si="69"/>
        <v>ne</v>
      </c>
      <c r="BS321" s="54" t="str">
        <f t="shared" si="60"/>
        <v>ne</v>
      </c>
    </row>
    <row r="322" spans="2:71" x14ac:dyDescent="0.2">
      <c r="B322" s="54" t="e">
        <f>VLOOKUP(E322,'VPS1'!$J$10:$J$29,1,FALSE)</f>
        <v>#N/A</v>
      </c>
      <c r="C322" s="131" t="str">
        <f t="shared" si="61"/>
        <v/>
      </c>
      <c r="D322" s="132"/>
      <c r="E322" s="132"/>
      <c r="F322" s="55"/>
      <c r="G322" s="132"/>
      <c r="H322" s="132"/>
      <c r="I322" s="132"/>
      <c r="J322" s="132"/>
      <c r="K322" s="132"/>
      <c r="L322" s="133"/>
      <c r="M322" s="134"/>
      <c r="N322" s="132"/>
      <c r="O322" s="132"/>
      <c r="P322" s="134" t="str">
        <f t="shared" si="62"/>
        <v>nepildyti</v>
      </c>
      <c r="Q322" s="135" t="str">
        <f t="shared" si="6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56"/>
        <v>0</v>
      </c>
      <c r="BH322" s="54">
        <f t="shared" si="63"/>
        <v>0</v>
      </c>
      <c r="BI322" s="54">
        <f t="shared" si="57"/>
        <v>0</v>
      </c>
      <c r="BJ322" s="54">
        <f t="shared" si="58"/>
        <v>0</v>
      </c>
      <c r="BK322" s="54">
        <f t="shared" si="59"/>
        <v>0</v>
      </c>
      <c r="BL322" s="54">
        <f t="shared" si="64"/>
        <v>0</v>
      </c>
      <c r="BM322" s="54">
        <f t="shared" si="65"/>
        <v>0</v>
      </c>
      <c r="BN322" s="54" t="str">
        <f t="shared" si="66"/>
        <v>ne</v>
      </c>
      <c r="BO322" s="54" t="str">
        <f t="shared" si="67"/>
        <v>ne</v>
      </c>
      <c r="BP322" s="54" t="str">
        <f t="shared" si="67"/>
        <v>ne</v>
      </c>
      <c r="BQ322" s="54" t="str">
        <f t="shared" si="68"/>
        <v>ne</v>
      </c>
      <c r="BR322" s="54" t="str">
        <f t="shared" si="69"/>
        <v>ne</v>
      </c>
      <c r="BS322" s="54" t="str">
        <f t="shared" si="60"/>
        <v>ne</v>
      </c>
    </row>
    <row r="323" spans="2:71" x14ac:dyDescent="0.2">
      <c r="B323" s="54" t="e">
        <f>VLOOKUP(E323,'VPS1'!$J$10:$J$29,1,FALSE)</f>
        <v>#N/A</v>
      </c>
      <c r="C323" s="131" t="str">
        <f t="shared" si="61"/>
        <v/>
      </c>
      <c r="D323" s="132"/>
      <c r="E323" s="132"/>
      <c r="F323" s="55"/>
      <c r="G323" s="132"/>
      <c r="H323" s="132"/>
      <c r="I323" s="132"/>
      <c r="J323" s="132"/>
      <c r="K323" s="132"/>
      <c r="L323" s="133"/>
      <c r="M323" s="134"/>
      <c r="N323" s="132"/>
      <c r="O323" s="132"/>
      <c r="P323" s="134" t="str">
        <f t="shared" si="62"/>
        <v>nepildyti</v>
      </c>
      <c r="Q323" s="135" t="str">
        <f t="shared" si="6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56"/>
        <v>0</v>
      </c>
      <c r="BH323" s="54">
        <f t="shared" si="63"/>
        <v>0</v>
      </c>
      <c r="BI323" s="54">
        <f t="shared" si="57"/>
        <v>0</v>
      </c>
      <c r="BJ323" s="54">
        <f t="shared" si="58"/>
        <v>0</v>
      </c>
      <c r="BK323" s="54">
        <f t="shared" si="59"/>
        <v>0</v>
      </c>
      <c r="BL323" s="54">
        <f t="shared" si="64"/>
        <v>0</v>
      </c>
      <c r="BM323" s="54">
        <f t="shared" si="65"/>
        <v>0</v>
      </c>
      <c r="BN323" s="54" t="str">
        <f t="shared" si="66"/>
        <v>ne</v>
      </c>
      <c r="BO323" s="54" t="str">
        <f t="shared" si="67"/>
        <v>ne</v>
      </c>
      <c r="BP323" s="54" t="str">
        <f t="shared" si="67"/>
        <v>ne</v>
      </c>
      <c r="BQ323" s="54" t="str">
        <f t="shared" si="68"/>
        <v>ne</v>
      </c>
      <c r="BR323" s="54" t="str">
        <f t="shared" si="69"/>
        <v>ne</v>
      </c>
      <c r="BS323" s="54" t="str">
        <f t="shared" si="60"/>
        <v>ne</v>
      </c>
    </row>
    <row r="324" spans="2:71" x14ac:dyDescent="0.2">
      <c r="B324" s="54" t="e">
        <f>VLOOKUP(E324,'VPS1'!$J$10:$J$29,1,FALSE)</f>
        <v>#N/A</v>
      </c>
      <c r="C324" s="131" t="str">
        <f t="shared" si="61"/>
        <v/>
      </c>
      <c r="D324" s="132"/>
      <c r="E324" s="132"/>
      <c r="F324" s="55"/>
      <c r="G324" s="132"/>
      <c r="H324" s="132"/>
      <c r="I324" s="132"/>
      <c r="J324" s="132"/>
      <c r="K324" s="132"/>
      <c r="L324" s="133"/>
      <c r="M324" s="134"/>
      <c r="N324" s="132"/>
      <c r="O324" s="132"/>
      <c r="P324" s="134" t="str">
        <f t="shared" si="62"/>
        <v>nepildyti</v>
      </c>
      <c r="Q324" s="135" t="str">
        <f t="shared" si="6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56"/>
        <v>0</v>
      </c>
      <c r="BH324" s="54">
        <f t="shared" si="63"/>
        <v>0</v>
      </c>
      <c r="BI324" s="54">
        <f t="shared" si="57"/>
        <v>0</v>
      </c>
      <c r="BJ324" s="54">
        <f t="shared" si="58"/>
        <v>0</v>
      </c>
      <c r="BK324" s="54">
        <f t="shared" si="59"/>
        <v>0</v>
      </c>
      <c r="BL324" s="54">
        <f t="shared" si="64"/>
        <v>0</v>
      </c>
      <c r="BM324" s="54">
        <f t="shared" si="65"/>
        <v>0</v>
      </c>
      <c r="BN324" s="54" t="str">
        <f t="shared" si="66"/>
        <v>ne</v>
      </c>
      <c r="BO324" s="54" t="str">
        <f t="shared" si="67"/>
        <v>ne</v>
      </c>
      <c r="BP324" s="54" t="str">
        <f t="shared" si="67"/>
        <v>ne</v>
      </c>
      <c r="BQ324" s="54" t="str">
        <f t="shared" si="68"/>
        <v>ne</v>
      </c>
      <c r="BR324" s="54" t="str">
        <f t="shared" si="69"/>
        <v>ne</v>
      </c>
      <c r="BS324" s="54" t="str">
        <f t="shared" si="60"/>
        <v>ne</v>
      </c>
    </row>
    <row r="325" spans="2:71" x14ac:dyDescent="0.2">
      <c r="B325" s="54" t="e">
        <f>VLOOKUP(E325,'VPS1'!$J$10:$J$29,1,FALSE)</f>
        <v>#N/A</v>
      </c>
      <c r="C325" s="131" t="str">
        <f t="shared" si="61"/>
        <v/>
      </c>
      <c r="D325" s="132"/>
      <c r="E325" s="132"/>
      <c r="F325" s="55"/>
      <c r="G325" s="132"/>
      <c r="H325" s="132"/>
      <c r="I325" s="132"/>
      <c r="J325" s="132"/>
      <c r="K325" s="132"/>
      <c r="L325" s="133"/>
      <c r="M325" s="134"/>
      <c r="N325" s="132"/>
      <c r="O325" s="132"/>
      <c r="P325" s="134" t="str">
        <f t="shared" si="62"/>
        <v>nepildyti</v>
      </c>
      <c r="Q325" s="135" t="str">
        <f t="shared" si="6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56"/>
        <v>0</v>
      </c>
      <c r="BH325" s="54">
        <f t="shared" si="63"/>
        <v>0</v>
      </c>
      <c r="BI325" s="54">
        <f t="shared" si="57"/>
        <v>0</v>
      </c>
      <c r="BJ325" s="54">
        <f t="shared" si="58"/>
        <v>0</v>
      </c>
      <c r="BK325" s="54">
        <f t="shared" si="59"/>
        <v>0</v>
      </c>
      <c r="BL325" s="54">
        <f t="shared" si="64"/>
        <v>0</v>
      </c>
      <c r="BM325" s="54">
        <f t="shared" si="65"/>
        <v>0</v>
      </c>
      <c r="BN325" s="54" t="str">
        <f t="shared" si="66"/>
        <v>ne</v>
      </c>
      <c r="BO325" s="54" t="str">
        <f t="shared" si="67"/>
        <v>ne</v>
      </c>
      <c r="BP325" s="54" t="str">
        <f t="shared" si="67"/>
        <v>ne</v>
      </c>
      <c r="BQ325" s="54" t="str">
        <f t="shared" si="68"/>
        <v>ne</v>
      </c>
      <c r="BR325" s="54" t="str">
        <f t="shared" si="69"/>
        <v>ne</v>
      </c>
      <c r="BS325" s="54" t="str">
        <f t="shared" si="60"/>
        <v>ne</v>
      </c>
    </row>
    <row r="326" spans="2:71" x14ac:dyDescent="0.2">
      <c r="B326" s="54" t="e">
        <f>VLOOKUP(E326,'VPS1'!$J$10:$J$29,1,FALSE)</f>
        <v>#N/A</v>
      </c>
      <c r="C326" s="131" t="str">
        <f t="shared" si="61"/>
        <v/>
      </c>
      <c r="D326" s="132"/>
      <c r="E326" s="132"/>
      <c r="F326" s="55"/>
      <c r="G326" s="132"/>
      <c r="H326" s="132"/>
      <c r="I326" s="132"/>
      <c r="J326" s="132"/>
      <c r="K326" s="132"/>
      <c r="L326" s="133"/>
      <c r="M326" s="134"/>
      <c r="N326" s="132"/>
      <c r="O326" s="132"/>
      <c r="P326" s="134" t="str">
        <f t="shared" si="62"/>
        <v>nepildyti</v>
      </c>
      <c r="Q326" s="135" t="str">
        <f t="shared" si="6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si="56"/>
        <v>0</v>
      </c>
      <c r="BH326" s="54">
        <f t="shared" si="63"/>
        <v>0</v>
      </c>
      <c r="BI326" s="54">
        <f t="shared" si="57"/>
        <v>0</v>
      </c>
      <c r="BJ326" s="54">
        <f t="shared" si="58"/>
        <v>0</v>
      </c>
      <c r="BK326" s="54">
        <f t="shared" si="59"/>
        <v>0</v>
      </c>
      <c r="BL326" s="54">
        <f t="shared" si="64"/>
        <v>0</v>
      </c>
      <c r="BM326" s="54">
        <f t="shared" si="65"/>
        <v>0</v>
      </c>
      <c r="BN326" s="54" t="str">
        <f t="shared" si="66"/>
        <v>ne</v>
      </c>
      <c r="BO326" s="54" t="str">
        <f t="shared" si="67"/>
        <v>ne</v>
      </c>
      <c r="BP326" s="54" t="str">
        <f t="shared" si="67"/>
        <v>ne</v>
      </c>
      <c r="BQ326" s="54" t="str">
        <f t="shared" si="68"/>
        <v>ne</v>
      </c>
      <c r="BR326" s="54" t="str">
        <f t="shared" si="69"/>
        <v>ne</v>
      </c>
      <c r="BS326" s="54" t="str">
        <f t="shared" si="60"/>
        <v>ne</v>
      </c>
    </row>
    <row r="327" spans="2:71" x14ac:dyDescent="0.2">
      <c r="B327" s="54" t="e">
        <f>VLOOKUP(E327,'VPS1'!$J$10:$J$29,1,FALSE)</f>
        <v>#N/A</v>
      </c>
      <c r="C327" s="131" t="str">
        <f t="shared" si="61"/>
        <v/>
      </c>
      <c r="D327" s="132"/>
      <c r="E327" s="132"/>
      <c r="F327" s="55"/>
      <c r="G327" s="132"/>
      <c r="H327" s="132"/>
      <c r="I327" s="132"/>
      <c r="J327" s="132"/>
      <c r="K327" s="132"/>
      <c r="L327" s="133"/>
      <c r="M327" s="134"/>
      <c r="N327" s="132"/>
      <c r="O327" s="132"/>
      <c r="P327" s="134" t="str">
        <f t="shared" si="62"/>
        <v>nepildyti</v>
      </c>
      <c r="Q327" s="135" t="str">
        <f t="shared" si="62"/>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56"/>
        <v>0</v>
      </c>
      <c r="BH327" s="54">
        <f t="shared" si="63"/>
        <v>0</v>
      </c>
      <c r="BI327" s="54">
        <f t="shared" si="57"/>
        <v>0</v>
      </c>
      <c r="BJ327" s="54">
        <f t="shared" si="58"/>
        <v>0</v>
      </c>
      <c r="BK327" s="54">
        <f t="shared" si="59"/>
        <v>0</v>
      </c>
      <c r="BL327" s="54">
        <f t="shared" si="64"/>
        <v>0</v>
      </c>
      <c r="BM327" s="54">
        <f t="shared" si="65"/>
        <v>0</v>
      </c>
      <c r="BN327" s="54" t="str">
        <f t="shared" si="66"/>
        <v>ne</v>
      </c>
      <c r="BO327" s="54" t="str">
        <f t="shared" si="67"/>
        <v>ne</v>
      </c>
      <c r="BP327" s="54" t="str">
        <f t="shared" si="67"/>
        <v>ne</v>
      </c>
      <c r="BQ327" s="54" t="str">
        <f t="shared" si="68"/>
        <v>ne</v>
      </c>
      <c r="BR327" s="54" t="str">
        <f t="shared" si="69"/>
        <v>ne</v>
      </c>
      <c r="BS327" s="54" t="str">
        <f t="shared" si="60"/>
        <v>ne</v>
      </c>
    </row>
    <row r="328" spans="2:71" x14ac:dyDescent="0.2">
      <c r="B328" s="54" t="e">
        <f>VLOOKUP(E328,'VPS1'!$J$10:$J$29,1,FALSE)</f>
        <v>#N/A</v>
      </c>
      <c r="C328" s="131" t="str">
        <f t="shared" si="61"/>
        <v/>
      </c>
      <c r="D328" s="132"/>
      <c r="E328" s="132"/>
      <c r="F328" s="55"/>
      <c r="G328" s="132"/>
      <c r="H328" s="132"/>
      <c r="I328" s="132"/>
      <c r="J328" s="132"/>
      <c r="K328" s="132"/>
      <c r="L328" s="133"/>
      <c r="M328" s="134"/>
      <c r="N328" s="132"/>
      <c r="O328" s="132"/>
      <c r="P328" s="134" t="str">
        <f t="shared" si="62"/>
        <v>nepildyti</v>
      </c>
      <c r="Q328" s="135" t="str">
        <f t="shared" si="62"/>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56"/>
        <v>0</v>
      </c>
      <c r="BH328" s="54">
        <f t="shared" si="63"/>
        <v>0</v>
      </c>
      <c r="BI328" s="54">
        <f t="shared" si="57"/>
        <v>0</v>
      </c>
      <c r="BJ328" s="54">
        <f t="shared" si="58"/>
        <v>0</v>
      </c>
      <c r="BK328" s="54">
        <f t="shared" si="59"/>
        <v>0</v>
      </c>
      <c r="BL328" s="54">
        <f t="shared" si="64"/>
        <v>0</v>
      </c>
      <c r="BM328" s="54">
        <f t="shared" si="65"/>
        <v>0</v>
      </c>
      <c r="BN328" s="54" t="str">
        <f t="shared" si="66"/>
        <v>ne</v>
      </c>
      <c r="BO328" s="54" t="str">
        <f t="shared" si="67"/>
        <v>ne</v>
      </c>
      <c r="BP328" s="54" t="str">
        <f t="shared" si="67"/>
        <v>ne</v>
      </c>
      <c r="BQ328" s="54" t="str">
        <f t="shared" si="68"/>
        <v>ne</v>
      </c>
      <c r="BR328" s="54" t="str">
        <f t="shared" si="69"/>
        <v>ne</v>
      </c>
      <c r="BS328" s="54" t="str">
        <f t="shared" si="60"/>
        <v>ne</v>
      </c>
    </row>
    <row r="329" spans="2:71" x14ac:dyDescent="0.2">
      <c r="B329" s="54" t="e">
        <f>VLOOKUP(E329,'VPS1'!$J$10:$J$29,1,FALSE)</f>
        <v>#N/A</v>
      </c>
      <c r="C329" s="131" t="str">
        <f t="shared" si="61"/>
        <v/>
      </c>
      <c r="D329" s="132"/>
      <c r="E329" s="132"/>
      <c r="F329" s="55"/>
      <c r="G329" s="132"/>
      <c r="H329" s="132"/>
      <c r="I329" s="132"/>
      <c r="J329" s="132"/>
      <c r="K329" s="132"/>
      <c r="L329" s="133"/>
      <c r="M329" s="134"/>
      <c r="N329" s="132"/>
      <c r="O329" s="132"/>
      <c r="P329" s="134" t="str">
        <f t="shared" si="62"/>
        <v>nepildyti</v>
      </c>
      <c r="Q329" s="135" t="str">
        <f t="shared" si="62"/>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56"/>
        <v>0</v>
      </c>
      <c r="BH329" s="54">
        <f t="shared" si="63"/>
        <v>0</v>
      </c>
      <c r="BI329" s="54">
        <f t="shared" si="57"/>
        <v>0</v>
      </c>
      <c r="BJ329" s="54">
        <f t="shared" si="58"/>
        <v>0</v>
      </c>
      <c r="BK329" s="54">
        <f t="shared" si="59"/>
        <v>0</v>
      </c>
      <c r="BL329" s="54">
        <f t="shared" si="64"/>
        <v>0</v>
      </c>
      <c r="BM329" s="54">
        <f t="shared" si="65"/>
        <v>0</v>
      </c>
      <c r="BN329" s="54" t="str">
        <f t="shared" si="66"/>
        <v>ne</v>
      </c>
      <c r="BO329" s="54" t="str">
        <f t="shared" si="67"/>
        <v>ne</v>
      </c>
      <c r="BP329" s="54" t="str">
        <f t="shared" si="67"/>
        <v>ne</v>
      </c>
      <c r="BQ329" s="54" t="str">
        <f t="shared" si="68"/>
        <v>ne</v>
      </c>
      <c r="BR329" s="54" t="str">
        <f t="shared" si="69"/>
        <v>ne</v>
      </c>
      <c r="BS329" s="54" t="str">
        <f t="shared" si="60"/>
        <v>ne</v>
      </c>
    </row>
    <row r="330" spans="2:71" x14ac:dyDescent="0.2">
      <c r="B330" s="54" t="e">
        <f>VLOOKUP(E330,'VPS1'!$J$10:$J$29,1,FALSE)</f>
        <v>#N/A</v>
      </c>
      <c r="C330" s="131" t="str">
        <f t="shared" si="61"/>
        <v/>
      </c>
      <c r="D330" s="132"/>
      <c r="E330" s="132"/>
      <c r="F330" s="55"/>
      <c r="G330" s="132"/>
      <c r="H330" s="132"/>
      <c r="I330" s="132"/>
      <c r="J330" s="132"/>
      <c r="K330" s="132"/>
      <c r="L330" s="133"/>
      <c r="M330" s="134"/>
      <c r="N330" s="132"/>
      <c r="O330" s="132"/>
      <c r="P330" s="134" t="str">
        <f t="shared" si="62"/>
        <v>nepildyti</v>
      </c>
      <c r="Q330" s="135" t="str">
        <f t="shared" si="62"/>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ref="BG330:BG393" si="70">IF($F330&gt;0,YEAR($F330),)</f>
        <v>0</v>
      </c>
      <c r="BH330" s="54">
        <f t="shared" si="63"/>
        <v>0</v>
      </c>
      <c r="BI330" s="54">
        <f t="shared" ref="BI330:BI393" si="71">IF($AH330&gt;0,YEAR($AH330),)</f>
        <v>0</v>
      </c>
      <c r="BJ330" s="54">
        <f t="shared" ref="BJ330:BJ393" si="72">IF($AI330&gt;0,YEAR($AI330),)</f>
        <v>0</v>
      </c>
      <c r="BK330" s="54">
        <f t="shared" ref="BK330:BK393" si="73">IF($AJ330&gt;0,YEAR($AJ330),)</f>
        <v>0</v>
      </c>
      <c r="BL330" s="54">
        <f t="shared" si="64"/>
        <v>0</v>
      </c>
      <c r="BM330" s="54">
        <f t="shared" si="65"/>
        <v>0</v>
      </c>
      <c r="BN330" s="54" t="str">
        <f t="shared" si="66"/>
        <v>ne</v>
      </c>
      <c r="BO330" s="54" t="str">
        <f t="shared" si="67"/>
        <v>ne</v>
      </c>
      <c r="BP330" s="54" t="str">
        <f t="shared" si="67"/>
        <v>ne</v>
      </c>
      <c r="BQ330" s="54" t="str">
        <f t="shared" si="68"/>
        <v>ne</v>
      </c>
      <c r="BR330" s="54" t="str">
        <f t="shared" si="69"/>
        <v>ne</v>
      </c>
      <c r="BS330" s="54" t="str">
        <f t="shared" ref="BS330:BS393" si="74">IF(BK330&gt;0,"taip","ne")</f>
        <v>ne</v>
      </c>
    </row>
    <row r="331" spans="2:71" x14ac:dyDescent="0.2">
      <c r="B331" s="54" t="e">
        <f>VLOOKUP(E331,'VPS1'!$J$10:$J$29,1,FALSE)</f>
        <v>#N/A</v>
      </c>
      <c r="C331" s="131" t="str">
        <f t="shared" ref="C331:C394" si="75">LEFT(E331,4)</f>
        <v/>
      </c>
      <c r="D331" s="132"/>
      <c r="E331" s="132"/>
      <c r="F331" s="55"/>
      <c r="G331" s="132"/>
      <c r="H331" s="132"/>
      <c r="I331" s="132"/>
      <c r="J331" s="132"/>
      <c r="K331" s="132"/>
      <c r="L331" s="133"/>
      <c r="M331" s="134"/>
      <c r="N331" s="132"/>
      <c r="O331" s="132"/>
      <c r="P331" s="134" t="str">
        <f t="shared" ref="P331:Q394" si="76">IF($N331="fizinis asmuo","užpildykite","nepildyti")</f>
        <v>nepildyti</v>
      </c>
      <c r="Q331" s="135" t="str">
        <f t="shared" si="76"/>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si="70"/>
        <v>0</v>
      </c>
      <c r="BH331" s="54">
        <f t="shared" ref="BH331:BH394" si="77">IF($AF331&gt;0,YEAR($AF331),)</f>
        <v>0</v>
      </c>
      <c r="BI331" s="54">
        <f t="shared" si="71"/>
        <v>0</v>
      </c>
      <c r="BJ331" s="54">
        <f t="shared" si="72"/>
        <v>0</v>
      </c>
      <c r="BK331" s="54">
        <f t="shared" si="73"/>
        <v>0</v>
      </c>
      <c r="BL331" s="54">
        <f t="shared" ref="BL331:BL394" si="78">IF($AK331&gt;0,$AK331,)</f>
        <v>0</v>
      </c>
      <c r="BM331" s="54">
        <f t="shared" ref="BM331:BM394" si="79">IF($AL331&gt;0,$AL331,)</f>
        <v>0</v>
      </c>
      <c r="BN331" s="54" t="str">
        <f t="shared" ref="BN331:BN394" si="80">IF(BH331&gt;0,"taip","ne")</f>
        <v>ne</v>
      </c>
      <c r="BO331" s="54" t="str">
        <f t="shared" ref="BO331:BP394" si="81">IF(BI331&gt;0,"taip","ne")</f>
        <v>ne</v>
      </c>
      <c r="BP331" s="54" t="str">
        <f t="shared" si="81"/>
        <v>ne</v>
      </c>
      <c r="BQ331" s="54" t="str">
        <f t="shared" ref="BQ331:BQ394" si="82">IF(BL331&gt;0,"taip","ne")</f>
        <v>ne</v>
      </c>
      <c r="BR331" s="54" t="str">
        <f t="shared" ref="BR331:BR394" si="83">IF(BM331&gt;0,"taip","ne")</f>
        <v>ne</v>
      </c>
      <c r="BS331" s="54" t="str">
        <f t="shared" si="74"/>
        <v>ne</v>
      </c>
    </row>
    <row r="332" spans="2:71" x14ac:dyDescent="0.2">
      <c r="B332" s="54" t="e">
        <f>VLOOKUP(E332,'VPS1'!$J$10:$J$29,1,FALSE)</f>
        <v>#N/A</v>
      </c>
      <c r="C332" s="131" t="str">
        <f t="shared" si="75"/>
        <v/>
      </c>
      <c r="D332" s="132"/>
      <c r="E332" s="132"/>
      <c r="F332" s="55"/>
      <c r="G332" s="132"/>
      <c r="H332" s="132"/>
      <c r="I332" s="132"/>
      <c r="J332" s="132"/>
      <c r="K332" s="132"/>
      <c r="L332" s="133"/>
      <c r="M332" s="134"/>
      <c r="N332" s="132"/>
      <c r="O332" s="132"/>
      <c r="P332" s="134" t="str">
        <f t="shared" si="76"/>
        <v>nepildyti</v>
      </c>
      <c r="Q332" s="135" t="str">
        <f t="shared" si="7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70"/>
        <v>0</v>
      </c>
      <c r="BH332" s="54">
        <f t="shared" si="77"/>
        <v>0</v>
      </c>
      <c r="BI332" s="54">
        <f t="shared" si="71"/>
        <v>0</v>
      </c>
      <c r="BJ332" s="54">
        <f t="shared" si="72"/>
        <v>0</v>
      </c>
      <c r="BK332" s="54">
        <f t="shared" si="73"/>
        <v>0</v>
      </c>
      <c r="BL332" s="54">
        <f t="shared" si="78"/>
        <v>0</v>
      </c>
      <c r="BM332" s="54">
        <f t="shared" si="79"/>
        <v>0</v>
      </c>
      <c r="BN332" s="54" t="str">
        <f t="shared" si="80"/>
        <v>ne</v>
      </c>
      <c r="BO332" s="54" t="str">
        <f t="shared" si="81"/>
        <v>ne</v>
      </c>
      <c r="BP332" s="54" t="str">
        <f t="shared" si="81"/>
        <v>ne</v>
      </c>
      <c r="BQ332" s="54" t="str">
        <f t="shared" si="82"/>
        <v>ne</v>
      </c>
      <c r="BR332" s="54" t="str">
        <f t="shared" si="83"/>
        <v>ne</v>
      </c>
      <c r="BS332" s="54" t="str">
        <f t="shared" si="74"/>
        <v>ne</v>
      </c>
    </row>
    <row r="333" spans="2:71" x14ac:dyDescent="0.2">
      <c r="B333" s="54" t="e">
        <f>VLOOKUP(E333,'VPS1'!$J$10:$J$29,1,FALSE)</f>
        <v>#N/A</v>
      </c>
      <c r="C333" s="131" t="str">
        <f t="shared" si="75"/>
        <v/>
      </c>
      <c r="D333" s="132"/>
      <c r="E333" s="132"/>
      <c r="F333" s="55"/>
      <c r="G333" s="132"/>
      <c r="H333" s="132"/>
      <c r="I333" s="132"/>
      <c r="J333" s="132"/>
      <c r="K333" s="132"/>
      <c r="L333" s="133"/>
      <c r="M333" s="134"/>
      <c r="N333" s="132"/>
      <c r="O333" s="132"/>
      <c r="P333" s="134" t="str">
        <f t="shared" si="76"/>
        <v>nepildyti</v>
      </c>
      <c r="Q333" s="135" t="str">
        <f t="shared" si="7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70"/>
        <v>0</v>
      </c>
      <c r="BH333" s="54">
        <f t="shared" si="77"/>
        <v>0</v>
      </c>
      <c r="BI333" s="54">
        <f t="shared" si="71"/>
        <v>0</v>
      </c>
      <c r="BJ333" s="54">
        <f t="shared" si="72"/>
        <v>0</v>
      </c>
      <c r="BK333" s="54">
        <f t="shared" si="73"/>
        <v>0</v>
      </c>
      <c r="BL333" s="54">
        <f t="shared" si="78"/>
        <v>0</v>
      </c>
      <c r="BM333" s="54">
        <f t="shared" si="79"/>
        <v>0</v>
      </c>
      <c r="BN333" s="54" t="str">
        <f t="shared" si="80"/>
        <v>ne</v>
      </c>
      <c r="BO333" s="54" t="str">
        <f t="shared" si="81"/>
        <v>ne</v>
      </c>
      <c r="BP333" s="54" t="str">
        <f t="shared" si="81"/>
        <v>ne</v>
      </c>
      <c r="BQ333" s="54" t="str">
        <f t="shared" si="82"/>
        <v>ne</v>
      </c>
      <c r="BR333" s="54" t="str">
        <f t="shared" si="83"/>
        <v>ne</v>
      </c>
      <c r="BS333" s="54" t="str">
        <f t="shared" si="74"/>
        <v>ne</v>
      </c>
    </row>
    <row r="334" spans="2:71" x14ac:dyDescent="0.2">
      <c r="B334" s="54" t="e">
        <f>VLOOKUP(E334,'VPS1'!$J$10:$J$29,1,FALSE)</f>
        <v>#N/A</v>
      </c>
      <c r="C334" s="131" t="str">
        <f t="shared" si="75"/>
        <v/>
      </c>
      <c r="D334" s="132"/>
      <c r="E334" s="132"/>
      <c r="F334" s="55"/>
      <c r="G334" s="132"/>
      <c r="H334" s="132"/>
      <c r="I334" s="132"/>
      <c r="J334" s="132"/>
      <c r="K334" s="132"/>
      <c r="L334" s="133"/>
      <c r="M334" s="134"/>
      <c r="N334" s="132"/>
      <c r="O334" s="132"/>
      <c r="P334" s="134" t="str">
        <f t="shared" si="76"/>
        <v>nepildyti</v>
      </c>
      <c r="Q334" s="135" t="str">
        <f t="shared" si="7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70"/>
        <v>0</v>
      </c>
      <c r="BH334" s="54">
        <f t="shared" si="77"/>
        <v>0</v>
      </c>
      <c r="BI334" s="54">
        <f t="shared" si="71"/>
        <v>0</v>
      </c>
      <c r="BJ334" s="54">
        <f t="shared" si="72"/>
        <v>0</v>
      </c>
      <c r="BK334" s="54">
        <f t="shared" si="73"/>
        <v>0</v>
      </c>
      <c r="BL334" s="54">
        <f t="shared" si="78"/>
        <v>0</v>
      </c>
      <c r="BM334" s="54">
        <f t="shared" si="79"/>
        <v>0</v>
      </c>
      <c r="BN334" s="54" t="str">
        <f t="shared" si="80"/>
        <v>ne</v>
      </c>
      <c r="BO334" s="54" t="str">
        <f t="shared" si="81"/>
        <v>ne</v>
      </c>
      <c r="BP334" s="54" t="str">
        <f t="shared" si="81"/>
        <v>ne</v>
      </c>
      <c r="BQ334" s="54" t="str">
        <f t="shared" si="82"/>
        <v>ne</v>
      </c>
      <c r="BR334" s="54" t="str">
        <f t="shared" si="83"/>
        <v>ne</v>
      </c>
      <c r="BS334" s="54" t="str">
        <f t="shared" si="74"/>
        <v>ne</v>
      </c>
    </row>
    <row r="335" spans="2:71" x14ac:dyDescent="0.2">
      <c r="B335" s="54" t="e">
        <f>VLOOKUP(E335,'VPS1'!$J$10:$J$29,1,FALSE)</f>
        <v>#N/A</v>
      </c>
      <c r="C335" s="131" t="str">
        <f t="shared" si="75"/>
        <v/>
      </c>
      <c r="D335" s="132"/>
      <c r="E335" s="132"/>
      <c r="F335" s="55"/>
      <c r="G335" s="132"/>
      <c r="H335" s="132"/>
      <c r="I335" s="132"/>
      <c r="J335" s="132"/>
      <c r="K335" s="132"/>
      <c r="L335" s="133"/>
      <c r="M335" s="134"/>
      <c r="N335" s="132"/>
      <c r="O335" s="132"/>
      <c r="P335" s="134" t="str">
        <f t="shared" si="76"/>
        <v>nepildyti</v>
      </c>
      <c r="Q335" s="135" t="str">
        <f t="shared" si="7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70"/>
        <v>0</v>
      </c>
      <c r="BH335" s="54">
        <f t="shared" si="77"/>
        <v>0</v>
      </c>
      <c r="BI335" s="54">
        <f t="shared" si="71"/>
        <v>0</v>
      </c>
      <c r="BJ335" s="54">
        <f t="shared" si="72"/>
        <v>0</v>
      </c>
      <c r="BK335" s="54">
        <f t="shared" si="73"/>
        <v>0</v>
      </c>
      <c r="BL335" s="54">
        <f t="shared" si="78"/>
        <v>0</v>
      </c>
      <c r="BM335" s="54">
        <f t="shared" si="79"/>
        <v>0</v>
      </c>
      <c r="BN335" s="54" t="str">
        <f t="shared" si="80"/>
        <v>ne</v>
      </c>
      <c r="BO335" s="54" t="str">
        <f t="shared" si="81"/>
        <v>ne</v>
      </c>
      <c r="BP335" s="54" t="str">
        <f t="shared" si="81"/>
        <v>ne</v>
      </c>
      <c r="BQ335" s="54" t="str">
        <f t="shared" si="82"/>
        <v>ne</v>
      </c>
      <c r="BR335" s="54" t="str">
        <f t="shared" si="83"/>
        <v>ne</v>
      </c>
      <c r="BS335" s="54" t="str">
        <f t="shared" si="74"/>
        <v>ne</v>
      </c>
    </row>
    <row r="336" spans="2:71" x14ac:dyDescent="0.2">
      <c r="B336" s="54" t="e">
        <f>VLOOKUP(E336,'VPS1'!$J$10:$J$29,1,FALSE)</f>
        <v>#N/A</v>
      </c>
      <c r="C336" s="131" t="str">
        <f t="shared" si="75"/>
        <v/>
      </c>
      <c r="D336" s="132"/>
      <c r="E336" s="132"/>
      <c r="F336" s="55"/>
      <c r="G336" s="132"/>
      <c r="H336" s="132"/>
      <c r="I336" s="132"/>
      <c r="J336" s="132"/>
      <c r="K336" s="132"/>
      <c r="L336" s="133"/>
      <c r="M336" s="134"/>
      <c r="N336" s="132"/>
      <c r="O336" s="132"/>
      <c r="P336" s="134" t="str">
        <f t="shared" si="76"/>
        <v>nepildyti</v>
      </c>
      <c r="Q336" s="135" t="str">
        <f t="shared" si="7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70"/>
        <v>0</v>
      </c>
      <c r="BH336" s="54">
        <f t="shared" si="77"/>
        <v>0</v>
      </c>
      <c r="BI336" s="54">
        <f t="shared" si="71"/>
        <v>0</v>
      </c>
      <c r="BJ336" s="54">
        <f t="shared" si="72"/>
        <v>0</v>
      </c>
      <c r="BK336" s="54">
        <f t="shared" si="73"/>
        <v>0</v>
      </c>
      <c r="BL336" s="54">
        <f t="shared" si="78"/>
        <v>0</v>
      </c>
      <c r="BM336" s="54">
        <f t="shared" si="79"/>
        <v>0</v>
      </c>
      <c r="BN336" s="54" t="str">
        <f t="shared" si="80"/>
        <v>ne</v>
      </c>
      <c r="BO336" s="54" t="str">
        <f t="shared" si="81"/>
        <v>ne</v>
      </c>
      <c r="BP336" s="54" t="str">
        <f t="shared" si="81"/>
        <v>ne</v>
      </c>
      <c r="BQ336" s="54" t="str">
        <f t="shared" si="82"/>
        <v>ne</v>
      </c>
      <c r="BR336" s="54" t="str">
        <f t="shared" si="83"/>
        <v>ne</v>
      </c>
      <c r="BS336" s="54" t="str">
        <f t="shared" si="74"/>
        <v>ne</v>
      </c>
    </row>
    <row r="337" spans="2:71" x14ac:dyDescent="0.2">
      <c r="B337" s="54" t="e">
        <f>VLOOKUP(E337,'VPS1'!$J$10:$J$29,1,FALSE)</f>
        <v>#N/A</v>
      </c>
      <c r="C337" s="131" t="str">
        <f t="shared" si="75"/>
        <v/>
      </c>
      <c r="D337" s="132"/>
      <c r="E337" s="132"/>
      <c r="F337" s="55"/>
      <c r="G337" s="132"/>
      <c r="H337" s="132"/>
      <c r="I337" s="132"/>
      <c r="J337" s="132"/>
      <c r="K337" s="132"/>
      <c r="L337" s="133"/>
      <c r="M337" s="134"/>
      <c r="N337" s="132"/>
      <c r="O337" s="132"/>
      <c r="P337" s="134" t="str">
        <f t="shared" si="76"/>
        <v>nepildyti</v>
      </c>
      <c r="Q337" s="135" t="str">
        <f t="shared" si="7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70"/>
        <v>0</v>
      </c>
      <c r="BH337" s="54">
        <f t="shared" si="77"/>
        <v>0</v>
      </c>
      <c r="BI337" s="54">
        <f t="shared" si="71"/>
        <v>0</v>
      </c>
      <c r="BJ337" s="54">
        <f t="shared" si="72"/>
        <v>0</v>
      </c>
      <c r="BK337" s="54">
        <f t="shared" si="73"/>
        <v>0</v>
      </c>
      <c r="BL337" s="54">
        <f t="shared" si="78"/>
        <v>0</v>
      </c>
      <c r="BM337" s="54">
        <f t="shared" si="79"/>
        <v>0</v>
      </c>
      <c r="BN337" s="54" t="str">
        <f t="shared" si="80"/>
        <v>ne</v>
      </c>
      <c r="BO337" s="54" t="str">
        <f t="shared" si="81"/>
        <v>ne</v>
      </c>
      <c r="BP337" s="54" t="str">
        <f t="shared" si="81"/>
        <v>ne</v>
      </c>
      <c r="BQ337" s="54" t="str">
        <f t="shared" si="82"/>
        <v>ne</v>
      </c>
      <c r="BR337" s="54" t="str">
        <f t="shared" si="83"/>
        <v>ne</v>
      </c>
      <c r="BS337" s="54" t="str">
        <f t="shared" si="74"/>
        <v>ne</v>
      </c>
    </row>
    <row r="338" spans="2:71" x14ac:dyDescent="0.2">
      <c r="B338" s="54" t="e">
        <f>VLOOKUP(E338,'VPS1'!$J$10:$J$29,1,FALSE)</f>
        <v>#N/A</v>
      </c>
      <c r="C338" s="131" t="str">
        <f t="shared" si="75"/>
        <v/>
      </c>
      <c r="D338" s="132"/>
      <c r="E338" s="132"/>
      <c r="F338" s="55"/>
      <c r="G338" s="132"/>
      <c r="H338" s="132"/>
      <c r="I338" s="132"/>
      <c r="J338" s="132"/>
      <c r="K338" s="132"/>
      <c r="L338" s="133"/>
      <c r="M338" s="134"/>
      <c r="N338" s="132"/>
      <c r="O338" s="132"/>
      <c r="P338" s="134" t="str">
        <f t="shared" si="76"/>
        <v>nepildyti</v>
      </c>
      <c r="Q338" s="135" t="str">
        <f t="shared" si="7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70"/>
        <v>0</v>
      </c>
      <c r="BH338" s="54">
        <f t="shared" si="77"/>
        <v>0</v>
      </c>
      <c r="BI338" s="54">
        <f t="shared" si="71"/>
        <v>0</v>
      </c>
      <c r="BJ338" s="54">
        <f t="shared" si="72"/>
        <v>0</v>
      </c>
      <c r="BK338" s="54">
        <f t="shared" si="73"/>
        <v>0</v>
      </c>
      <c r="BL338" s="54">
        <f t="shared" si="78"/>
        <v>0</v>
      </c>
      <c r="BM338" s="54">
        <f t="shared" si="79"/>
        <v>0</v>
      </c>
      <c r="BN338" s="54" t="str">
        <f t="shared" si="80"/>
        <v>ne</v>
      </c>
      <c r="BO338" s="54" t="str">
        <f t="shared" si="81"/>
        <v>ne</v>
      </c>
      <c r="BP338" s="54" t="str">
        <f t="shared" si="81"/>
        <v>ne</v>
      </c>
      <c r="BQ338" s="54" t="str">
        <f t="shared" si="82"/>
        <v>ne</v>
      </c>
      <c r="BR338" s="54" t="str">
        <f t="shared" si="83"/>
        <v>ne</v>
      </c>
      <c r="BS338" s="54" t="str">
        <f t="shared" si="74"/>
        <v>ne</v>
      </c>
    </row>
    <row r="339" spans="2:71" x14ac:dyDescent="0.2">
      <c r="B339" s="54" t="e">
        <f>VLOOKUP(E339,'VPS1'!$J$10:$J$29,1,FALSE)</f>
        <v>#N/A</v>
      </c>
      <c r="C339" s="131" t="str">
        <f t="shared" si="75"/>
        <v/>
      </c>
      <c r="D339" s="132"/>
      <c r="E339" s="132"/>
      <c r="F339" s="55"/>
      <c r="G339" s="132"/>
      <c r="H339" s="132"/>
      <c r="I339" s="132"/>
      <c r="J339" s="132"/>
      <c r="K339" s="132"/>
      <c r="L339" s="133"/>
      <c r="M339" s="134"/>
      <c r="N339" s="132"/>
      <c r="O339" s="132"/>
      <c r="P339" s="134" t="str">
        <f t="shared" si="76"/>
        <v>nepildyti</v>
      </c>
      <c r="Q339" s="135" t="str">
        <f t="shared" si="7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70"/>
        <v>0</v>
      </c>
      <c r="BH339" s="54">
        <f t="shared" si="77"/>
        <v>0</v>
      </c>
      <c r="BI339" s="54">
        <f t="shared" si="71"/>
        <v>0</v>
      </c>
      <c r="BJ339" s="54">
        <f t="shared" si="72"/>
        <v>0</v>
      </c>
      <c r="BK339" s="54">
        <f t="shared" si="73"/>
        <v>0</v>
      </c>
      <c r="BL339" s="54">
        <f t="shared" si="78"/>
        <v>0</v>
      </c>
      <c r="BM339" s="54">
        <f t="shared" si="79"/>
        <v>0</v>
      </c>
      <c r="BN339" s="54" t="str">
        <f t="shared" si="80"/>
        <v>ne</v>
      </c>
      <c r="BO339" s="54" t="str">
        <f t="shared" si="81"/>
        <v>ne</v>
      </c>
      <c r="BP339" s="54" t="str">
        <f t="shared" si="81"/>
        <v>ne</v>
      </c>
      <c r="BQ339" s="54" t="str">
        <f t="shared" si="82"/>
        <v>ne</v>
      </c>
      <c r="BR339" s="54" t="str">
        <f t="shared" si="83"/>
        <v>ne</v>
      </c>
      <c r="BS339" s="54" t="str">
        <f t="shared" si="74"/>
        <v>ne</v>
      </c>
    </row>
    <row r="340" spans="2:71" x14ac:dyDescent="0.2">
      <c r="B340" s="54" t="e">
        <f>VLOOKUP(E340,'VPS1'!$J$10:$J$29,1,FALSE)</f>
        <v>#N/A</v>
      </c>
      <c r="C340" s="131" t="str">
        <f t="shared" si="75"/>
        <v/>
      </c>
      <c r="D340" s="132"/>
      <c r="E340" s="132"/>
      <c r="F340" s="55"/>
      <c r="G340" s="132"/>
      <c r="H340" s="132"/>
      <c r="I340" s="132"/>
      <c r="J340" s="132"/>
      <c r="K340" s="132"/>
      <c r="L340" s="133"/>
      <c r="M340" s="134"/>
      <c r="N340" s="132"/>
      <c r="O340" s="132"/>
      <c r="P340" s="134" t="str">
        <f t="shared" si="76"/>
        <v>nepildyti</v>
      </c>
      <c r="Q340" s="135" t="str">
        <f t="shared" si="7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70"/>
        <v>0</v>
      </c>
      <c r="BH340" s="54">
        <f t="shared" si="77"/>
        <v>0</v>
      </c>
      <c r="BI340" s="54">
        <f t="shared" si="71"/>
        <v>0</v>
      </c>
      <c r="BJ340" s="54">
        <f t="shared" si="72"/>
        <v>0</v>
      </c>
      <c r="BK340" s="54">
        <f t="shared" si="73"/>
        <v>0</v>
      </c>
      <c r="BL340" s="54">
        <f t="shared" si="78"/>
        <v>0</v>
      </c>
      <c r="BM340" s="54">
        <f t="shared" si="79"/>
        <v>0</v>
      </c>
      <c r="BN340" s="54" t="str">
        <f t="shared" si="80"/>
        <v>ne</v>
      </c>
      <c r="BO340" s="54" t="str">
        <f t="shared" si="81"/>
        <v>ne</v>
      </c>
      <c r="BP340" s="54" t="str">
        <f t="shared" si="81"/>
        <v>ne</v>
      </c>
      <c r="BQ340" s="54" t="str">
        <f t="shared" si="82"/>
        <v>ne</v>
      </c>
      <c r="BR340" s="54" t="str">
        <f t="shared" si="83"/>
        <v>ne</v>
      </c>
      <c r="BS340" s="54" t="str">
        <f t="shared" si="74"/>
        <v>ne</v>
      </c>
    </row>
    <row r="341" spans="2:71" x14ac:dyDescent="0.2">
      <c r="B341" s="54" t="e">
        <f>VLOOKUP(E341,'VPS1'!$J$10:$J$29,1,FALSE)</f>
        <v>#N/A</v>
      </c>
      <c r="C341" s="131" t="str">
        <f t="shared" si="75"/>
        <v/>
      </c>
      <c r="D341" s="132"/>
      <c r="E341" s="132"/>
      <c r="F341" s="55"/>
      <c r="G341" s="132"/>
      <c r="H341" s="132"/>
      <c r="I341" s="132"/>
      <c r="J341" s="132"/>
      <c r="K341" s="132"/>
      <c r="L341" s="133"/>
      <c r="M341" s="134"/>
      <c r="N341" s="132"/>
      <c r="O341" s="132"/>
      <c r="P341" s="134" t="str">
        <f t="shared" si="76"/>
        <v>nepildyti</v>
      </c>
      <c r="Q341" s="135" t="str">
        <f t="shared" si="7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70"/>
        <v>0</v>
      </c>
      <c r="BH341" s="54">
        <f t="shared" si="77"/>
        <v>0</v>
      </c>
      <c r="BI341" s="54">
        <f t="shared" si="71"/>
        <v>0</v>
      </c>
      <c r="BJ341" s="54">
        <f t="shared" si="72"/>
        <v>0</v>
      </c>
      <c r="BK341" s="54">
        <f t="shared" si="73"/>
        <v>0</v>
      </c>
      <c r="BL341" s="54">
        <f t="shared" si="78"/>
        <v>0</v>
      </c>
      <c r="BM341" s="54">
        <f t="shared" si="79"/>
        <v>0</v>
      </c>
      <c r="BN341" s="54" t="str">
        <f t="shared" si="80"/>
        <v>ne</v>
      </c>
      <c r="BO341" s="54" t="str">
        <f t="shared" si="81"/>
        <v>ne</v>
      </c>
      <c r="BP341" s="54" t="str">
        <f t="shared" si="81"/>
        <v>ne</v>
      </c>
      <c r="BQ341" s="54" t="str">
        <f t="shared" si="82"/>
        <v>ne</v>
      </c>
      <c r="BR341" s="54" t="str">
        <f t="shared" si="83"/>
        <v>ne</v>
      </c>
      <c r="BS341" s="54" t="str">
        <f t="shared" si="74"/>
        <v>ne</v>
      </c>
    </row>
    <row r="342" spans="2:71" x14ac:dyDescent="0.2">
      <c r="B342" s="54" t="e">
        <f>VLOOKUP(E342,'VPS1'!$J$10:$J$29,1,FALSE)</f>
        <v>#N/A</v>
      </c>
      <c r="C342" s="131" t="str">
        <f t="shared" si="75"/>
        <v/>
      </c>
      <c r="D342" s="132"/>
      <c r="E342" s="132"/>
      <c r="F342" s="55"/>
      <c r="G342" s="132"/>
      <c r="H342" s="132"/>
      <c r="I342" s="132"/>
      <c r="J342" s="132"/>
      <c r="K342" s="132"/>
      <c r="L342" s="133"/>
      <c r="M342" s="134"/>
      <c r="N342" s="132"/>
      <c r="O342" s="132"/>
      <c r="P342" s="134" t="str">
        <f t="shared" si="76"/>
        <v>nepildyti</v>
      </c>
      <c r="Q342" s="135" t="str">
        <f t="shared" si="7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70"/>
        <v>0</v>
      </c>
      <c r="BH342" s="54">
        <f t="shared" si="77"/>
        <v>0</v>
      </c>
      <c r="BI342" s="54">
        <f t="shared" si="71"/>
        <v>0</v>
      </c>
      <c r="BJ342" s="54">
        <f t="shared" si="72"/>
        <v>0</v>
      </c>
      <c r="BK342" s="54">
        <f t="shared" si="73"/>
        <v>0</v>
      </c>
      <c r="BL342" s="54">
        <f t="shared" si="78"/>
        <v>0</v>
      </c>
      <c r="BM342" s="54">
        <f t="shared" si="79"/>
        <v>0</v>
      </c>
      <c r="BN342" s="54" t="str">
        <f t="shared" si="80"/>
        <v>ne</v>
      </c>
      <c r="BO342" s="54" t="str">
        <f t="shared" si="81"/>
        <v>ne</v>
      </c>
      <c r="BP342" s="54" t="str">
        <f t="shared" si="81"/>
        <v>ne</v>
      </c>
      <c r="BQ342" s="54" t="str">
        <f t="shared" si="82"/>
        <v>ne</v>
      </c>
      <c r="BR342" s="54" t="str">
        <f t="shared" si="83"/>
        <v>ne</v>
      </c>
      <c r="BS342" s="54" t="str">
        <f t="shared" si="74"/>
        <v>ne</v>
      </c>
    </row>
    <row r="343" spans="2:71" x14ac:dyDescent="0.2">
      <c r="B343" s="54" t="e">
        <f>VLOOKUP(E343,'VPS1'!$J$10:$J$29,1,FALSE)</f>
        <v>#N/A</v>
      </c>
      <c r="C343" s="131" t="str">
        <f t="shared" si="75"/>
        <v/>
      </c>
      <c r="D343" s="132"/>
      <c r="E343" s="132"/>
      <c r="F343" s="55"/>
      <c r="G343" s="132"/>
      <c r="H343" s="132"/>
      <c r="I343" s="132"/>
      <c r="J343" s="132"/>
      <c r="K343" s="132"/>
      <c r="L343" s="133"/>
      <c r="M343" s="134"/>
      <c r="N343" s="132"/>
      <c r="O343" s="132"/>
      <c r="P343" s="134" t="str">
        <f t="shared" si="76"/>
        <v>nepildyti</v>
      </c>
      <c r="Q343" s="135" t="str">
        <f t="shared" si="7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70"/>
        <v>0</v>
      </c>
      <c r="BH343" s="54">
        <f t="shared" si="77"/>
        <v>0</v>
      </c>
      <c r="BI343" s="54">
        <f t="shared" si="71"/>
        <v>0</v>
      </c>
      <c r="BJ343" s="54">
        <f t="shared" si="72"/>
        <v>0</v>
      </c>
      <c r="BK343" s="54">
        <f t="shared" si="73"/>
        <v>0</v>
      </c>
      <c r="BL343" s="54">
        <f t="shared" si="78"/>
        <v>0</v>
      </c>
      <c r="BM343" s="54">
        <f t="shared" si="79"/>
        <v>0</v>
      </c>
      <c r="BN343" s="54" t="str">
        <f t="shared" si="80"/>
        <v>ne</v>
      </c>
      <c r="BO343" s="54" t="str">
        <f t="shared" si="81"/>
        <v>ne</v>
      </c>
      <c r="BP343" s="54" t="str">
        <f t="shared" si="81"/>
        <v>ne</v>
      </c>
      <c r="BQ343" s="54" t="str">
        <f t="shared" si="82"/>
        <v>ne</v>
      </c>
      <c r="BR343" s="54" t="str">
        <f t="shared" si="83"/>
        <v>ne</v>
      </c>
      <c r="BS343" s="54" t="str">
        <f t="shared" si="74"/>
        <v>ne</v>
      </c>
    </row>
    <row r="344" spans="2:71" x14ac:dyDescent="0.2">
      <c r="B344" s="54" t="e">
        <f>VLOOKUP(E344,'VPS1'!$J$10:$J$29,1,FALSE)</f>
        <v>#N/A</v>
      </c>
      <c r="C344" s="131" t="str">
        <f t="shared" si="75"/>
        <v/>
      </c>
      <c r="D344" s="132"/>
      <c r="E344" s="132"/>
      <c r="F344" s="55"/>
      <c r="G344" s="132"/>
      <c r="H344" s="132"/>
      <c r="I344" s="132"/>
      <c r="J344" s="132"/>
      <c r="K344" s="132"/>
      <c r="L344" s="133"/>
      <c r="M344" s="134"/>
      <c r="N344" s="132"/>
      <c r="O344" s="132"/>
      <c r="P344" s="134" t="str">
        <f t="shared" si="76"/>
        <v>nepildyti</v>
      </c>
      <c r="Q344" s="135" t="str">
        <f t="shared" si="7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70"/>
        <v>0</v>
      </c>
      <c r="BH344" s="54">
        <f t="shared" si="77"/>
        <v>0</v>
      </c>
      <c r="BI344" s="54">
        <f t="shared" si="71"/>
        <v>0</v>
      </c>
      <c r="BJ344" s="54">
        <f t="shared" si="72"/>
        <v>0</v>
      </c>
      <c r="BK344" s="54">
        <f t="shared" si="73"/>
        <v>0</v>
      </c>
      <c r="BL344" s="54">
        <f t="shared" si="78"/>
        <v>0</v>
      </c>
      <c r="BM344" s="54">
        <f t="shared" si="79"/>
        <v>0</v>
      </c>
      <c r="BN344" s="54" t="str">
        <f t="shared" si="80"/>
        <v>ne</v>
      </c>
      <c r="BO344" s="54" t="str">
        <f t="shared" si="81"/>
        <v>ne</v>
      </c>
      <c r="BP344" s="54" t="str">
        <f t="shared" si="81"/>
        <v>ne</v>
      </c>
      <c r="BQ344" s="54" t="str">
        <f t="shared" si="82"/>
        <v>ne</v>
      </c>
      <c r="BR344" s="54" t="str">
        <f t="shared" si="83"/>
        <v>ne</v>
      </c>
      <c r="BS344" s="54" t="str">
        <f t="shared" si="74"/>
        <v>ne</v>
      </c>
    </row>
    <row r="345" spans="2:71" x14ac:dyDescent="0.2">
      <c r="B345" s="54" t="e">
        <f>VLOOKUP(E345,'VPS1'!$J$10:$J$29,1,FALSE)</f>
        <v>#N/A</v>
      </c>
      <c r="C345" s="131" t="str">
        <f t="shared" si="75"/>
        <v/>
      </c>
      <c r="D345" s="132"/>
      <c r="E345" s="132"/>
      <c r="F345" s="55"/>
      <c r="G345" s="132"/>
      <c r="H345" s="132"/>
      <c r="I345" s="132"/>
      <c r="J345" s="132"/>
      <c r="K345" s="132"/>
      <c r="L345" s="133"/>
      <c r="M345" s="134"/>
      <c r="N345" s="132"/>
      <c r="O345" s="132"/>
      <c r="P345" s="134" t="str">
        <f t="shared" si="76"/>
        <v>nepildyti</v>
      </c>
      <c r="Q345" s="135" t="str">
        <f t="shared" si="7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70"/>
        <v>0</v>
      </c>
      <c r="BH345" s="54">
        <f t="shared" si="77"/>
        <v>0</v>
      </c>
      <c r="BI345" s="54">
        <f t="shared" si="71"/>
        <v>0</v>
      </c>
      <c r="BJ345" s="54">
        <f t="shared" si="72"/>
        <v>0</v>
      </c>
      <c r="BK345" s="54">
        <f t="shared" si="73"/>
        <v>0</v>
      </c>
      <c r="BL345" s="54">
        <f t="shared" si="78"/>
        <v>0</v>
      </c>
      <c r="BM345" s="54">
        <f t="shared" si="79"/>
        <v>0</v>
      </c>
      <c r="BN345" s="54" t="str">
        <f t="shared" si="80"/>
        <v>ne</v>
      </c>
      <c r="BO345" s="54" t="str">
        <f t="shared" si="81"/>
        <v>ne</v>
      </c>
      <c r="BP345" s="54" t="str">
        <f t="shared" si="81"/>
        <v>ne</v>
      </c>
      <c r="BQ345" s="54" t="str">
        <f t="shared" si="82"/>
        <v>ne</v>
      </c>
      <c r="BR345" s="54" t="str">
        <f t="shared" si="83"/>
        <v>ne</v>
      </c>
      <c r="BS345" s="54" t="str">
        <f t="shared" si="74"/>
        <v>ne</v>
      </c>
    </row>
    <row r="346" spans="2:71" x14ac:dyDescent="0.2">
      <c r="B346" s="54" t="e">
        <f>VLOOKUP(E346,'VPS1'!$J$10:$J$29,1,FALSE)</f>
        <v>#N/A</v>
      </c>
      <c r="C346" s="131" t="str">
        <f t="shared" si="75"/>
        <v/>
      </c>
      <c r="D346" s="132"/>
      <c r="E346" s="132"/>
      <c r="F346" s="55"/>
      <c r="G346" s="132"/>
      <c r="H346" s="132"/>
      <c r="I346" s="132"/>
      <c r="J346" s="132"/>
      <c r="K346" s="132"/>
      <c r="L346" s="133"/>
      <c r="M346" s="134"/>
      <c r="N346" s="132"/>
      <c r="O346" s="132"/>
      <c r="P346" s="134" t="str">
        <f t="shared" si="76"/>
        <v>nepildyti</v>
      </c>
      <c r="Q346" s="135" t="str">
        <f t="shared" si="7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70"/>
        <v>0</v>
      </c>
      <c r="BH346" s="54">
        <f t="shared" si="77"/>
        <v>0</v>
      </c>
      <c r="BI346" s="54">
        <f t="shared" si="71"/>
        <v>0</v>
      </c>
      <c r="BJ346" s="54">
        <f t="shared" si="72"/>
        <v>0</v>
      </c>
      <c r="BK346" s="54">
        <f t="shared" si="73"/>
        <v>0</v>
      </c>
      <c r="BL346" s="54">
        <f t="shared" si="78"/>
        <v>0</v>
      </c>
      <c r="BM346" s="54">
        <f t="shared" si="79"/>
        <v>0</v>
      </c>
      <c r="BN346" s="54" t="str">
        <f t="shared" si="80"/>
        <v>ne</v>
      </c>
      <c r="BO346" s="54" t="str">
        <f t="shared" si="81"/>
        <v>ne</v>
      </c>
      <c r="BP346" s="54" t="str">
        <f t="shared" si="81"/>
        <v>ne</v>
      </c>
      <c r="BQ346" s="54" t="str">
        <f t="shared" si="82"/>
        <v>ne</v>
      </c>
      <c r="BR346" s="54" t="str">
        <f t="shared" si="83"/>
        <v>ne</v>
      </c>
      <c r="BS346" s="54" t="str">
        <f t="shared" si="74"/>
        <v>ne</v>
      </c>
    </row>
    <row r="347" spans="2:71" x14ac:dyDescent="0.2">
      <c r="B347" s="54" t="e">
        <f>VLOOKUP(E347,'VPS1'!$J$10:$J$29,1,FALSE)</f>
        <v>#N/A</v>
      </c>
      <c r="C347" s="131" t="str">
        <f t="shared" si="75"/>
        <v/>
      </c>
      <c r="D347" s="132"/>
      <c r="E347" s="132"/>
      <c r="F347" s="55"/>
      <c r="G347" s="132"/>
      <c r="H347" s="132"/>
      <c r="I347" s="132"/>
      <c r="J347" s="132"/>
      <c r="K347" s="132"/>
      <c r="L347" s="133"/>
      <c r="M347" s="134"/>
      <c r="N347" s="132"/>
      <c r="O347" s="132"/>
      <c r="P347" s="134" t="str">
        <f t="shared" si="76"/>
        <v>nepildyti</v>
      </c>
      <c r="Q347" s="135" t="str">
        <f t="shared" si="7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70"/>
        <v>0</v>
      </c>
      <c r="BH347" s="54">
        <f t="shared" si="77"/>
        <v>0</v>
      </c>
      <c r="BI347" s="54">
        <f t="shared" si="71"/>
        <v>0</v>
      </c>
      <c r="BJ347" s="54">
        <f t="shared" si="72"/>
        <v>0</v>
      </c>
      <c r="BK347" s="54">
        <f t="shared" si="73"/>
        <v>0</v>
      </c>
      <c r="BL347" s="54">
        <f t="shared" si="78"/>
        <v>0</v>
      </c>
      <c r="BM347" s="54">
        <f t="shared" si="79"/>
        <v>0</v>
      </c>
      <c r="BN347" s="54" t="str">
        <f t="shared" si="80"/>
        <v>ne</v>
      </c>
      <c r="BO347" s="54" t="str">
        <f t="shared" si="81"/>
        <v>ne</v>
      </c>
      <c r="BP347" s="54" t="str">
        <f t="shared" si="81"/>
        <v>ne</v>
      </c>
      <c r="BQ347" s="54" t="str">
        <f t="shared" si="82"/>
        <v>ne</v>
      </c>
      <c r="BR347" s="54" t="str">
        <f t="shared" si="83"/>
        <v>ne</v>
      </c>
      <c r="BS347" s="54" t="str">
        <f t="shared" si="74"/>
        <v>ne</v>
      </c>
    </row>
    <row r="348" spans="2:71" x14ac:dyDescent="0.2">
      <c r="B348" s="54" t="e">
        <f>VLOOKUP(E348,'VPS1'!$J$10:$J$29,1,FALSE)</f>
        <v>#N/A</v>
      </c>
      <c r="C348" s="131" t="str">
        <f t="shared" si="75"/>
        <v/>
      </c>
      <c r="D348" s="132"/>
      <c r="E348" s="132"/>
      <c r="F348" s="55"/>
      <c r="G348" s="132"/>
      <c r="H348" s="132"/>
      <c r="I348" s="132"/>
      <c r="J348" s="132"/>
      <c r="K348" s="132"/>
      <c r="L348" s="133"/>
      <c r="M348" s="134"/>
      <c r="N348" s="132"/>
      <c r="O348" s="132"/>
      <c r="P348" s="134" t="str">
        <f t="shared" si="76"/>
        <v>nepildyti</v>
      </c>
      <c r="Q348" s="135" t="str">
        <f t="shared" si="7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70"/>
        <v>0</v>
      </c>
      <c r="BH348" s="54">
        <f t="shared" si="77"/>
        <v>0</v>
      </c>
      <c r="BI348" s="54">
        <f t="shared" si="71"/>
        <v>0</v>
      </c>
      <c r="BJ348" s="54">
        <f t="shared" si="72"/>
        <v>0</v>
      </c>
      <c r="BK348" s="54">
        <f t="shared" si="73"/>
        <v>0</v>
      </c>
      <c r="BL348" s="54">
        <f t="shared" si="78"/>
        <v>0</v>
      </c>
      <c r="BM348" s="54">
        <f t="shared" si="79"/>
        <v>0</v>
      </c>
      <c r="BN348" s="54" t="str">
        <f t="shared" si="80"/>
        <v>ne</v>
      </c>
      <c r="BO348" s="54" t="str">
        <f t="shared" si="81"/>
        <v>ne</v>
      </c>
      <c r="BP348" s="54" t="str">
        <f t="shared" si="81"/>
        <v>ne</v>
      </c>
      <c r="BQ348" s="54" t="str">
        <f t="shared" si="82"/>
        <v>ne</v>
      </c>
      <c r="BR348" s="54" t="str">
        <f t="shared" si="83"/>
        <v>ne</v>
      </c>
      <c r="BS348" s="54" t="str">
        <f t="shared" si="74"/>
        <v>ne</v>
      </c>
    </row>
    <row r="349" spans="2:71" x14ac:dyDescent="0.2">
      <c r="B349" s="54" t="e">
        <f>VLOOKUP(E349,'VPS1'!$J$10:$J$29,1,FALSE)</f>
        <v>#N/A</v>
      </c>
      <c r="C349" s="131" t="str">
        <f t="shared" si="75"/>
        <v/>
      </c>
      <c r="D349" s="132"/>
      <c r="E349" s="132"/>
      <c r="F349" s="55"/>
      <c r="G349" s="132"/>
      <c r="H349" s="132"/>
      <c r="I349" s="132"/>
      <c r="J349" s="132"/>
      <c r="K349" s="132"/>
      <c r="L349" s="133"/>
      <c r="M349" s="134"/>
      <c r="N349" s="132"/>
      <c r="O349" s="132"/>
      <c r="P349" s="134" t="str">
        <f t="shared" si="76"/>
        <v>nepildyti</v>
      </c>
      <c r="Q349" s="135" t="str">
        <f t="shared" si="7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70"/>
        <v>0</v>
      </c>
      <c r="BH349" s="54">
        <f t="shared" si="77"/>
        <v>0</v>
      </c>
      <c r="BI349" s="54">
        <f t="shared" si="71"/>
        <v>0</v>
      </c>
      <c r="BJ349" s="54">
        <f t="shared" si="72"/>
        <v>0</v>
      </c>
      <c r="BK349" s="54">
        <f t="shared" si="73"/>
        <v>0</v>
      </c>
      <c r="BL349" s="54">
        <f t="shared" si="78"/>
        <v>0</v>
      </c>
      <c r="BM349" s="54">
        <f t="shared" si="79"/>
        <v>0</v>
      </c>
      <c r="BN349" s="54" t="str">
        <f t="shared" si="80"/>
        <v>ne</v>
      </c>
      <c r="BO349" s="54" t="str">
        <f t="shared" si="81"/>
        <v>ne</v>
      </c>
      <c r="BP349" s="54" t="str">
        <f t="shared" si="81"/>
        <v>ne</v>
      </c>
      <c r="BQ349" s="54" t="str">
        <f t="shared" si="82"/>
        <v>ne</v>
      </c>
      <c r="BR349" s="54" t="str">
        <f t="shared" si="83"/>
        <v>ne</v>
      </c>
      <c r="BS349" s="54" t="str">
        <f t="shared" si="74"/>
        <v>ne</v>
      </c>
    </row>
    <row r="350" spans="2:71" x14ac:dyDescent="0.2">
      <c r="B350" s="54" t="e">
        <f>VLOOKUP(E350,'VPS1'!$J$10:$J$29,1,FALSE)</f>
        <v>#N/A</v>
      </c>
      <c r="C350" s="131" t="str">
        <f t="shared" si="75"/>
        <v/>
      </c>
      <c r="D350" s="132"/>
      <c r="E350" s="132"/>
      <c r="F350" s="55"/>
      <c r="G350" s="132"/>
      <c r="H350" s="132"/>
      <c r="I350" s="132"/>
      <c r="J350" s="132"/>
      <c r="K350" s="132"/>
      <c r="L350" s="133"/>
      <c r="M350" s="134"/>
      <c r="N350" s="132"/>
      <c r="O350" s="132"/>
      <c r="P350" s="134" t="str">
        <f t="shared" si="76"/>
        <v>nepildyti</v>
      </c>
      <c r="Q350" s="135" t="str">
        <f t="shared" si="7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70"/>
        <v>0</v>
      </c>
      <c r="BH350" s="54">
        <f t="shared" si="77"/>
        <v>0</v>
      </c>
      <c r="BI350" s="54">
        <f t="shared" si="71"/>
        <v>0</v>
      </c>
      <c r="BJ350" s="54">
        <f t="shared" si="72"/>
        <v>0</v>
      </c>
      <c r="BK350" s="54">
        <f t="shared" si="73"/>
        <v>0</v>
      </c>
      <c r="BL350" s="54">
        <f t="shared" si="78"/>
        <v>0</v>
      </c>
      <c r="BM350" s="54">
        <f t="shared" si="79"/>
        <v>0</v>
      </c>
      <c r="BN350" s="54" t="str">
        <f t="shared" si="80"/>
        <v>ne</v>
      </c>
      <c r="BO350" s="54" t="str">
        <f t="shared" si="81"/>
        <v>ne</v>
      </c>
      <c r="BP350" s="54" t="str">
        <f t="shared" si="81"/>
        <v>ne</v>
      </c>
      <c r="BQ350" s="54" t="str">
        <f t="shared" si="82"/>
        <v>ne</v>
      </c>
      <c r="BR350" s="54" t="str">
        <f t="shared" si="83"/>
        <v>ne</v>
      </c>
      <c r="BS350" s="54" t="str">
        <f t="shared" si="74"/>
        <v>ne</v>
      </c>
    </row>
    <row r="351" spans="2:71" x14ac:dyDescent="0.2">
      <c r="B351" s="54" t="e">
        <f>VLOOKUP(E351,'VPS1'!$J$10:$J$29,1,FALSE)</f>
        <v>#N/A</v>
      </c>
      <c r="C351" s="131" t="str">
        <f t="shared" si="75"/>
        <v/>
      </c>
      <c r="D351" s="132"/>
      <c r="E351" s="132"/>
      <c r="F351" s="55"/>
      <c r="G351" s="132"/>
      <c r="H351" s="132"/>
      <c r="I351" s="132"/>
      <c r="J351" s="132"/>
      <c r="K351" s="132"/>
      <c r="L351" s="133"/>
      <c r="M351" s="134"/>
      <c r="N351" s="132"/>
      <c r="O351" s="132"/>
      <c r="P351" s="134" t="str">
        <f t="shared" si="76"/>
        <v>nepildyti</v>
      </c>
      <c r="Q351" s="135" t="str">
        <f t="shared" si="7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70"/>
        <v>0</v>
      </c>
      <c r="BH351" s="54">
        <f t="shared" si="77"/>
        <v>0</v>
      </c>
      <c r="BI351" s="54">
        <f t="shared" si="71"/>
        <v>0</v>
      </c>
      <c r="BJ351" s="54">
        <f t="shared" si="72"/>
        <v>0</v>
      </c>
      <c r="BK351" s="54">
        <f t="shared" si="73"/>
        <v>0</v>
      </c>
      <c r="BL351" s="54">
        <f t="shared" si="78"/>
        <v>0</v>
      </c>
      <c r="BM351" s="54">
        <f t="shared" si="79"/>
        <v>0</v>
      </c>
      <c r="BN351" s="54" t="str">
        <f t="shared" si="80"/>
        <v>ne</v>
      </c>
      <c r="BO351" s="54" t="str">
        <f t="shared" si="81"/>
        <v>ne</v>
      </c>
      <c r="BP351" s="54" t="str">
        <f t="shared" si="81"/>
        <v>ne</v>
      </c>
      <c r="BQ351" s="54" t="str">
        <f t="shared" si="82"/>
        <v>ne</v>
      </c>
      <c r="BR351" s="54" t="str">
        <f t="shared" si="83"/>
        <v>ne</v>
      </c>
      <c r="BS351" s="54" t="str">
        <f t="shared" si="74"/>
        <v>ne</v>
      </c>
    </row>
    <row r="352" spans="2:71" x14ac:dyDescent="0.2">
      <c r="B352" s="54" t="e">
        <f>VLOOKUP(E352,'VPS1'!$J$10:$J$29,1,FALSE)</f>
        <v>#N/A</v>
      </c>
      <c r="C352" s="131" t="str">
        <f t="shared" si="75"/>
        <v/>
      </c>
      <c r="D352" s="132"/>
      <c r="E352" s="132"/>
      <c r="F352" s="55"/>
      <c r="G352" s="132"/>
      <c r="H352" s="132"/>
      <c r="I352" s="132"/>
      <c r="J352" s="132"/>
      <c r="K352" s="132"/>
      <c r="L352" s="133"/>
      <c r="M352" s="134"/>
      <c r="N352" s="132"/>
      <c r="O352" s="132"/>
      <c r="P352" s="134" t="str">
        <f t="shared" si="76"/>
        <v>nepildyti</v>
      </c>
      <c r="Q352" s="135" t="str">
        <f t="shared" si="7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70"/>
        <v>0</v>
      </c>
      <c r="BH352" s="54">
        <f t="shared" si="77"/>
        <v>0</v>
      </c>
      <c r="BI352" s="54">
        <f t="shared" si="71"/>
        <v>0</v>
      </c>
      <c r="BJ352" s="54">
        <f t="shared" si="72"/>
        <v>0</v>
      </c>
      <c r="BK352" s="54">
        <f t="shared" si="73"/>
        <v>0</v>
      </c>
      <c r="BL352" s="54">
        <f t="shared" si="78"/>
        <v>0</v>
      </c>
      <c r="BM352" s="54">
        <f t="shared" si="79"/>
        <v>0</v>
      </c>
      <c r="BN352" s="54" t="str">
        <f t="shared" si="80"/>
        <v>ne</v>
      </c>
      <c r="BO352" s="54" t="str">
        <f t="shared" si="81"/>
        <v>ne</v>
      </c>
      <c r="BP352" s="54" t="str">
        <f t="shared" si="81"/>
        <v>ne</v>
      </c>
      <c r="BQ352" s="54" t="str">
        <f t="shared" si="82"/>
        <v>ne</v>
      </c>
      <c r="BR352" s="54" t="str">
        <f t="shared" si="83"/>
        <v>ne</v>
      </c>
      <c r="BS352" s="54" t="str">
        <f t="shared" si="74"/>
        <v>ne</v>
      </c>
    </row>
    <row r="353" spans="2:71" x14ac:dyDescent="0.2">
      <c r="B353" s="54" t="e">
        <f>VLOOKUP(E353,'VPS1'!$J$10:$J$29,1,FALSE)</f>
        <v>#N/A</v>
      </c>
      <c r="C353" s="131" t="str">
        <f t="shared" si="75"/>
        <v/>
      </c>
      <c r="D353" s="132"/>
      <c r="E353" s="132"/>
      <c r="F353" s="55"/>
      <c r="G353" s="132"/>
      <c r="H353" s="132"/>
      <c r="I353" s="132"/>
      <c r="J353" s="132"/>
      <c r="K353" s="132"/>
      <c r="L353" s="133"/>
      <c r="M353" s="134"/>
      <c r="N353" s="132"/>
      <c r="O353" s="132"/>
      <c r="P353" s="134" t="str">
        <f t="shared" si="76"/>
        <v>nepildyti</v>
      </c>
      <c r="Q353" s="135" t="str">
        <f t="shared" si="7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70"/>
        <v>0</v>
      </c>
      <c r="BH353" s="54">
        <f t="shared" si="77"/>
        <v>0</v>
      </c>
      <c r="BI353" s="54">
        <f t="shared" si="71"/>
        <v>0</v>
      </c>
      <c r="BJ353" s="54">
        <f t="shared" si="72"/>
        <v>0</v>
      </c>
      <c r="BK353" s="54">
        <f t="shared" si="73"/>
        <v>0</v>
      </c>
      <c r="BL353" s="54">
        <f t="shared" si="78"/>
        <v>0</v>
      </c>
      <c r="BM353" s="54">
        <f t="shared" si="79"/>
        <v>0</v>
      </c>
      <c r="BN353" s="54" t="str">
        <f t="shared" si="80"/>
        <v>ne</v>
      </c>
      <c r="BO353" s="54" t="str">
        <f t="shared" si="81"/>
        <v>ne</v>
      </c>
      <c r="BP353" s="54" t="str">
        <f t="shared" si="81"/>
        <v>ne</v>
      </c>
      <c r="BQ353" s="54" t="str">
        <f t="shared" si="82"/>
        <v>ne</v>
      </c>
      <c r="BR353" s="54" t="str">
        <f t="shared" si="83"/>
        <v>ne</v>
      </c>
      <c r="BS353" s="54" t="str">
        <f t="shared" si="74"/>
        <v>ne</v>
      </c>
    </row>
    <row r="354" spans="2:71" x14ac:dyDescent="0.2">
      <c r="B354" s="54" t="e">
        <f>VLOOKUP(E354,'VPS1'!$J$10:$J$29,1,FALSE)</f>
        <v>#N/A</v>
      </c>
      <c r="C354" s="131" t="str">
        <f t="shared" si="75"/>
        <v/>
      </c>
      <c r="D354" s="132"/>
      <c r="E354" s="132"/>
      <c r="F354" s="55"/>
      <c r="G354" s="132"/>
      <c r="H354" s="132"/>
      <c r="I354" s="132"/>
      <c r="J354" s="132"/>
      <c r="K354" s="132"/>
      <c r="L354" s="133"/>
      <c r="M354" s="134"/>
      <c r="N354" s="132"/>
      <c r="O354" s="132"/>
      <c r="P354" s="134" t="str">
        <f t="shared" si="76"/>
        <v>nepildyti</v>
      </c>
      <c r="Q354" s="135" t="str">
        <f t="shared" si="7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70"/>
        <v>0</v>
      </c>
      <c r="BH354" s="54">
        <f t="shared" si="77"/>
        <v>0</v>
      </c>
      <c r="BI354" s="54">
        <f t="shared" si="71"/>
        <v>0</v>
      </c>
      <c r="BJ354" s="54">
        <f t="shared" si="72"/>
        <v>0</v>
      </c>
      <c r="BK354" s="54">
        <f t="shared" si="73"/>
        <v>0</v>
      </c>
      <c r="BL354" s="54">
        <f t="shared" si="78"/>
        <v>0</v>
      </c>
      <c r="BM354" s="54">
        <f t="shared" si="79"/>
        <v>0</v>
      </c>
      <c r="BN354" s="54" t="str">
        <f t="shared" si="80"/>
        <v>ne</v>
      </c>
      <c r="BO354" s="54" t="str">
        <f t="shared" si="81"/>
        <v>ne</v>
      </c>
      <c r="BP354" s="54" t="str">
        <f t="shared" si="81"/>
        <v>ne</v>
      </c>
      <c r="BQ354" s="54" t="str">
        <f t="shared" si="82"/>
        <v>ne</v>
      </c>
      <c r="BR354" s="54" t="str">
        <f t="shared" si="83"/>
        <v>ne</v>
      </c>
      <c r="BS354" s="54" t="str">
        <f t="shared" si="74"/>
        <v>ne</v>
      </c>
    </row>
    <row r="355" spans="2:71" x14ac:dyDescent="0.2">
      <c r="B355" s="54" t="e">
        <f>VLOOKUP(E355,'VPS1'!$J$10:$J$29,1,FALSE)</f>
        <v>#N/A</v>
      </c>
      <c r="C355" s="131" t="str">
        <f t="shared" si="75"/>
        <v/>
      </c>
      <c r="D355" s="132"/>
      <c r="E355" s="132"/>
      <c r="F355" s="55"/>
      <c r="G355" s="132"/>
      <c r="H355" s="132"/>
      <c r="I355" s="132"/>
      <c r="J355" s="132"/>
      <c r="K355" s="132"/>
      <c r="L355" s="133"/>
      <c r="M355" s="134"/>
      <c r="N355" s="132"/>
      <c r="O355" s="132"/>
      <c r="P355" s="134" t="str">
        <f t="shared" si="76"/>
        <v>nepildyti</v>
      </c>
      <c r="Q355" s="135" t="str">
        <f t="shared" si="7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70"/>
        <v>0</v>
      </c>
      <c r="BH355" s="54">
        <f t="shared" si="77"/>
        <v>0</v>
      </c>
      <c r="BI355" s="54">
        <f t="shared" si="71"/>
        <v>0</v>
      </c>
      <c r="BJ355" s="54">
        <f t="shared" si="72"/>
        <v>0</v>
      </c>
      <c r="BK355" s="54">
        <f t="shared" si="73"/>
        <v>0</v>
      </c>
      <c r="BL355" s="54">
        <f t="shared" si="78"/>
        <v>0</v>
      </c>
      <c r="BM355" s="54">
        <f t="shared" si="79"/>
        <v>0</v>
      </c>
      <c r="BN355" s="54" t="str">
        <f t="shared" si="80"/>
        <v>ne</v>
      </c>
      <c r="BO355" s="54" t="str">
        <f t="shared" si="81"/>
        <v>ne</v>
      </c>
      <c r="BP355" s="54" t="str">
        <f t="shared" si="81"/>
        <v>ne</v>
      </c>
      <c r="BQ355" s="54" t="str">
        <f t="shared" si="82"/>
        <v>ne</v>
      </c>
      <c r="BR355" s="54" t="str">
        <f t="shared" si="83"/>
        <v>ne</v>
      </c>
      <c r="BS355" s="54" t="str">
        <f t="shared" si="74"/>
        <v>ne</v>
      </c>
    </row>
    <row r="356" spans="2:71" x14ac:dyDescent="0.2">
      <c r="B356" s="54" t="e">
        <f>VLOOKUP(E356,'VPS1'!$J$10:$J$29,1,FALSE)</f>
        <v>#N/A</v>
      </c>
      <c r="C356" s="131" t="str">
        <f t="shared" si="75"/>
        <v/>
      </c>
      <c r="D356" s="132"/>
      <c r="E356" s="132"/>
      <c r="F356" s="55"/>
      <c r="G356" s="132"/>
      <c r="H356" s="132"/>
      <c r="I356" s="132"/>
      <c r="J356" s="132"/>
      <c r="K356" s="132"/>
      <c r="L356" s="133"/>
      <c r="M356" s="134"/>
      <c r="N356" s="132"/>
      <c r="O356" s="132"/>
      <c r="P356" s="134" t="str">
        <f t="shared" si="76"/>
        <v>nepildyti</v>
      </c>
      <c r="Q356" s="135" t="str">
        <f t="shared" si="7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70"/>
        <v>0</v>
      </c>
      <c r="BH356" s="54">
        <f t="shared" si="77"/>
        <v>0</v>
      </c>
      <c r="BI356" s="54">
        <f t="shared" si="71"/>
        <v>0</v>
      </c>
      <c r="BJ356" s="54">
        <f t="shared" si="72"/>
        <v>0</v>
      </c>
      <c r="BK356" s="54">
        <f t="shared" si="73"/>
        <v>0</v>
      </c>
      <c r="BL356" s="54">
        <f t="shared" si="78"/>
        <v>0</v>
      </c>
      <c r="BM356" s="54">
        <f t="shared" si="79"/>
        <v>0</v>
      </c>
      <c r="BN356" s="54" t="str">
        <f t="shared" si="80"/>
        <v>ne</v>
      </c>
      <c r="BO356" s="54" t="str">
        <f t="shared" si="81"/>
        <v>ne</v>
      </c>
      <c r="BP356" s="54" t="str">
        <f t="shared" si="81"/>
        <v>ne</v>
      </c>
      <c r="BQ356" s="54" t="str">
        <f t="shared" si="82"/>
        <v>ne</v>
      </c>
      <c r="BR356" s="54" t="str">
        <f t="shared" si="83"/>
        <v>ne</v>
      </c>
      <c r="BS356" s="54" t="str">
        <f t="shared" si="74"/>
        <v>ne</v>
      </c>
    </row>
    <row r="357" spans="2:71" x14ac:dyDescent="0.2">
      <c r="B357" s="54" t="e">
        <f>VLOOKUP(E357,'VPS1'!$J$10:$J$29,1,FALSE)</f>
        <v>#N/A</v>
      </c>
      <c r="C357" s="131" t="str">
        <f t="shared" si="75"/>
        <v/>
      </c>
      <c r="D357" s="132"/>
      <c r="E357" s="132"/>
      <c r="F357" s="55"/>
      <c r="G357" s="132"/>
      <c r="H357" s="132"/>
      <c r="I357" s="132"/>
      <c r="J357" s="132"/>
      <c r="K357" s="132"/>
      <c r="L357" s="133"/>
      <c r="M357" s="134"/>
      <c r="N357" s="132"/>
      <c r="O357" s="132"/>
      <c r="P357" s="134" t="str">
        <f t="shared" si="76"/>
        <v>nepildyti</v>
      </c>
      <c r="Q357" s="135" t="str">
        <f t="shared" si="7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70"/>
        <v>0</v>
      </c>
      <c r="BH357" s="54">
        <f t="shared" si="77"/>
        <v>0</v>
      </c>
      <c r="BI357" s="54">
        <f t="shared" si="71"/>
        <v>0</v>
      </c>
      <c r="BJ357" s="54">
        <f t="shared" si="72"/>
        <v>0</v>
      </c>
      <c r="BK357" s="54">
        <f t="shared" si="73"/>
        <v>0</v>
      </c>
      <c r="BL357" s="54">
        <f t="shared" si="78"/>
        <v>0</v>
      </c>
      <c r="BM357" s="54">
        <f t="shared" si="79"/>
        <v>0</v>
      </c>
      <c r="BN357" s="54" t="str">
        <f t="shared" si="80"/>
        <v>ne</v>
      </c>
      <c r="BO357" s="54" t="str">
        <f t="shared" si="81"/>
        <v>ne</v>
      </c>
      <c r="BP357" s="54" t="str">
        <f t="shared" si="81"/>
        <v>ne</v>
      </c>
      <c r="BQ357" s="54" t="str">
        <f t="shared" si="82"/>
        <v>ne</v>
      </c>
      <c r="BR357" s="54" t="str">
        <f t="shared" si="83"/>
        <v>ne</v>
      </c>
      <c r="BS357" s="54" t="str">
        <f t="shared" si="74"/>
        <v>ne</v>
      </c>
    </row>
    <row r="358" spans="2:71" x14ac:dyDescent="0.2">
      <c r="B358" s="54" t="e">
        <f>VLOOKUP(E358,'VPS1'!$J$10:$J$29,1,FALSE)</f>
        <v>#N/A</v>
      </c>
      <c r="C358" s="131" t="str">
        <f t="shared" si="75"/>
        <v/>
      </c>
      <c r="D358" s="132"/>
      <c r="E358" s="132"/>
      <c r="F358" s="55"/>
      <c r="G358" s="132"/>
      <c r="H358" s="132"/>
      <c r="I358" s="132"/>
      <c r="J358" s="132"/>
      <c r="K358" s="132"/>
      <c r="L358" s="133"/>
      <c r="M358" s="134"/>
      <c r="N358" s="132"/>
      <c r="O358" s="132"/>
      <c r="P358" s="134" t="str">
        <f t="shared" si="76"/>
        <v>nepildyti</v>
      </c>
      <c r="Q358" s="135" t="str">
        <f t="shared" si="7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70"/>
        <v>0</v>
      </c>
      <c r="BH358" s="54">
        <f t="shared" si="77"/>
        <v>0</v>
      </c>
      <c r="BI358" s="54">
        <f t="shared" si="71"/>
        <v>0</v>
      </c>
      <c r="BJ358" s="54">
        <f t="shared" si="72"/>
        <v>0</v>
      </c>
      <c r="BK358" s="54">
        <f t="shared" si="73"/>
        <v>0</v>
      </c>
      <c r="BL358" s="54">
        <f t="shared" si="78"/>
        <v>0</v>
      </c>
      <c r="BM358" s="54">
        <f t="shared" si="79"/>
        <v>0</v>
      </c>
      <c r="BN358" s="54" t="str">
        <f t="shared" si="80"/>
        <v>ne</v>
      </c>
      <c r="BO358" s="54" t="str">
        <f t="shared" si="81"/>
        <v>ne</v>
      </c>
      <c r="BP358" s="54" t="str">
        <f t="shared" si="81"/>
        <v>ne</v>
      </c>
      <c r="BQ358" s="54" t="str">
        <f t="shared" si="82"/>
        <v>ne</v>
      </c>
      <c r="BR358" s="54" t="str">
        <f t="shared" si="83"/>
        <v>ne</v>
      </c>
      <c r="BS358" s="54" t="str">
        <f t="shared" si="74"/>
        <v>ne</v>
      </c>
    </row>
    <row r="359" spans="2:71" x14ac:dyDescent="0.2">
      <c r="B359" s="54" t="e">
        <f>VLOOKUP(E359,'VPS1'!$J$10:$J$29,1,FALSE)</f>
        <v>#N/A</v>
      </c>
      <c r="C359" s="131" t="str">
        <f t="shared" si="75"/>
        <v/>
      </c>
      <c r="D359" s="132"/>
      <c r="E359" s="132"/>
      <c r="F359" s="55"/>
      <c r="G359" s="132"/>
      <c r="H359" s="132"/>
      <c r="I359" s="132"/>
      <c r="J359" s="132"/>
      <c r="K359" s="132"/>
      <c r="L359" s="133"/>
      <c r="M359" s="134"/>
      <c r="N359" s="132"/>
      <c r="O359" s="132"/>
      <c r="P359" s="134" t="str">
        <f t="shared" si="76"/>
        <v>nepildyti</v>
      </c>
      <c r="Q359" s="135" t="str">
        <f t="shared" si="7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70"/>
        <v>0</v>
      </c>
      <c r="BH359" s="54">
        <f t="shared" si="77"/>
        <v>0</v>
      </c>
      <c r="BI359" s="54">
        <f t="shared" si="71"/>
        <v>0</v>
      </c>
      <c r="BJ359" s="54">
        <f t="shared" si="72"/>
        <v>0</v>
      </c>
      <c r="BK359" s="54">
        <f t="shared" si="73"/>
        <v>0</v>
      </c>
      <c r="BL359" s="54">
        <f t="shared" si="78"/>
        <v>0</v>
      </c>
      <c r="BM359" s="54">
        <f t="shared" si="79"/>
        <v>0</v>
      </c>
      <c r="BN359" s="54" t="str">
        <f t="shared" si="80"/>
        <v>ne</v>
      </c>
      <c r="BO359" s="54" t="str">
        <f t="shared" si="81"/>
        <v>ne</v>
      </c>
      <c r="BP359" s="54" t="str">
        <f t="shared" si="81"/>
        <v>ne</v>
      </c>
      <c r="BQ359" s="54" t="str">
        <f t="shared" si="82"/>
        <v>ne</v>
      </c>
      <c r="BR359" s="54" t="str">
        <f t="shared" si="83"/>
        <v>ne</v>
      </c>
      <c r="BS359" s="54" t="str">
        <f t="shared" si="74"/>
        <v>ne</v>
      </c>
    </row>
    <row r="360" spans="2:71" x14ac:dyDescent="0.2">
      <c r="B360" s="54" t="e">
        <f>VLOOKUP(E360,'VPS1'!$J$10:$J$29,1,FALSE)</f>
        <v>#N/A</v>
      </c>
      <c r="C360" s="131" t="str">
        <f t="shared" si="75"/>
        <v/>
      </c>
      <c r="D360" s="132"/>
      <c r="E360" s="132"/>
      <c r="F360" s="55"/>
      <c r="G360" s="132"/>
      <c r="H360" s="132"/>
      <c r="I360" s="132"/>
      <c r="J360" s="132"/>
      <c r="K360" s="132"/>
      <c r="L360" s="133"/>
      <c r="M360" s="134"/>
      <c r="N360" s="132"/>
      <c r="O360" s="132"/>
      <c r="P360" s="134" t="str">
        <f t="shared" si="76"/>
        <v>nepildyti</v>
      </c>
      <c r="Q360" s="135" t="str">
        <f t="shared" si="7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70"/>
        <v>0</v>
      </c>
      <c r="BH360" s="54">
        <f t="shared" si="77"/>
        <v>0</v>
      </c>
      <c r="BI360" s="54">
        <f t="shared" si="71"/>
        <v>0</v>
      </c>
      <c r="BJ360" s="54">
        <f t="shared" si="72"/>
        <v>0</v>
      </c>
      <c r="BK360" s="54">
        <f t="shared" si="73"/>
        <v>0</v>
      </c>
      <c r="BL360" s="54">
        <f t="shared" si="78"/>
        <v>0</v>
      </c>
      <c r="BM360" s="54">
        <f t="shared" si="79"/>
        <v>0</v>
      </c>
      <c r="BN360" s="54" t="str">
        <f t="shared" si="80"/>
        <v>ne</v>
      </c>
      <c r="BO360" s="54" t="str">
        <f t="shared" si="81"/>
        <v>ne</v>
      </c>
      <c r="BP360" s="54" t="str">
        <f t="shared" si="81"/>
        <v>ne</v>
      </c>
      <c r="BQ360" s="54" t="str">
        <f t="shared" si="82"/>
        <v>ne</v>
      </c>
      <c r="BR360" s="54" t="str">
        <f t="shared" si="83"/>
        <v>ne</v>
      </c>
      <c r="BS360" s="54" t="str">
        <f t="shared" si="74"/>
        <v>ne</v>
      </c>
    </row>
    <row r="361" spans="2:71" x14ac:dyDescent="0.2">
      <c r="B361" s="54" t="e">
        <f>VLOOKUP(E361,'VPS1'!$J$10:$J$29,1,FALSE)</f>
        <v>#N/A</v>
      </c>
      <c r="C361" s="131" t="str">
        <f t="shared" si="75"/>
        <v/>
      </c>
      <c r="D361" s="132"/>
      <c r="E361" s="132"/>
      <c r="F361" s="55"/>
      <c r="G361" s="132"/>
      <c r="H361" s="132"/>
      <c r="I361" s="132"/>
      <c r="J361" s="132"/>
      <c r="K361" s="132"/>
      <c r="L361" s="133"/>
      <c r="M361" s="134"/>
      <c r="N361" s="132"/>
      <c r="O361" s="132"/>
      <c r="P361" s="134" t="str">
        <f t="shared" si="76"/>
        <v>nepildyti</v>
      </c>
      <c r="Q361" s="135" t="str">
        <f t="shared" si="7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70"/>
        <v>0</v>
      </c>
      <c r="BH361" s="54">
        <f t="shared" si="77"/>
        <v>0</v>
      </c>
      <c r="BI361" s="54">
        <f t="shared" si="71"/>
        <v>0</v>
      </c>
      <c r="BJ361" s="54">
        <f t="shared" si="72"/>
        <v>0</v>
      </c>
      <c r="BK361" s="54">
        <f t="shared" si="73"/>
        <v>0</v>
      </c>
      <c r="BL361" s="54">
        <f t="shared" si="78"/>
        <v>0</v>
      </c>
      <c r="BM361" s="54">
        <f t="shared" si="79"/>
        <v>0</v>
      </c>
      <c r="BN361" s="54" t="str">
        <f t="shared" si="80"/>
        <v>ne</v>
      </c>
      <c r="BO361" s="54" t="str">
        <f t="shared" si="81"/>
        <v>ne</v>
      </c>
      <c r="BP361" s="54" t="str">
        <f t="shared" si="81"/>
        <v>ne</v>
      </c>
      <c r="BQ361" s="54" t="str">
        <f t="shared" si="82"/>
        <v>ne</v>
      </c>
      <c r="BR361" s="54" t="str">
        <f t="shared" si="83"/>
        <v>ne</v>
      </c>
      <c r="BS361" s="54" t="str">
        <f t="shared" si="74"/>
        <v>ne</v>
      </c>
    </row>
    <row r="362" spans="2:71" x14ac:dyDescent="0.2">
      <c r="B362" s="54" t="e">
        <f>VLOOKUP(E362,'VPS1'!$J$10:$J$29,1,FALSE)</f>
        <v>#N/A</v>
      </c>
      <c r="C362" s="131" t="str">
        <f t="shared" si="75"/>
        <v/>
      </c>
      <c r="D362" s="132"/>
      <c r="E362" s="132"/>
      <c r="F362" s="55"/>
      <c r="G362" s="132"/>
      <c r="H362" s="132"/>
      <c r="I362" s="132"/>
      <c r="J362" s="132"/>
      <c r="K362" s="132"/>
      <c r="L362" s="133"/>
      <c r="M362" s="134"/>
      <c r="N362" s="132"/>
      <c r="O362" s="132"/>
      <c r="P362" s="134" t="str">
        <f t="shared" si="76"/>
        <v>nepildyti</v>
      </c>
      <c r="Q362" s="135" t="str">
        <f t="shared" si="7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70"/>
        <v>0</v>
      </c>
      <c r="BH362" s="54">
        <f t="shared" si="77"/>
        <v>0</v>
      </c>
      <c r="BI362" s="54">
        <f t="shared" si="71"/>
        <v>0</v>
      </c>
      <c r="BJ362" s="54">
        <f t="shared" si="72"/>
        <v>0</v>
      </c>
      <c r="BK362" s="54">
        <f t="shared" si="73"/>
        <v>0</v>
      </c>
      <c r="BL362" s="54">
        <f t="shared" si="78"/>
        <v>0</v>
      </c>
      <c r="BM362" s="54">
        <f t="shared" si="79"/>
        <v>0</v>
      </c>
      <c r="BN362" s="54" t="str">
        <f t="shared" si="80"/>
        <v>ne</v>
      </c>
      <c r="BO362" s="54" t="str">
        <f t="shared" si="81"/>
        <v>ne</v>
      </c>
      <c r="BP362" s="54" t="str">
        <f t="shared" si="81"/>
        <v>ne</v>
      </c>
      <c r="BQ362" s="54" t="str">
        <f t="shared" si="82"/>
        <v>ne</v>
      </c>
      <c r="BR362" s="54" t="str">
        <f t="shared" si="83"/>
        <v>ne</v>
      </c>
      <c r="BS362" s="54" t="str">
        <f t="shared" si="74"/>
        <v>ne</v>
      </c>
    </row>
    <row r="363" spans="2:71" x14ac:dyDescent="0.2">
      <c r="B363" s="54" t="e">
        <f>VLOOKUP(E363,'VPS1'!$J$10:$J$29,1,FALSE)</f>
        <v>#N/A</v>
      </c>
      <c r="C363" s="131" t="str">
        <f t="shared" si="75"/>
        <v/>
      </c>
      <c r="D363" s="132"/>
      <c r="E363" s="132"/>
      <c r="F363" s="55"/>
      <c r="G363" s="132"/>
      <c r="H363" s="132"/>
      <c r="I363" s="132"/>
      <c r="J363" s="132"/>
      <c r="K363" s="132"/>
      <c r="L363" s="133"/>
      <c r="M363" s="134"/>
      <c r="N363" s="132"/>
      <c r="O363" s="132"/>
      <c r="P363" s="134" t="str">
        <f t="shared" si="76"/>
        <v>nepildyti</v>
      </c>
      <c r="Q363" s="135" t="str">
        <f t="shared" si="7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70"/>
        <v>0</v>
      </c>
      <c r="BH363" s="54">
        <f t="shared" si="77"/>
        <v>0</v>
      </c>
      <c r="BI363" s="54">
        <f t="shared" si="71"/>
        <v>0</v>
      </c>
      <c r="BJ363" s="54">
        <f t="shared" si="72"/>
        <v>0</v>
      </c>
      <c r="BK363" s="54">
        <f t="shared" si="73"/>
        <v>0</v>
      </c>
      <c r="BL363" s="54">
        <f t="shared" si="78"/>
        <v>0</v>
      </c>
      <c r="BM363" s="54">
        <f t="shared" si="79"/>
        <v>0</v>
      </c>
      <c r="BN363" s="54" t="str">
        <f t="shared" si="80"/>
        <v>ne</v>
      </c>
      <c r="BO363" s="54" t="str">
        <f t="shared" si="81"/>
        <v>ne</v>
      </c>
      <c r="BP363" s="54" t="str">
        <f t="shared" si="81"/>
        <v>ne</v>
      </c>
      <c r="BQ363" s="54" t="str">
        <f t="shared" si="82"/>
        <v>ne</v>
      </c>
      <c r="BR363" s="54" t="str">
        <f t="shared" si="83"/>
        <v>ne</v>
      </c>
      <c r="BS363" s="54" t="str">
        <f t="shared" si="74"/>
        <v>ne</v>
      </c>
    </row>
    <row r="364" spans="2:71" x14ac:dyDescent="0.2">
      <c r="B364" s="54" t="e">
        <f>VLOOKUP(E364,'VPS1'!$J$10:$J$29,1,FALSE)</f>
        <v>#N/A</v>
      </c>
      <c r="C364" s="131" t="str">
        <f t="shared" si="75"/>
        <v/>
      </c>
      <c r="D364" s="132"/>
      <c r="E364" s="132"/>
      <c r="F364" s="55"/>
      <c r="G364" s="132"/>
      <c r="H364" s="132"/>
      <c r="I364" s="132"/>
      <c r="J364" s="132"/>
      <c r="K364" s="132"/>
      <c r="L364" s="133"/>
      <c r="M364" s="134"/>
      <c r="N364" s="132"/>
      <c r="O364" s="132"/>
      <c r="P364" s="134" t="str">
        <f t="shared" si="76"/>
        <v>nepildyti</v>
      </c>
      <c r="Q364" s="135" t="str">
        <f t="shared" si="7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70"/>
        <v>0</v>
      </c>
      <c r="BH364" s="54">
        <f t="shared" si="77"/>
        <v>0</v>
      </c>
      <c r="BI364" s="54">
        <f t="shared" si="71"/>
        <v>0</v>
      </c>
      <c r="BJ364" s="54">
        <f t="shared" si="72"/>
        <v>0</v>
      </c>
      <c r="BK364" s="54">
        <f t="shared" si="73"/>
        <v>0</v>
      </c>
      <c r="BL364" s="54">
        <f t="shared" si="78"/>
        <v>0</v>
      </c>
      <c r="BM364" s="54">
        <f t="shared" si="79"/>
        <v>0</v>
      </c>
      <c r="BN364" s="54" t="str">
        <f t="shared" si="80"/>
        <v>ne</v>
      </c>
      <c r="BO364" s="54" t="str">
        <f t="shared" si="81"/>
        <v>ne</v>
      </c>
      <c r="BP364" s="54" t="str">
        <f t="shared" si="81"/>
        <v>ne</v>
      </c>
      <c r="BQ364" s="54" t="str">
        <f t="shared" si="82"/>
        <v>ne</v>
      </c>
      <c r="BR364" s="54" t="str">
        <f t="shared" si="83"/>
        <v>ne</v>
      </c>
      <c r="BS364" s="54" t="str">
        <f t="shared" si="74"/>
        <v>ne</v>
      </c>
    </row>
    <row r="365" spans="2:71" x14ac:dyDescent="0.2">
      <c r="B365" s="54" t="e">
        <f>VLOOKUP(E365,'VPS1'!$J$10:$J$29,1,FALSE)</f>
        <v>#N/A</v>
      </c>
      <c r="C365" s="131" t="str">
        <f t="shared" si="75"/>
        <v/>
      </c>
      <c r="D365" s="132"/>
      <c r="E365" s="132"/>
      <c r="F365" s="55"/>
      <c r="G365" s="132"/>
      <c r="H365" s="132"/>
      <c r="I365" s="132"/>
      <c r="J365" s="132"/>
      <c r="K365" s="132"/>
      <c r="L365" s="133"/>
      <c r="M365" s="134"/>
      <c r="N365" s="132"/>
      <c r="O365" s="132"/>
      <c r="P365" s="134" t="str">
        <f t="shared" si="76"/>
        <v>nepildyti</v>
      </c>
      <c r="Q365" s="135" t="str">
        <f t="shared" si="7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70"/>
        <v>0</v>
      </c>
      <c r="BH365" s="54">
        <f t="shared" si="77"/>
        <v>0</v>
      </c>
      <c r="BI365" s="54">
        <f t="shared" si="71"/>
        <v>0</v>
      </c>
      <c r="BJ365" s="54">
        <f t="shared" si="72"/>
        <v>0</v>
      </c>
      <c r="BK365" s="54">
        <f t="shared" si="73"/>
        <v>0</v>
      </c>
      <c r="BL365" s="54">
        <f t="shared" si="78"/>
        <v>0</v>
      </c>
      <c r="BM365" s="54">
        <f t="shared" si="79"/>
        <v>0</v>
      </c>
      <c r="BN365" s="54" t="str">
        <f t="shared" si="80"/>
        <v>ne</v>
      </c>
      <c r="BO365" s="54" t="str">
        <f t="shared" si="81"/>
        <v>ne</v>
      </c>
      <c r="BP365" s="54" t="str">
        <f t="shared" si="81"/>
        <v>ne</v>
      </c>
      <c r="BQ365" s="54" t="str">
        <f t="shared" si="82"/>
        <v>ne</v>
      </c>
      <c r="BR365" s="54" t="str">
        <f t="shared" si="83"/>
        <v>ne</v>
      </c>
      <c r="BS365" s="54" t="str">
        <f t="shared" si="74"/>
        <v>ne</v>
      </c>
    </row>
    <row r="366" spans="2:71" x14ac:dyDescent="0.2">
      <c r="B366" s="54" t="e">
        <f>VLOOKUP(E366,'VPS1'!$J$10:$J$29,1,FALSE)</f>
        <v>#N/A</v>
      </c>
      <c r="C366" s="131" t="str">
        <f t="shared" si="75"/>
        <v/>
      </c>
      <c r="D366" s="132"/>
      <c r="E366" s="132"/>
      <c r="F366" s="55"/>
      <c r="G366" s="132"/>
      <c r="H366" s="132"/>
      <c r="I366" s="132"/>
      <c r="J366" s="132"/>
      <c r="K366" s="132"/>
      <c r="L366" s="133"/>
      <c r="M366" s="134"/>
      <c r="N366" s="132"/>
      <c r="O366" s="132"/>
      <c r="P366" s="134" t="str">
        <f t="shared" si="76"/>
        <v>nepildyti</v>
      </c>
      <c r="Q366" s="135" t="str">
        <f t="shared" si="7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70"/>
        <v>0</v>
      </c>
      <c r="BH366" s="54">
        <f t="shared" si="77"/>
        <v>0</v>
      </c>
      <c r="BI366" s="54">
        <f t="shared" si="71"/>
        <v>0</v>
      </c>
      <c r="BJ366" s="54">
        <f t="shared" si="72"/>
        <v>0</v>
      </c>
      <c r="BK366" s="54">
        <f t="shared" si="73"/>
        <v>0</v>
      </c>
      <c r="BL366" s="54">
        <f t="shared" si="78"/>
        <v>0</v>
      </c>
      <c r="BM366" s="54">
        <f t="shared" si="79"/>
        <v>0</v>
      </c>
      <c r="BN366" s="54" t="str">
        <f t="shared" si="80"/>
        <v>ne</v>
      </c>
      <c r="BO366" s="54" t="str">
        <f t="shared" si="81"/>
        <v>ne</v>
      </c>
      <c r="BP366" s="54" t="str">
        <f t="shared" si="81"/>
        <v>ne</v>
      </c>
      <c r="BQ366" s="54" t="str">
        <f t="shared" si="82"/>
        <v>ne</v>
      </c>
      <c r="BR366" s="54" t="str">
        <f t="shared" si="83"/>
        <v>ne</v>
      </c>
      <c r="BS366" s="54" t="str">
        <f t="shared" si="74"/>
        <v>ne</v>
      </c>
    </row>
    <row r="367" spans="2:71" x14ac:dyDescent="0.2">
      <c r="B367" s="54" t="e">
        <f>VLOOKUP(E367,'VPS1'!$J$10:$J$29,1,FALSE)</f>
        <v>#N/A</v>
      </c>
      <c r="C367" s="131" t="str">
        <f t="shared" si="75"/>
        <v/>
      </c>
      <c r="D367" s="132"/>
      <c r="E367" s="132"/>
      <c r="F367" s="55"/>
      <c r="G367" s="132"/>
      <c r="H367" s="132"/>
      <c r="I367" s="132"/>
      <c r="J367" s="132"/>
      <c r="K367" s="132"/>
      <c r="L367" s="133"/>
      <c r="M367" s="134"/>
      <c r="N367" s="132"/>
      <c r="O367" s="132"/>
      <c r="P367" s="134" t="str">
        <f t="shared" si="76"/>
        <v>nepildyti</v>
      </c>
      <c r="Q367" s="135" t="str">
        <f t="shared" si="7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70"/>
        <v>0</v>
      </c>
      <c r="BH367" s="54">
        <f t="shared" si="77"/>
        <v>0</v>
      </c>
      <c r="BI367" s="54">
        <f t="shared" si="71"/>
        <v>0</v>
      </c>
      <c r="BJ367" s="54">
        <f t="shared" si="72"/>
        <v>0</v>
      </c>
      <c r="BK367" s="54">
        <f t="shared" si="73"/>
        <v>0</v>
      </c>
      <c r="BL367" s="54">
        <f t="shared" si="78"/>
        <v>0</v>
      </c>
      <c r="BM367" s="54">
        <f t="shared" si="79"/>
        <v>0</v>
      </c>
      <c r="BN367" s="54" t="str">
        <f t="shared" si="80"/>
        <v>ne</v>
      </c>
      <c r="BO367" s="54" t="str">
        <f t="shared" si="81"/>
        <v>ne</v>
      </c>
      <c r="BP367" s="54" t="str">
        <f t="shared" si="81"/>
        <v>ne</v>
      </c>
      <c r="BQ367" s="54" t="str">
        <f t="shared" si="82"/>
        <v>ne</v>
      </c>
      <c r="BR367" s="54" t="str">
        <f t="shared" si="83"/>
        <v>ne</v>
      </c>
      <c r="BS367" s="54" t="str">
        <f t="shared" si="74"/>
        <v>ne</v>
      </c>
    </row>
    <row r="368" spans="2:71" x14ac:dyDescent="0.2">
      <c r="B368" s="54" t="e">
        <f>VLOOKUP(E368,'VPS1'!$J$10:$J$29,1,FALSE)</f>
        <v>#N/A</v>
      </c>
      <c r="C368" s="131" t="str">
        <f t="shared" si="75"/>
        <v/>
      </c>
      <c r="D368" s="132"/>
      <c r="E368" s="132"/>
      <c r="F368" s="55"/>
      <c r="G368" s="132"/>
      <c r="H368" s="132"/>
      <c r="I368" s="132"/>
      <c r="J368" s="132"/>
      <c r="K368" s="132"/>
      <c r="L368" s="133"/>
      <c r="M368" s="134"/>
      <c r="N368" s="132"/>
      <c r="O368" s="132"/>
      <c r="P368" s="134" t="str">
        <f t="shared" si="76"/>
        <v>nepildyti</v>
      </c>
      <c r="Q368" s="135" t="str">
        <f t="shared" si="7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70"/>
        <v>0</v>
      </c>
      <c r="BH368" s="54">
        <f t="shared" si="77"/>
        <v>0</v>
      </c>
      <c r="BI368" s="54">
        <f t="shared" si="71"/>
        <v>0</v>
      </c>
      <c r="BJ368" s="54">
        <f t="shared" si="72"/>
        <v>0</v>
      </c>
      <c r="BK368" s="54">
        <f t="shared" si="73"/>
        <v>0</v>
      </c>
      <c r="BL368" s="54">
        <f t="shared" si="78"/>
        <v>0</v>
      </c>
      <c r="BM368" s="54">
        <f t="shared" si="79"/>
        <v>0</v>
      </c>
      <c r="BN368" s="54" t="str">
        <f t="shared" si="80"/>
        <v>ne</v>
      </c>
      <c r="BO368" s="54" t="str">
        <f t="shared" si="81"/>
        <v>ne</v>
      </c>
      <c r="BP368" s="54" t="str">
        <f t="shared" si="81"/>
        <v>ne</v>
      </c>
      <c r="BQ368" s="54" t="str">
        <f t="shared" si="82"/>
        <v>ne</v>
      </c>
      <c r="BR368" s="54" t="str">
        <f t="shared" si="83"/>
        <v>ne</v>
      </c>
      <c r="BS368" s="54" t="str">
        <f t="shared" si="74"/>
        <v>ne</v>
      </c>
    </row>
    <row r="369" spans="2:71" x14ac:dyDescent="0.2">
      <c r="B369" s="54" t="e">
        <f>VLOOKUP(E369,'VPS1'!$J$10:$J$29,1,FALSE)</f>
        <v>#N/A</v>
      </c>
      <c r="C369" s="131" t="str">
        <f t="shared" si="75"/>
        <v/>
      </c>
      <c r="D369" s="132"/>
      <c r="E369" s="132"/>
      <c r="F369" s="55"/>
      <c r="G369" s="132"/>
      <c r="H369" s="132"/>
      <c r="I369" s="132"/>
      <c r="J369" s="132"/>
      <c r="K369" s="132"/>
      <c r="L369" s="133"/>
      <c r="M369" s="134"/>
      <c r="N369" s="132"/>
      <c r="O369" s="132"/>
      <c r="P369" s="134" t="str">
        <f t="shared" si="76"/>
        <v>nepildyti</v>
      </c>
      <c r="Q369" s="135" t="str">
        <f t="shared" si="7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70"/>
        <v>0</v>
      </c>
      <c r="BH369" s="54">
        <f t="shared" si="77"/>
        <v>0</v>
      </c>
      <c r="BI369" s="54">
        <f t="shared" si="71"/>
        <v>0</v>
      </c>
      <c r="BJ369" s="54">
        <f t="shared" si="72"/>
        <v>0</v>
      </c>
      <c r="BK369" s="54">
        <f t="shared" si="73"/>
        <v>0</v>
      </c>
      <c r="BL369" s="54">
        <f t="shared" si="78"/>
        <v>0</v>
      </c>
      <c r="BM369" s="54">
        <f t="shared" si="79"/>
        <v>0</v>
      </c>
      <c r="BN369" s="54" t="str">
        <f t="shared" si="80"/>
        <v>ne</v>
      </c>
      <c r="BO369" s="54" t="str">
        <f t="shared" si="81"/>
        <v>ne</v>
      </c>
      <c r="BP369" s="54" t="str">
        <f t="shared" si="81"/>
        <v>ne</v>
      </c>
      <c r="BQ369" s="54" t="str">
        <f t="shared" si="82"/>
        <v>ne</v>
      </c>
      <c r="BR369" s="54" t="str">
        <f t="shared" si="83"/>
        <v>ne</v>
      </c>
      <c r="BS369" s="54" t="str">
        <f t="shared" si="74"/>
        <v>ne</v>
      </c>
    </row>
    <row r="370" spans="2:71" x14ac:dyDescent="0.2">
      <c r="B370" s="54" t="e">
        <f>VLOOKUP(E370,'VPS1'!$J$10:$J$29,1,FALSE)</f>
        <v>#N/A</v>
      </c>
      <c r="C370" s="131" t="str">
        <f t="shared" si="75"/>
        <v/>
      </c>
      <c r="D370" s="132"/>
      <c r="E370" s="132"/>
      <c r="F370" s="55"/>
      <c r="G370" s="132"/>
      <c r="H370" s="132"/>
      <c r="I370" s="132"/>
      <c r="J370" s="132"/>
      <c r="K370" s="132"/>
      <c r="L370" s="133"/>
      <c r="M370" s="134"/>
      <c r="N370" s="132"/>
      <c r="O370" s="132"/>
      <c r="P370" s="134" t="str">
        <f t="shared" si="76"/>
        <v>nepildyti</v>
      </c>
      <c r="Q370" s="135" t="str">
        <f t="shared" si="7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70"/>
        <v>0</v>
      </c>
      <c r="BH370" s="54">
        <f t="shared" si="77"/>
        <v>0</v>
      </c>
      <c r="BI370" s="54">
        <f t="shared" si="71"/>
        <v>0</v>
      </c>
      <c r="BJ370" s="54">
        <f t="shared" si="72"/>
        <v>0</v>
      </c>
      <c r="BK370" s="54">
        <f t="shared" si="73"/>
        <v>0</v>
      </c>
      <c r="BL370" s="54">
        <f t="shared" si="78"/>
        <v>0</v>
      </c>
      <c r="BM370" s="54">
        <f t="shared" si="79"/>
        <v>0</v>
      </c>
      <c r="BN370" s="54" t="str">
        <f t="shared" si="80"/>
        <v>ne</v>
      </c>
      <c r="BO370" s="54" t="str">
        <f t="shared" si="81"/>
        <v>ne</v>
      </c>
      <c r="BP370" s="54" t="str">
        <f t="shared" si="81"/>
        <v>ne</v>
      </c>
      <c r="BQ370" s="54" t="str">
        <f t="shared" si="82"/>
        <v>ne</v>
      </c>
      <c r="BR370" s="54" t="str">
        <f t="shared" si="83"/>
        <v>ne</v>
      </c>
      <c r="BS370" s="54" t="str">
        <f t="shared" si="74"/>
        <v>ne</v>
      </c>
    </row>
    <row r="371" spans="2:71" x14ac:dyDescent="0.2">
      <c r="B371" s="54" t="e">
        <f>VLOOKUP(E371,'VPS1'!$J$10:$J$29,1,FALSE)</f>
        <v>#N/A</v>
      </c>
      <c r="C371" s="131" t="str">
        <f t="shared" si="75"/>
        <v/>
      </c>
      <c r="D371" s="132"/>
      <c r="E371" s="132"/>
      <c r="F371" s="55"/>
      <c r="G371" s="132"/>
      <c r="H371" s="132"/>
      <c r="I371" s="132"/>
      <c r="J371" s="132"/>
      <c r="K371" s="132"/>
      <c r="L371" s="133"/>
      <c r="M371" s="134"/>
      <c r="N371" s="132"/>
      <c r="O371" s="132"/>
      <c r="P371" s="134" t="str">
        <f t="shared" si="76"/>
        <v>nepildyti</v>
      </c>
      <c r="Q371" s="135" t="str">
        <f t="shared" si="7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70"/>
        <v>0</v>
      </c>
      <c r="BH371" s="54">
        <f t="shared" si="77"/>
        <v>0</v>
      </c>
      <c r="BI371" s="54">
        <f t="shared" si="71"/>
        <v>0</v>
      </c>
      <c r="BJ371" s="54">
        <f t="shared" si="72"/>
        <v>0</v>
      </c>
      <c r="BK371" s="54">
        <f t="shared" si="73"/>
        <v>0</v>
      </c>
      <c r="BL371" s="54">
        <f t="shared" si="78"/>
        <v>0</v>
      </c>
      <c r="BM371" s="54">
        <f t="shared" si="79"/>
        <v>0</v>
      </c>
      <c r="BN371" s="54" t="str">
        <f t="shared" si="80"/>
        <v>ne</v>
      </c>
      <c r="BO371" s="54" t="str">
        <f t="shared" si="81"/>
        <v>ne</v>
      </c>
      <c r="BP371" s="54" t="str">
        <f t="shared" si="81"/>
        <v>ne</v>
      </c>
      <c r="BQ371" s="54" t="str">
        <f t="shared" si="82"/>
        <v>ne</v>
      </c>
      <c r="BR371" s="54" t="str">
        <f t="shared" si="83"/>
        <v>ne</v>
      </c>
      <c r="BS371" s="54" t="str">
        <f t="shared" si="74"/>
        <v>ne</v>
      </c>
    </row>
    <row r="372" spans="2:71" x14ac:dyDescent="0.2">
      <c r="B372" s="54" t="e">
        <f>VLOOKUP(E372,'VPS1'!$J$10:$J$29,1,FALSE)</f>
        <v>#N/A</v>
      </c>
      <c r="C372" s="131" t="str">
        <f t="shared" si="75"/>
        <v/>
      </c>
      <c r="D372" s="132"/>
      <c r="E372" s="132"/>
      <c r="F372" s="55"/>
      <c r="G372" s="132"/>
      <c r="H372" s="132"/>
      <c r="I372" s="132"/>
      <c r="J372" s="132"/>
      <c r="K372" s="132"/>
      <c r="L372" s="133"/>
      <c r="M372" s="134"/>
      <c r="N372" s="132"/>
      <c r="O372" s="132"/>
      <c r="P372" s="134" t="str">
        <f t="shared" si="76"/>
        <v>nepildyti</v>
      </c>
      <c r="Q372" s="135" t="str">
        <f t="shared" si="7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70"/>
        <v>0</v>
      </c>
      <c r="BH372" s="54">
        <f t="shared" si="77"/>
        <v>0</v>
      </c>
      <c r="BI372" s="54">
        <f t="shared" si="71"/>
        <v>0</v>
      </c>
      <c r="BJ372" s="54">
        <f t="shared" si="72"/>
        <v>0</v>
      </c>
      <c r="BK372" s="54">
        <f t="shared" si="73"/>
        <v>0</v>
      </c>
      <c r="BL372" s="54">
        <f t="shared" si="78"/>
        <v>0</v>
      </c>
      <c r="BM372" s="54">
        <f t="shared" si="79"/>
        <v>0</v>
      </c>
      <c r="BN372" s="54" t="str">
        <f t="shared" si="80"/>
        <v>ne</v>
      </c>
      <c r="BO372" s="54" t="str">
        <f t="shared" si="81"/>
        <v>ne</v>
      </c>
      <c r="BP372" s="54" t="str">
        <f t="shared" si="81"/>
        <v>ne</v>
      </c>
      <c r="BQ372" s="54" t="str">
        <f t="shared" si="82"/>
        <v>ne</v>
      </c>
      <c r="BR372" s="54" t="str">
        <f t="shared" si="83"/>
        <v>ne</v>
      </c>
      <c r="BS372" s="54" t="str">
        <f t="shared" si="74"/>
        <v>ne</v>
      </c>
    </row>
    <row r="373" spans="2:71" x14ac:dyDescent="0.2">
      <c r="B373" s="54" t="e">
        <f>VLOOKUP(E373,'VPS1'!$J$10:$J$29,1,FALSE)</f>
        <v>#N/A</v>
      </c>
      <c r="C373" s="131" t="str">
        <f t="shared" si="75"/>
        <v/>
      </c>
      <c r="D373" s="132"/>
      <c r="E373" s="132"/>
      <c r="F373" s="55"/>
      <c r="G373" s="132"/>
      <c r="H373" s="132"/>
      <c r="I373" s="132"/>
      <c r="J373" s="132"/>
      <c r="K373" s="132"/>
      <c r="L373" s="133"/>
      <c r="M373" s="134"/>
      <c r="N373" s="132"/>
      <c r="O373" s="132"/>
      <c r="P373" s="134" t="str">
        <f t="shared" si="76"/>
        <v>nepildyti</v>
      </c>
      <c r="Q373" s="135" t="str">
        <f t="shared" si="7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70"/>
        <v>0</v>
      </c>
      <c r="BH373" s="54">
        <f t="shared" si="77"/>
        <v>0</v>
      </c>
      <c r="BI373" s="54">
        <f t="shared" si="71"/>
        <v>0</v>
      </c>
      <c r="BJ373" s="54">
        <f t="shared" si="72"/>
        <v>0</v>
      </c>
      <c r="BK373" s="54">
        <f t="shared" si="73"/>
        <v>0</v>
      </c>
      <c r="BL373" s="54">
        <f t="shared" si="78"/>
        <v>0</v>
      </c>
      <c r="BM373" s="54">
        <f t="shared" si="79"/>
        <v>0</v>
      </c>
      <c r="BN373" s="54" t="str">
        <f t="shared" si="80"/>
        <v>ne</v>
      </c>
      <c r="BO373" s="54" t="str">
        <f t="shared" si="81"/>
        <v>ne</v>
      </c>
      <c r="BP373" s="54" t="str">
        <f t="shared" si="81"/>
        <v>ne</v>
      </c>
      <c r="BQ373" s="54" t="str">
        <f t="shared" si="82"/>
        <v>ne</v>
      </c>
      <c r="BR373" s="54" t="str">
        <f t="shared" si="83"/>
        <v>ne</v>
      </c>
      <c r="BS373" s="54" t="str">
        <f t="shared" si="74"/>
        <v>ne</v>
      </c>
    </row>
    <row r="374" spans="2:71" x14ac:dyDescent="0.2">
      <c r="B374" s="54" t="e">
        <f>VLOOKUP(E374,'VPS1'!$J$10:$J$29,1,FALSE)</f>
        <v>#N/A</v>
      </c>
      <c r="C374" s="131" t="str">
        <f t="shared" si="75"/>
        <v/>
      </c>
      <c r="D374" s="132"/>
      <c r="E374" s="132"/>
      <c r="F374" s="55"/>
      <c r="G374" s="132"/>
      <c r="H374" s="132"/>
      <c r="I374" s="132"/>
      <c r="J374" s="132"/>
      <c r="K374" s="132"/>
      <c r="L374" s="133"/>
      <c r="M374" s="134"/>
      <c r="N374" s="132"/>
      <c r="O374" s="132"/>
      <c r="P374" s="134" t="str">
        <f t="shared" si="76"/>
        <v>nepildyti</v>
      </c>
      <c r="Q374" s="135" t="str">
        <f t="shared" si="7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70"/>
        <v>0</v>
      </c>
      <c r="BH374" s="54">
        <f t="shared" si="77"/>
        <v>0</v>
      </c>
      <c r="BI374" s="54">
        <f t="shared" si="71"/>
        <v>0</v>
      </c>
      <c r="BJ374" s="54">
        <f t="shared" si="72"/>
        <v>0</v>
      </c>
      <c r="BK374" s="54">
        <f t="shared" si="73"/>
        <v>0</v>
      </c>
      <c r="BL374" s="54">
        <f t="shared" si="78"/>
        <v>0</v>
      </c>
      <c r="BM374" s="54">
        <f t="shared" si="79"/>
        <v>0</v>
      </c>
      <c r="BN374" s="54" t="str">
        <f t="shared" si="80"/>
        <v>ne</v>
      </c>
      <c r="BO374" s="54" t="str">
        <f t="shared" si="81"/>
        <v>ne</v>
      </c>
      <c r="BP374" s="54" t="str">
        <f t="shared" si="81"/>
        <v>ne</v>
      </c>
      <c r="BQ374" s="54" t="str">
        <f t="shared" si="82"/>
        <v>ne</v>
      </c>
      <c r="BR374" s="54" t="str">
        <f t="shared" si="83"/>
        <v>ne</v>
      </c>
      <c r="BS374" s="54" t="str">
        <f t="shared" si="74"/>
        <v>ne</v>
      </c>
    </row>
    <row r="375" spans="2:71" x14ac:dyDescent="0.2">
      <c r="B375" s="54" t="e">
        <f>VLOOKUP(E375,'VPS1'!$J$10:$J$29,1,FALSE)</f>
        <v>#N/A</v>
      </c>
      <c r="C375" s="131" t="str">
        <f t="shared" si="75"/>
        <v/>
      </c>
      <c r="D375" s="132"/>
      <c r="E375" s="132"/>
      <c r="F375" s="55"/>
      <c r="G375" s="132"/>
      <c r="H375" s="132"/>
      <c r="I375" s="132"/>
      <c r="J375" s="132"/>
      <c r="K375" s="132"/>
      <c r="L375" s="133"/>
      <c r="M375" s="134"/>
      <c r="N375" s="132"/>
      <c r="O375" s="132"/>
      <c r="P375" s="134" t="str">
        <f t="shared" si="76"/>
        <v>nepildyti</v>
      </c>
      <c r="Q375" s="135" t="str">
        <f t="shared" si="7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70"/>
        <v>0</v>
      </c>
      <c r="BH375" s="54">
        <f t="shared" si="77"/>
        <v>0</v>
      </c>
      <c r="BI375" s="54">
        <f t="shared" si="71"/>
        <v>0</v>
      </c>
      <c r="BJ375" s="54">
        <f t="shared" si="72"/>
        <v>0</v>
      </c>
      <c r="BK375" s="54">
        <f t="shared" si="73"/>
        <v>0</v>
      </c>
      <c r="BL375" s="54">
        <f t="shared" si="78"/>
        <v>0</v>
      </c>
      <c r="BM375" s="54">
        <f t="shared" si="79"/>
        <v>0</v>
      </c>
      <c r="BN375" s="54" t="str">
        <f t="shared" si="80"/>
        <v>ne</v>
      </c>
      <c r="BO375" s="54" t="str">
        <f t="shared" si="81"/>
        <v>ne</v>
      </c>
      <c r="BP375" s="54" t="str">
        <f t="shared" si="81"/>
        <v>ne</v>
      </c>
      <c r="BQ375" s="54" t="str">
        <f t="shared" si="82"/>
        <v>ne</v>
      </c>
      <c r="BR375" s="54" t="str">
        <f t="shared" si="83"/>
        <v>ne</v>
      </c>
      <c r="BS375" s="54" t="str">
        <f t="shared" si="74"/>
        <v>ne</v>
      </c>
    </row>
    <row r="376" spans="2:71" x14ac:dyDescent="0.2">
      <c r="B376" s="54" t="e">
        <f>VLOOKUP(E376,'VPS1'!$J$10:$J$29,1,FALSE)</f>
        <v>#N/A</v>
      </c>
      <c r="C376" s="131" t="str">
        <f t="shared" si="75"/>
        <v/>
      </c>
      <c r="D376" s="132"/>
      <c r="E376" s="132"/>
      <c r="F376" s="55"/>
      <c r="G376" s="132"/>
      <c r="H376" s="132"/>
      <c r="I376" s="132"/>
      <c r="J376" s="132"/>
      <c r="K376" s="132"/>
      <c r="L376" s="133"/>
      <c r="M376" s="134"/>
      <c r="N376" s="132"/>
      <c r="O376" s="132"/>
      <c r="P376" s="134" t="str">
        <f t="shared" si="76"/>
        <v>nepildyti</v>
      </c>
      <c r="Q376" s="135" t="str">
        <f t="shared" si="7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70"/>
        <v>0</v>
      </c>
      <c r="BH376" s="54">
        <f t="shared" si="77"/>
        <v>0</v>
      </c>
      <c r="BI376" s="54">
        <f t="shared" si="71"/>
        <v>0</v>
      </c>
      <c r="BJ376" s="54">
        <f t="shared" si="72"/>
        <v>0</v>
      </c>
      <c r="BK376" s="54">
        <f t="shared" si="73"/>
        <v>0</v>
      </c>
      <c r="BL376" s="54">
        <f t="shared" si="78"/>
        <v>0</v>
      </c>
      <c r="BM376" s="54">
        <f t="shared" si="79"/>
        <v>0</v>
      </c>
      <c r="BN376" s="54" t="str">
        <f t="shared" si="80"/>
        <v>ne</v>
      </c>
      <c r="BO376" s="54" t="str">
        <f t="shared" si="81"/>
        <v>ne</v>
      </c>
      <c r="BP376" s="54" t="str">
        <f t="shared" si="81"/>
        <v>ne</v>
      </c>
      <c r="BQ376" s="54" t="str">
        <f t="shared" si="82"/>
        <v>ne</v>
      </c>
      <c r="BR376" s="54" t="str">
        <f t="shared" si="83"/>
        <v>ne</v>
      </c>
      <c r="BS376" s="54" t="str">
        <f t="shared" si="74"/>
        <v>ne</v>
      </c>
    </row>
    <row r="377" spans="2:71" x14ac:dyDescent="0.2">
      <c r="B377" s="54" t="e">
        <f>VLOOKUP(E377,'VPS1'!$J$10:$J$29,1,FALSE)</f>
        <v>#N/A</v>
      </c>
      <c r="C377" s="131" t="str">
        <f t="shared" si="75"/>
        <v/>
      </c>
      <c r="D377" s="132"/>
      <c r="E377" s="132"/>
      <c r="F377" s="55"/>
      <c r="G377" s="132"/>
      <c r="H377" s="132"/>
      <c r="I377" s="132"/>
      <c r="J377" s="132"/>
      <c r="K377" s="132"/>
      <c r="L377" s="133"/>
      <c r="M377" s="134"/>
      <c r="N377" s="132"/>
      <c r="O377" s="132"/>
      <c r="P377" s="134" t="str">
        <f t="shared" si="76"/>
        <v>nepildyti</v>
      </c>
      <c r="Q377" s="135" t="str">
        <f t="shared" si="7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70"/>
        <v>0</v>
      </c>
      <c r="BH377" s="54">
        <f t="shared" si="77"/>
        <v>0</v>
      </c>
      <c r="BI377" s="54">
        <f t="shared" si="71"/>
        <v>0</v>
      </c>
      <c r="BJ377" s="54">
        <f t="shared" si="72"/>
        <v>0</v>
      </c>
      <c r="BK377" s="54">
        <f t="shared" si="73"/>
        <v>0</v>
      </c>
      <c r="BL377" s="54">
        <f t="shared" si="78"/>
        <v>0</v>
      </c>
      <c r="BM377" s="54">
        <f t="shared" si="79"/>
        <v>0</v>
      </c>
      <c r="BN377" s="54" t="str">
        <f t="shared" si="80"/>
        <v>ne</v>
      </c>
      <c r="BO377" s="54" t="str">
        <f t="shared" si="81"/>
        <v>ne</v>
      </c>
      <c r="BP377" s="54" t="str">
        <f t="shared" si="81"/>
        <v>ne</v>
      </c>
      <c r="BQ377" s="54" t="str">
        <f t="shared" si="82"/>
        <v>ne</v>
      </c>
      <c r="BR377" s="54" t="str">
        <f t="shared" si="83"/>
        <v>ne</v>
      </c>
      <c r="BS377" s="54" t="str">
        <f t="shared" si="74"/>
        <v>ne</v>
      </c>
    </row>
    <row r="378" spans="2:71" x14ac:dyDescent="0.2">
      <c r="B378" s="54" t="e">
        <f>VLOOKUP(E378,'VPS1'!$J$10:$J$29,1,FALSE)</f>
        <v>#N/A</v>
      </c>
      <c r="C378" s="131" t="str">
        <f t="shared" si="75"/>
        <v/>
      </c>
      <c r="D378" s="132"/>
      <c r="E378" s="132"/>
      <c r="F378" s="55"/>
      <c r="G378" s="132"/>
      <c r="H378" s="132"/>
      <c r="I378" s="132"/>
      <c r="J378" s="132"/>
      <c r="K378" s="132"/>
      <c r="L378" s="133"/>
      <c r="M378" s="134"/>
      <c r="N378" s="132"/>
      <c r="O378" s="132"/>
      <c r="P378" s="134" t="str">
        <f t="shared" si="76"/>
        <v>nepildyti</v>
      </c>
      <c r="Q378" s="135" t="str">
        <f t="shared" si="7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70"/>
        <v>0</v>
      </c>
      <c r="BH378" s="54">
        <f t="shared" si="77"/>
        <v>0</v>
      </c>
      <c r="BI378" s="54">
        <f t="shared" si="71"/>
        <v>0</v>
      </c>
      <c r="BJ378" s="54">
        <f t="shared" si="72"/>
        <v>0</v>
      </c>
      <c r="BK378" s="54">
        <f t="shared" si="73"/>
        <v>0</v>
      </c>
      <c r="BL378" s="54">
        <f t="shared" si="78"/>
        <v>0</v>
      </c>
      <c r="BM378" s="54">
        <f t="shared" si="79"/>
        <v>0</v>
      </c>
      <c r="BN378" s="54" t="str">
        <f t="shared" si="80"/>
        <v>ne</v>
      </c>
      <c r="BO378" s="54" t="str">
        <f t="shared" si="81"/>
        <v>ne</v>
      </c>
      <c r="BP378" s="54" t="str">
        <f t="shared" si="81"/>
        <v>ne</v>
      </c>
      <c r="BQ378" s="54" t="str">
        <f t="shared" si="82"/>
        <v>ne</v>
      </c>
      <c r="BR378" s="54" t="str">
        <f t="shared" si="83"/>
        <v>ne</v>
      </c>
      <c r="BS378" s="54" t="str">
        <f t="shared" si="74"/>
        <v>ne</v>
      </c>
    </row>
    <row r="379" spans="2:71" x14ac:dyDescent="0.2">
      <c r="B379" s="54" t="e">
        <f>VLOOKUP(E379,'VPS1'!$J$10:$J$29,1,FALSE)</f>
        <v>#N/A</v>
      </c>
      <c r="C379" s="131" t="str">
        <f t="shared" si="75"/>
        <v/>
      </c>
      <c r="D379" s="132"/>
      <c r="E379" s="132"/>
      <c r="F379" s="55"/>
      <c r="G379" s="132"/>
      <c r="H379" s="132"/>
      <c r="I379" s="132"/>
      <c r="J379" s="132"/>
      <c r="K379" s="132"/>
      <c r="L379" s="133"/>
      <c r="M379" s="134"/>
      <c r="N379" s="132"/>
      <c r="O379" s="132"/>
      <c r="P379" s="134" t="str">
        <f t="shared" si="76"/>
        <v>nepildyti</v>
      </c>
      <c r="Q379" s="135" t="str">
        <f t="shared" si="7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70"/>
        <v>0</v>
      </c>
      <c r="BH379" s="54">
        <f t="shared" si="77"/>
        <v>0</v>
      </c>
      <c r="BI379" s="54">
        <f t="shared" si="71"/>
        <v>0</v>
      </c>
      <c r="BJ379" s="54">
        <f t="shared" si="72"/>
        <v>0</v>
      </c>
      <c r="BK379" s="54">
        <f t="shared" si="73"/>
        <v>0</v>
      </c>
      <c r="BL379" s="54">
        <f t="shared" si="78"/>
        <v>0</v>
      </c>
      <c r="BM379" s="54">
        <f t="shared" si="79"/>
        <v>0</v>
      </c>
      <c r="BN379" s="54" t="str">
        <f t="shared" si="80"/>
        <v>ne</v>
      </c>
      <c r="BO379" s="54" t="str">
        <f t="shared" si="81"/>
        <v>ne</v>
      </c>
      <c r="BP379" s="54" t="str">
        <f t="shared" si="81"/>
        <v>ne</v>
      </c>
      <c r="BQ379" s="54" t="str">
        <f t="shared" si="82"/>
        <v>ne</v>
      </c>
      <c r="BR379" s="54" t="str">
        <f t="shared" si="83"/>
        <v>ne</v>
      </c>
      <c r="BS379" s="54" t="str">
        <f t="shared" si="74"/>
        <v>ne</v>
      </c>
    </row>
    <row r="380" spans="2:71" x14ac:dyDescent="0.2">
      <c r="B380" s="54" t="e">
        <f>VLOOKUP(E380,'VPS1'!$J$10:$J$29,1,FALSE)</f>
        <v>#N/A</v>
      </c>
      <c r="C380" s="131" t="str">
        <f t="shared" si="75"/>
        <v/>
      </c>
      <c r="D380" s="132"/>
      <c r="E380" s="132"/>
      <c r="F380" s="55"/>
      <c r="G380" s="132"/>
      <c r="H380" s="132"/>
      <c r="I380" s="132"/>
      <c r="J380" s="132"/>
      <c r="K380" s="132"/>
      <c r="L380" s="133"/>
      <c r="M380" s="134"/>
      <c r="N380" s="132"/>
      <c r="O380" s="132"/>
      <c r="P380" s="134" t="str">
        <f t="shared" si="76"/>
        <v>nepildyti</v>
      </c>
      <c r="Q380" s="135" t="str">
        <f t="shared" si="7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70"/>
        <v>0</v>
      </c>
      <c r="BH380" s="54">
        <f t="shared" si="77"/>
        <v>0</v>
      </c>
      <c r="BI380" s="54">
        <f t="shared" si="71"/>
        <v>0</v>
      </c>
      <c r="BJ380" s="54">
        <f t="shared" si="72"/>
        <v>0</v>
      </c>
      <c r="BK380" s="54">
        <f t="shared" si="73"/>
        <v>0</v>
      </c>
      <c r="BL380" s="54">
        <f t="shared" si="78"/>
        <v>0</v>
      </c>
      <c r="BM380" s="54">
        <f t="shared" si="79"/>
        <v>0</v>
      </c>
      <c r="BN380" s="54" t="str">
        <f t="shared" si="80"/>
        <v>ne</v>
      </c>
      <c r="BO380" s="54" t="str">
        <f t="shared" si="81"/>
        <v>ne</v>
      </c>
      <c r="BP380" s="54" t="str">
        <f t="shared" si="81"/>
        <v>ne</v>
      </c>
      <c r="BQ380" s="54" t="str">
        <f t="shared" si="82"/>
        <v>ne</v>
      </c>
      <c r="BR380" s="54" t="str">
        <f t="shared" si="83"/>
        <v>ne</v>
      </c>
      <c r="BS380" s="54" t="str">
        <f t="shared" si="74"/>
        <v>ne</v>
      </c>
    </row>
    <row r="381" spans="2:71" x14ac:dyDescent="0.2">
      <c r="B381" s="54" t="e">
        <f>VLOOKUP(E381,'VPS1'!$J$10:$J$29,1,FALSE)</f>
        <v>#N/A</v>
      </c>
      <c r="C381" s="131" t="str">
        <f t="shared" si="75"/>
        <v/>
      </c>
      <c r="D381" s="132"/>
      <c r="E381" s="132"/>
      <c r="F381" s="55"/>
      <c r="G381" s="132"/>
      <c r="H381" s="132"/>
      <c r="I381" s="132"/>
      <c r="J381" s="132"/>
      <c r="K381" s="132"/>
      <c r="L381" s="133"/>
      <c r="M381" s="134"/>
      <c r="N381" s="132"/>
      <c r="O381" s="132"/>
      <c r="P381" s="134" t="str">
        <f t="shared" si="76"/>
        <v>nepildyti</v>
      </c>
      <c r="Q381" s="135" t="str">
        <f t="shared" si="7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70"/>
        <v>0</v>
      </c>
      <c r="BH381" s="54">
        <f t="shared" si="77"/>
        <v>0</v>
      </c>
      <c r="BI381" s="54">
        <f t="shared" si="71"/>
        <v>0</v>
      </c>
      <c r="BJ381" s="54">
        <f t="shared" si="72"/>
        <v>0</v>
      </c>
      <c r="BK381" s="54">
        <f t="shared" si="73"/>
        <v>0</v>
      </c>
      <c r="BL381" s="54">
        <f t="shared" si="78"/>
        <v>0</v>
      </c>
      <c r="BM381" s="54">
        <f t="shared" si="79"/>
        <v>0</v>
      </c>
      <c r="BN381" s="54" t="str">
        <f t="shared" si="80"/>
        <v>ne</v>
      </c>
      <c r="BO381" s="54" t="str">
        <f t="shared" si="81"/>
        <v>ne</v>
      </c>
      <c r="BP381" s="54" t="str">
        <f t="shared" si="81"/>
        <v>ne</v>
      </c>
      <c r="BQ381" s="54" t="str">
        <f t="shared" si="82"/>
        <v>ne</v>
      </c>
      <c r="BR381" s="54" t="str">
        <f t="shared" si="83"/>
        <v>ne</v>
      </c>
      <c r="BS381" s="54" t="str">
        <f t="shared" si="74"/>
        <v>ne</v>
      </c>
    </row>
    <row r="382" spans="2:71" x14ac:dyDescent="0.2">
      <c r="B382" s="54" t="e">
        <f>VLOOKUP(E382,'VPS1'!$J$10:$J$29,1,FALSE)</f>
        <v>#N/A</v>
      </c>
      <c r="C382" s="131" t="str">
        <f t="shared" si="75"/>
        <v/>
      </c>
      <c r="D382" s="132"/>
      <c r="E382" s="132"/>
      <c r="F382" s="55"/>
      <c r="G382" s="132"/>
      <c r="H382" s="132"/>
      <c r="I382" s="132"/>
      <c r="J382" s="132"/>
      <c r="K382" s="132"/>
      <c r="L382" s="133"/>
      <c r="M382" s="134"/>
      <c r="N382" s="132"/>
      <c r="O382" s="132"/>
      <c r="P382" s="134" t="str">
        <f t="shared" si="76"/>
        <v>nepildyti</v>
      </c>
      <c r="Q382" s="135" t="str">
        <f t="shared" si="7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70"/>
        <v>0</v>
      </c>
      <c r="BH382" s="54">
        <f t="shared" si="77"/>
        <v>0</v>
      </c>
      <c r="BI382" s="54">
        <f t="shared" si="71"/>
        <v>0</v>
      </c>
      <c r="BJ382" s="54">
        <f t="shared" si="72"/>
        <v>0</v>
      </c>
      <c r="BK382" s="54">
        <f t="shared" si="73"/>
        <v>0</v>
      </c>
      <c r="BL382" s="54">
        <f t="shared" si="78"/>
        <v>0</v>
      </c>
      <c r="BM382" s="54">
        <f t="shared" si="79"/>
        <v>0</v>
      </c>
      <c r="BN382" s="54" t="str">
        <f t="shared" si="80"/>
        <v>ne</v>
      </c>
      <c r="BO382" s="54" t="str">
        <f t="shared" si="81"/>
        <v>ne</v>
      </c>
      <c r="BP382" s="54" t="str">
        <f t="shared" si="81"/>
        <v>ne</v>
      </c>
      <c r="BQ382" s="54" t="str">
        <f t="shared" si="82"/>
        <v>ne</v>
      </c>
      <c r="BR382" s="54" t="str">
        <f t="shared" si="83"/>
        <v>ne</v>
      </c>
      <c r="BS382" s="54" t="str">
        <f t="shared" si="74"/>
        <v>ne</v>
      </c>
    </row>
    <row r="383" spans="2:71" x14ac:dyDescent="0.2">
      <c r="B383" s="54" t="e">
        <f>VLOOKUP(E383,'VPS1'!$J$10:$J$29,1,FALSE)</f>
        <v>#N/A</v>
      </c>
      <c r="C383" s="131" t="str">
        <f t="shared" si="75"/>
        <v/>
      </c>
      <c r="D383" s="132"/>
      <c r="E383" s="132"/>
      <c r="F383" s="55"/>
      <c r="G383" s="132"/>
      <c r="H383" s="132"/>
      <c r="I383" s="132"/>
      <c r="J383" s="132"/>
      <c r="K383" s="132"/>
      <c r="L383" s="133"/>
      <c r="M383" s="134"/>
      <c r="N383" s="132"/>
      <c r="O383" s="132"/>
      <c r="P383" s="134" t="str">
        <f t="shared" si="76"/>
        <v>nepildyti</v>
      </c>
      <c r="Q383" s="135" t="str">
        <f t="shared" si="7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70"/>
        <v>0</v>
      </c>
      <c r="BH383" s="54">
        <f t="shared" si="77"/>
        <v>0</v>
      </c>
      <c r="BI383" s="54">
        <f t="shared" si="71"/>
        <v>0</v>
      </c>
      <c r="BJ383" s="54">
        <f t="shared" si="72"/>
        <v>0</v>
      </c>
      <c r="BK383" s="54">
        <f t="shared" si="73"/>
        <v>0</v>
      </c>
      <c r="BL383" s="54">
        <f t="shared" si="78"/>
        <v>0</v>
      </c>
      <c r="BM383" s="54">
        <f t="shared" si="79"/>
        <v>0</v>
      </c>
      <c r="BN383" s="54" t="str">
        <f t="shared" si="80"/>
        <v>ne</v>
      </c>
      <c r="BO383" s="54" t="str">
        <f t="shared" si="81"/>
        <v>ne</v>
      </c>
      <c r="BP383" s="54" t="str">
        <f t="shared" si="81"/>
        <v>ne</v>
      </c>
      <c r="BQ383" s="54" t="str">
        <f t="shared" si="82"/>
        <v>ne</v>
      </c>
      <c r="BR383" s="54" t="str">
        <f t="shared" si="83"/>
        <v>ne</v>
      </c>
      <c r="BS383" s="54" t="str">
        <f t="shared" si="74"/>
        <v>ne</v>
      </c>
    </row>
    <row r="384" spans="2:71" x14ac:dyDescent="0.2">
      <c r="B384" s="54" t="e">
        <f>VLOOKUP(E384,'VPS1'!$J$10:$J$29,1,FALSE)</f>
        <v>#N/A</v>
      </c>
      <c r="C384" s="131" t="str">
        <f t="shared" si="75"/>
        <v/>
      </c>
      <c r="D384" s="132"/>
      <c r="E384" s="132"/>
      <c r="F384" s="55"/>
      <c r="G384" s="132"/>
      <c r="H384" s="132"/>
      <c r="I384" s="132"/>
      <c r="J384" s="132"/>
      <c r="K384" s="132"/>
      <c r="L384" s="133"/>
      <c r="M384" s="134"/>
      <c r="N384" s="132"/>
      <c r="O384" s="132"/>
      <c r="P384" s="134" t="str">
        <f t="shared" si="76"/>
        <v>nepildyti</v>
      </c>
      <c r="Q384" s="135" t="str">
        <f t="shared" si="7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70"/>
        <v>0</v>
      </c>
      <c r="BH384" s="54">
        <f t="shared" si="77"/>
        <v>0</v>
      </c>
      <c r="BI384" s="54">
        <f t="shared" si="71"/>
        <v>0</v>
      </c>
      <c r="BJ384" s="54">
        <f t="shared" si="72"/>
        <v>0</v>
      </c>
      <c r="BK384" s="54">
        <f t="shared" si="73"/>
        <v>0</v>
      </c>
      <c r="BL384" s="54">
        <f t="shared" si="78"/>
        <v>0</v>
      </c>
      <c r="BM384" s="54">
        <f t="shared" si="79"/>
        <v>0</v>
      </c>
      <c r="BN384" s="54" t="str">
        <f t="shared" si="80"/>
        <v>ne</v>
      </c>
      <c r="BO384" s="54" t="str">
        <f t="shared" si="81"/>
        <v>ne</v>
      </c>
      <c r="BP384" s="54" t="str">
        <f t="shared" si="81"/>
        <v>ne</v>
      </c>
      <c r="BQ384" s="54" t="str">
        <f t="shared" si="82"/>
        <v>ne</v>
      </c>
      <c r="BR384" s="54" t="str">
        <f t="shared" si="83"/>
        <v>ne</v>
      </c>
      <c r="BS384" s="54" t="str">
        <f t="shared" si="74"/>
        <v>ne</v>
      </c>
    </row>
    <row r="385" spans="2:71" x14ac:dyDescent="0.2">
      <c r="B385" s="54" t="e">
        <f>VLOOKUP(E385,'VPS1'!$J$10:$J$29,1,FALSE)</f>
        <v>#N/A</v>
      </c>
      <c r="C385" s="131" t="str">
        <f t="shared" si="75"/>
        <v/>
      </c>
      <c r="D385" s="132"/>
      <c r="E385" s="132"/>
      <c r="F385" s="55"/>
      <c r="G385" s="132"/>
      <c r="H385" s="132"/>
      <c r="I385" s="132"/>
      <c r="J385" s="132"/>
      <c r="K385" s="132"/>
      <c r="L385" s="133"/>
      <c r="M385" s="134"/>
      <c r="N385" s="132"/>
      <c r="O385" s="132"/>
      <c r="P385" s="134" t="str">
        <f t="shared" si="76"/>
        <v>nepildyti</v>
      </c>
      <c r="Q385" s="135" t="str">
        <f t="shared" si="7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70"/>
        <v>0</v>
      </c>
      <c r="BH385" s="54">
        <f t="shared" si="77"/>
        <v>0</v>
      </c>
      <c r="BI385" s="54">
        <f t="shared" si="71"/>
        <v>0</v>
      </c>
      <c r="BJ385" s="54">
        <f t="shared" si="72"/>
        <v>0</v>
      </c>
      <c r="BK385" s="54">
        <f t="shared" si="73"/>
        <v>0</v>
      </c>
      <c r="BL385" s="54">
        <f t="shared" si="78"/>
        <v>0</v>
      </c>
      <c r="BM385" s="54">
        <f t="shared" si="79"/>
        <v>0</v>
      </c>
      <c r="BN385" s="54" t="str">
        <f t="shared" si="80"/>
        <v>ne</v>
      </c>
      <c r="BO385" s="54" t="str">
        <f t="shared" si="81"/>
        <v>ne</v>
      </c>
      <c r="BP385" s="54" t="str">
        <f t="shared" si="81"/>
        <v>ne</v>
      </c>
      <c r="BQ385" s="54" t="str">
        <f t="shared" si="82"/>
        <v>ne</v>
      </c>
      <c r="BR385" s="54" t="str">
        <f t="shared" si="83"/>
        <v>ne</v>
      </c>
      <c r="BS385" s="54" t="str">
        <f t="shared" si="74"/>
        <v>ne</v>
      </c>
    </row>
    <row r="386" spans="2:71" x14ac:dyDescent="0.2">
      <c r="B386" s="54" t="e">
        <f>VLOOKUP(E386,'VPS1'!$J$10:$J$29,1,FALSE)</f>
        <v>#N/A</v>
      </c>
      <c r="C386" s="131" t="str">
        <f t="shared" si="75"/>
        <v/>
      </c>
      <c r="D386" s="132"/>
      <c r="E386" s="132"/>
      <c r="F386" s="55"/>
      <c r="G386" s="132"/>
      <c r="H386" s="132"/>
      <c r="I386" s="132"/>
      <c r="J386" s="132"/>
      <c r="K386" s="132"/>
      <c r="L386" s="133"/>
      <c r="M386" s="134"/>
      <c r="N386" s="132"/>
      <c r="O386" s="132"/>
      <c r="P386" s="134" t="str">
        <f t="shared" si="76"/>
        <v>nepildyti</v>
      </c>
      <c r="Q386" s="135" t="str">
        <f t="shared" si="7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70"/>
        <v>0</v>
      </c>
      <c r="BH386" s="54">
        <f t="shared" si="77"/>
        <v>0</v>
      </c>
      <c r="BI386" s="54">
        <f t="shared" si="71"/>
        <v>0</v>
      </c>
      <c r="BJ386" s="54">
        <f t="shared" si="72"/>
        <v>0</v>
      </c>
      <c r="BK386" s="54">
        <f t="shared" si="73"/>
        <v>0</v>
      </c>
      <c r="BL386" s="54">
        <f t="shared" si="78"/>
        <v>0</v>
      </c>
      <c r="BM386" s="54">
        <f t="shared" si="79"/>
        <v>0</v>
      </c>
      <c r="BN386" s="54" t="str">
        <f t="shared" si="80"/>
        <v>ne</v>
      </c>
      <c r="BO386" s="54" t="str">
        <f t="shared" si="81"/>
        <v>ne</v>
      </c>
      <c r="BP386" s="54" t="str">
        <f t="shared" si="81"/>
        <v>ne</v>
      </c>
      <c r="BQ386" s="54" t="str">
        <f t="shared" si="82"/>
        <v>ne</v>
      </c>
      <c r="BR386" s="54" t="str">
        <f t="shared" si="83"/>
        <v>ne</v>
      </c>
      <c r="BS386" s="54" t="str">
        <f t="shared" si="74"/>
        <v>ne</v>
      </c>
    </row>
    <row r="387" spans="2:71" x14ac:dyDescent="0.2">
      <c r="B387" s="54" t="e">
        <f>VLOOKUP(E387,'VPS1'!$J$10:$J$29,1,FALSE)</f>
        <v>#N/A</v>
      </c>
      <c r="C387" s="131" t="str">
        <f t="shared" si="75"/>
        <v/>
      </c>
      <c r="D387" s="132"/>
      <c r="E387" s="132"/>
      <c r="F387" s="55"/>
      <c r="G387" s="132"/>
      <c r="H387" s="132"/>
      <c r="I387" s="132"/>
      <c r="J387" s="132"/>
      <c r="K387" s="132"/>
      <c r="L387" s="133"/>
      <c r="M387" s="134"/>
      <c r="N387" s="132"/>
      <c r="O387" s="132"/>
      <c r="P387" s="134" t="str">
        <f t="shared" si="76"/>
        <v>nepildyti</v>
      </c>
      <c r="Q387" s="135" t="str">
        <f t="shared" si="7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70"/>
        <v>0</v>
      </c>
      <c r="BH387" s="54">
        <f t="shared" si="77"/>
        <v>0</v>
      </c>
      <c r="BI387" s="54">
        <f t="shared" si="71"/>
        <v>0</v>
      </c>
      <c r="BJ387" s="54">
        <f t="shared" si="72"/>
        <v>0</v>
      </c>
      <c r="BK387" s="54">
        <f t="shared" si="73"/>
        <v>0</v>
      </c>
      <c r="BL387" s="54">
        <f t="shared" si="78"/>
        <v>0</v>
      </c>
      <c r="BM387" s="54">
        <f t="shared" si="79"/>
        <v>0</v>
      </c>
      <c r="BN387" s="54" t="str">
        <f t="shared" si="80"/>
        <v>ne</v>
      </c>
      <c r="BO387" s="54" t="str">
        <f t="shared" si="81"/>
        <v>ne</v>
      </c>
      <c r="BP387" s="54" t="str">
        <f t="shared" si="81"/>
        <v>ne</v>
      </c>
      <c r="BQ387" s="54" t="str">
        <f t="shared" si="82"/>
        <v>ne</v>
      </c>
      <c r="BR387" s="54" t="str">
        <f t="shared" si="83"/>
        <v>ne</v>
      </c>
      <c r="BS387" s="54" t="str">
        <f t="shared" si="74"/>
        <v>ne</v>
      </c>
    </row>
    <row r="388" spans="2:71" x14ac:dyDescent="0.2">
      <c r="B388" s="54" t="e">
        <f>VLOOKUP(E388,'VPS1'!$J$10:$J$29,1,FALSE)</f>
        <v>#N/A</v>
      </c>
      <c r="C388" s="131" t="str">
        <f t="shared" si="75"/>
        <v/>
      </c>
      <c r="D388" s="132"/>
      <c r="E388" s="132"/>
      <c r="F388" s="55"/>
      <c r="G388" s="132"/>
      <c r="H388" s="132"/>
      <c r="I388" s="132"/>
      <c r="J388" s="132"/>
      <c r="K388" s="132"/>
      <c r="L388" s="133"/>
      <c r="M388" s="134"/>
      <c r="N388" s="132"/>
      <c r="O388" s="132"/>
      <c r="P388" s="134" t="str">
        <f t="shared" si="76"/>
        <v>nepildyti</v>
      </c>
      <c r="Q388" s="135" t="str">
        <f t="shared" si="7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70"/>
        <v>0</v>
      </c>
      <c r="BH388" s="54">
        <f t="shared" si="77"/>
        <v>0</v>
      </c>
      <c r="BI388" s="54">
        <f t="shared" si="71"/>
        <v>0</v>
      </c>
      <c r="BJ388" s="54">
        <f t="shared" si="72"/>
        <v>0</v>
      </c>
      <c r="BK388" s="54">
        <f t="shared" si="73"/>
        <v>0</v>
      </c>
      <c r="BL388" s="54">
        <f t="shared" si="78"/>
        <v>0</v>
      </c>
      <c r="BM388" s="54">
        <f t="shared" si="79"/>
        <v>0</v>
      </c>
      <c r="BN388" s="54" t="str">
        <f t="shared" si="80"/>
        <v>ne</v>
      </c>
      <c r="BO388" s="54" t="str">
        <f t="shared" si="81"/>
        <v>ne</v>
      </c>
      <c r="BP388" s="54" t="str">
        <f t="shared" si="81"/>
        <v>ne</v>
      </c>
      <c r="BQ388" s="54" t="str">
        <f t="shared" si="82"/>
        <v>ne</v>
      </c>
      <c r="BR388" s="54" t="str">
        <f t="shared" si="83"/>
        <v>ne</v>
      </c>
      <c r="BS388" s="54" t="str">
        <f t="shared" si="74"/>
        <v>ne</v>
      </c>
    </row>
    <row r="389" spans="2:71" x14ac:dyDescent="0.2">
      <c r="B389" s="54" t="e">
        <f>VLOOKUP(E389,'VPS1'!$J$10:$J$29,1,FALSE)</f>
        <v>#N/A</v>
      </c>
      <c r="C389" s="131" t="str">
        <f t="shared" si="75"/>
        <v/>
      </c>
      <c r="D389" s="132"/>
      <c r="E389" s="132"/>
      <c r="F389" s="55"/>
      <c r="G389" s="132"/>
      <c r="H389" s="132"/>
      <c r="I389" s="132"/>
      <c r="J389" s="132"/>
      <c r="K389" s="132"/>
      <c r="L389" s="133"/>
      <c r="M389" s="134"/>
      <c r="N389" s="132"/>
      <c r="O389" s="132"/>
      <c r="P389" s="134" t="str">
        <f t="shared" si="76"/>
        <v>nepildyti</v>
      </c>
      <c r="Q389" s="135" t="str">
        <f t="shared" si="7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70"/>
        <v>0</v>
      </c>
      <c r="BH389" s="54">
        <f t="shared" si="77"/>
        <v>0</v>
      </c>
      <c r="BI389" s="54">
        <f t="shared" si="71"/>
        <v>0</v>
      </c>
      <c r="BJ389" s="54">
        <f t="shared" si="72"/>
        <v>0</v>
      </c>
      <c r="BK389" s="54">
        <f t="shared" si="73"/>
        <v>0</v>
      </c>
      <c r="BL389" s="54">
        <f t="shared" si="78"/>
        <v>0</v>
      </c>
      <c r="BM389" s="54">
        <f t="shared" si="79"/>
        <v>0</v>
      </c>
      <c r="BN389" s="54" t="str">
        <f t="shared" si="80"/>
        <v>ne</v>
      </c>
      <c r="BO389" s="54" t="str">
        <f t="shared" si="81"/>
        <v>ne</v>
      </c>
      <c r="BP389" s="54" t="str">
        <f t="shared" si="81"/>
        <v>ne</v>
      </c>
      <c r="BQ389" s="54" t="str">
        <f t="shared" si="82"/>
        <v>ne</v>
      </c>
      <c r="BR389" s="54" t="str">
        <f t="shared" si="83"/>
        <v>ne</v>
      </c>
      <c r="BS389" s="54" t="str">
        <f t="shared" si="74"/>
        <v>ne</v>
      </c>
    </row>
    <row r="390" spans="2:71" x14ac:dyDescent="0.2">
      <c r="B390" s="54" t="e">
        <f>VLOOKUP(E390,'VPS1'!$J$10:$J$29,1,FALSE)</f>
        <v>#N/A</v>
      </c>
      <c r="C390" s="131" t="str">
        <f t="shared" si="75"/>
        <v/>
      </c>
      <c r="D390" s="132"/>
      <c r="E390" s="132"/>
      <c r="F390" s="55"/>
      <c r="G390" s="132"/>
      <c r="H390" s="132"/>
      <c r="I390" s="132"/>
      <c r="J390" s="132"/>
      <c r="K390" s="132"/>
      <c r="L390" s="133"/>
      <c r="M390" s="134"/>
      <c r="N390" s="132"/>
      <c r="O390" s="132"/>
      <c r="P390" s="134" t="str">
        <f t="shared" si="76"/>
        <v>nepildyti</v>
      </c>
      <c r="Q390" s="135" t="str">
        <f t="shared" si="7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si="70"/>
        <v>0</v>
      </c>
      <c r="BH390" s="54">
        <f t="shared" si="77"/>
        <v>0</v>
      </c>
      <c r="BI390" s="54">
        <f t="shared" si="71"/>
        <v>0</v>
      </c>
      <c r="BJ390" s="54">
        <f t="shared" si="72"/>
        <v>0</v>
      </c>
      <c r="BK390" s="54">
        <f t="shared" si="73"/>
        <v>0</v>
      </c>
      <c r="BL390" s="54">
        <f t="shared" si="78"/>
        <v>0</v>
      </c>
      <c r="BM390" s="54">
        <f t="shared" si="79"/>
        <v>0</v>
      </c>
      <c r="BN390" s="54" t="str">
        <f t="shared" si="80"/>
        <v>ne</v>
      </c>
      <c r="BO390" s="54" t="str">
        <f t="shared" si="81"/>
        <v>ne</v>
      </c>
      <c r="BP390" s="54" t="str">
        <f t="shared" si="81"/>
        <v>ne</v>
      </c>
      <c r="BQ390" s="54" t="str">
        <f t="shared" si="82"/>
        <v>ne</v>
      </c>
      <c r="BR390" s="54" t="str">
        <f t="shared" si="83"/>
        <v>ne</v>
      </c>
      <c r="BS390" s="54" t="str">
        <f t="shared" si="74"/>
        <v>ne</v>
      </c>
    </row>
    <row r="391" spans="2:71" x14ac:dyDescent="0.2">
      <c r="B391" s="54" t="e">
        <f>VLOOKUP(E391,'VPS1'!$J$10:$J$29,1,FALSE)</f>
        <v>#N/A</v>
      </c>
      <c r="C391" s="131" t="str">
        <f t="shared" si="75"/>
        <v/>
      </c>
      <c r="D391" s="132"/>
      <c r="E391" s="132"/>
      <c r="F391" s="55"/>
      <c r="G391" s="132"/>
      <c r="H391" s="132"/>
      <c r="I391" s="132"/>
      <c r="J391" s="132"/>
      <c r="K391" s="132"/>
      <c r="L391" s="133"/>
      <c r="M391" s="134"/>
      <c r="N391" s="132"/>
      <c r="O391" s="132"/>
      <c r="P391" s="134" t="str">
        <f t="shared" si="76"/>
        <v>nepildyti</v>
      </c>
      <c r="Q391" s="135" t="str">
        <f t="shared" si="76"/>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70"/>
        <v>0</v>
      </c>
      <c r="BH391" s="54">
        <f t="shared" si="77"/>
        <v>0</v>
      </c>
      <c r="BI391" s="54">
        <f t="shared" si="71"/>
        <v>0</v>
      </c>
      <c r="BJ391" s="54">
        <f t="shared" si="72"/>
        <v>0</v>
      </c>
      <c r="BK391" s="54">
        <f t="shared" si="73"/>
        <v>0</v>
      </c>
      <c r="BL391" s="54">
        <f t="shared" si="78"/>
        <v>0</v>
      </c>
      <c r="BM391" s="54">
        <f t="shared" si="79"/>
        <v>0</v>
      </c>
      <c r="BN391" s="54" t="str">
        <f t="shared" si="80"/>
        <v>ne</v>
      </c>
      <c r="BO391" s="54" t="str">
        <f t="shared" si="81"/>
        <v>ne</v>
      </c>
      <c r="BP391" s="54" t="str">
        <f t="shared" si="81"/>
        <v>ne</v>
      </c>
      <c r="BQ391" s="54" t="str">
        <f t="shared" si="82"/>
        <v>ne</v>
      </c>
      <c r="BR391" s="54" t="str">
        <f t="shared" si="83"/>
        <v>ne</v>
      </c>
      <c r="BS391" s="54" t="str">
        <f t="shared" si="74"/>
        <v>ne</v>
      </c>
    </row>
    <row r="392" spans="2:71" x14ac:dyDescent="0.2">
      <c r="B392" s="54" t="e">
        <f>VLOOKUP(E392,'VPS1'!$J$10:$J$29,1,FALSE)</f>
        <v>#N/A</v>
      </c>
      <c r="C392" s="131" t="str">
        <f t="shared" si="75"/>
        <v/>
      </c>
      <c r="D392" s="132"/>
      <c r="E392" s="132"/>
      <c r="F392" s="55"/>
      <c r="G392" s="132"/>
      <c r="H392" s="132"/>
      <c r="I392" s="132"/>
      <c r="J392" s="132"/>
      <c r="K392" s="132"/>
      <c r="L392" s="133"/>
      <c r="M392" s="134"/>
      <c r="N392" s="132"/>
      <c r="O392" s="132"/>
      <c r="P392" s="134" t="str">
        <f t="shared" si="76"/>
        <v>nepildyti</v>
      </c>
      <c r="Q392" s="135" t="str">
        <f t="shared" si="76"/>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70"/>
        <v>0</v>
      </c>
      <c r="BH392" s="54">
        <f t="shared" si="77"/>
        <v>0</v>
      </c>
      <c r="BI392" s="54">
        <f t="shared" si="71"/>
        <v>0</v>
      </c>
      <c r="BJ392" s="54">
        <f t="shared" si="72"/>
        <v>0</v>
      </c>
      <c r="BK392" s="54">
        <f t="shared" si="73"/>
        <v>0</v>
      </c>
      <c r="BL392" s="54">
        <f t="shared" si="78"/>
        <v>0</v>
      </c>
      <c r="BM392" s="54">
        <f t="shared" si="79"/>
        <v>0</v>
      </c>
      <c r="BN392" s="54" t="str">
        <f t="shared" si="80"/>
        <v>ne</v>
      </c>
      <c r="BO392" s="54" t="str">
        <f t="shared" si="81"/>
        <v>ne</v>
      </c>
      <c r="BP392" s="54" t="str">
        <f t="shared" si="81"/>
        <v>ne</v>
      </c>
      <c r="BQ392" s="54" t="str">
        <f t="shared" si="82"/>
        <v>ne</v>
      </c>
      <c r="BR392" s="54" t="str">
        <f t="shared" si="83"/>
        <v>ne</v>
      </c>
      <c r="BS392" s="54" t="str">
        <f t="shared" si="74"/>
        <v>ne</v>
      </c>
    </row>
    <row r="393" spans="2:71" x14ac:dyDescent="0.2">
      <c r="B393" s="54" t="e">
        <f>VLOOKUP(E393,'VPS1'!$J$10:$J$29,1,FALSE)</f>
        <v>#N/A</v>
      </c>
      <c r="C393" s="131" t="str">
        <f t="shared" si="75"/>
        <v/>
      </c>
      <c r="D393" s="132"/>
      <c r="E393" s="132"/>
      <c r="F393" s="55"/>
      <c r="G393" s="132"/>
      <c r="H393" s="132"/>
      <c r="I393" s="132"/>
      <c r="J393" s="132"/>
      <c r="K393" s="132"/>
      <c r="L393" s="133"/>
      <c r="M393" s="134"/>
      <c r="N393" s="132"/>
      <c r="O393" s="132"/>
      <c r="P393" s="134" t="str">
        <f t="shared" si="76"/>
        <v>nepildyti</v>
      </c>
      <c r="Q393" s="135" t="str">
        <f t="shared" si="76"/>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70"/>
        <v>0</v>
      </c>
      <c r="BH393" s="54">
        <f t="shared" si="77"/>
        <v>0</v>
      </c>
      <c r="BI393" s="54">
        <f t="shared" si="71"/>
        <v>0</v>
      </c>
      <c r="BJ393" s="54">
        <f t="shared" si="72"/>
        <v>0</v>
      </c>
      <c r="BK393" s="54">
        <f t="shared" si="73"/>
        <v>0</v>
      </c>
      <c r="BL393" s="54">
        <f t="shared" si="78"/>
        <v>0</v>
      </c>
      <c r="BM393" s="54">
        <f t="shared" si="79"/>
        <v>0</v>
      </c>
      <c r="BN393" s="54" t="str">
        <f t="shared" si="80"/>
        <v>ne</v>
      </c>
      <c r="BO393" s="54" t="str">
        <f t="shared" si="81"/>
        <v>ne</v>
      </c>
      <c r="BP393" s="54" t="str">
        <f t="shared" si="81"/>
        <v>ne</v>
      </c>
      <c r="BQ393" s="54" t="str">
        <f t="shared" si="82"/>
        <v>ne</v>
      </c>
      <c r="BR393" s="54" t="str">
        <f t="shared" si="83"/>
        <v>ne</v>
      </c>
      <c r="BS393" s="54" t="str">
        <f t="shared" si="74"/>
        <v>ne</v>
      </c>
    </row>
    <row r="394" spans="2:71" x14ac:dyDescent="0.2">
      <c r="B394" s="54" t="e">
        <f>VLOOKUP(E394,'VPS1'!$J$10:$J$29,1,FALSE)</f>
        <v>#N/A</v>
      </c>
      <c r="C394" s="131" t="str">
        <f t="shared" si="75"/>
        <v/>
      </c>
      <c r="D394" s="132"/>
      <c r="E394" s="132"/>
      <c r="F394" s="55"/>
      <c r="G394" s="132"/>
      <c r="H394" s="132"/>
      <c r="I394" s="132"/>
      <c r="J394" s="132"/>
      <c r="K394" s="132"/>
      <c r="L394" s="133"/>
      <c r="M394" s="134"/>
      <c r="N394" s="132"/>
      <c r="O394" s="132"/>
      <c r="P394" s="134" t="str">
        <f t="shared" si="76"/>
        <v>nepildyti</v>
      </c>
      <c r="Q394" s="135" t="str">
        <f t="shared" si="76"/>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ref="BG394:BG457" si="84">IF($F394&gt;0,YEAR($F394),)</f>
        <v>0</v>
      </c>
      <c r="BH394" s="54">
        <f t="shared" si="77"/>
        <v>0</v>
      </c>
      <c r="BI394" s="54">
        <f t="shared" ref="BI394:BI457" si="85">IF($AH394&gt;0,YEAR($AH394),)</f>
        <v>0</v>
      </c>
      <c r="BJ394" s="54">
        <f t="shared" ref="BJ394:BJ457" si="86">IF($AI394&gt;0,YEAR($AI394),)</f>
        <v>0</v>
      </c>
      <c r="BK394" s="54">
        <f t="shared" ref="BK394:BK457" si="87">IF($AJ394&gt;0,YEAR($AJ394),)</f>
        <v>0</v>
      </c>
      <c r="BL394" s="54">
        <f t="shared" si="78"/>
        <v>0</v>
      </c>
      <c r="BM394" s="54">
        <f t="shared" si="79"/>
        <v>0</v>
      </c>
      <c r="BN394" s="54" t="str">
        <f t="shared" si="80"/>
        <v>ne</v>
      </c>
      <c r="BO394" s="54" t="str">
        <f t="shared" si="81"/>
        <v>ne</v>
      </c>
      <c r="BP394" s="54" t="str">
        <f t="shared" si="81"/>
        <v>ne</v>
      </c>
      <c r="BQ394" s="54" t="str">
        <f t="shared" si="82"/>
        <v>ne</v>
      </c>
      <c r="BR394" s="54" t="str">
        <f t="shared" si="83"/>
        <v>ne</v>
      </c>
      <c r="BS394" s="54" t="str">
        <f t="shared" ref="BS394:BS457" si="88">IF(BK394&gt;0,"taip","ne")</f>
        <v>ne</v>
      </c>
    </row>
    <row r="395" spans="2:71" x14ac:dyDescent="0.2">
      <c r="B395" s="54" t="e">
        <f>VLOOKUP(E395,'VPS1'!$J$10:$J$29,1,FALSE)</f>
        <v>#N/A</v>
      </c>
      <c r="C395" s="131" t="str">
        <f t="shared" ref="C395:C458" si="89">LEFT(E395,4)</f>
        <v/>
      </c>
      <c r="D395" s="132"/>
      <c r="E395" s="132"/>
      <c r="F395" s="55"/>
      <c r="G395" s="132"/>
      <c r="H395" s="132"/>
      <c r="I395" s="132"/>
      <c r="J395" s="132"/>
      <c r="K395" s="132"/>
      <c r="L395" s="133"/>
      <c r="M395" s="134"/>
      <c r="N395" s="132"/>
      <c r="O395" s="132"/>
      <c r="P395" s="134" t="str">
        <f t="shared" ref="P395:Q458" si="90">IF($N395="fizinis asmuo","užpildykite","nepildyti")</f>
        <v>nepildyti</v>
      </c>
      <c r="Q395" s="135" t="str">
        <f t="shared" si="90"/>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si="84"/>
        <v>0</v>
      </c>
      <c r="BH395" s="54">
        <f t="shared" ref="BH395:BH458" si="91">IF($AF395&gt;0,YEAR($AF395),)</f>
        <v>0</v>
      </c>
      <c r="BI395" s="54">
        <f t="shared" si="85"/>
        <v>0</v>
      </c>
      <c r="BJ395" s="54">
        <f t="shared" si="86"/>
        <v>0</v>
      </c>
      <c r="BK395" s="54">
        <f t="shared" si="87"/>
        <v>0</v>
      </c>
      <c r="BL395" s="54">
        <f t="shared" ref="BL395:BL458" si="92">IF($AK395&gt;0,$AK395,)</f>
        <v>0</v>
      </c>
      <c r="BM395" s="54">
        <f t="shared" ref="BM395:BM458" si="93">IF($AL395&gt;0,$AL395,)</f>
        <v>0</v>
      </c>
      <c r="BN395" s="54" t="str">
        <f t="shared" ref="BN395:BN458" si="94">IF(BH395&gt;0,"taip","ne")</f>
        <v>ne</v>
      </c>
      <c r="BO395" s="54" t="str">
        <f t="shared" ref="BO395:BP458" si="95">IF(BI395&gt;0,"taip","ne")</f>
        <v>ne</v>
      </c>
      <c r="BP395" s="54" t="str">
        <f t="shared" si="95"/>
        <v>ne</v>
      </c>
      <c r="BQ395" s="54" t="str">
        <f t="shared" ref="BQ395:BQ458" si="96">IF(BL395&gt;0,"taip","ne")</f>
        <v>ne</v>
      </c>
      <c r="BR395" s="54" t="str">
        <f t="shared" ref="BR395:BR458" si="97">IF(BM395&gt;0,"taip","ne")</f>
        <v>ne</v>
      </c>
      <c r="BS395" s="54" t="str">
        <f t="shared" si="88"/>
        <v>ne</v>
      </c>
    </row>
    <row r="396" spans="2:71" x14ac:dyDescent="0.2">
      <c r="B396" s="54" t="e">
        <f>VLOOKUP(E396,'VPS1'!$J$10:$J$29,1,FALSE)</f>
        <v>#N/A</v>
      </c>
      <c r="C396" s="131" t="str">
        <f t="shared" si="89"/>
        <v/>
      </c>
      <c r="D396" s="132"/>
      <c r="E396" s="132"/>
      <c r="F396" s="55"/>
      <c r="G396" s="132"/>
      <c r="H396" s="132"/>
      <c r="I396" s="132"/>
      <c r="J396" s="132"/>
      <c r="K396" s="132"/>
      <c r="L396" s="133"/>
      <c r="M396" s="134"/>
      <c r="N396" s="132"/>
      <c r="O396" s="132"/>
      <c r="P396" s="134" t="str">
        <f t="shared" si="90"/>
        <v>nepildyti</v>
      </c>
      <c r="Q396" s="135" t="str">
        <f t="shared" si="9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84"/>
        <v>0</v>
      </c>
      <c r="BH396" s="54">
        <f t="shared" si="91"/>
        <v>0</v>
      </c>
      <c r="BI396" s="54">
        <f t="shared" si="85"/>
        <v>0</v>
      </c>
      <c r="BJ396" s="54">
        <f t="shared" si="86"/>
        <v>0</v>
      </c>
      <c r="BK396" s="54">
        <f t="shared" si="87"/>
        <v>0</v>
      </c>
      <c r="BL396" s="54">
        <f t="shared" si="92"/>
        <v>0</v>
      </c>
      <c r="BM396" s="54">
        <f t="shared" si="93"/>
        <v>0</v>
      </c>
      <c r="BN396" s="54" t="str">
        <f t="shared" si="94"/>
        <v>ne</v>
      </c>
      <c r="BO396" s="54" t="str">
        <f t="shared" si="95"/>
        <v>ne</v>
      </c>
      <c r="BP396" s="54" t="str">
        <f t="shared" si="95"/>
        <v>ne</v>
      </c>
      <c r="BQ396" s="54" t="str">
        <f t="shared" si="96"/>
        <v>ne</v>
      </c>
      <c r="BR396" s="54" t="str">
        <f t="shared" si="97"/>
        <v>ne</v>
      </c>
      <c r="BS396" s="54" t="str">
        <f t="shared" si="88"/>
        <v>ne</v>
      </c>
    </row>
    <row r="397" spans="2:71" x14ac:dyDescent="0.2">
      <c r="B397" s="54" t="e">
        <f>VLOOKUP(E397,'VPS1'!$J$10:$J$29,1,FALSE)</f>
        <v>#N/A</v>
      </c>
      <c r="C397" s="131" t="str">
        <f t="shared" si="89"/>
        <v/>
      </c>
      <c r="D397" s="132"/>
      <c r="E397" s="132"/>
      <c r="F397" s="55"/>
      <c r="G397" s="132"/>
      <c r="H397" s="132"/>
      <c r="I397" s="132"/>
      <c r="J397" s="132"/>
      <c r="K397" s="132"/>
      <c r="L397" s="133"/>
      <c r="M397" s="134"/>
      <c r="N397" s="132"/>
      <c r="O397" s="132"/>
      <c r="P397" s="134" t="str">
        <f t="shared" si="90"/>
        <v>nepildyti</v>
      </c>
      <c r="Q397" s="135" t="str">
        <f t="shared" si="9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84"/>
        <v>0</v>
      </c>
      <c r="BH397" s="54">
        <f t="shared" si="91"/>
        <v>0</v>
      </c>
      <c r="BI397" s="54">
        <f t="shared" si="85"/>
        <v>0</v>
      </c>
      <c r="BJ397" s="54">
        <f t="shared" si="86"/>
        <v>0</v>
      </c>
      <c r="BK397" s="54">
        <f t="shared" si="87"/>
        <v>0</v>
      </c>
      <c r="BL397" s="54">
        <f t="shared" si="92"/>
        <v>0</v>
      </c>
      <c r="BM397" s="54">
        <f t="shared" si="93"/>
        <v>0</v>
      </c>
      <c r="BN397" s="54" t="str">
        <f t="shared" si="94"/>
        <v>ne</v>
      </c>
      <c r="BO397" s="54" t="str">
        <f t="shared" si="95"/>
        <v>ne</v>
      </c>
      <c r="BP397" s="54" t="str">
        <f t="shared" si="95"/>
        <v>ne</v>
      </c>
      <c r="BQ397" s="54" t="str">
        <f t="shared" si="96"/>
        <v>ne</v>
      </c>
      <c r="BR397" s="54" t="str">
        <f t="shared" si="97"/>
        <v>ne</v>
      </c>
      <c r="BS397" s="54" t="str">
        <f t="shared" si="88"/>
        <v>ne</v>
      </c>
    </row>
    <row r="398" spans="2:71" x14ac:dyDescent="0.2">
      <c r="B398" s="54" t="e">
        <f>VLOOKUP(E398,'VPS1'!$J$10:$J$29,1,FALSE)</f>
        <v>#N/A</v>
      </c>
      <c r="C398" s="131" t="str">
        <f t="shared" si="89"/>
        <v/>
      </c>
      <c r="D398" s="132"/>
      <c r="E398" s="132"/>
      <c r="F398" s="55"/>
      <c r="G398" s="132"/>
      <c r="H398" s="132"/>
      <c r="I398" s="132"/>
      <c r="J398" s="132"/>
      <c r="K398" s="132"/>
      <c r="L398" s="133"/>
      <c r="M398" s="134"/>
      <c r="N398" s="132"/>
      <c r="O398" s="132"/>
      <c r="P398" s="134" t="str">
        <f t="shared" si="90"/>
        <v>nepildyti</v>
      </c>
      <c r="Q398" s="135" t="str">
        <f t="shared" si="9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84"/>
        <v>0</v>
      </c>
      <c r="BH398" s="54">
        <f t="shared" si="91"/>
        <v>0</v>
      </c>
      <c r="BI398" s="54">
        <f t="shared" si="85"/>
        <v>0</v>
      </c>
      <c r="BJ398" s="54">
        <f t="shared" si="86"/>
        <v>0</v>
      </c>
      <c r="BK398" s="54">
        <f t="shared" si="87"/>
        <v>0</v>
      </c>
      <c r="BL398" s="54">
        <f t="shared" si="92"/>
        <v>0</v>
      </c>
      <c r="BM398" s="54">
        <f t="shared" si="93"/>
        <v>0</v>
      </c>
      <c r="BN398" s="54" t="str">
        <f t="shared" si="94"/>
        <v>ne</v>
      </c>
      <c r="BO398" s="54" t="str">
        <f t="shared" si="95"/>
        <v>ne</v>
      </c>
      <c r="BP398" s="54" t="str">
        <f t="shared" si="95"/>
        <v>ne</v>
      </c>
      <c r="BQ398" s="54" t="str">
        <f t="shared" si="96"/>
        <v>ne</v>
      </c>
      <c r="BR398" s="54" t="str">
        <f t="shared" si="97"/>
        <v>ne</v>
      </c>
      <c r="BS398" s="54" t="str">
        <f t="shared" si="88"/>
        <v>ne</v>
      </c>
    </row>
    <row r="399" spans="2:71" x14ac:dyDescent="0.2">
      <c r="B399" s="54" t="e">
        <f>VLOOKUP(E399,'VPS1'!$J$10:$J$29,1,FALSE)</f>
        <v>#N/A</v>
      </c>
      <c r="C399" s="131" t="str">
        <f t="shared" si="89"/>
        <v/>
      </c>
      <c r="D399" s="132"/>
      <c r="E399" s="132"/>
      <c r="F399" s="55"/>
      <c r="G399" s="132"/>
      <c r="H399" s="132"/>
      <c r="I399" s="132"/>
      <c r="J399" s="132"/>
      <c r="K399" s="132"/>
      <c r="L399" s="133"/>
      <c r="M399" s="134"/>
      <c r="N399" s="132"/>
      <c r="O399" s="132"/>
      <c r="P399" s="134" t="str">
        <f t="shared" si="90"/>
        <v>nepildyti</v>
      </c>
      <c r="Q399" s="135" t="str">
        <f t="shared" si="9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84"/>
        <v>0</v>
      </c>
      <c r="BH399" s="54">
        <f t="shared" si="91"/>
        <v>0</v>
      </c>
      <c r="BI399" s="54">
        <f t="shared" si="85"/>
        <v>0</v>
      </c>
      <c r="BJ399" s="54">
        <f t="shared" si="86"/>
        <v>0</v>
      </c>
      <c r="BK399" s="54">
        <f t="shared" si="87"/>
        <v>0</v>
      </c>
      <c r="BL399" s="54">
        <f t="shared" si="92"/>
        <v>0</v>
      </c>
      <c r="BM399" s="54">
        <f t="shared" si="93"/>
        <v>0</v>
      </c>
      <c r="BN399" s="54" t="str">
        <f t="shared" si="94"/>
        <v>ne</v>
      </c>
      <c r="BO399" s="54" t="str">
        <f t="shared" si="95"/>
        <v>ne</v>
      </c>
      <c r="BP399" s="54" t="str">
        <f t="shared" si="95"/>
        <v>ne</v>
      </c>
      <c r="BQ399" s="54" t="str">
        <f t="shared" si="96"/>
        <v>ne</v>
      </c>
      <c r="BR399" s="54" t="str">
        <f t="shared" si="97"/>
        <v>ne</v>
      </c>
      <c r="BS399" s="54" t="str">
        <f t="shared" si="88"/>
        <v>ne</v>
      </c>
    </row>
    <row r="400" spans="2:71" x14ac:dyDescent="0.2">
      <c r="B400" s="54" t="e">
        <f>VLOOKUP(E400,'VPS1'!$J$10:$J$29,1,FALSE)</f>
        <v>#N/A</v>
      </c>
      <c r="C400" s="131" t="str">
        <f t="shared" si="89"/>
        <v/>
      </c>
      <c r="D400" s="132"/>
      <c r="E400" s="132"/>
      <c r="F400" s="55"/>
      <c r="G400" s="132"/>
      <c r="H400" s="132"/>
      <c r="I400" s="132"/>
      <c r="J400" s="132"/>
      <c r="K400" s="132"/>
      <c r="L400" s="133"/>
      <c r="M400" s="134"/>
      <c r="N400" s="132"/>
      <c r="O400" s="132"/>
      <c r="P400" s="134" t="str">
        <f t="shared" si="90"/>
        <v>nepildyti</v>
      </c>
      <c r="Q400" s="135" t="str">
        <f t="shared" si="9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84"/>
        <v>0</v>
      </c>
      <c r="BH400" s="54">
        <f t="shared" si="91"/>
        <v>0</v>
      </c>
      <c r="BI400" s="54">
        <f t="shared" si="85"/>
        <v>0</v>
      </c>
      <c r="BJ400" s="54">
        <f t="shared" si="86"/>
        <v>0</v>
      </c>
      <c r="BK400" s="54">
        <f t="shared" si="87"/>
        <v>0</v>
      </c>
      <c r="BL400" s="54">
        <f t="shared" si="92"/>
        <v>0</v>
      </c>
      <c r="BM400" s="54">
        <f t="shared" si="93"/>
        <v>0</v>
      </c>
      <c r="BN400" s="54" t="str">
        <f t="shared" si="94"/>
        <v>ne</v>
      </c>
      <c r="BO400" s="54" t="str">
        <f t="shared" si="95"/>
        <v>ne</v>
      </c>
      <c r="BP400" s="54" t="str">
        <f t="shared" si="95"/>
        <v>ne</v>
      </c>
      <c r="BQ400" s="54" t="str">
        <f t="shared" si="96"/>
        <v>ne</v>
      </c>
      <c r="BR400" s="54" t="str">
        <f t="shared" si="97"/>
        <v>ne</v>
      </c>
      <c r="BS400" s="54" t="str">
        <f t="shared" si="88"/>
        <v>ne</v>
      </c>
    </row>
    <row r="401" spans="2:71" x14ac:dyDescent="0.2">
      <c r="B401" s="54" t="e">
        <f>VLOOKUP(E401,'VPS1'!$J$10:$J$29,1,FALSE)</f>
        <v>#N/A</v>
      </c>
      <c r="C401" s="131" t="str">
        <f t="shared" si="89"/>
        <v/>
      </c>
      <c r="D401" s="132"/>
      <c r="E401" s="132"/>
      <c r="F401" s="55"/>
      <c r="G401" s="132"/>
      <c r="H401" s="132"/>
      <c r="I401" s="132"/>
      <c r="J401" s="132"/>
      <c r="K401" s="132"/>
      <c r="L401" s="133"/>
      <c r="M401" s="134"/>
      <c r="N401" s="132"/>
      <c r="O401" s="132"/>
      <c r="P401" s="134" t="str">
        <f t="shared" si="90"/>
        <v>nepildyti</v>
      </c>
      <c r="Q401" s="135" t="str">
        <f t="shared" si="9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84"/>
        <v>0</v>
      </c>
      <c r="BH401" s="54">
        <f t="shared" si="91"/>
        <v>0</v>
      </c>
      <c r="BI401" s="54">
        <f t="shared" si="85"/>
        <v>0</v>
      </c>
      <c r="BJ401" s="54">
        <f t="shared" si="86"/>
        <v>0</v>
      </c>
      <c r="BK401" s="54">
        <f t="shared" si="87"/>
        <v>0</v>
      </c>
      <c r="BL401" s="54">
        <f t="shared" si="92"/>
        <v>0</v>
      </c>
      <c r="BM401" s="54">
        <f t="shared" si="93"/>
        <v>0</v>
      </c>
      <c r="BN401" s="54" t="str">
        <f t="shared" si="94"/>
        <v>ne</v>
      </c>
      <c r="BO401" s="54" t="str">
        <f t="shared" si="95"/>
        <v>ne</v>
      </c>
      <c r="BP401" s="54" t="str">
        <f t="shared" si="95"/>
        <v>ne</v>
      </c>
      <c r="BQ401" s="54" t="str">
        <f t="shared" si="96"/>
        <v>ne</v>
      </c>
      <c r="BR401" s="54" t="str">
        <f t="shared" si="97"/>
        <v>ne</v>
      </c>
      <c r="BS401" s="54" t="str">
        <f t="shared" si="88"/>
        <v>ne</v>
      </c>
    </row>
    <row r="402" spans="2:71" x14ac:dyDescent="0.2">
      <c r="B402" s="54" t="e">
        <f>VLOOKUP(E402,'VPS1'!$J$10:$J$29,1,FALSE)</f>
        <v>#N/A</v>
      </c>
      <c r="C402" s="131" t="str">
        <f t="shared" si="89"/>
        <v/>
      </c>
      <c r="D402" s="132"/>
      <c r="E402" s="132"/>
      <c r="F402" s="55"/>
      <c r="G402" s="132"/>
      <c r="H402" s="132"/>
      <c r="I402" s="132"/>
      <c r="J402" s="132"/>
      <c r="K402" s="132"/>
      <c r="L402" s="133"/>
      <c r="M402" s="134"/>
      <c r="N402" s="132"/>
      <c r="O402" s="132"/>
      <c r="P402" s="134" t="str">
        <f t="shared" si="90"/>
        <v>nepildyti</v>
      </c>
      <c r="Q402" s="135" t="str">
        <f t="shared" si="9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84"/>
        <v>0</v>
      </c>
      <c r="BH402" s="54">
        <f t="shared" si="91"/>
        <v>0</v>
      </c>
      <c r="BI402" s="54">
        <f t="shared" si="85"/>
        <v>0</v>
      </c>
      <c r="BJ402" s="54">
        <f t="shared" si="86"/>
        <v>0</v>
      </c>
      <c r="BK402" s="54">
        <f t="shared" si="87"/>
        <v>0</v>
      </c>
      <c r="BL402" s="54">
        <f t="shared" si="92"/>
        <v>0</v>
      </c>
      <c r="BM402" s="54">
        <f t="shared" si="93"/>
        <v>0</v>
      </c>
      <c r="BN402" s="54" t="str">
        <f t="shared" si="94"/>
        <v>ne</v>
      </c>
      <c r="BO402" s="54" t="str">
        <f t="shared" si="95"/>
        <v>ne</v>
      </c>
      <c r="BP402" s="54" t="str">
        <f t="shared" si="95"/>
        <v>ne</v>
      </c>
      <c r="BQ402" s="54" t="str">
        <f t="shared" si="96"/>
        <v>ne</v>
      </c>
      <c r="BR402" s="54" t="str">
        <f t="shared" si="97"/>
        <v>ne</v>
      </c>
      <c r="BS402" s="54" t="str">
        <f t="shared" si="88"/>
        <v>ne</v>
      </c>
    </row>
    <row r="403" spans="2:71" x14ac:dyDescent="0.2">
      <c r="B403" s="54" t="e">
        <f>VLOOKUP(E403,'VPS1'!$J$10:$J$29,1,FALSE)</f>
        <v>#N/A</v>
      </c>
      <c r="C403" s="131" t="str">
        <f t="shared" si="89"/>
        <v/>
      </c>
      <c r="D403" s="132"/>
      <c r="E403" s="132"/>
      <c r="F403" s="55"/>
      <c r="G403" s="132"/>
      <c r="H403" s="132"/>
      <c r="I403" s="132"/>
      <c r="J403" s="132"/>
      <c r="K403" s="132"/>
      <c r="L403" s="133"/>
      <c r="M403" s="134"/>
      <c r="N403" s="132"/>
      <c r="O403" s="132"/>
      <c r="P403" s="134" t="str">
        <f t="shared" si="90"/>
        <v>nepildyti</v>
      </c>
      <c r="Q403" s="135" t="str">
        <f t="shared" si="9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84"/>
        <v>0</v>
      </c>
      <c r="BH403" s="54">
        <f t="shared" si="91"/>
        <v>0</v>
      </c>
      <c r="BI403" s="54">
        <f t="shared" si="85"/>
        <v>0</v>
      </c>
      <c r="BJ403" s="54">
        <f t="shared" si="86"/>
        <v>0</v>
      </c>
      <c r="BK403" s="54">
        <f t="shared" si="87"/>
        <v>0</v>
      </c>
      <c r="BL403" s="54">
        <f t="shared" si="92"/>
        <v>0</v>
      </c>
      <c r="BM403" s="54">
        <f t="shared" si="93"/>
        <v>0</v>
      </c>
      <c r="BN403" s="54" t="str">
        <f t="shared" si="94"/>
        <v>ne</v>
      </c>
      <c r="BO403" s="54" t="str">
        <f t="shared" si="95"/>
        <v>ne</v>
      </c>
      <c r="BP403" s="54" t="str">
        <f t="shared" si="95"/>
        <v>ne</v>
      </c>
      <c r="BQ403" s="54" t="str">
        <f t="shared" si="96"/>
        <v>ne</v>
      </c>
      <c r="BR403" s="54" t="str">
        <f t="shared" si="97"/>
        <v>ne</v>
      </c>
      <c r="BS403" s="54" t="str">
        <f t="shared" si="88"/>
        <v>ne</v>
      </c>
    </row>
    <row r="404" spans="2:71" x14ac:dyDescent="0.2">
      <c r="B404" s="54" t="e">
        <f>VLOOKUP(E404,'VPS1'!$J$10:$J$29,1,FALSE)</f>
        <v>#N/A</v>
      </c>
      <c r="C404" s="131" t="str">
        <f t="shared" si="89"/>
        <v/>
      </c>
      <c r="D404" s="132"/>
      <c r="E404" s="132"/>
      <c r="F404" s="55"/>
      <c r="G404" s="132"/>
      <c r="H404" s="132"/>
      <c r="I404" s="132"/>
      <c r="J404" s="132"/>
      <c r="K404" s="132"/>
      <c r="L404" s="133"/>
      <c r="M404" s="134"/>
      <c r="N404" s="132"/>
      <c r="O404" s="132"/>
      <c r="P404" s="134" t="str">
        <f t="shared" si="90"/>
        <v>nepildyti</v>
      </c>
      <c r="Q404" s="135" t="str">
        <f t="shared" si="9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84"/>
        <v>0</v>
      </c>
      <c r="BH404" s="54">
        <f t="shared" si="91"/>
        <v>0</v>
      </c>
      <c r="BI404" s="54">
        <f t="shared" si="85"/>
        <v>0</v>
      </c>
      <c r="BJ404" s="54">
        <f t="shared" si="86"/>
        <v>0</v>
      </c>
      <c r="BK404" s="54">
        <f t="shared" si="87"/>
        <v>0</v>
      </c>
      <c r="BL404" s="54">
        <f t="shared" si="92"/>
        <v>0</v>
      </c>
      <c r="BM404" s="54">
        <f t="shared" si="93"/>
        <v>0</v>
      </c>
      <c r="BN404" s="54" t="str">
        <f t="shared" si="94"/>
        <v>ne</v>
      </c>
      <c r="BO404" s="54" t="str">
        <f t="shared" si="95"/>
        <v>ne</v>
      </c>
      <c r="BP404" s="54" t="str">
        <f t="shared" si="95"/>
        <v>ne</v>
      </c>
      <c r="BQ404" s="54" t="str">
        <f t="shared" si="96"/>
        <v>ne</v>
      </c>
      <c r="BR404" s="54" t="str">
        <f t="shared" si="97"/>
        <v>ne</v>
      </c>
      <c r="BS404" s="54" t="str">
        <f t="shared" si="88"/>
        <v>ne</v>
      </c>
    </row>
    <row r="405" spans="2:71" x14ac:dyDescent="0.2">
      <c r="B405" s="54" t="e">
        <f>VLOOKUP(E405,'VPS1'!$J$10:$J$29,1,FALSE)</f>
        <v>#N/A</v>
      </c>
      <c r="C405" s="131" t="str">
        <f t="shared" si="89"/>
        <v/>
      </c>
      <c r="D405" s="132"/>
      <c r="E405" s="132"/>
      <c r="F405" s="55"/>
      <c r="G405" s="132"/>
      <c r="H405" s="132"/>
      <c r="I405" s="132"/>
      <c r="J405" s="132"/>
      <c r="K405" s="132"/>
      <c r="L405" s="133"/>
      <c r="M405" s="134"/>
      <c r="N405" s="132"/>
      <c r="O405" s="132"/>
      <c r="P405" s="134" t="str">
        <f t="shared" si="90"/>
        <v>nepildyti</v>
      </c>
      <c r="Q405" s="135" t="str">
        <f t="shared" si="9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84"/>
        <v>0</v>
      </c>
      <c r="BH405" s="54">
        <f t="shared" si="91"/>
        <v>0</v>
      </c>
      <c r="BI405" s="54">
        <f t="shared" si="85"/>
        <v>0</v>
      </c>
      <c r="BJ405" s="54">
        <f t="shared" si="86"/>
        <v>0</v>
      </c>
      <c r="BK405" s="54">
        <f t="shared" si="87"/>
        <v>0</v>
      </c>
      <c r="BL405" s="54">
        <f t="shared" si="92"/>
        <v>0</v>
      </c>
      <c r="BM405" s="54">
        <f t="shared" si="93"/>
        <v>0</v>
      </c>
      <c r="BN405" s="54" t="str">
        <f t="shared" si="94"/>
        <v>ne</v>
      </c>
      <c r="BO405" s="54" t="str">
        <f t="shared" si="95"/>
        <v>ne</v>
      </c>
      <c r="BP405" s="54" t="str">
        <f t="shared" si="95"/>
        <v>ne</v>
      </c>
      <c r="BQ405" s="54" t="str">
        <f t="shared" si="96"/>
        <v>ne</v>
      </c>
      <c r="BR405" s="54" t="str">
        <f t="shared" si="97"/>
        <v>ne</v>
      </c>
      <c r="BS405" s="54" t="str">
        <f t="shared" si="88"/>
        <v>ne</v>
      </c>
    </row>
    <row r="406" spans="2:71" x14ac:dyDescent="0.2">
      <c r="B406" s="54" t="e">
        <f>VLOOKUP(E406,'VPS1'!$J$10:$J$29,1,FALSE)</f>
        <v>#N/A</v>
      </c>
      <c r="C406" s="131" t="str">
        <f t="shared" si="89"/>
        <v/>
      </c>
      <c r="D406" s="132"/>
      <c r="E406" s="132"/>
      <c r="F406" s="55"/>
      <c r="G406" s="132"/>
      <c r="H406" s="132"/>
      <c r="I406" s="132"/>
      <c r="J406" s="132"/>
      <c r="K406" s="132"/>
      <c r="L406" s="133"/>
      <c r="M406" s="134"/>
      <c r="N406" s="132"/>
      <c r="O406" s="132"/>
      <c r="P406" s="134" t="str">
        <f t="shared" si="90"/>
        <v>nepildyti</v>
      </c>
      <c r="Q406" s="135" t="str">
        <f t="shared" si="9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84"/>
        <v>0</v>
      </c>
      <c r="BH406" s="54">
        <f t="shared" si="91"/>
        <v>0</v>
      </c>
      <c r="BI406" s="54">
        <f t="shared" si="85"/>
        <v>0</v>
      </c>
      <c r="BJ406" s="54">
        <f t="shared" si="86"/>
        <v>0</v>
      </c>
      <c r="BK406" s="54">
        <f t="shared" si="87"/>
        <v>0</v>
      </c>
      <c r="BL406" s="54">
        <f t="shared" si="92"/>
        <v>0</v>
      </c>
      <c r="BM406" s="54">
        <f t="shared" si="93"/>
        <v>0</v>
      </c>
      <c r="BN406" s="54" t="str">
        <f t="shared" si="94"/>
        <v>ne</v>
      </c>
      <c r="BO406" s="54" t="str">
        <f t="shared" si="95"/>
        <v>ne</v>
      </c>
      <c r="BP406" s="54" t="str">
        <f t="shared" si="95"/>
        <v>ne</v>
      </c>
      <c r="BQ406" s="54" t="str">
        <f t="shared" si="96"/>
        <v>ne</v>
      </c>
      <c r="BR406" s="54" t="str">
        <f t="shared" si="97"/>
        <v>ne</v>
      </c>
      <c r="BS406" s="54" t="str">
        <f t="shared" si="88"/>
        <v>ne</v>
      </c>
    </row>
    <row r="407" spans="2:71" x14ac:dyDescent="0.2">
      <c r="B407" s="54" t="e">
        <f>VLOOKUP(E407,'VPS1'!$J$10:$J$29,1,FALSE)</f>
        <v>#N/A</v>
      </c>
      <c r="C407" s="131" t="str">
        <f t="shared" si="89"/>
        <v/>
      </c>
      <c r="D407" s="132"/>
      <c r="E407" s="132"/>
      <c r="F407" s="55"/>
      <c r="G407" s="132"/>
      <c r="H407" s="132"/>
      <c r="I407" s="132"/>
      <c r="J407" s="132"/>
      <c r="K407" s="132"/>
      <c r="L407" s="133"/>
      <c r="M407" s="134"/>
      <c r="N407" s="132"/>
      <c r="O407" s="132"/>
      <c r="P407" s="134" t="str">
        <f t="shared" si="90"/>
        <v>nepildyti</v>
      </c>
      <c r="Q407" s="135" t="str">
        <f t="shared" si="9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84"/>
        <v>0</v>
      </c>
      <c r="BH407" s="54">
        <f t="shared" si="91"/>
        <v>0</v>
      </c>
      <c r="BI407" s="54">
        <f t="shared" si="85"/>
        <v>0</v>
      </c>
      <c r="BJ407" s="54">
        <f t="shared" si="86"/>
        <v>0</v>
      </c>
      <c r="BK407" s="54">
        <f t="shared" si="87"/>
        <v>0</v>
      </c>
      <c r="BL407" s="54">
        <f t="shared" si="92"/>
        <v>0</v>
      </c>
      <c r="BM407" s="54">
        <f t="shared" si="93"/>
        <v>0</v>
      </c>
      <c r="BN407" s="54" t="str">
        <f t="shared" si="94"/>
        <v>ne</v>
      </c>
      <c r="BO407" s="54" t="str">
        <f t="shared" si="95"/>
        <v>ne</v>
      </c>
      <c r="BP407" s="54" t="str">
        <f t="shared" si="95"/>
        <v>ne</v>
      </c>
      <c r="BQ407" s="54" t="str">
        <f t="shared" si="96"/>
        <v>ne</v>
      </c>
      <c r="BR407" s="54" t="str">
        <f t="shared" si="97"/>
        <v>ne</v>
      </c>
      <c r="BS407" s="54" t="str">
        <f t="shared" si="88"/>
        <v>ne</v>
      </c>
    </row>
    <row r="408" spans="2:71" x14ac:dyDescent="0.2">
      <c r="B408" s="54" t="e">
        <f>VLOOKUP(E408,'VPS1'!$J$10:$J$29,1,FALSE)</f>
        <v>#N/A</v>
      </c>
      <c r="C408" s="131" t="str">
        <f t="shared" si="89"/>
        <v/>
      </c>
      <c r="D408" s="132"/>
      <c r="E408" s="132"/>
      <c r="F408" s="55"/>
      <c r="G408" s="132"/>
      <c r="H408" s="132"/>
      <c r="I408" s="132"/>
      <c r="J408" s="132"/>
      <c r="K408" s="132"/>
      <c r="L408" s="133"/>
      <c r="M408" s="134"/>
      <c r="N408" s="132"/>
      <c r="O408" s="132"/>
      <c r="P408" s="134" t="str">
        <f t="shared" si="90"/>
        <v>nepildyti</v>
      </c>
      <c r="Q408" s="135" t="str">
        <f t="shared" si="9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84"/>
        <v>0</v>
      </c>
      <c r="BH408" s="54">
        <f t="shared" si="91"/>
        <v>0</v>
      </c>
      <c r="BI408" s="54">
        <f t="shared" si="85"/>
        <v>0</v>
      </c>
      <c r="BJ408" s="54">
        <f t="shared" si="86"/>
        <v>0</v>
      </c>
      <c r="BK408" s="54">
        <f t="shared" si="87"/>
        <v>0</v>
      </c>
      <c r="BL408" s="54">
        <f t="shared" si="92"/>
        <v>0</v>
      </c>
      <c r="BM408" s="54">
        <f t="shared" si="93"/>
        <v>0</v>
      </c>
      <c r="BN408" s="54" t="str">
        <f t="shared" si="94"/>
        <v>ne</v>
      </c>
      <c r="BO408" s="54" t="str">
        <f t="shared" si="95"/>
        <v>ne</v>
      </c>
      <c r="BP408" s="54" t="str">
        <f t="shared" si="95"/>
        <v>ne</v>
      </c>
      <c r="BQ408" s="54" t="str">
        <f t="shared" si="96"/>
        <v>ne</v>
      </c>
      <c r="BR408" s="54" t="str">
        <f t="shared" si="97"/>
        <v>ne</v>
      </c>
      <c r="BS408" s="54" t="str">
        <f t="shared" si="88"/>
        <v>ne</v>
      </c>
    </row>
    <row r="409" spans="2:71" x14ac:dyDescent="0.2">
      <c r="B409" s="54" t="e">
        <f>VLOOKUP(E409,'VPS1'!$J$10:$J$29,1,FALSE)</f>
        <v>#N/A</v>
      </c>
      <c r="C409" s="131" t="str">
        <f t="shared" si="89"/>
        <v/>
      </c>
      <c r="D409" s="132"/>
      <c r="E409" s="132"/>
      <c r="F409" s="55"/>
      <c r="G409" s="132"/>
      <c r="H409" s="132"/>
      <c r="I409" s="132"/>
      <c r="J409" s="132"/>
      <c r="K409" s="132"/>
      <c r="L409" s="133"/>
      <c r="M409" s="134"/>
      <c r="N409" s="132"/>
      <c r="O409" s="132"/>
      <c r="P409" s="134" t="str">
        <f t="shared" si="90"/>
        <v>nepildyti</v>
      </c>
      <c r="Q409" s="135" t="str">
        <f t="shared" si="9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84"/>
        <v>0</v>
      </c>
      <c r="BH409" s="54">
        <f t="shared" si="91"/>
        <v>0</v>
      </c>
      <c r="BI409" s="54">
        <f t="shared" si="85"/>
        <v>0</v>
      </c>
      <c r="BJ409" s="54">
        <f t="shared" si="86"/>
        <v>0</v>
      </c>
      <c r="BK409" s="54">
        <f t="shared" si="87"/>
        <v>0</v>
      </c>
      <c r="BL409" s="54">
        <f t="shared" si="92"/>
        <v>0</v>
      </c>
      <c r="BM409" s="54">
        <f t="shared" si="93"/>
        <v>0</v>
      </c>
      <c r="BN409" s="54" t="str">
        <f t="shared" si="94"/>
        <v>ne</v>
      </c>
      <c r="BO409" s="54" t="str">
        <f t="shared" si="95"/>
        <v>ne</v>
      </c>
      <c r="BP409" s="54" t="str">
        <f t="shared" si="95"/>
        <v>ne</v>
      </c>
      <c r="BQ409" s="54" t="str">
        <f t="shared" si="96"/>
        <v>ne</v>
      </c>
      <c r="BR409" s="54" t="str">
        <f t="shared" si="97"/>
        <v>ne</v>
      </c>
      <c r="BS409" s="54" t="str">
        <f t="shared" si="88"/>
        <v>ne</v>
      </c>
    </row>
    <row r="410" spans="2:71" x14ac:dyDescent="0.2">
      <c r="B410" s="54" t="e">
        <f>VLOOKUP(E410,'VPS1'!$J$10:$J$29,1,FALSE)</f>
        <v>#N/A</v>
      </c>
      <c r="C410" s="131" t="str">
        <f t="shared" si="89"/>
        <v/>
      </c>
      <c r="D410" s="132"/>
      <c r="E410" s="132"/>
      <c r="F410" s="55"/>
      <c r="G410" s="132"/>
      <c r="H410" s="132"/>
      <c r="I410" s="132"/>
      <c r="J410" s="132"/>
      <c r="K410" s="132"/>
      <c r="L410" s="133"/>
      <c r="M410" s="134"/>
      <c r="N410" s="132"/>
      <c r="O410" s="132"/>
      <c r="P410" s="134" t="str">
        <f t="shared" si="90"/>
        <v>nepildyti</v>
      </c>
      <c r="Q410" s="135" t="str">
        <f t="shared" si="9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84"/>
        <v>0</v>
      </c>
      <c r="BH410" s="54">
        <f t="shared" si="91"/>
        <v>0</v>
      </c>
      <c r="BI410" s="54">
        <f t="shared" si="85"/>
        <v>0</v>
      </c>
      <c r="BJ410" s="54">
        <f t="shared" si="86"/>
        <v>0</v>
      </c>
      <c r="BK410" s="54">
        <f t="shared" si="87"/>
        <v>0</v>
      </c>
      <c r="BL410" s="54">
        <f t="shared" si="92"/>
        <v>0</v>
      </c>
      <c r="BM410" s="54">
        <f t="shared" si="93"/>
        <v>0</v>
      </c>
      <c r="BN410" s="54" t="str">
        <f t="shared" si="94"/>
        <v>ne</v>
      </c>
      <c r="BO410" s="54" t="str">
        <f t="shared" si="95"/>
        <v>ne</v>
      </c>
      <c r="BP410" s="54" t="str">
        <f t="shared" si="95"/>
        <v>ne</v>
      </c>
      <c r="BQ410" s="54" t="str">
        <f t="shared" si="96"/>
        <v>ne</v>
      </c>
      <c r="BR410" s="54" t="str">
        <f t="shared" si="97"/>
        <v>ne</v>
      </c>
      <c r="BS410" s="54" t="str">
        <f t="shared" si="88"/>
        <v>ne</v>
      </c>
    </row>
    <row r="411" spans="2:71" x14ac:dyDescent="0.2">
      <c r="B411" s="54" t="e">
        <f>VLOOKUP(E411,'VPS1'!$J$10:$J$29,1,FALSE)</f>
        <v>#N/A</v>
      </c>
      <c r="C411" s="131" t="str">
        <f t="shared" si="89"/>
        <v/>
      </c>
      <c r="D411" s="132"/>
      <c r="E411" s="132"/>
      <c r="F411" s="55"/>
      <c r="G411" s="132"/>
      <c r="H411" s="132"/>
      <c r="I411" s="132"/>
      <c r="J411" s="132"/>
      <c r="K411" s="132"/>
      <c r="L411" s="133"/>
      <c r="M411" s="134"/>
      <c r="N411" s="132"/>
      <c r="O411" s="132"/>
      <c r="P411" s="134" t="str">
        <f t="shared" si="90"/>
        <v>nepildyti</v>
      </c>
      <c r="Q411" s="135" t="str">
        <f t="shared" si="9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84"/>
        <v>0</v>
      </c>
      <c r="BH411" s="54">
        <f t="shared" si="91"/>
        <v>0</v>
      </c>
      <c r="BI411" s="54">
        <f t="shared" si="85"/>
        <v>0</v>
      </c>
      <c r="BJ411" s="54">
        <f t="shared" si="86"/>
        <v>0</v>
      </c>
      <c r="BK411" s="54">
        <f t="shared" si="87"/>
        <v>0</v>
      </c>
      <c r="BL411" s="54">
        <f t="shared" si="92"/>
        <v>0</v>
      </c>
      <c r="BM411" s="54">
        <f t="shared" si="93"/>
        <v>0</v>
      </c>
      <c r="BN411" s="54" t="str">
        <f t="shared" si="94"/>
        <v>ne</v>
      </c>
      <c r="BO411" s="54" t="str">
        <f t="shared" si="95"/>
        <v>ne</v>
      </c>
      <c r="BP411" s="54" t="str">
        <f t="shared" si="95"/>
        <v>ne</v>
      </c>
      <c r="BQ411" s="54" t="str">
        <f t="shared" si="96"/>
        <v>ne</v>
      </c>
      <c r="BR411" s="54" t="str">
        <f t="shared" si="97"/>
        <v>ne</v>
      </c>
      <c r="BS411" s="54" t="str">
        <f t="shared" si="88"/>
        <v>ne</v>
      </c>
    </row>
    <row r="412" spans="2:71" x14ac:dyDescent="0.2">
      <c r="B412" s="54" t="e">
        <f>VLOOKUP(E412,'VPS1'!$J$10:$J$29,1,FALSE)</f>
        <v>#N/A</v>
      </c>
      <c r="C412" s="131" t="str">
        <f t="shared" si="89"/>
        <v/>
      </c>
      <c r="D412" s="132"/>
      <c r="E412" s="132"/>
      <c r="F412" s="55"/>
      <c r="G412" s="132"/>
      <c r="H412" s="132"/>
      <c r="I412" s="132"/>
      <c r="J412" s="132"/>
      <c r="K412" s="132"/>
      <c r="L412" s="133"/>
      <c r="M412" s="134"/>
      <c r="N412" s="132"/>
      <c r="O412" s="132"/>
      <c r="P412" s="134" t="str">
        <f t="shared" si="90"/>
        <v>nepildyti</v>
      </c>
      <c r="Q412" s="135" t="str">
        <f t="shared" si="9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84"/>
        <v>0</v>
      </c>
      <c r="BH412" s="54">
        <f t="shared" si="91"/>
        <v>0</v>
      </c>
      <c r="BI412" s="54">
        <f t="shared" si="85"/>
        <v>0</v>
      </c>
      <c r="BJ412" s="54">
        <f t="shared" si="86"/>
        <v>0</v>
      </c>
      <c r="BK412" s="54">
        <f t="shared" si="87"/>
        <v>0</v>
      </c>
      <c r="BL412" s="54">
        <f t="shared" si="92"/>
        <v>0</v>
      </c>
      <c r="BM412" s="54">
        <f t="shared" si="93"/>
        <v>0</v>
      </c>
      <c r="BN412" s="54" t="str">
        <f t="shared" si="94"/>
        <v>ne</v>
      </c>
      <c r="BO412" s="54" t="str">
        <f t="shared" si="95"/>
        <v>ne</v>
      </c>
      <c r="BP412" s="54" t="str">
        <f t="shared" si="95"/>
        <v>ne</v>
      </c>
      <c r="BQ412" s="54" t="str">
        <f t="shared" si="96"/>
        <v>ne</v>
      </c>
      <c r="BR412" s="54" t="str">
        <f t="shared" si="97"/>
        <v>ne</v>
      </c>
      <c r="BS412" s="54" t="str">
        <f t="shared" si="88"/>
        <v>ne</v>
      </c>
    </row>
    <row r="413" spans="2:71" x14ac:dyDescent="0.2">
      <c r="B413" s="54" t="e">
        <f>VLOOKUP(E413,'VPS1'!$J$10:$J$29,1,FALSE)</f>
        <v>#N/A</v>
      </c>
      <c r="C413" s="131" t="str">
        <f t="shared" si="89"/>
        <v/>
      </c>
      <c r="D413" s="132"/>
      <c r="E413" s="132"/>
      <c r="F413" s="55"/>
      <c r="G413" s="132"/>
      <c r="H413" s="132"/>
      <c r="I413" s="132"/>
      <c r="J413" s="132"/>
      <c r="K413" s="132"/>
      <c r="L413" s="133"/>
      <c r="M413" s="134"/>
      <c r="N413" s="132"/>
      <c r="O413" s="132"/>
      <c r="P413" s="134" t="str">
        <f t="shared" si="90"/>
        <v>nepildyti</v>
      </c>
      <c r="Q413" s="135" t="str">
        <f t="shared" si="9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84"/>
        <v>0</v>
      </c>
      <c r="BH413" s="54">
        <f t="shared" si="91"/>
        <v>0</v>
      </c>
      <c r="BI413" s="54">
        <f t="shared" si="85"/>
        <v>0</v>
      </c>
      <c r="BJ413" s="54">
        <f t="shared" si="86"/>
        <v>0</v>
      </c>
      <c r="BK413" s="54">
        <f t="shared" si="87"/>
        <v>0</v>
      </c>
      <c r="BL413" s="54">
        <f t="shared" si="92"/>
        <v>0</v>
      </c>
      <c r="BM413" s="54">
        <f t="shared" si="93"/>
        <v>0</v>
      </c>
      <c r="BN413" s="54" t="str">
        <f t="shared" si="94"/>
        <v>ne</v>
      </c>
      <c r="BO413" s="54" t="str">
        <f t="shared" si="95"/>
        <v>ne</v>
      </c>
      <c r="BP413" s="54" t="str">
        <f t="shared" si="95"/>
        <v>ne</v>
      </c>
      <c r="BQ413" s="54" t="str">
        <f t="shared" si="96"/>
        <v>ne</v>
      </c>
      <c r="BR413" s="54" t="str">
        <f t="shared" si="97"/>
        <v>ne</v>
      </c>
      <c r="BS413" s="54" t="str">
        <f t="shared" si="88"/>
        <v>ne</v>
      </c>
    </row>
    <row r="414" spans="2:71" x14ac:dyDescent="0.2">
      <c r="B414" s="54" t="e">
        <f>VLOOKUP(E414,'VPS1'!$J$10:$J$29,1,FALSE)</f>
        <v>#N/A</v>
      </c>
      <c r="C414" s="131" t="str">
        <f t="shared" si="89"/>
        <v/>
      </c>
      <c r="D414" s="132"/>
      <c r="E414" s="132"/>
      <c r="F414" s="55"/>
      <c r="G414" s="132"/>
      <c r="H414" s="132"/>
      <c r="I414" s="132"/>
      <c r="J414" s="132"/>
      <c r="K414" s="132"/>
      <c r="L414" s="133"/>
      <c r="M414" s="134"/>
      <c r="N414" s="132"/>
      <c r="O414" s="132"/>
      <c r="P414" s="134" t="str">
        <f t="shared" si="90"/>
        <v>nepildyti</v>
      </c>
      <c r="Q414" s="135" t="str">
        <f t="shared" si="9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84"/>
        <v>0</v>
      </c>
      <c r="BH414" s="54">
        <f t="shared" si="91"/>
        <v>0</v>
      </c>
      <c r="BI414" s="54">
        <f t="shared" si="85"/>
        <v>0</v>
      </c>
      <c r="BJ414" s="54">
        <f t="shared" si="86"/>
        <v>0</v>
      </c>
      <c r="BK414" s="54">
        <f t="shared" si="87"/>
        <v>0</v>
      </c>
      <c r="BL414" s="54">
        <f t="shared" si="92"/>
        <v>0</v>
      </c>
      <c r="BM414" s="54">
        <f t="shared" si="93"/>
        <v>0</v>
      </c>
      <c r="BN414" s="54" t="str">
        <f t="shared" si="94"/>
        <v>ne</v>
      </c>
      <c r="BO414" s="54" t="str">
        <f t="shared" si="95"/>
        <v>ne</v>
      </c>
      <c r="BP414" s="54" t="str">
        <f t="shared" si="95"/>
        <v>ne</v>
      </c>
      <c r="BQ414" s="54" t="str">
        <f t="shared" si="96"/>
        <v>ne</v>
      </c>
      <c r="BR414" s="54" t="str">
        <f t="shared" si="97"/>
        <v>ne</v>
      </c>
      <c r="BS414" s="54" t="str">
        <f t="shared" si="88"/>
        <v>ne</v>
      </c>
    </row>
    <row r="415" spans="2:71" x14ac:dyDescent="0.2">
      <c r="B415" s="54" t="e">
        <f>VLOOKUP(E415,'VPS1'!$J$10:$J$29,1,FALSE)</f>
        <v>#N/A</v>
      </c>
      <c r="C415" s="131" t="str">
        <f t="shared" si="89"/>
        <v/>
      </c>
      <c r="D415" s="132"/>
      <c r="E415" s="132"/>
      <c r="F415" s="55"/>
      <c r="G415" s="132"/>
      <c r="H415" s="132"/>
      <c r="I415" s="132"/>
      <c r="J415" s="132"/>
      <c r="K415" s="132"/>
      <c r="L415" s="133"/>
      <c r="M415" s="134"/>
      <c r="N415" s="132"/>
      <c r="O415" s="132"/>
      <c r="P415" s="134" t="str">
        <f t="shared" si="90"/>
        <v>nepildyti</v>
      </c>
      <c r="Q415" s="135" t="str">
        <f t="shared" si="9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84"/>
        <v>0</v>
      </c>
      <c r="BH415" s="54">
        <f t="shared" si="91"/>
        <v>0</v>
      </c>
      <c r="BI415" s="54">
        <f t="shared" si="85"/>
        <v>0</v>
      </c>
      <c r="BJ415" s="54">
        <f t="shared" si="86"/>
        <v>0</v>
      </c>
      <c r="BK415" s="54">
        <f t="shared" si="87"/>
        <v>0</v>
      </c>
      <c r="BL415" s="54">
        <f t="shared" si="92"/>
        <v>0</v>
      </c>
      <c r="BM415" s="54">
        <f t="shared" si="93"/>
        <v>0</v>
      </c>
      <c r="BN415" s="54" t="str">
        <f t="shared" si="94"/>
        <v>ne</v>
      </c>
      <c r="BO415" s="54" t="str">
        <f t="shared" si="95"/>
        <v>ne</v>
      </c>
      <c r="BP415" s="54" t="str">
        <f t="shared" si="95"/>
        <v>ne</v>
      </c>
      <c r="BQ415" s="54" t="str">
        <f t="shared" si="96"/>
        <v>ne</v>
      </c>
      <c r="BR415" s="54" t="str">
        <f t="shared" si="97"/>
        <v>ne</v>
      </c>
      <c r="BS415" s="54" t="str">
        <f t="shared" si="88"/>
        <v>ne</v>
      </c>
    </row>
    <row r="416" spans="2:71" x14ac:dyDescent="0.2">
      <c r="B416" s="54" t="e">
        <f>VLOOKUP(E416,'VPS1'!$J$10:$J$29,1,FALSE)</f>
        <v>#N/A</v>
      </c>
      <c r="C416" s="131" t="str">
        <f t="shared" si="89"/>
        <v/>
      </c>
      <c r="D416" s="132"/>
      <c r="E416" s="132"/>
      <c r="F416" s="55"/>
      <c r="G416" s="132"/>
      <c r="H416" s="132"/>
      <c r="I416" s="132"/>
      <c r="J416" s="132"/>
      <c r="K416" s="132"/>
      <c r="L416" s="133"/>
      <c r="M416" s="134"/>
      <c r="N416" s="132"/>
      <c r="O416" s="132"/>
      <c r="P416" s="134" t="str">
        <f t="shared" si="90"/>
        <v>nepildyti</v>
      </c>
      <c r="Q416" s="135" t="str">
        <f t="shared" si="9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84"/>
        <v>0</v>
      </c>
      <c r="BH416" s="54">
        <f t="shared" si="91"/>
        <v>0</v>
      </c>
      <c r="BI416" s="54">
        <f t="shared" si="85"/>
        <v>0</v>
      </c>
      <c r="BJ416" s="54">
        <f t="shared" si="86"/>
        <v>0</v>
      </c>
      <c r="BK416" s="54">
        <f t="shared" si="87"/>
        <v>0</v>
      </c>
      <c r="BL416" s="54">
        <f t="shared" si="92"/>
        <v>0</v>
      </c>
      <c r="BM416" s="54">
        <f t="shared" si="93"/>
        <v>0</v>
      </c>
      <c r="BN416" s="54" t="str">
        <f t="shared" si="94"/>
        <v>ne</v>
      </c>
      <c r="BO416" s="54" t="str">
        <f t="shared" si="95"/>
        <v>ne</v>
      </c>
      <c r="BP416" s="54" t="str">
        <f t="shared" si="95"/>
        <v>ne</v>
      </c>
      <c r="BQ416" s="54" t="str">
        <f t="shared" si="96"/>
        <v>ne</v>
      </c>
      <c r="BR416" s="54" t="str">
        <f t="shared" si="97"/>
        <v>ne</v>
      </c>
      <c r="BS416" s="54" t="str">
        <f t="shared" si="88"/>
        <v>ne</v>
      </c>
    </row>
    <row r="417" spans="2:71" x14ac:dyDescent="0.2">
      <c r="B417" s="54" t="e">
        <f>VLOOKUP(E417,'VPS1'!$J$10:$J$29,1,FALSE)</f>
        <v>#N/A</v>
      </c>
      <c r="C417" s="131" t="str">
        <f t="shared" si="89"/>
        <v/>
      </c>
      <c r="D417" s="132"/>
      <c r="E417" s="132"/>
      <c r="F417" s="55"/>
      <c r="G417" s="132"/>
      <c r="H417" s="132"/>
      <c r="I417" s="132"/>
      <c r="J417" s="132"/>
      <c r="K417" s="132"/>
      <c r="L417" s="133"/>
      <c r="M417" s="134"/>
      <c r="N417" s="132"/>
      <c r="O417" s="132"/>
      <c r="P417" s="134" t="str">
        <f t="shared" si="90"/>
        <v>nepildyti</v>
      </c>
      <c r="Q417" s="135" t="str">
        <f t="shared" si="9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84"/>
        <v>0</v>
      </c>
      <c r="BH417" s="54">
        <f t="shared" si="91"/>
        <v>0</v>
      </c>
      <c r="BI417" s="54">
        <f t="shared" si="85"/>
        <v>0</v>
      </c>
      <c r="BJ417" s="54">
        <f t="shared" si="86"/>
        <v>0</v>
      </c>
      <c r="BK417" s="54">
        <f t="shared" si="87"/>
        <v>0</v>
      </c>
      <c r="BL417" s="54">
        <f t="shared" si="92"/>
        <v>0</v>
      </c>
      <c r="BM417" s="54">
        <f t="shared" si="93"/>
        <v>0</v>
      </c>
      <c r="BN417" s="54" t="str">
        <f t="shared" si="94"/>
        <v>ne</v>
      </c>
      <c r="BO417" s="54" t="str">
        <f t="shared" si="95"/>
        <v>ne</v>
      </c>
      <c r="BP417" s="54" t="str">
        <f t="shared" si="95"/>
        <v>ne</v>
      </c>
      <c r="BQ417" s="54" t="str">
        <f t="shared" si="96"/>
        <v>ne</v>
      </c>
      <c r="BR417" s="54" t="str">
        <f t="shared" si="97"/>
        <v>ne</v>
      </c>
      <c r="BS417" s="54" t="str">
        <f t="shared" si="88"/>
        <v>ne</v>
      </c>
    </row>
    <row r="418" spans="2:71" x14ac:dyDescent="0.2">
      <c r="B418" s="54" t="e">
        <f>VLOOKUP(E418,'VPS1'!$J$10:$J$29,1,FALSE)</f>
        <v>#N/A</v>
      </c>
      <c r="C418" s="131" t="str">
        <f t="shared" si="89"/>
        <v/>
      </c>
      <c r="D418" s="132"/>
      <c r="E418" s="132"/>
      <c r="F418" s="55"/>
      <c r="G418" s="132"/>
      <c r="H418" s="132"/>
      <c r="I418" s="132"/>
      <c r="J418" s="132"/>
      <c r="K418" s="132"/>
      <c r="L418" s="133"/>
      <c r="M418" s="134"/>
      <c r="N418" s="132"/>
      <c r="O418" s="132"/>
      <c r="P418" s="134" t="str">
        <f t="shared" si="90"/>
        <v>nepildyti</v>
      </c>
      <c r="Q418" s="135" t="str">
        <f t="shared" si="9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84"/>
        <v>0</v>
      </c>
      <c r="BH418" s="54">
        <f t="shared" si="91"/>
        <v>0</v>
      </c>
      <c r="BI418" s="54">
        <f t="shared" si="85"/>
        <v>0</v>
      </c>
      <c r="BJ418" s="54">
        <f t="shared" si="86"/>
        <v>0</v>
      </c>
      <c r="BK418" s="54">
        <f t="shared" si="87"/>
        <v>0</v>
      </c>
      <c r="BL418" s="54">
        <f t="shared" si="92"/>
        <v>0</v>
      </c>
      <c r="BM418" s="54">
        <f t="shared" si="93"/>
        <v>0</v>
      </c>
      <c r="BN418" s="54" t="str">
        <f t="shared" si="94"/>
        <v>ne</v>
      </c>
      <c r="BO418" s="54" t="str">
        <f t="shared" si="95"/>
        <v>ne</v>
      </c>
      <c r="BP418" s="54" t="str">
        <f t="shared" si="95"/>
        <v>ne</v>
      </c>
      <c r="BQ418" s="54" t="str">
        <f t="shared" si="96"/>
        <v>ne</v>
      </c>
      <c r="BR418" s="54" t="str">
        <f t="shared" si="97"/>
        <v>ne</v>
      </c>
      <c r="BS418" s="54" t="str">
        <f t="shared" si="88"/>
        <v>ne</v>
      </c>
    </row>
    <row r="419" spans="2:71" x14ac:dyDescent="0.2">
      <c r="B419" s="54" t="e">
        <f>VLOOKUP(E419,'VPS1'!$J$10:$J$29,1,FALSE)</f>
        <v>#N/A</v>
      </c>
      <c r="C419" s="131" t="str">
        <f t="shared" si="89"/>
        <v/>
      </c>
      <c r="D419" s="132"/>
      <c r="E419" s="132"/>
      <c r="F419" s="55"/>
      <c r="G419" s="132"/>
      <c r="H419" s="132"/>
      <c r="I419" s="132"/>
      <c r="J419" s="132"/>
      <c r="K419" s="132"/>
      <c r="L419" s="133"/>
      <c r="M419" s="134"/>
      <c r="N419" s="132"/>
      <c r="O419" s="132"/>
      <c r="P419" s="134" t="str">
        <f t="shared" si="90"/>
        <v>nepildyti</v>
      </c>
      <c r="Q419" s="135" t="str">
        <f t="shared" si="9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84"/>
        <v>0</v>
      </c>
      <c r="BH419" s="54">
        <f t="shared" si="91"/>
        <v>0</v>
      </c>
      <c r="BI419" s="54">
        <f t="shared" si="85"/>
        <v>0</v>
      </c>
      <c r="BJ419" s="54">
        <f t="shared" si="86"/>
        <v>0</v>
      </c>
      <c r="BK419" s="54">
        <f t="shared" si="87"/>
        <v>0</v>
      </c>
      <c r="BL419" s="54">
        <f t="shared" si="92"/>
        <v>0</v>
      </c>
      <c r="BM419" s="54">
        <f t="shared" si="93"/>
        <v>0</v>
      </c>
      <c r="BN419" s="54" t="str">
        <f t="shared" si="94"/>
        <v>ne</v>
      </c>
      <c r="BO419" s="54" t="str">
        <f t="shared" si="95"/>
        <v>ne</v>
      </c>
      <c r="BP419" s="54" t="str">
        <f t="shared" si="95"/>
        <v>ne</v>
      </c>
      <c r="BQ419" s="54" t="str">
        <f t="shared" si="96"/>
        <v>ne</v>
      </c>
      <c r="BR419" s="54" t="str">
        <f t="shared" si="97"/>
        <v>ne</v>
      </c>
      <c r="BS419" s="54" t="str">
        <f t="shared" si="88"/>
        <v>ne</v>
      </c>
    </row>
    <row r="420" spans="2:71" x14ac:dyDescent="0.2">
      <c r="B420" s="54" t="e">
        <f>VLOOKUP(E420,'VPS1'!$J$10:$J$29,1,FALSE)</f>
        <v>#N/A</v>
      </c>
      <c r="C420" s="131" t="str">
        <f t="shared" si="89"/>
        <v/>
      </c>
      <c r="D420" s="132"/>
      <c r="E420" s="132"/>
      <c r="F420" s="55"/>
      <c r="G420" s="132"/>
      <c r="H420" s="132"/>
      <c r="I420" s="132"/>
      <c r="J420" s="132"/>
      <c r="K420" s="132"/>
      <c r="L420" s="133"/>
      <c r="M420" s="134"/>
      <c r="N420" s="132"/>
      <c r="O420" s="132"/>
      <c r="P420" s="134" t="str">
        <f t="shared" si="90"/>
        <v>nepildyti</v>
      </c>
      <c r="Q420" s="135" t="str">
        <f t="shared" si="9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84"/>
        <v>0</v>
      </c>
      <c r="BH420" s="54">
        <f t="shared" si="91"/>
        <v>0</v>
      </c>
      <c r="BI420" s="54">
        <f t="shared" si="85"/>
        <v>0</v>
      </c>
      <c r="BJ420" s="54">
        <f t="shared" si="86"/>
        <v>0</v>
      </c>
      <c r="BK420" s="54">
        <f t="shared" si="87"/>
        <v>0</v>
      </c>
      <c r="BL420" s="54">
        <f t="shared" si="92"/>
        <v>0</v>
      </c>
      <c r="BM420" s="54">
        <f t="shared" si="93"/>
        <v>0</v>
      </c>
      <c r="BN420" s="54" t="str">
        <f t="shared" si="94"/>
        <v>ne</v>
      </c>
      <c r="BO420" s="54" t="str">
        <f t="shared" si="95"/>
        <v>ne</v>
      </c>
      <c r="BP420" s="54" t="str">
        <f t="shared" si="95"/>
        <v>ne</v>
      </c>
      <c r="BQ420" s="54" t="str">
        <f t="shared" si="96"/>
        <v>ne</v>
      </c>
      <c r="BR420" s="54" t="str">
        <f t="shared" si="97"/>
        <v>ne</v>
      </c>
      <c r="BS420" s="54" t="str">
        <f t="shared" si="88"/>
        <v>ne</v>
      </c>
    </row>
    <row r="421" spans="2:71" x14ac:dyDescent="0.2">
      <c r="B421" s="54" t="e">
        <f>VLOOKUP(E421,'VPS1'!$J$10:$J$29,1,FALSE)</f>
        <v>#N/A</v>
      </c>
      <c r="C421" s="131" t="str">
        <f t="shared" si="89"/>
        <v/>
      </c>
      <c r="D421" s="132"/>
      <c r="E421" s="132"/>
      <c r="F421" s="55"/>
      <c r="G421" s="132"/>
      <c r="H421" s="132"/>
      <c r="I421" s="132"/>
      <c r="J421" s="132"/>
      <c r="K421" s="132"/>
      <c r="L421" s="133"/>
      <c r="M421" s="134"/>
      <c r="N421" s="132"/>
      <c r="O421" s="132"/>
      <c r="P421" s="134" t="str">
        <f t="shared" si="90"/>
        <v>nepildyti</v>
      </c>
      <c r="Q421" s="135" t="str">
        <f t="shared" si="9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84"/>
        <v>0</v>
      </c>
      <c r="BH421" s="54">
        <f t="shared" si="91"/>
        <v>0</v>
      </c>
      <c r="BI421" s="54">
        <f t="shared" si="85"/>
        <v>0</v>
      </c>
      <c r="BJ421" s="54">
        <f t="shared" si="86"/>
        <v>0</v>
      </c>
      <c r="BK421" s="54">
        <f t="shared" si="87"/>
        <v>0</v>
      </c>
      <c r="BL421" s="54">
        <f t="shared" si="92"/>
        <v>0</v>
      </c>
      <c r="BM421" s="54">
        <f t="shared" si="93"/>
        <v>0</v>
      </c>
      <c r="BN421" s="54" t="str">
        <f t="shared" si="94"/>
        <v>ne</v>
      </c>
      <c r="BO421" s="54" t="str">
        <f t="shared" si="95"/>
        <v>ne</v>
      </c>
      <c r="BP421" s="54" t="str">
        <f t="shared" si="95"/>
        <v>ne</v>
      </c>
      <c r="BQ421" s="54" t="str">
        <f t="shared" si="96"/>
        <v>ne</v>
      </c>
      <c r="BR421" s="54" t="str">
        <f t="shared" si="97"/>
        <v>ne</v>
      </c>
      <c r="BS421" s="54" t="str">
        <f t="shared" si="88"/>
        <v>ne</v>
      </c>
    </row>
    <row r="422" spans="2:71" x14ac:dyDescent="0.2">
      <c r="B422" s="54" t="e">
        <f>VLOOKUP(E422,'VPS1'!$J$10:$J$29,1,FALSE)</f>
        <v>#N/A</v>
      </c>
      <c r="C422" s="131" t="str">
        <f t="shared" si="89"/>
        <v/>
      </c>
      <c r="D422" s="132"/>
      <c r="E422" s="132"/>
      <c r="F422" s="55"/>
      <c r="G422" s="132"/>
      <c r="H422" s="132"/>
      <c r="I422" s="132"/>
      <c r="J422" s="132"/>
      <c r="K422" s="132"/>
      <c r="L422" s="133"/>
      <c r="M422" s="134"/>
      <c r="N422" s="132"/>
      <c r="O422" s="132"/>
      <c r="P422" s="134" t="str">
        <f t="shared" si="90"/>
        <v>nepildyti</v>
      </c>
      <c r="Q422" s="135" t="str">
        <f t="shared" si="9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84"/>
        <v>0</v>
      </c>
      <c r="BH422" s="54">
        <f t="shared" si="91"/>
        <v>0</v>
      </c>
      <c r="BI422" s="54">
        <f t="shared" si="85"/>
        <v>0</v>
      </c>
      <c r="BJ422" s="54">
        <f t="shared" si="86"/>
        <v>0</v>
      </c>
      <c r="BK422" s="54">
        <f t="shared" si="87"/>
        <v>0</v>
      </c>
      <c r="BL422" s="54">
        <f t="shared" si="92"/>
        <v>0</v>
      </c>
      <c r="BM422" s="54">
        <f t="shared" si="93"/>
        <v>0</v>
      </c>
      <c r="BN422" s="54" t="str">
        <f t="shared" si="94"/>
        <v>ne</v>
      </c>
      <c r="BO422" s="54" t="str">
        <f t="shared" si="95"/>
        <v>ne</v>
      </c>
      <c r="BP422" s="54" t="str">
        <f t="shared" si="95"/>
        <v>ne</v>
      </c>
      <c r="BQ422" s="54" t="str">
        <f t="shared" si="96"/>
        <v>ne</v>
      </c>
      <c r="BR422" s="54" t="str">
        <f t="shared" si="97"/>
        <v>ne</v>
      </c>
      <c r="BS422" s="54" t="str">
        <f t="shared" si="88"/>
        <v>ne</v>
      </c>
    </row>
    <row r="423" spans="2:71" x14ac:dyDescent="0.2">
      <c r="B423" s="54" t="e">
        <f>VLOOKUP(E423,'VPS1'!$J$10:$J$29,1,FALSE)</f>
        <v>#N/A</v>
      </c>
      <c r="C423" s="131" t="str">
        <f t="shared" si="89"/>
        <v/>
      </c>
      <c r="D423" s="132"/>
      <c r="E423" s="132"/>
      <c r="F423" s="55"/>
      <c r="G423" s="132"/>
      <c r="H423" s="132"/>
      <c r="I423" s="132"/>
      <c r="J423" s="132"/>
      <c r="K423" s="132"/>
      <c r="L423" s="133"/>
      <c r="M423" s="134"/>
      <c r="N423" s="132"/>
      <c r="O423" s="132"/>
      <c r="P423" s="134" t="str">
        <f t="shared" si="90"/>
        <v>nepildyti</v>
      </c>
      <c r="Q423" s="135" t="str">
        <f t="shared" si="9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84"/>
        <v>0</v>
      </c>
      <c r="BH423" s="54">
        <f t="shared" si="91"/>
        <v>0</v>
      </c>
      <c r="BI423" s="54">
        <f t="shared" si="85"/>
        <v>0</v>
      </c>
      <c r="BJ423" s="54">
        <f t="shared" si="86"/>
        <v>0</v>
      </c>
      <c r="BK423" s="54">
        <f t="shared" si="87"/>
        <v>0</v>
      </c>
      <c r="BL423" s="54">
        <f t="shared" si="92"/>
        <v>0</v>
      </c>
      <c r="BM423" s="54">
        <f t="shared" si="93"/>
        <v>0</v>
      </c>
      <c r="BN423" s="54" t="str">
        <f t="shared" si="94"/>
        <v>ne</v>
      </c>
      <c r="BO423" s="54" t="str">
        <f t="shared" si="95"/>
        <v>ne</v>
      </c>
      <c r="BP423" s="54" t="str">
        <f t="shared" si="95"/>
        <v>ne</v>
      </c>
      <c r="BQ423" s="54" t="str">
        <f t="shared" si="96"/>
        <v>ne</v>
      </c>
      <c r="BR423" s="54" t="str">
        <f t="shared" si="97"/>
        <v>ne</v>
      </c>
      <c r="BS423" s="54" t="str">
        <f t="shared" si="88"/>
        <v>ne</v>
      </c>
    </row>
    <row r="424" spans="2:71" x14ac:dyDescent="0.2">
      <c r="B424" s="54" t="e">
        <f>VLOOKUP(E424,'VPS1'!$J$10:$J$29,1,FALSE)</f>
        <v>#N/A</v>
      </c>
      <c r="C424" s="131" t="str">
        <f t="shared" si="89"/>
        <v/>
      </c>
      <c r="D424" s="132"/>
      <c r="E424" s="132"/>
      <c r="F424" s="55"/>
      <c r="G424" s="132"/>
      <c r="H424" s="132"/>
      <c r="I424" s="132"/>
      <c r="J424" s="132"/>
      <c r="K424" s="132"/>
      <c r="L424" s="133"/>
      <c r="M424" s="134"/>
      <c r="N424" s="132"/>
      <c r="O424" s="132"/>
      <c r="P424" s="134" t="str">
        <f t="shared" si="90"/>
        <v>nepildyti</v>
      </c>
      <c r="Q424" s="135" t="str">
        <f t="shared" si="9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84"/>
        <v>0</v>
      </c>
      <c r="BH424" s="54">
        <f t="shared" si="91"/>
        <v>0</v>
      </c>
      <c r="BI424" s="54">
        <f t="shared" si="85"/>
        <v>0</v>
      </c>
      <c r="BJ424" s="54">
        <f t="shared" si="86"/>
        <v>0</v>
      </c>
      <c r="BK424" s="54">
        <f t="shared" si="87"/>
        <v>0</v>
      </c>
      <c r="BL424" s="54">
        <f t="shared" si="92"/>
        <v>0</v>
      </c>
      <c r="BM424" s="54">
        <f t="shared" si="93"/>
        <v>0</v>
      </c>
      <c r="BN424" s="54" t="str">
        <f t="shared" si="94"/>
        <v>ne</v>
      </c>
      <c r="BO424" s="54" t="str">
        <f t="shared" si="95"/>
        <v>ne</v>
      </c>
      <c r="BP424" s="54" t="str">
        <f t="shared" si="95"/>
        <v>ne</v>
      </c>
      <c r="BQ424" s="54" t="str">
        <f t="shared" si="96"/>
        <v>ne</v>
      </c>
      <c r="BR424" s="54" t="str">
        <f t="shared" si="97"/>
        <v>ne</v>
      </c>
      <c r="BS424" s="54" t="str">
        <f t="shared" si="88"/>
        <v>ne</v>
      </c>
    </row>
    <row r="425" spans="2:71" x14ac:dyDescent="0.2">
      <c r="B425" s="54" t="e">
        <f>VLOOKUP(E425,'VPS1'!$J$10:$J$29,1,FALSE)</f>
        <v>#N/A</v>
      </c>
      <c r="C425" s="131" t="str">
        <f t="shared" si="89"/>
        <v/>
      </c>
      <c r="D425" s="132"/>
      <c r="E425" s="132"/>
      <c r="F425" s="55"/>
      <c r="G425" s="132"/>
      <c r="H425" s="132"/>
      <c r="I425" s="132"/>
      <c r="J425" s="132"/>
      <c r="K425" s="132"/>
      <c r="L425" s="133"/>
      <c r="M425" s="134"/>
      <c r="N425" s="132"/>
      <c r="O425" s="132"/>
      <c r="P425" s="134" t="str">
        <f t="shared" si="90"/>
        <v>nepildyti</v>
      </c>
      <c r="Q425" s="135" t="str">
        <f t="shared" si="9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84"/>
        <v>0</v>
      </c>
      <c r="BH425" s="54">
        <f t="shared" si="91"/>
        <v>0</v>
      </c>
      <c r="BI425" s="54">
        <f t="shared" si="85"/>
        <v>0</v>
      </c>
      <c r="BJ425" s="54">
        <f t="shared" si="86"/>
        <v>0</v>
      </c>
      <c r="BK425" s="54">
        <f t="shared" si="87"/>
        <v>0</v>
      </c>
      <c r="BL425" s="54">
        <f t="shared" si="92"/>
        <v>0</v>
      </c>
      <c r="BM425" s="54">
        <f t="shared" si="93"/>
        <v>0</v>
      </c>
      <c r="BN425" s="54" t="str">
        <f t="shared" si="94"/>
        <v>ne</v>
      </c>
      <c r="BO425" s="54" t="str">
        <f t="shared" si="95"/>
        <v>ne</v>
      </c>
      <c r="BP425" s="54" t="str">
        <f t="shared" si="95"/>
        <v>ne</v>
      </c>
      <c r="BQ425" s="54" t="str">
        <f t="shared" si="96"/>
        <v>ne</v>
      </c>
      <c r="BR425" s="54" t="str">
        <f t="shared" si="97"/>
        <v>ne</v>
      </c>
      <c r="BS425" s="54" t="str">
        <f t="shared" si="88"/>
        <v>ne</v>
      </c>
    </row>
    <row r="426" spans="2:71" x14ac:dyDescent="0.2">
      <c r="B426" s="54" t="e">
        <f>VLOOKUP(E426,'VPS1'!$J$10:$J$29,1,FALSE)</f>
        <v>#N/A</v>
      </c>
      <c r="C426" s="131" t="str">
        <f t="shared" si="89"/>
        <v/>
      </c>
      <c r="D426" s="132"/>
      <c r="E426" s="132"/>
      <c r="F426" s="55"/>
      <c r="G426" s="132"/>
      <c r="H426" s="132"/>
      <c r="I426" s="132"/>
      <c r="J426" s="132"/>
      <c r="K426" s="132"/>
      <c r="L426" s="133"/>
      <c r="M426" s="134"/>
      <c r="N426" s="132"/>
      <c r="O426" s="132"/>
      <c r="P426" s="134" t="str">
        <f t="shared" si="90"/>
        <v>nepildyti</v>
      </c>
      <c r="Q426" s="135" t="str">
        <f t="shared" si="9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84"/>
        <v>0</v>
      </c>
      <c r="BH426" s="54">
        <f t="shared" si="91"/>
        <v>0</v>
      </c>
      <c r="BI426" s="54">
        <f t="shared" si="85"/>
        <v>0</v>
      </c>
      <c r="BJ426" s="54">
        <f t="shared" si="86"/>
        <v>0</v>
      </c>
      <c r="BK426" s="54">
        <f t="shared" si="87"/>
        <v>0</v>
      </c>
      <c r="BL426" s="54">
        <f t="shared" si="92"/>
        <v>0</v>
      </c>
      <c r="BM426" s="54">
        <f t="shared" si="93"/>
        <v>0</v>
      </c>
      <c r="BN426" s="54" t="str">
        <f t="shared" si="94"/>
        <v>ne</v>
      </c>
      <c r="BO426" s="54" t="str">
        <f t="shared" si="95"/>
        <v>ne</v>
      </c>
      <c r="BP426" s="54" t="str">
        <f t="shared" si="95"/>
        <v>ne</v>
      </c>
      <c r="BQ426" s="54" t="str">
        <f t="shared" si="96"/>
        <v>ne</v>
      </c>
      <c r="BR426" s="54" t="str">
        <f t="shared" si="97"/>
        <v>ne</v>
      </c>
      <c r="BS426" s="54" t="str">
        <f t="shared" si="88"/>
        <v>ne</v>
      </c>
    </row>
    <row r="427" spans="2:71" x14ac:dyDescent="0.2">
      <c r="B427" s="54" t="e">
        <f>VLOOKUP(E427,'VPS1'!$J$10:$J$29,1,FALSE)</f>
        <v>#N/A</v>
      </c>
      <c r="C427" s="131" t="str">
        <f t="shared" si="89"/>
        <v/>
      </c>
      <c r="D427" s="132"/>
      <c r="E427" s="132"/>
      <c r="F427" s="55"/>
      <c r="G427" s="132"/>
      <c r="H427" s="132"/>
      <c r="I427" s="132"/>
      <c r="J427" s="132"/>
      <c r="K427" s="132"/>
      <c r="L427" s="133"/>
      <c r="M427" s="134"/>
      <c r="N427" s="132"/>
      <c r="O427" s="132"/>
      <c r="P427" s="134" t="str">
        <f t="shared" si="90"/>
        <v>nepildyti</v>
      </c>
      <c r="Q427" s="135" t="str">
        <f t="shared" si="9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84"/>
        <v>0</v>
      </c>
      <c r="BH427" s="54">
        <f t="shared" si="91"/>
        <v>0</v>
      </c>
      <c r="BI427" s="54">
        <f t="shared" si="85"/>
        <v>0</v>
      </c>
      <c r="BJ427" s="54">
        <f t="shared" si="86"/>
        <v>0</v>
      </c>
      <c r="BK427" s="54">
        <f t="shared" si="87"/>
        <v>0</v>
      </c>
      <c r="BL427" s="54">
        <f t="shared" si="92"/>
        <v>0</v>
      </c>
      <c r="BM427" s="54">
        <f t="shared" si="93"/>
        <v>0</v>
      </c>
      <c r="BN427" s="54" t="str">
        <f t="shared" si="94"/>
        <v>ne</v>
      </c>
      <c r="BO427" s="54" t="str">
        <f t="shared" si="95"/>
        <v>ne</v>
      </c>
      <c r="BP427" s="54" t="str">
        <f t="shared" si="95"/>
        <v>ne</v>
      </c>
      <c r="BQ427" s="54" t="str">
        <f t="shared" si="96"/>
        <v>ne</v>
      </c>
      <c r="BR427" s="54" t="str">
        <f t="shared" si="97"/>
        <v>ne</v>
      </c>
      <c r="BS427" s="54" t="str">
        <f t="shared" si="88"/>
        <v>ne</v>
      </c>
    </row>
    <row r="428" spans="2:71" x14ac:dyDescent="0.2">
      <c r="B428" s="54" t="e">
        <f>VLOOKUP(E428,'VPS1'!$J$10:$J$29,1,FALSE)</f>
        <v>#N/A</v>
      </c>
      <c r="C428" s="131" t="str">
        <f t="shared" si="89"/>
        <v/>
      </c>
      <c r="D428" s="132"/>
      <c r="E428" s="132"/>
      <c r="F428" s="55"/>
      <c r="G428" s="132"/>
      <c r="H428" s="132"/>
      <c r="I428" s="132"/>
      <c r="J428" s="132"/>
      <c r="K428" s="132"/>
      <c r="L428" s="133"/>
      <c r="M428" s="134"/>
      <c r="N428" s="132"/>
      <c r="O428" s="132"/>
      <c r="P428" s="134" t="str">
        <f t="shared" si="90"/>
        <v>nepildyti</v>
      </c>
      <c r="Q428" s="135" t="str">
        <f t="shared" si="9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84"/>
        <v>0</v>
      </c>
      <c r="BH428" s="54">
        <f t="shared" si="91"/>
        <v>0</v>
      </c>
      <c r="BI428" s="54">
        <f t="shared" si="85"/>
        <v>0</v>
      </c>
      <c r="BJ428" s="54">
        <f t="shared" si="86"/>
        <v>0</v>
      </c>
      <c r="BK428" s="54">
        <f t="shared" si="87"/>
        <v>0</v>
      </c>
      <c r="BL428" s="54">
        <f t="shared" si="92"/>
        <v>0</v>
      </c>
      <c r="BM428" s="54">
        <f t="shared" si="93"/>
        <v>0</v>
      </c>
      <c r="BN428" s="54" t="str">
        <f t="shared" si="94"/>
        <v>ne</v>
      </c>
      <c r="BO428" s="54" t="str">
        <f t="shared" si="95"/>
        <v>ne</v>
      </c>
      <c r="BP428" s="54" t="str">
        <f t="shared" si="95"/>
        <v>ne</v>
      </c>
      <c r="BQ428" s="54" t="str">
        <f t="shared" si="96"/>
        <v>ne</v>
      </c>
      <c r="BR428" s="54" t="str">
        <f t="shared" si="97"/>
        <v>ne</v>
      </c>
      <c r="BS428" s="54" t="str">
        <f t="shared" si="88"/>
        <v>ne</v>
      </c>
    </row>
    <row r="429" spans="2:71" x14ac:dyDescent="0.2">
      <c r="B429" s="54" t="e">
        <f>VLOOKUP(E429,'VPS1'!$J$10:$J$29,1,FALSE)</f>
        <v>#N/A</v>
      </c>
      <c r="C429" s="131" t="str">
        <f t="shared" si="89"/>
        <v/>
      </c>
      <c r="D429" s="132"/>
      <c r="E429" s="132"/>
      <c r="F429" s="55"/>
      <c r="G429" s="132"/>
      <c r="H429" s="132"/>
      <c r="I429" s="132"/>
      <c r="J429" s="132"/>
      <c r="K429" s="132"/>
      <c r="L429" s="133"/>
      <c r="M429" s="134"/>
      <c r="N429" s="132"/>
      <c r="O429" s="132"/>
      <c r="P429" s="134" t="str">
        <f t="shared" si="90"/>
        <v>nepildyti</v>
      </c>
      <c r="Q429" s="135" t="str">
        <f t="shared" si="9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84"/>
        <v>0</v>
      </c>
      <c r="BH429" s="54">
        <f t="shared" si="91"/>
        <v>0</v>
      </c>
      <c r="BI429" s="54">
        <f t="shared" si="85"/>
        <v>0</v>
      </c>
      <c r="BJ429" s="54">
        <f t="shared" si="86"/>
        <v>0</v>
      </c>
      <c r="BK429" s="54">
        <f t="shared" si="87"/>
        <v>0</v>
      </c>
      <c r="BL429" s="54">
        <f t="shared" si="92"/>
        <v>0</v>
      </c>
      <c r="BM429" s="54">
        <f t="shared" si="93"/>
        <v>0</v>
      </c>
      <c r="BN429" s="54" t="str">
        <f t="shared" si="94"/>
        <v>ne</v>
      </c>
      <c r="BO429" s="54" t="str">
        <f t="shared" si="95"/>
        <v>ne</v>
      </c>
      <c r="BP429" s="54" t="str">
        <f t="shared" si="95"/>
        <v>ne</v>
      </c>
      <c r="BQ429" s="54" t="str">
        <f t="shared" si="96"/>
        <v>ne</v>
      </c>
      <c r="BR429" s="54" t="str">
        <f t="shared" si="97"/>
        <v>ne</v>
      </c>
      <c r="BS429" s="54" t="str">
        <f t="shared" si="88"/>
        <v>ne</v>
      </c>
    </row>
    <row r="430" spans="2:71" x14ac:dyDescent="0.2">
      <c r="B430" s="54" t="e">
        <f>VLOOKUP(E430,'VPS1'!$J$10:$J$29,1,FALSE)</f>
        <v>#N/A</v>
      </c>
      <c r="C430" s="131" t="str">
        <f t="shared" si="89"/>
        <v/>
      </c>
      <c r="D430" s="132"/>
      <c r="E430" s="132"/>
      <c r="F430" s="55"/>
      <c r="G430" s="132"/>
      <c r="H430" s="132"/>
      <c r="I430" s="132"/>
      <c r="J430" s="132"/>
      <c r="K430" s="132"/>
      <c r="L430" s="133"/>
      <c r="M430" s="134"/>
      <c r="N430" s="132"/>
      <c r="O430" s="132"/>
      <c r="P430" s="134" t="str">
        <f t="shared" si="90"/>
        <v>nepildyti</v>
      </c>
      <c r="Q430" s="135" t="str">
        <f t="shared" si="9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84"/>
        <v>0</v>
      </c>
      <c r="BH430" s="54">
        <f t="shared" si="91"/>
        <v>0</v>
      </c>
      <c r="BI430" s="54">
        <f t="shared" si="85"/>
        <v>0</v>
      </c>
      <c r="BJ430" s="54">
        <f t="shared" si="86"/>
        <v>0</v>
      </c>
      <c r="BK430" s="54">
        <f t="shared" si="87"/>
        <v>0</v>
      </c>
      <c r="BL430" s="54">
        <f t="shared" si="92"/>
        <v>0</v>
      </c>
      <c r="BM430" s="54">
        <f t="shared" si="93"/>
        <v>0</v>
      </c>
      <c r="BN430" s="54" t="str">
        <f t="shared" si="94"/>
        <v>ne</v>
      </c>
      <c r="BO430" s="54" t="str">
        <f t="shared" si="95"/>
        <v>ne</v>
      </c>
      <c r="BP430" s="54" t="str">
        <f t="shared" si="95"/>
        <v>ne</v>
      </c>
      <c r="BQ430" s="54" t="str">
        <f t="shared" si="96"/>
        <v>ne</v>
      </c>
      <c r="BR430" s="54" t="str">
        <f t="shared" si="97"/>
        <v>ne</v>
      </c>
      <c r="BS430" s="54" t="str">
        <f t="shared" si="88"/>
        <v>ne</v>
      </c>
    </row>
    <row r="431" spans="2:71" x14ac:dyDescent="0.2">
      <c r="B431" s="54" t="e">
        <f>VLOOKUP(E431,'VPS1'!$J$10:$J$29,1,FALSE)</f>
        <v>#N/A</v>
      </c>
      <c r="C431" s="131" t="str">
        <f t="shared" si="89"/>
        <v/>
      </c>
      <c r="D431" s="132"/>
      <c r="E431" s="132"/>
      <c r="F431" s="55"/>
      <c r="G431" s="132"/>
      <c r="H431" s="132"/>
      <c r="I431" s="132"/>
      <c r="J431" s="132"/>
      <c r="K431" s="132"/>
      <c r="L431" s="133"/>
      <c r="M431" s="134"/>
      <c r="N431" s="132"/>
      <c r="O431" s="132"/>
      <c r="P431" s="134" t="str">
        <f t="shared" si="90"/>
        <v>nepildyti</v>
      </c>
      <c r="Q431" s="135" t="str">
        <f t="shared" si="9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84"/>
        <v>0</v>
      </c>
      <c r="BH431" s="54">
        <f t="shared" si="91"/>
        <v>0</v>
      </c>
      <c r="BI431" s="54">
        <f t="shared" si="85"/>
        <v>0</v>
      </c>
      <c r="BJ431" s="54">
        <f t="shared" si="86"/>
        <v>0</v>
      </c>
      <c r="BK431" s="54">
        <f t="shared" si="87"/>
        <v>0</v>
      </c>
      <c r="BL431" s="54">
        <f t="shared" si="92"/>
        <v>0</v>
      </c>
      <c r="BM431" s="54">
        <f t="shared" si="93"/>
        <v>0</v>
      </c>
      <c r="BN431" s="54" t="str">
        <f t="shared" si="94"/>
        <v>ne</v>
      </c>
      <c r="BO431" s="54" t="str">
        <f t="shared" si="95"/>
        <v>ne</v>
      </c>
      <c r="BP431" s="54" t="str">
        <f t="shared" si="95"/>
        <v>ne</v>
      </c>
      <c r="BQ431" s="54" t="str">
        <f t="shared" si="96"/>
        <v>ne</v>
      </c>
      <c r="BR431" s="54" t="str">
        <f t="shared" si="97"/>
        <v>ne</v>
      </c>
      <c r="BS431" s="54" t="str">
        <f t="shared" si="88"/>
        <v>ne</v>
      </c>
    </row>
    <row r="432" spans="2:71" x14ac:dyDescent="0.2">
      <c r="B432" s="54" t="e">
        <f>VLOOKUP(E432,'VPS1'!$J$10:$J$29,1,FALSE)</f>
        <v>#N/A</v>
      </c>
      <c r="C432" s="131" t="str">
        <f t="shared" si="89"/>
        <v/>
      </c>
      <c r="D432" s="132"/>
      <c r="E432" s="132"/>
      <c r="F432" s="55"/>
      <c r="G432" s="132"/>
      <c r="H432" s="132"/>
      <c r="I432" s="132"/>
      <c r="J432" s="132"/>
      <c r="K432" s="132"/>
      <c r="L432" s="133"/>
      <c r="M432" s="134"/>
      <c r="N432" s="132"/>
      <c r="O432" s="132"/>
      <c r="P432" s="134" t="str">
        <f t="shared" si="90"/>
        <v>nepildyti</v>
      </c>
      <c r="Q432" s="135" t="str">
        <f t="shared" si="9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84"/>
        <v>0</v>
      </c>
      <c r="BH432" s="54">
        <f t="shared" si="91"/>
        <v>0</v>
      </c>
      <c r="BI432" s="54">
        <f t="shared" si="85"/>
        <v>0</v>
      </c>
      <c r="BJ432" s="54">
        <f t="shared" si="86"/>
        <v>0</v>
      </c>
      <c r="BK432" s="54">
        <f t="shared" si="87"/>
        <v>0</v>
      </c>
      <c r="BL432" s="54">
        <f t="shared" si="92"/>
        <v>0</v>
      </c>
      <c r="BM432" s="54">
        <f t="shared" si="93"/>
        <v>0</v>
      </c>
      <c r="BN432" s="54" t="str">
        <f t="shared" si="94"/>
        <v>ne</v>
      </c>
      <c r="BO432" s="54" t="str">
        <f t="shared" si="95"/>
        <v>ne</v>
      </c>
      <c r="BP432" s="54" t="str">
        <f t="shared" si="95"/>
        <v>ne</v>
      </c>
      <c r="BQ432" s="54" t="str">
        <f t="shared" si="96"/>
        <v>ne</v>
      </c>
      <c r="BR432" s="54" t="str">
        <f t="shared" si="97"/>
        <v>ne</v>
      </c>
      <c r="BS432" s="54" t="str">
        <f t="shared" si="88"/>
        <v>ne</v>
      </c>
    </row>
    <row r="433" spans="2:71" x14ac:dyDescent="0.2">
      <c r="B433" s="54" t="e">
        <f>VLOOKUP(E433,'VPS1'!$J$10:$J$29,1,FALSE)</f>
        <v>#N/A</v>
      </c>
      <c r="C433" s="131" t="str">
        <f t="shared" si="89"/>
        <v/>
      </c>
      <c r="D433" s="132"/>
      <c r="E433" s="132"/>
      <c r="F433" s="55"/>
      <c r="G433" s="132"/>
      <c r="H433" s="132"/>
      <c r="I433" s="132"/>
      <c r="J433" s="132"/>
      <c r="K433" s="132"/>
      <c r="L433" s="133"/>
      <c r="M433" s="134"/>
      <c r="N433" s="132"/>
      <c r="O433" s="132"/>
      <c r="P433" s="134" t="str">
        <f t="shared" si="90"/>
        <v>nepildyti</v>
      </c>
      <c r="Q433" s="135" t="str">
        <f t="shared" si="9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84"/>
        <v>0</v>
      </c>
      <c r="BH433" s="54">
        <f t="shared" si="91"/>
        <v>0</v>
      </c>
      <c r="BI433" s="54">
        <f t="shared" si="85"/>
        <v>0</v>
      </c>
      <c r="BJ433" s="54">
        <f t="shared" si="86"/>
        <v>0</v>
      </c>
      <c r="BK433" s="54">
        <f t="shared" si="87"/>
        <v>0</v>
      </c>
      <c r="BL433" s="54">
        <f t="shared" si="92"/>
        <v>0</v>
      </c>
      <c r="BM433" s="54">
        <f t="shared" si="93"/>
        <v>0</v>
      </c>
      <c r="BN433" s="54" t="str">
        <f t="shared" si="94"/>
        <v>ne</v>
      </c>
      <c r="BO433" s="54" t="str">
        <f t="shared" si="95"/>
        <v>ne</v>
      </c>
      <c r="BP433" s="54" t="str">
        <f t="shared" si="95"/>
        <v>ne</v>
      </c>
      <c r="BQ433" s="54" t="str">
        <f t="shared" si="96"/>
        <v>ne</v>
      </c>
      <c r="BR433" s="54" t="str">
        <f t="shared" si="97"/>
        <v>ne</v>
      </c>
      <c r="BS433" s="54" t="str">
        <f t="shared" si="88"/>
        <v>ne</v>
      </c>
    </row>
    <row r="434" spans="2:71" x14ac:dyDescent="0.2">
      <c r="B434" s="54" t="e">
        <f>VLOOKUP(E434,'VPS1'!$J$10:$J$29,1,FALSE)</f>
        <v>#N/A</v>
      </c>
      <c r="C434" s="131" t="str">
        <f t="shared" si="89"/>
        <v/>
      </c>
      <c r="D434" s="132"/>
      <c r="E434" s="132"/>
      <c r="F434" s="55"/>
      <c r="G434" s="132"/>
      <c r="H434" s="132"/>
      <c r="I434" s="132"/>
      <c r="J434" s="132"/>
      <c r="K434" s="132"/>
      <c r="L434" s="133"/>
      <c r="M434" s="134"/>
      <c r="N434" s="132"/>
      <c r="O434" s="132"/>
      <c r="P434" s="134" t="str">
        <f t="shared" si="90"/>
        <v>nepildyti</v>
      </c>
      <c r="Q434" s="135" t="str">
        <f t="shared" si="9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84"/>
        <v>0</v>
      </c>
      <c r="BH434" s="54">
        <f t="shared" si="91"/>
        <v>0</v>
      </c>
      <c r="BI434" s="54">
        <f t="shared" si="85"/>
        <v>0</v>
      </c>
      <c r="BJ434" s="54">
        <f t="shared" si="86"/>
        <v>0</v>
      </c>
      <c r="BK434" s="54">
        <f t="shared" si="87"/>
        <v>0</v>
      </c>
      <c r="BL434" s="54">
        <f t="shared" si="92"/>
        <v>0</v>
      </c>
      <c r="BM434" s="54">
        <f t="shared" si="93"/>
        <v>0</v>
      </c>
      <c r="BN434" s="54" t="str">
        <f t="shared" si="94"/>
        <v>ne</v>
      </c>
      <c r="BO434" s="54" t="str">
        <f t="shared" si="95"/>
        <v>ne</v>
      </c>
      <c r="BP434" s="54" t="str">
        <f t="shared" si="95"/>
        <v>ne</v>
      </c>
      <c r="BQ434" s="54" t="str">
        <f t="shared" si="96"/>
        <v>ne</v>
      </c>
      <c r="BR434" s="54" t="str">
        <f t="shared" si="97"/>
        <v>ne</v>
      </c>
      <c r="BS434" s="54" t="str">
        <f t="shared" si="88"/>
        <v>ne</v>
      </c>
    </row>
    <row r="435" spans="2:71" x14ac:dyDescent="0.2">
      <c r="B435" s="54" t="e">
        <f>VLOOKUP(E435,'VPS1'!$J$10:$J$29,1,FALSE)</f>
        <v>#N/A</v>
      </c>
      <c r="C435" s="131" t="str">
        <f t="shared" si="89"/>
        <v/>
      </c>
      <c r="D435" s="132"/>
      <c r="E435" s="132"/>
      <c r="F435" s="55"/>
      <c r="G435" s="132"/>
      <c r="H435" s="132"/>
      <c r="I435" s="132"/>
      <c r="J435" s="132"/>
      <c r="K435" s="132"/>
      <c r="L435" s="133"/>
      <c r="M435" s="134"/>
      <c r="N435" s="132"/>
      <c r="O435" s="132"/>
      <c r="P435" s="134" t="str">
        <f t="shared" si="90"/>
        <v>nepildyti</v>
      </c>
      <c r="Q435" s="135" t="str">
        <f t="shared" si="9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84"/>
        <v>0</v>
      </c>
      <c r="BH435" s="54">
        <f t="shared" si="91"/>
        <v>0</v>
      </c>
      <c r="BI435" s="54">
        <f t="shared" si="85"/>
        <v>0</v>
      </c>
      <c r="BJ435" s="54">
        <f t="shared" si="86"/>
        <v>0</v>
      </c>
      <c r="BK435" s="54">
        <f t="shared" si="87"/>
        <v>0</v>
      </c>
      <c r="BL435" s="54">
        <f t="shared" si="92"/>
        <v>0</v>
      </c>
      <c r="BM435" s="54">
        <f t="shared" si="93"/>
        <v>0</v>
      </c>
      <c r="BN435" s="54" t="str">
        <f t="shared" si="94"/>
        <v>ne</v>
      </c>
      <c r="BO435" s="54" t="str">
        <f t="shared" si="95"/>
        <v>ne</v>
      </c>
      <c r="BP435" s="54" t="str">
        <f t="shared" si="95"/>
        <v>ne</v>
      </c>
      <c r="BQ435" s="54" t="str">
        <f t="shared" si="96"/>
        <v>ne</v>
      </c>
      <c r="BR435" s="54" t="str">
        <f t="shared" si="97"/>
        <v>ne</v>
      </c>
      <c r="BS435" s="54" t="str">
        <f t="shared" si="88"/>
        <v>ne</v>
      </c>
    </row>
    <row r="436" spans="2:71" x14ac:dyDescent="0.2">
      <c r="B436" s="54" t="e">
        <f>VLOOKUP(E436,'VPS1'!$J$10:$J$29,1,FALSE)</f>
        <v>#N/A</v>
      </c>
      <c r="C436" s="131" t="str">
        <f t="shared" si="89"/>
        <v/>
      </c>
      <c r="D436" s="132"/>
      <c r="E436" s="132"/>
      <c r="F436" s="55"/>
      <c r="G436" s="132"/>
      <c r="H436" s="132"/>
      <c r="I436" s="132"/>
      <c r="J436" s="132"/>
      <c r="K436" s="132"/>
      <c r="L436" s="133"/>
      <c r="M436" s="134"/>
      <c r="N436" s="132"/>
      <c r="O436" s="132"/>
      <c r="P436" s="134" t="str">
        <f t="shared" si="90"/>
        <v>nepildyti</v>
      </c>
      <c r="Q436" s="135" t="str">
        <f t="shared" si="9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84"/>
        <v>0</v>
      </c>
      <c r="BH436" s="54">
        <f t="shared" si="91"/>
        <v>0</v>
      </c>
      <c r="BI436" s="54">
        <f t="shared" si="85"/>
        <v>0</v>
      </c>
      <c r="BJ436" s="54">
        <f t="shared" si="86"/>
        <v>0</v>
      </c>
      <c r="BK436" s="54">
        <f t="shared" si="87"/>
        <v>0</v>
      </c>
      <c r="BL436" s="54">
        <f t="shared" si="92"/>
        <v>0</v>
      </c>
      <c r="BM436" s="54">
        <f t="shared" si="93"/>
        <v>0</v>
      </c>
      <c r="BN436" s="54" t="str">
        <f t="shared" si="94"/>
        <v>ne</v>
      </c>
      <c r="BO436" s="54" t="str">
        <f t="shared" si="95"/>
        <v>ne</v>
      </c>
      <c r="BP436" s="54" t="str">
        <f t="shared" si="95"/>
        <v>ne</v>
      </c>
      <c r="BQ436" s="54" t="str">
        <f t="shared" si="96"/>
        <v>ne</v>
      </c>
      <c r="BR436" s="54" t="str">
        <f t="shared" si="97"/>
        <v>ne</v>
      </c>
      <c r="BS436" s="54" t="str">
        <f t="shared" si="88"/>
        <v>ne</v>
      </c>
    </row>
    <row r="437" spans="2:71" x14ac:dyDescent="0.2">
      <c r="B437" s="54" t="e">
        <f>VLOOKUP(E437,'VPS1'!$J$10:$J$29,1,FALSE)</f>
        <v>#N/A</v>
      </c>
      <c r="C437" s="131" t="str">
        <f t="shared" si="89"/>
        <v/>
      </c>
      <c r="D437" s="132"/>
      <c r="E437" s="132"/>
      <c r="F437" s="55"/>
      <c r="G437" s="132"/>
      <c r="H437" s="132"/>
      <c r="I437" s="132"/>
      <c r="J437" s="132"/>
      <c r="K437" s="132"/>
      <c r="L437" s="133"/>
      <c r="M437" s="134"/>
      <c r="N437" s="132"/>
      <c r="O437" s="132"/>
      <c r="P437" s="134" t="str">
        <f t="shared" si="90"/>
        <v>nepildyti</v>
      </c>
      <c r="Q437" s="135" t="str">
        <f t="shared" si="9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84"/>
        <v>0</v>
      </c>
      <c r="BH437" s="54">
        <f t="shared" si="91"/>
        <v>0</v>
      </c>
      <c r="BI437" s="54">
        <f t="shared" si="85"/>
        <v>0</v>
      </c>
      <c r="BJ437" s="54">
        <f t="shared" si="86"/>
        <v>0</v>
      </c>
      <c r="BK437" s="54">
        <f t="shared" si="87"/>
        <v>0</v>
      </c>
      <c r="BL437" s="54">
        <f t="shared" si="92"/>
        <v>0</v>
      </c>
      <c r="BM437" s="54">
        <f t="shared" si="93"/>
        <v>0</v>
      </c>
      <c r="BN437" s="54" t="str">
        <f t="shared" si="94"/>
        <v>ne</v>
      </c>
      <c r="BO437" s="54" t="str">
        <f t="shared" si="95"/>
        <v>ne</v>
      </c>
      <c r="BP437" s="54" t="str">
        <f t="shared" si="95"/>
        <v>ne</v>
      </c>
      <c r="BQ437" s="54" t="str">
        <f t="shared" si="96"/>
        <v>ne</v>
      </c>
      <c r="BR437" s="54" t="str">
        <f t="shared" si="97"/>
        <v>ne</v>
      </c>
      <c r="BS437" s="54" t="str">
        <f t="shared" si="88"/>
        <v>ne</v>
      </c>
    </row>
    <row r="438" spans="2:71" x14ac:dyDescent="0.2">
      <c r="B438" s="54" t="e">
        <f>VLOOKUP(E438,'VPS1'!$J$10:$J$29,1,FALSE)</f>
        <v>#N/A</v>
      </c>
      <c r="C438" s="131" t="str">
        <f t="shared" si="89"/>
        <v/>
      </c>
      <c r="D438" s="132"/>
      <c r="E438" s="132"/>
      <c r="F438" s="55"/>
      <c r="G438" s="132"/>
      <c r="H438" s="132"/>
      <c r="I438" s="132"/>
      <c r="J438" s="132"/>
      <c r="K438" s="132"/>
      <c r="L438" s="133"/>
      <c r="M438" s="134"/>
      <c r="N438" s="132"/>
      <c r="O438" s="132"/>
      <c r="P438" s="134" t="str">
        <f t="shared" si="90"/>
        <v>nepildyti</v>
      </c>
      <c r="Q438" s="135" t="str">
        <f t="shared" si="9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84"/>
        <v>0</v>
      </c>
      <c r="BH438" s="54">
        <f t="shared" si="91"/>
        <v>0</v>
      </c>
      <c r="BI438" s="54">
        <f t="shared" si="85"/>
        <v>0</v>
      </c>
      <c r="BJ438" s="54">
        <f t="shared" si="86"/>
        <v>0</v>
      </c>
      <c r="BK438" s="54">
        <f t="shared" si="87"/>
        <v>0</v>
      </c>
      <c r="BL438" s="54">
        <f t="shared" si="92"/>
        <v>0</v>
      </c>
      <c r="BM438" s="54">
        <f t="shared" si="93"/>
        <v>0</v>
      </c>
      <c r="BN438" s="54" t="str">
        <f t="shared" si="94"/>
        <v>ne</v>
      </c>
      <c r="BO438" s="54" t="str">
        <f t="shared" si="95"/>
        <v>ne</v>
      </c>
      <c r="BP438" s="54" t="str">
        <f t="shared" si="95"/>
        <v>ne</v>
      </c>
      <c r="BQ438" s="54" t="str">
        <f t="shared" si="96"/>
        <v>ne</v>
      </c>
      <c r="BR438" s="54" t="str">
        <f t="shared" si="97"/>
        <v>ne</v>
      </c>
      <c r="BS438" s="54" t="str">
        <f t="shared" si="88"/>
        <v>ne</v>
      </c>
    </row>
    <row r="439" spans="2:71" x14ac:dyDescent="0.2">
      <c r="B439" s="54" t="e">
        <f>VLOOKUP(E439,'VPS1'!$J$10:$J$29,1,FALSE)</f>
        <v>#N/A</v>
      </c>
      <c r="C439" s="131" t="str">
        <f t="shared" si="89"/>
        <v/>
      </c>
      <c r="D439" s="132"/>
      <c r="E439" s="132"/>
      <c r="F439" s="55"/>
      <c r="G439" s="132"/>
      <c r="H439" s="132"/>
      <c r="I439" s="132"/>
      <c r="J439" s="132"/>
      <c r="K439" s="132"/>
      <c r="L439" s="133"/>
      <c r="M439" s="134"/>
      <c r="N439" s="132"/>
      <c r="O439" s="132"/>
      <c r="P439" s="134" t="str">
        <f t="shared" si="90"/>
        <v>nepildyti</v>
      </c>
      <c r="Q439" s="135" t="str">
        <f t="shared" si="9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84"/>
        <v>0</v>
      </c>
      <c r="BH439" s="54">
        <f t="shared" si="91"/>
        <v>0</v>
      </c>
      <c r="BI439" s="54">
        <f t="shared" si="85"/>
        <v>0</v>
      </c>
      <c r="BJ439" s="54">
        <f t="shared" si="86"/>
        <v>0</v>
      </c>
      <c r="BK439" s="54">
        <f t="shared" si="87"/>
        <v>0</v>
      </c>
      <c r="BL439" s="54">
        <f t="shared" si="92"/>
        <v>0</v>
      </c>
      <c r="BM439" s="54">
        <f t="shared" si="93"/>
        <v>0</v>
      </c>
      <c r="BN439" s="54" t="str">
        <f t="shared" si="94"/>
        <v>ne</v>
      </c>
      <c r="BO439" s="54" t="str">
        <f t="shared" si="95"/>
        <v>ne</v>
      </c>
      <c r="BP439" s="54" t="str">
        <f t="shared" si="95"/>
        <v>ne</v>
      </c>
      <c r="BQ439" s="54" t="str">
        <f t="shared" si="96"/>
        <v>ne</v>
      </c>
      <c r="BR439" s="54" t="str">
        <f t="shared" si="97"/>
        <v>ne</v>
      </c>
      <c r="BS439" s="54" t="str">
        <f t="shared" si="88"/>
        <v>ne</v>
      </c>
    </row>
    <row r="440" spans="2:71" x14ac:dyDescent="0.2">
      <c r="B440" s="54" t="e">
        <f>VLOOKUP(E440,'VPS1'!$J$10:$J$29,1,FALSE)</f>
        <v>#N/A</v>
      </c>
      <c r="C440" s="131" t="str">
        <f t="shared" si="89"/>
        <v/>
      </c>
      <c r="D440" s="132"/>
      <c r="E440" s="132"/>
      <c r="F440" s="55"/>
      <c r="G440" s="132"/>
      <c r="H440" s="132"/>
      <c r="I440" s="132"/>
      <c r="J440" s="132"/>
      <c r="K440" s="132"/>
      <c r="L440" s="133"/>
      <c r="M440" s="134"/>
      <c r="N440" s="132"/>
      <c r="O440" s="132"/>
      <c r="P440" s="134" t="str">
        <f t="shared" si="90"/>
        <v>nepildyti</v>
      </c>
      <c r="Q440" s="135" t="str">
        <f t="shared" si="9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84"/>
        <v>0</v>
      </c>
      <c r="BH440" s="54">
        <f t="shared" si="91"/>
        <v>0</v>
      </c>
      <c r="BI440" s="54">
        <f t="shared" si="85"/>
        <v>0</v>
      </c>
      <c r="BJ440" s="54">
        <f t="shared" si="86"/>
        <v>0</v>
      </c>
      <c r="BK440" s="54">
        <f t="shared" si="87"/>
        <v>0</v>
      </c>
      <c r="BL440" s="54">
        <f t="shared" si="92"/>
        <v>0</v>
      </c>
      <c r="BM440" s="54">
        <f t="shared" si="93"/>
        <v>0</v>
      </c>
      <c r="BN440" s="54" t="str">
        <f t="shared" si="94"/>
        <v>ne</v>
      </c>
      <c r="BO440" s="54" t="str">
        <f t="shared" si="95"/>
        <v>ne</v>
      </c>
      <c r="BP440" s="54" t="str">
        <f t="shared" si="95"/>
        <v>ne</v>
      </c>
      <c r="BQ440" s="54" t="str">
        <f t="shared" si="96"/>
        <v>ne</v>
      </c>
      <c r="BR440" s="54" t="str">
        <f t="shared" si="97"/>
        <v>ne</v>
      </c>
      <c r="BS440" s="54" t="str">
        <f t="shared" si="88"/>
        <v>ne</v>
      </c>
    </row>
    <row r="441" spans="2:71" x14ac:dyDescent="0.2">
      <c r="B441" s="54" t="e">
        <f>VLOOKUP(E441,'VPS1'!$J$10:$J$29,1,FALSE)</f>
        <v>#N/A</v>
      </c>
      <c r="C441" s="131" t="str">
        <f t="shared" si="89"/>
        <v/>
      </c>
      <c r="D441" s="132"/>
      <c r="E441" s="132"/>
      <c r="F441" s="55"/>
      <c r="G441" s="132"/>
      <c r="H441" s="132"/>
      <c r="I441" s="132"/>
      <c r="J441" s="132"/>
      <c r="K441" s="132"/>
      <c r="L441" s="133"/>
      <c r="M441" s="134"/>
      <c r="N441" s="132"/>
      <c r="O441" s="132"/>
      <c r="P441" s="134" t="str">
        <f t="shared" si="90"/>
        <v>nepildyti</v>
      </c>
      <c r="Q441" s="135" t="str">
        <f t="shared" si="9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84"/>
        <v>0</v>
      </c>
      <c r="BH441" s="54">
        <f t="shared" si="91"/>
        <v>0</v>
      </c>
      <c r="BI441" s="54">
        <f t="shared" si="85"/>
        <v>0</v>
      </c>
      <c r="BJ441" s="54">
        <f t="shared" si="86"/>
        <v>0</v>
      </c>
      <c r="BK441" s="54">
        <f t="shared" si="87"/>
        <v>0</v>
      </c>
      <c r="BL441" s="54">
        <f t="shared" si="92"/>
        <v>0</v>
      </c>
      <c r="BM441" s="54">
        <f t="shared" si="93"/>
        <v>0</v>
      </c>
      <c r="BN441" s="54" t="str">
        <f t="shared" si="94"/>
        <v>ne</v>
      </c>
      <c r="BO441" s="54" t="str">
        <f t="shared" si="95"/>
        <v>ne</v>
      </c>
      <c r="BP441" s="54" t="str">
        <f t="shared" si="95"/>
        <v>ne</v>
      </c>
      <c r="BQ441" s="54" t="str">
        <f t="shared" si="96"/>
        <v>ne</v>
      </c>
      <c r="BR441" s="54" t="str">
        <f t="shared" si="97"/>
        <v>ne</v>
      </c>
      <c r="BS441" s="54" t="str">
        <f t="shared" si="88"/>
        <v>ne</v>
      </c>
    </row>
    <row r="442" spans="2:71" x14ac:dyDescent="0.2">
      <c r="B442" s="54" t="e">
        <f>VLOOKUP(E442,'VPS1'!$J$10:$J$29,1,FALSE)</f>
        <v>#N/A</v>
      </c>
      <c r="C442" s="131" t="str">
        <f t="shared" si="89"/>
        <v/>
      </c>
      <c r="D442" s="132"/>
      <c r="E442" s="132"/>
      <c r="F442" s="55"/>
      <c r="G442" s="132"/>
      <c r="H442" s="132"/>
      <c r="I442" s="132"/>
      <c r="J442" s="132"/>
      <c r="K442" s="132"/>
      <c r="L442" s="133"/>
      <c r="M442" s="134"/>
      <c r="N442" s="132"/>
      <c r="O442" s="132"/>
      <c r="P442" s="134" t="str">
        <f t="shared" si="90"/>
        <v>nepildyti</v>
      </c>
      <c r="Q442" s="135" t="str">
        <f t="shared" si="9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84"/>
        <v>0</v>
      </c>
      <c r="BH442" s="54">
        <f t="shared" si="91"/>
        <v>0</v>
      </c>
      <c r="BI442" s="54">
        <f t="shared" si="85"/>
        <v>0</v>
      </c>
      <c r="BJ442" s="54">
        <f t="shared" si="86"/>
        <v>0</v>
      </c>
      <c r="BK442" s="54">
        <f t="shared" si="87"/>
        <v>0</v>
      </c>
      <c r="BL442" s="54">
        <f t="shared" si="92"/>
        <v>0</v>
      </c>
      <c r="BM442" s="54">
        <f t="shared" si="93"/>
        <v>0</v>
      </c>
      <c r="BN442" s="54" t="str">
        <f t="shared" si="94"/>
        <v>ne</v>
      </c>
      <c r="BO442" s="54" t="str">
        <f t="shared" si="95"/>
        <v>ne</v>
      </c>
      <c r="BP442" s="54" t="str">
        <f t="shared" si="95"/>
        <v>ne</v>
      </c>
      <c r="BQ442" s="54" t="str">
        <f t="shared" si="96"/>
        <v>ne</v>
      </c>
      <c r="BR442" s="54" t="str">
        <f t="shared" si="97"/>
        <v>ne</v>
      </c>
      <c r="BS442" s="54" t="str">
        <f t="shared" si="88"/>
        <v>ne</v>
      </c>
    </row>
    <row r="443" spans="2:71" x14ac:dyDescent="0.2">
      <c r="B443" s="54" t="e">
        <f>VLOOKUP(E443,'VPS1'!$J$10:$J$29,1,FALSE)</f>
        <v>#N/A</v>
      </c>
      <c r="C443" s="131" t="str">
        <f t="shared" si="89"/>
        <v/>
      </c>
      <c r="D443" s="132"/>
      <c r="E443" s="132"/>
      <c r="F443" s="55"/>
      <c r="G443" s="132"/>
      <c r="H443" s="132"/>
      <c r="I443" s="132"/>
      <c r="J443" s="132"/>
      <c r="K443" s="132"/>
      <c r="L443" s="133"/>
      <c r="M443" s="134"/>
      <c r="N443" s="132"/>
      <c r="O443" s="132"/>
      <c r="P443" s="134" t="str">
        <f t="shared" si="90"/>
        <v>nepildyti</v>
      </c>
      <c r="Q443" s="135" t="str">
        <f t="shared" si="9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84"/>
        <v>0</v>
      </c>
      <c r="BH443" s="54">
        <f t="shared" si="91"/>
        <v>0</v>
      </c>
      <c r="BI443" s="54">
        <f t="shared" si="85"/>
        <v>0</v>
      </c>
      <c r="BJ443" s="54">
        <f t="shared" si="86"/>
        <v>0</v>
      </c>
      <c r="BK443" s="54">
        <f t="shared" si="87"/>
        <v>0</v>
      </c>
      <c r="BL443" s="54">
        <f t="shared" si="92"/>
        <v>0</v>
      </c>
      <c r="BM443" s="54">
        <f t="shared" si="93"/>
        <v>0</v>
      </c>
      <c r="BN443" s="54" t="str">
        <f t="shared" si="94"/>
        <v>ne</v>
      </c>
      <c r="BO443" s="54" t="str">
        <f t="shared" si="95"/>
        <v>ne</v>
      </c>
      <c r="BP443" s="54" t="str">
        <f t="shared" si="95"/>
        <v>ne</v>
      </c>
      <c r="BQ443" s="54" t="str">
        <f t="shared" si="96"/>
        <v>ne</v>
      </c>
      <c r="BR443" s="54" t="str">
        <f t="shared" si="97"/>
        <v>ne</v>
      </c>
      <c r="BS443" s="54" t="str">
        <f t="shared" si="88"/>
        <v>ne</v>
      </c>
    </row>
    <row r="444" spans="2:71" x14ac:dyDescent="0.2">
      <c r="B444" s="54" t="e">
        <f>VLOOKUP(E444,'VPS1'!$J$10:$J$29,1,FALSE)</f>
        <v>#N/A</v>
      </c>
      <c r="C444" s="131" t="str">
        <f t="shared" si="89"/>
        <v/>
      </c>
      <c r="D444" s="132"/>
      <c r="E444" s="132"/>
      <c r="F444" s="55"/>
      <c r="G444" s="132"/>
      <c r="H444" s="132"/>
      <c r="I444" s="132"/>
      <c r="J444" s="132"/>
      <c r="K444" s="132"/>
      <c r="L444" s="133"/>
      <c r="M444" s="134"/>
      <c r="N444" s="132"/>
      <c r="O444" s="132"/>
      <c r="P444" s="134" t="str">
        <f t="shared" si="90"/>
        <v>nepildyti</v>
      </c>
      <c r="Q444" s="135" t="str">
        <f t="shared" si="9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84"/>
        <v>0</v>
      </c>
      <c r="BH444" s="54">
        <f t="shared" si="91"/>
        <v>0</v>
      </c>
      <c r="BI444" s="54">
        <f t="shared" si="85"/>
        <v>0</v>
      </c>
      <c r="BJ444" s="54">
        <f t="shared" si="86"/>
        <v>0</v>
      </c>
      <c r="BK444" s="54">
        <f t="shared" si="87"/>
        <v>0</v>
      </c>
      <c r="BL444" s="54">
        <f t="shared" si="92"/>
        <v>0</v>
      </c>
      <c r="BM444" s="54">
        <f t="shared" si="93"/>
        <v>0</v>
      </c>
      <c r="BN444" s="54" t="str">
        <f t="shared" si="94"/>
        <v>ne</v>
      </c>
      <c r="BO444" s="54" t="str">
        <f t="shared" si="95"/>
        <v>ne</v>
      </c>
      <c r="BP444" s="54" t="str">
        <f t="shared" si="95"/>
        <v>ne</v>
      </c>
      <c r="BQ444" s="54" t="str">
        <f t="shared" si="96"/>
        <v>ne</v>
      </c>
      <c r="BR444" s="54" t="str">
        <f t="shared" si="97"/>
        <v>ne</v>
      </c>
      <c r="BS444" s="54" t="str">
        <f t="shared" si="88"/>
        <v>ne</v>
      </c>
    </row>
    <row r="445" spans="2:71" x14ac:dyDescent="0.2">
      <c r="B445" s="54" t="e">
        <f>VLOOKUP(E445,'VPS1'!$J$10:$J$29,1,FALSE)</f>
        <v>#N/A</v>
      </c>
      <c r="C445" s="131" t="str">
        <f t="shared" si="89"/>
        <v/>
      </c>
      <c r="D445" s="132"/>
      <c r="E445" s="132"/>
      <c r="F445" s="55"/>
      <c r="G445" s="132"/>
      <c r="H445" s="132"/>
      <c r="I445" s="132"/>
      <c r="J445" s="132"/>
      <c r="K445" s="132"/>
      <c r="L445" s="133"/>
      <c r="M445" s="134"/>
      <c r="N445" s="132"/>
      <c r="O445" s="132"/>
      <c r="P445" s="134" t="str">
        <f t="shared" si="90"/>
        <v>nepildyti</v>
      </c>
      <c r="Q445" s="135" t="str">
        <f t="shared" si="9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84"/>
        <v>0</v>
      </c>
      <c r="BH445" s="54">
        <f t="shared" si="91"/>
        <v>0</v>
      </c>
      <c r="BI445" s="54">
        <f t="shared" si="85"/>
        <v>0</v>
      </c>
      <c r="BJ445" s="54">
        <f t="shared" si="86"/>
        <v>0</v>
      </c>
      <c r="BK445" s="54">
        <f t="shared" si="87"/>
        <v>0</v>
      </c>
      <c r="BL445" s="54">
        <f t="shared" si="92"/>
        <v>0</v>
      </c>
      <c r="BM445" s="54">
        <f t="shared" si="93"/>
        <v>0</v>
      </c>
      <c r="BN445" s="54" t="str">
        <f t="shared" si="94"/>
        <v>ne</v>
      </c>
      <c r="BO445" s="54" t="str">
        <f t="shared" si="95"/>
        <v>ne</v>
      </c>
      <c r="BP445" s="54" t="str">
        <f t="shared" si="95"/>
        <v>ne</v>
      </c>
      <c r="BQ445" s="54" t="str">
        <f t="shared" si="96"/>
        <v>ne</v>
      </c>
      <c r="BR445" s="54" t="str">
        <f t="shared" si="97"/>
        <v>ne</v>
      </c>
      <c r="BS445" s="54" t="str">
        <f t="shared" si="88"/>
        <v>ne</v>
      </c>
    </row>
    <row r="446" spans="2:71" x14ac:dyDescent="0.2">
      <c r="B446" s="54" t="e">
        <f>VLOOKUP(E446,'VPS1'!$J$10:$J$29,1,FALSE)</f>
        <v>#N/A</v>
      </c>
      <c r="C446" s="131" t="str">
        <f t="shared" si="89"/>
        <v/>
      </c>
      <c r="D446" s="132"/>
      <c r="E446" s="132"/>
      <c r="F446" s="55"/>
      <c r="G446" s="132"/>
      <c r="H446" s="132"/>
      <c r="I446" s="132"/>
      <c r="J446" s="132"/>
      <c r="K446" s="132"/>
      <c r="L446" s="133"/>
      <c r="M446" s="134"/>
      <c r="N446" s="132"/>
      <c r="O446" s="132"/>
      <c r="P446" s="134" t="str">
        <f t="shared" si="90"/>
        <v>nepildyti</v>
      </c>
      <c r="Q446" s="135" t="str">
        <f t="shared" si="9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84"/>
        <v>0</v>
      </c>
      <c r="BH446" s="54">
        <f t="shared" si="91"/>
        <v>0</v>
      </c>
      <c r="BI446" s="54">
        <f t="shared" si="85"/>
        <v>0</v>
      </c>
      <c r="BJ446" s="54">
        <f t="shared" si="86"/>
        <v>0</v>
      </c>
      <c r="BK446" s="54">
        <f t="shared" si="87"/>
        <v>0</v>
      </c>
      <c r="BL446" s="54">
        <f t="shared" si="92"/>
        <v>0</v>
      </c>
      <c r="BM446" s="54">
        <f t="shared" si="93"/>
        <v>0</v>
      </c>
      <c r="BN446" s="54" t="str">
        <f t="shared" si="94"/>
        <v>ne</v>
      </c>
      <c r="BO446" s="54" t="str">
        <f t="shared" si="95"/>
        <v>ne</v>
      </c>
      <c r="BP446" s="54" t="str">
        <f t="shared" si="95"/>
        <v>ne</v>
      </c>
      <c r="BQ446" s="54" t="str">
        <f t="shared" si="96"/>
        <v>ne</v>
      </c>
      <c r="BR446" s="54" t="str">
        <f t="shared" si="97"/>
        <v>ne</v>
      </c>
      <c r="BS446" s="54" t="str">
        <f t="shared" si="88"/>
        <v>ne</v>
      </c>
    </row>
    <row r="447" spans="2:71" x14ac:dyDescent="0.2">
      <c r="B447" s="54" t="e">
        <f>VLOOKUP(E447,'VPS1'!$J$10:$J$29,1,FALSE)</f>
        <v>#N/A</v>
      </c>
      <c r="C447" s="131" t="str">
        <f t="shared" si="89"/>
        <v/>
      </c>
      <c r="D447" s="132"/>
      <c r="E447" s="132"/>
      <c r="F447" s="55"/>
      <c r="G447" s="132"/>
      <c r="H447" s="132"/>
      <c r="I447" s="132"/>
      <c r="J447" s="132"/>
      <c r="K447" s="132"/>
      <c r="L447" s="133"/>
      <c r="M447" s="134"/>
      <c r="N447" s="132"/>
      <c r="O447" s="132"/>
      <c r="P447" s="134" t="str">
        <f t="shared" si="90"/>
        <v>nepildyti</v>
      </c>
      <c r="Q447" s="135" t="str">
        <f t="shared" si="9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84"/>
        <v>0</v>
      </c>
      <c r="BH447" s="54">
        <f t="shared" si="91"/>
        <v>0</v>
      </c>
      <c r="BI447" s="54">
        <f t="shared" si="85"/>
        <v>0</v>
      </c>
      <c r="BJ447" s="54">
        <f t="shared" si="86"/>
        <v>0</v>
      </c>
      <c r="BK447" s="54">
        <f t="shared" si="87"/>
        <v>0</v>
      </c>
      <c r="BL447" s="54">
        <f t="shared" si="92"/>
        <v>0</v>
      </c>
      <c r="BM447" s="54">
        <f t="shared" si="93"/>
        <v>0</v>
      </c>
      <c r="BN447" s="54" t="str">
        <f t="shared" si="94"/>
        <v>ne</v>
      </c>
      <c r="BO447" s="54" t="str">
        <f t="shared" si="95"/>
        <v>ne</v>
      </c>
      <c r="BP447" s="54" t="str">
        <f t="shared" si="95"/>
        <v>ne</v>
      </c>
      <c r="BQ447" s="54" t="str">
        <f t="shared" si="96"/>
        <v>ne</v>
      </c>
      <c r="BR447" s="54" t="str">
        <f t="shared" si="97"/>
        <v>ne</v>
      </c>
      <c r="BS447" s="54" t="str">
        <f t="shared" si="88"/>
        <v>ne</v>
      </c>
    </row>
    <row r="448" spans="2:71" x14ac:dyDescent="0.2">
      <c r="B448" s="54" t="e">
        <f>VLOOKUP(E448,'VPS1'!$J$10:$J$29,1,FALSE)</f>
        <v>#N/A</v>
      </c>
      <c r="C448" s="131" t="str">
        <f t="shared" si="89"/>
        <v/>
      </c>
      <c r="D448" s="132"/>
      <c r="E448" s="132"/>
      <c r="F448" s="55"/>
      <c r="G448" s="132"/>
      <c r="H448" s="132"/>
      <c r="I448" s="132"/>
      <c r="J448" s="132"/>
      <c r="K448" s="132"/>
      <c r="L448" s="133"/>
      <c r="M448" s="134"/>
      <c r="N448" s="132"/>
      <c r="O448" s="132"/>
      <c r="P448" s="134" t="str">
        <f t="shared" si="90"/>
        <v>nepildyti</v>
      </c>
      <c r="Q448" s="135" t="str">
        <f t="shared" si="9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84"/>
        <v>0</v>
      </c>
      <c r="BH448" s="54">
        <f t="shared" si="91"/>
        <v>0</v>
      </c>
      <c r="BI448" s="54">
        <f t="shared" si="85"/>
        <v>0</v>
      </c>
      <c r="BJ448" s="54">
        <f t="shared" si="86"/>
        <v>0</v>
      </c>
      <c r="BK448" s="54">
        <f t="shared" si="87"/>
        <v>0</v>
      </c>
      <c r="BL448" s="54">
        <f t="shared" si="92"/>
        <v>0</v>
      </c>
      <c r="BM448" s="54">
        <f t="shared" si="93"/>
        <v>0</v>
      </c>
      <c r="BN448" s="54" t="str">
        <f t="shared" si="94"/>
        <v>ne</v>
      </c>
      <c r="BO448" s="54" t="str">
        <f t="shared" si="95"/>
        <v>ne</v>
      </c>
      <c r="BP448" s="54" t="str">
        <f t="shared" si="95"/>
        <v>ne</v>
      </c>
      <c r="BQ448" s="54" t="str">
        <f t="shared" si="96"/>
        <v>ne</v>
      </c>
      <c r="BR448" s="54" t="str">
        <f t="shared" si="97"/>
        <v>ne</v>
      </c>
      <c r="BS448" s="54" t="str">
        <f t="shared" si="88"/>
        <v>ne</v>
      </c>
    </row>
    <row r="449" spans="2:71" x14ac:dyDescent="0.2">
      <c r="B449" s="54" t="e">
        <f>VLOOKUP(E449,'VPS1'!$J$10:$J$29,1,FALSE)</f>
        <v>#N/A</v>
      </c>
      <c r="C449" s="131" t="str">
        <f t="shared" si="89"/>
        <v/>
      </c>
      <c r="D449" s="132"/>
      <c r="E449" s="132"/>
      <c r="F449" s="55"/>
      <c r="G449" s="132"/>
      <c r="H449" s="132"/>
      <c r="I449" s="132"/>
      <c r="J449" s="132"/>
      <c r="K449" s="132"/>
      <c r="L449" s="133"/>
      <c r="M449" s="134"/>
      <c r="N449" s="132"/>
      <c r="O449" s="132"/>
      <c r="P449" s="134" t="str">
        <f t="shared" si="90"/>
        <v>nepildyti</v>
      </c>
      <c r="Q449" s="135" t="str">
        <f t="shared" si="9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84"/>
        <v>0</v>
      </c>
      <c r="BH449" s="54">
        <f t="shared" si="91"/>
        <v>0</v>
      </c>
      <c r="BI449" s="54">
        <f t="shared" si="85"/>
        <v>0</v>
      </c>
      <c r="BJ449" s="54">
        <f t="shared" si="86"/>
        <v>0</v>
      </c>
      <c r="BK449" s="54">
        <f t="shared" si="87"/>
        <v>0</v>
      </c>
      <c r="BL449" s="54">
        <f t="shared" si="92"/>
        <v>0</v>
      </c>
      <c r="BM449" s="54">
        <f t="shared" si="93"/>
        <v>0</v>
      </c>
      <c r="BN449" s="54" t="str">
        <f t="shared" si="94"/>
        <v>ne</v>
      </c>
      <c r="BO449" s="54" t="str">
        <f t="shared" si="95"/>
        <v>ne</v>
      </c>
      <c r="BP449" s="54" t="str">
        <f t="shared" si="95"/>
        <v>ne</v>
      </c>
      <c r="BQ449" s="54" t="str">
        <f t="shared" si="96"/>
        <v>ne</v>
      </c>
      <c r="BR449" s="54" t="str">
        <f t="shared" si="97"/>
        <v>ne</v>
      </c>
      <c r="BS449" s="54" t="str">
        <f t="shared" si="88"/>
        <v>ne</v>
      </c>
    </row>
    <row r="450" spans="2:71" x14ac:dyDescent="0.2">
      <c r="B450" s="54" t="e">
        <f>VLOOKUP(E450,'VPS1'!$J$10:$J$29,1,FALSE)</f>
        <v>#N/A</v>
      </c>
      <c r="C450" s="131" t="str">
        <f t="shared" si="89"/>
        <v/>
      </c>
      <c r="D450" s="132"/>
      <c r="E450" s="132"/>
      <c r="F450" s="55"/>
      <c r="G450" s="132"/>
      <c r="H450" s="132"/>
      <c r="I450" s="132"/>
      <c r="J450" s="132"/>
      <c r="K450" s="132"/>
      <c r="L450" s="133"/>
      <c r="M450" s="134"/>
      <c r="N450" s="132"/>
      <c r="O450" s="132"/>
      <c r="P450" s="134" t="str">
        <f t="shared" si="90"/>
        <v>nepildyti</v>
      </c>
      <c r="Q450" s="135" t="str">
        <f t="shared" si="9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84"/>
        <v>0</v>
      </c>
      <c r="BH450" s="54">
        <f t="shared" si="91"/>
        <v>0</v>
      </c>
      <c r="BI450" s="54">
        <f t="shared" si="85"/>
        <v>0</v>
      </c>
      <c r="BJ450" s="54">
        <f t="shared" si="86"/>
        <v>0</v>
      </c>
      <c r="BK450" s="54">
        <f t="shared" si="87"/>
        <v>0</v>
      </c>
      <c r="BL450" s="54">
        <f t="shared" si="92"/>
        <v>0</v>
      </c>
      <c r="BM450" s="54">
        <f t="shared" si="93"/>
        <v>0</v>
      </c>
      <c r="BN450" s="54" t="str">
        <f t="shared" si="94"/>
        <v>ne</v>
      </c>
      <c r="BO450" s="54" t="str">
        <f t="shared" si="95"/>
        <v>ne</v>
      </c>
      <c r="BP450" s="54" t="str">
        <f t="shared" si="95"/>
        <v>ne</v>
      </c>
      <c r="BQ450" s="54" t="str">
        <f t="shared" si="96"/>
        <v>ne</v>
      </c>
      <c r="BR450" s="54" t="str">
        <f t="shared" si="97"/>
        <v>ne</v>
      </c>
      <c r="BS450" s="54" t="str">
        <f t="shared" si="88"/>
        <v>ne</v>
      </c>
    </row>
    <row r="451" spans="2:71" x14ac:dyDescent="0.2">
      <c r="B451" s="54" t="e">
        <f>VLOOKUP(E451,'VPS1'!$J$10:$J$29,1,FALSE)</f>
        <v>#N/A</v>
      </c>
      <c r="C451" s="131" t="str">
        <f t="shared" si="89"/>
        <v/>
      </c>
      <c r="D451" s="132"/>
      <c r="E451" s="132"/>
      <c r="F451" s="55"/>
      <c r="G451" s="132"/>
      <c r="H451" s="132"/>
      <c r="I451" s="132"/>
      <c r="J451" s="132"/>
      <c r="K451" s="132"/>
      <c r="L451" s="133"/>
      <c r="M451" s="134"/>
      <c r="N451" s="132"/>
      <c r="O451" s="132"/>
      <c r="P451" s="134" t="str">
        <f t="shared" si="90"/>
        <v>nepildyti</v>
      </c>
      <c r="Q451" s="135" t="str">
        <f t="shared" si="9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84"/>
        <v>0</v>
      </c>
      <c r="BH451" s="54">
        <f t="shared" si="91"/>
        <v>0</v>
      </c>
      <c r="BI451" s="54">
        <f t="shared" si="85"/>
        <v>0</v>
      </c>
      <c r="BJ451" s="54">
        <f t="shared" si="86"/>
        <v>0</v>
      </c>
      <c r="BK451" s="54">
        <f t="shared" si="87"/>
        <v>0</v>
      </c>
      <c r="BL451" s="54">
        <f t="shared" si="92"/>
        <v>0</v>
      </c>
      <c r="BM451" s="54">
        <f t="shared" si="93"/>
        <v>0</v>
      </c>
      <c r="BN451" s="54" t="str">
        <f t="shared" si="94"/>
        <v>ne</v>
      </c>
      <c r="BO451" s="54" t="str">
        <f t="shared" si="95"/>
        <v>ne</v>
      </c>
      <c r="BP451" s="54" t="str">
        <f t="shared" si="95"/>
        <v>ne</v>
      </c>
      <c r="BQ451" s="54" t="str">
        <f t="shared" si="96"/>
        <v>ne</v>
      </c>
      <c r="BR451" s="54" t="str">
        <f t="shared" si="97"/>
        <v>ne</v>
      </c>
      <c r="BS451" s="54" t="str">
        <f t="shared" si="88"/>
        <v>ne</v>
      </c>
    </row>
    <row r="452" spans="2:71" x14ac:dyDescent="0.2">
      <c r="B452" s="54" t="e">
        <f>VLOOKUP(E452,'VPS1'!$J$10:$J$29,1,FALSE)</f>
        <v>#N/A</v>
      </c>
      <c r="C452" s="131" t="str">
        <f t="shared" si="89"/>
        <v/>
      </c>
      <c r="D452" s="132"/>
      <c r="E452" s="132"/>
      <c r="F452" s="55"/>
      <c r="G452" s="132"/>
      <c r="H452" s="132"/>
      <c r="I452" s="132"/>
      <c r="J452" s="132"/>
      <c r="K452" s="132"/>
      <c r="L452" s="133"/>
      <c r="M452" s="134"/>
      <c r="N452" s="132"/>
      <c r="O452" s="132"/>
      <c r="P452" s="134" t="str">
        <f t="shared" si="90"/>
        <v>nepildyti</v>
      </c>
      <c r="Q452" s="135" t="str">
        <f t="shared" si="9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84"/>
        <v>0</v>
      </c>
      <c r="BH452" s="54">
        <f t="shared" si="91"/>
        <v>0</v>
      </c>
      <c r="BI452" s="54">
        <f t="shared" si="85"/>
        <v>0</v>
      </c>
      <c r="BJ452" s="54">
        <f t="shared" si="86"/>
        <v>0</v>
      </c>
      <c r="BK452" s="54">
        <f t="shared" si="87"/>
        <v>0</v>
      </c>
      <c r="BL452" s="54">
        <f t="shared" si="92"/>
        <v>0</v>
      </c>
      <c r="BM452" s="54">
        <f t="shared" si="93"/>
        <v>0</v>
      </c>
      <c r="BN452" s="54" t="str">
        <f t="shared" si="94"/>
        <v>ne</v>
      </c>
      <c r="BO452" s="54" t="str">
        <f t="shared" si="95"/>
        <v>ne</v>
      </c>
      <c r="BP452" s="54" t="str">
        <f t="shared" si="95"/>
        <v>ne</v>
      </c>
      <c r="BQ452" s="54" t="str">
        <f t="shared" si="96"/>
        <v>ne</v>
      </c>
      <c r="BR452" s="54" t="str">
        <f t="shared" si="97"/>
        <v>ne</v>
      </c>
      <c r="BS452" s="54" t="str">
        <f t="shared" si="88"/>
        <v>ne</v>
      </c>
    </row>
    <row r="453" spans="2:71" x14ac:dyDescent="0.2">
      <c r="B453" s="54" t="e">
        <f>VLOOKUP(E453,'VPS1'!$J$10:$J$29,1,FALSE)</f>
        <v>#N/A</v>
      </c>
      <c r="C453" s="131" t="str">
        <f t="shared" si="89"/>
        <v/>
      </c>
      <c r="D453" s="132"/>
      <c r="E453" s="132"/>
      <c r="F453" s="55"/>
      <c r="G453" s="132"/>
      <c r="H453" s="132"/>
      <c r="I453" s="132"/>
      <c r="J453" s="132"/>
      <c r="K453" s="132"/>
      <c r="L453" s="133"/>
      <c r="M453" s="134"/>
      <c r="N453" s="132"/>
      <c r="O453" s="132"/>
      <c r="P453" s="134" t="str">
        <f t="shared" si="90"/>
        <v>nepildyti</v>
      </c>
      <c r="Q453" s="135" t="str">
        <f t="shared" si="9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84"/>
        <v>0</v>
      </c>
      <c r="BH453" s="54">
        <f t="shared" si="91"/>
        <v>0</v>
      </c>
      <c r="BI453" s="54">
        <f t="shared" si="85"/>
        <v>0</v>
      </c>
      <c r="BJ453" s="54">
        <f t="shared" si="86"/>
        <v>0</v>
      </c>
      <c r="BK453" s="54">
        <f t="shared" si="87"/>
        <v>0</v>
      </c>
      <c r="BL453" s="54">
        <f t="shared" si="92"/>
        <v>0</v>
      </c>
      <c r="BM453" s="54">
        <f t="shared" si="93"/>
        <v>0</v>
      </c>
      <c r="BN453" s="54" t="str">
        <f t="shared" si="94"/>
        <v>ne</v>
      </c>
      <c r="BO453" s="54" t="str">
        <f t="shared" si="95"/>
        <v>ne</v>
      </c>
      <c r="BP453" s="54" t="str">
        <f t="shared" si="95"/>
        <v>ne</v>
      </c>
      <c r="BQ453" s="54" t="str">
        <f t="shared" si="96"/>
        <v>ne</v>
      </c>
      <c r="BR453" s="54" t="str">
        <f t="shared" si="97"/>
        <v>ne</v>
      </c>
      <c r="BS453" s="54" t="str">
        <f t="shared" si="88"/>
        <v>ne</v>
      </c>
    </row>
    <row r="454" spans="2:71" x14ac:dyDescent="0.2">
      <c r="B454" s="54" t="e">
        <f>VLOOKUP(E454,'VPS1'!$J$10:$J$29,1,FALSE)</f>
        <v>#N/A</v>
      </c>
      <c r="C454" s="131" t="str">
        <f t="shared" si="89"/>
        <v/>
      </c>
      <c r="D454" s="132"/>
      <c r="E454" s="132"/>
      <c r="F454" s="55"/>
      <c r="G454" s="132"/>
      <c r="H454" s="132"/>
      <c r="I454" s="132"/>
      <c r="J454" s="132"/>
      <c r="K454" s="132"/>
      <c r="L454" s="133"/>
      <c r="M454" s="134"/>
      <c r="N454" s="132"/>
      <c r="O454" s="132"/>
      <c r="P454" s="134" t="str">
        <f t="shared" si="90"/>
        <v>nepildyti</v>
      </c>
      <c r="Q454" s="135" t="str">
        <f t="shared" si="9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si="84"/>
        <v>0</v>
      </c>
      <c r="BH454" s="54">
        <f t="shared" si="91"/>
        <v>0</v>
      </c>
      <c r="BI454" s="54">
        <f t="shared" si="85"/>
        <v>0</v>
      </c>
      <c r="BJ454" s="54">
        <f t="shared" si="86"/>
        <v>0</v>
      </c>
      <c r="BK454" s="54">
        <f t="shared" si="87"/>
        <v>0</v>
      </c>
      <c r="BL454" s="54">
        <f t="shared" si="92"/>
        <v>0</v>
      </c>
      <c r="BM454" s="54">
        <f t="shared" si="93"/>
        <v>0</v>
      </c>
      <c r="BN454" s="54" t="str">
        <f t="shared" si="94"/>
        <v>ne</v>
      </c>
      <c r="BO454" s="54" t="str">
        <f t="shared" si="95"/>
        <v>ne</v>
      </c>
      <c r="BP454" s="54" t="str">
        <f t="shared" si="95"/>
        <v>ne</v>
      </c>
      <c r="BQ454" s="54" t="str">
        <f t="shared" si="96"/>
        <v>ne</v>
      </c>
      <c r="BR454" s="54" t="str">
        <f t="shared" si="97"/>
        <v>ne</v>
      </c>
      <c r="BS454" s="54" t="str">
        <f t="shared" si="88"/>
        <v>ne</v>
      </c>
    </row>
    <row r="455" spans="2:71" x14ac:dyDescent="0.2">
      <c r="B455" s="54" t="e">
        <f>VLOOKUP(E455,'VPS1'!$J$10:$J$29,1,FALSE)</f>
        <v>#N/A</v>
      </c>
      <c r="C455" s="131" t="str">
        <f t="shared" si="89"/>
        <v/>
      </c>
      <c r="D455" s="132"/>
      <c r="E455" s="132"/>
      <c r="F455" s="55"/>
      <c r="G455" s="132"/>
      <c r="H455" s="132"/>
      <c r="I455" s="132"/>
      <c r="J455" s="132"/>
      <c r="K455" s="132"/>
      <c r="L455" s="133"/>
      <c r="M455" s="134"/>
      <c r="N455" s="132"/>
      <c r="O455" s="132"/>
      <c r="P455" s="134" t="str">
        <f t="shared" si="90"/>
        <v>nepildyti</v>
      </c>
      <c r="Q455" s="135" t="str">
        <f t="shared" si="90"/>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84"/>
        <v>0</v>
      </c>
      <c r="BH455" s="54">
        <f t="shared" si="91"/>
        <v>0</v>
      </c>
      <c r="BI455" s="54">
        <f t="shared" si="85"/>
        <v>0</v>
      </c>
      <c r="BJ455" s="54">
        <f t="shared" si="86"/>
        <v>0</v>
      </c>
      <c r="BK455" s="54">
        <f t="shared" si="87"/>
        <v>0</v>
      </c>
      <c r="BL455" s="54">
        <f t="shared" si="92"/>
        <v>0</v>
      </c>
      <c r="BM455" s="54">
        <f t="shared" si="93"/>
        <v>0</v>
      </c>
      <c r="BN455" s="54" t="str">
        <f t="shared" si="94"/>
        <v>ne</v>
      </c>
      <c r="BO455" s="54" t="str">
        <f t="shared" si="95"/>
        <v>ne</v>
      </c>
      <c r="BP455" s="54" t="str">
        <f t="shared" si="95"/>
        <v>ne</v>
      </c>
      <c r="BQ455" s="54" t="str">
        <f t="shared" si="96"/>
        <v>ne</v>
      </c>
      <c r="BR455" s="54" t="str">
        <f t="shared" si="97"/>
        <v>ne</v>
      </c>
      <c r="BS455" s="54" t="str">
        <f t="shared" si="88"/>
        <v>ne</v>
      </c>
    </row>
    <row r="456" spans="2:71" x14ac:dyDescent="0.2">
      <c r="B456" s="54" t="e">
        <f>VLOOKUP(E456,'VPS1'!$J$10:$J$29,1,FALSE)</f>
        <v>#N/A</v>
      </c>
      <c r="C456" s="131" t="str">
        <f t="shared" si="89"/>
        <v/>
      </c>
      <c r="D456" s="132"/>
      <c r="E456" s="132"/>
      <c r="F456" s="55"/>
      <c r="G456" s="132"/>
      <c r="H456" s="132"/>
      <c r="I456" s="132"/>
      <c r="J456" s="132"/>
      <c r="K456" s="132"/>
      <c r="L456" s="133"/>
      <c r="M456" s="134"/>
      <c r="N456" s="132"/>
      <c r="O456" s="132"/>
      <c r="P456" s="134" t="str">
        <f t="shared" si="90"/>
        <v>nepildyti</v>
      </c>
      <c r="Q456" s="135" t="str">
        <f t="shared" si="90"/>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84"/>
        <v>0</v>
      </c>
      <c r="BH456" s="54">
        <f t="shared" si="91"/>
        <v>0</v>
      </c>
      <c r="BI456" s="54">
        <f t="shared" si="85"/>
        <v>0</v>
      </c>
      <c r="BJ456" s="54">
        <f t="shared" si="86"/>
        <v>0</v>
      </c>
      <c r="BK456" s="54">
        <f t="shared" si="87"/>
        <v>0</v>
      </c>
      <c r="BL456" s="54">
        <f t="shared" si="92"/>
        <v>0</v>
      </c>
      <c r="BM456" s="54">
        <f t="shared" si="93"/>
        <v>0</v>
      </c>
      <c r="BN456" s="54" t="str">
        <f t="shared" si="94"/>
        <v>ne</v>
      </c>
      <c r="BO456" s="54" t="str">
        <f t="shared" si="95"/>
        <v>ne</v>
      </c>
      <c r="BP456" s="54" t="str">
        <f t="shared" si="95"/>
        <v>ne</v>
      </c>
      <c r="BQ456" s="54" t="str">
        <f t="shared" si="96"/>
        <v>ne</v>
      </c>
      <c r="BR456" s="54" t="str">
        <f t="shared" si="97"/>
        <v>ne</v>
      </c>
      <c r="BS456" s="54" t="str">
        <f t="shared" si="88"/>
        <v>ne</v>
      </c>
    </row>
    <row r="457" spans="2:71" x14ac:dyDescent="0.2">
      <c r="B457" s="54" t="e">
        <f>VLOOKUP(E457,'VPS1'!$J$10:$J$29,1,FALSE)</f>
        <v>#N/A</v>
      </c>
      <c r="C457" s="131" t="str">
        <f t="shared" si="89"/>
        <v/>
      </c>
      <c r="D457" s="132"/>
      <c r="E457" s="132"/>
      <c r="F457" s="55"/>
      <c r="G457" s="132"/>
      <c r="H457" s="132"/>
      <c r="I457" s="132"/>
      <c r="J457" s="132"/>
      <c r="K457" s="132"/>
      <c r="L457" s="133"/>
      <c r="M457" s="134"/>
      <c r="N457" s="132"/>
      <c r="O457" s="132"/>
      <c r="P457" s="134" t="str">
        <f t="shared" si="90"/>
        <v>nepildyti</v>
      </c>
      <c r="Q457" s="135" t="str">
        <f t="shared" si="90"/>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84"/>
        <v>0</v>
      </c>
      <c r="BH457" s="54">
        <f t="shared" si="91"/>
        <v>0</v>
      </c>
      <c r="BI457" s="54">
        <f t="shared" si="85"/>
        <v>0</v>
      </c>
      <c r="BJ457" s="54">
        <f t="shared" si="86"/>
        <v>0</v>
      </c>
      <c r="BK457" s="54">
        <f t="shared" si="87"/>
        <v>0</v>
      </c>
      <c r="BL457" s="54">
        <f t="shared" si="92"/>
        <v>0</v>
      </c>
      <c r="BM457" s="54">
        <f t="shared" si="93"/>
        <v>0</v>
      </c>
      <c r="BN457" s="54" t="str">
        <f t="shared" si="94"/>
        <v>ne</v>
      </c>
      <c r="BO457" s="54" t="str">
        <f t="shared" si="95"/>
        <v>ne</v>
      </c>
      <c r="BP457" s="54" t="str">
        <f t="shared" si="95"/>
        <v>ne</v>
      </c>
      <c r="BQ457" s="54" t="str">
        <f t="shared" si="96"/>
        <v>ne</v>
      </c>
      <c r="BR457" s="54" t="str">
        <f t="shared" si="97"/>
        <v>ne</v>
      </c>
      <c r="BS457" s="54" t="str">
        <f t="shared" si="88"/>
        <v>ne</v>
      </c>
    </row>
    <row r="458" spans="2:71" x14ac:dyDescent="0.2">
      <c r="B458" s="54" t="e">
        <f>VLOOKUP(E458,'VPS1'!$J$10:$J$29,1,FALSE)</f>
        <v>#N/A</v>
      </c>
      <c r="C458" s="131" t="str">
        <f t="shared" si="89"/>
        <v/>
      </c>
      <c r="D458" s="132"/>
      <c r="E458" s="132"/>
      <c r="F458" s="55"/>
      <c r="G458" s="132"/>
      <c r="H458" s="132"/>
      <c r="I458" s="132"/>
      <c r="J458" s="132"/>
      <c r="K458" s="132"/>
      <c r="L458" s="133"/>
      <c r="M458" s="134"/>
      <c r="N458" s="132"/>
      <c r="O458" s="132"/>
      <c r="P458" s="134" t="str">
        <f t="shared" si="90"/>
        <v>nepildyti</v>
      </c>
      <c r="Q458" s="135" t="str">
        <f t="shared" si="90"/>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ref="BG458:BG521" si="98">IF($F458&gt;0,YEAR($F458),)</f>
        <v>0</v>
      </c>
      <c r="BH458" s="54">
        <f t="shared" si="91"/>
        <v>0</v>
      </c>
      <c r="BI458" s="54">
        <f t="shared" ref="BI458:BI521" si="99">IF($AH458&gt;0,YEAR($AH458),)</f>
        <v>0</v>
      </c>
      <c r="BJ458" s="54">
        <f t="shared" ref="BJ458:BJ521" si="100">IF($AI458&gt;0,YEAR($AI458),)</f>
        <v>0</v>
      </c>
      <c r="BK458" s="54">
        <f t="shared" ref="BK458:BK521" si="101">IF($AJ458&gt;0,YEAR($AJ458),)</f>
        <v>0</v>
      </c>
      <c r="BL458" s="54">
        <f t="shared" si="92"/>
        <v>0</v>
      </c>
      <c r="BM458" s="54">
        <f t="shared" si="93"/>
        <v>0</v>
      </c>
      <c r="BN458" s="54" t="str">
        <f t="shared" si="94"/>
        <v>ne</v>
      </c>
      <c r="BO458" s="54" t="str">
        <f t="shared" si="95"/>
        <v>ne</v>
      </c>
      <c r="BP458" s="54" t="str">
        <f t="shared" si="95"/>
        <v>ne</v>
      </c>
      <c r="BQ458" s="54" t="str">
        <f t="shared" si="96"/>
        <v>ne</v>
      </c>
      <c r="BR458" s="54" t="str">
        <f t="shared" si="97"/>
        <v>ne</v>
      </c>
      <c r="BS458" s="54" t="str">
        <f t="shared" ref="BS458:BS521" si="102">IF(BK458&gt;0,"taip","ne")</f>
        <v>ne</v>
      </c>
    </row>
    <row r="459" spans="2:71" x14ac:dyDescent="0.2">
      <c r="B459" s="54" t="e">
        <f>VLOOKUP(E459,'VPS1'!$J$10:$J$29,1,FALSE)</f>
        <v>#N/A</v>
      </c>
      <c r="C459" s="131" t="str">
        <f t="shared" ref="C459:C522" si="103">LEFT(E459,4)</f>
        <v/>
      </c>
      <c r="D459" s="132"/>
      <c r="E459" s="132"/>
      <c r="F459" s="55"/>
      <c r="G459" s="132"/>
      <c r="H459" s="132"/>
      <c r="I459" s="132"/>
      <c r="J459" s="132"/>
      <c r="K459" s="132"/>
      <c r="L459" s="133"/>
      <c r="M459" s="134"/>
      <c r="N459" s="132"/>
      <c r="O459" s="132"/>
      <c r="P459" s="134" t="str">
        <f t="shared" ref="P459:Q522" si="104">IF($N459="fizinis asmuo","užpildykite","nepildyti")</f>
        <v>nepildyti</v>
      </c>
      <c r="Q459" s="135" t="str">
        <f t="shared" si="104"/>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si="98"/>
        <v>0</v>
      </c>
      <c r="BH459" s="54">
        <f t="shared" ref="BH459:BH522" si="105">IF($AF459&gt;0,YEAR($AF459),)</f>
        <v>0</v>
      </c>
      <c r="BI459" s="54">
        <f t="shared" si="99"/>
        <v>0</v>
      </c>
      <c r="BJ459" s="54">
        <f t="shared" si="100"/>
        <v>0</v>
      </c>
      <c r="BK459" s="54">
        <f t="shared" si="101"/>
        <v>0</v>
      </c>
      <c r="BL459" s="54">
        <f t="shared" ref="BL459:BL522" si="106">IF($AK459&gt;0,$AK459,)</f>
        <v>0</v>
      </c>
      <c r="BM459" s="54">
        <f t="shared" ref="BM459:BM522" si="107">IF($AL459&gt;0,$AL459,)</f>
        <v>0</v>
      </c>
      <c r="BN459" s="54" t="str">
        <f t="shared" ref="BN459:BN522" si="108">IF(BH459&gt;0,"taip","ne")</f>
        <v>ne</v>
      </c>
      <c r="BO459" s="54" t="str">
        <f t="shared" ref="BO459:BP522" si="109">IF(BI459&gt;0,"taip","ne")</f>
        <v>ne</v>
      </c>
      <c r="BP459" s="54" t="str">
        <f t="shared" si="109"/>
        <v>ne</v>
      </c>
      <c r="BQ459" s="54" t="str">
        <f t="shared" ref="BQ459:BQ522" si="110">IF(BL459&gt;0,"taip","ne")</f>
        <v>ne</v>
      </c>
      <c r="BR459" s="54" t="str">
        <f t="shared" ref="BR459:BR522" si="111">IF(BM459&gt;0,"taip","ne")</f>
        <v>ne</v>
      </c>
      <c r="BS459" s="54" t="str">
        <f t="shared" si="102"/>
        <v>ne</v>
      </c>
    </row>
    <row r="460" spans="2:71" x14ac:dyDescent="0.2">
      <c r="B460" s="54" t="e">
        <f>VLOOKUP(E460,'VPS1'!$J$10:$J$29,1,FALSE)</f>
        <v>#N/A</v>
      </c>
      <c r="C460" s="131" t="str">
        <f t="shared" si="103"/>
        <v/>
      </c>
      <c r="D460" s="132"/>
      <c r="E460" s="132"/>
      <c r="F460" s="55"/>
      <c r="G460" s="132"/>
      <c r="H460" s="132"/>
      <c r="I460" s="132"/>
      <c r="J460" s="132"/>
      <c r="K460" s="132"/>
      <c r="L460" s="133"/>
      <c r="M460" s="134"/>
      <c r="N460" s="132"/>
      <c r="O460" s="132"/>
      <c r="P460" s="134" t="str">
        <f t="shared" si="104"/>
        <v>nepildyti</v>
      </c>
      <c r="Q460" s="135" t="str">
        <f t="shared" si="10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98"/>
        <v>0</v>
      </c>
      <c r="BH460" s="54">
        <f t="shared" si="105"/>
        <v>0</v>
      </c>
      <c r="BI460" s="54">
        <f t="shared" si="99"/>
        <v>0</v>
      </c>
      <c r="BJ460" s="54">
        <f t="shared" si="100"/>
        <v>0</v>
      </c>
      <c r="BK460" s="54">
        <f t="shared" si="101"/>
        <v>0</v>
      </c>
      <c r="BL460" s="54">
        <f t="shared" si="106"/>
        <v>0</v>
      </c>
      <c r="BM460" s="54">
        <f t="shared" si="107"/>
        <v>0</v>
      </c>
      <c r="BN460" s="54" t="str">
        <f t="shared" si="108"/>
        <v>ne</v>
      </c>
      <c r="BO460" s="54" t="str">
        <f t="shared" si="109"/>
        <v>ne</v>
      </c>
      <c r="BP460" s="54" t="str">
        <f t="shared" si="109"/>
        <v>ne</v>
      </c>
      <c r="BQ460" s="54" t="str">
        <f t="shared" si="110"/>
        <v>ne</v>
      </c>
      <c r="BR460" s="54" t="str">
        <f t="shared" si="111"/>
        <v>ne</v>
      </c>
      <c r="BS460" s="54" t="str">
        <f t="shared" si="102"/>
        <v>ne</v>
      </c>
    </row>
    <row r="461" spans="2:71" x14ac:dyDescent="0.2">
      <c r="B461" s="54" t="e">
        <f>VLOOKUP(E461,'VPS1'!$J$10:$J$29,1,FALSE)</f>
        <v>#N/A</v>
      </c>
      <c r="C461" s="131" t="str">
        <f t="shared" si="103"/>
        <v/>
      </c>
      <c r="D461" s="132"/>
      <c r="E461" s="132"/>
      <c r="F461" s="55"/>
      <c r="G461" s="132"/>
      <c r="H461" s="132"/>
      <c r="I461" s="132"/>
      <c r="J461" s="132"/>
      <c r="K461" s="132"/>
      <c r="L461" s="133"/>
      <c r="M461" s="134"/>
      <c r="N461" s="132"/>
      <c r="O461" s="132"/>
      <c r="P461" s="134" t="str">
        <f t="shared" si="104"/>
        <v>nepildyti</v>
      </c>
      <c r="Q461" s="135" t="str">
        <f t="shared" si="10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98"/>
        <v>0</v>
      </c>
      <c r="BH461" s="54">
        <f t="shared" si="105"/>
        <v>0</v>
      </c>
      <c r="BI461" s="54">
        <f t="shared" si="99"/>
        <v>0</v>
      </c>
      <c r="BJ461" s="54">
        <f t="shared" si="100"/>
        <v>0</v>
      </c>
      <c r="BK461" s="54">
        <f t="shared" si="101"/>
        <v>0</v>
      </c>
      <c r="BL461" s="54">
        <f t="shared" si="106"/>
        <v>0</v>
      </c>
      <c r="BM461" s="54">
        <f t="shared" si="107"/>
        <v>0</v>
      </c>
      <c r="BN461" s="54" t="str">
        <f t="shared" si="108"/>
        <v>ne</v>
      </c>
      <c r="BO461" s="54" t="str">
        <f t="shared" si="109"/>
        <v>ne</v>
      </c>
      <c r="BP461" s="54" t="str">
        <f t="shared" si="109"/>
        <v>ne</v>
      </c>
      <c r="BQ461" s="54" t="str">
        <f t="shared" si="110"/>
        <v>ne</v>
      </c>
      <c r="BR461" s="54" t="str">
        <f t="shared" si="111"/>
        <v>ne</v>
      </c>
      <c r="BS461" s="54" t="str">
        <f t="shared" si="102"/>
        <v>ne</v>
      </c>
    </row>
    <row r="462" spans="2:71" x14ac:dyDescent="0.2">
      <c r="B462" s="54" t="e">
        <f>VLOOKUP(E462,'VPS1'!$J$10:$J$29,1,FALSE)</f>
        <v>#N/A</v>
      </c>
      <c r="C462" s="131" t="str">
        <f t="shared" si="103"/>
        <v/>
      </c>
      <c r="D462" s="132"/>
      <c r="E462" s="132"/>
      <c r="F462" s="55"/>
      <c r="G462" s="132"/>
      <c r="H462" s="132"/>
      <c r="I462" s="132"/>
      <c r="J462" s="132"/>
      <c r="K462" s="132"/>
      <c r="L462" s="133"/>
      <c r="M462" s="134"/>
      <c r="N462" s="132"/>
      <c r="O462" s="132"/>
      <c r="P462" s="134" t="str">
        <f t="shared" si="104"/>
        <v>nepildyti</v>
      </c>
      <c r="Q462" s="135" t="str">
        <f t="shared" si="10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98"/>
        <v>0</v>
      </c>
      <c r="BH462" s="54">
        <f t="shared" si="105"/>
        <v>0</v>
      </c>
      <c r="BI462" s="54">
        <f t="shared" si="99"/>
        <v>0</v>
      </c>
      <c r="BJ462" s="54">
        <f t="shared" si="100"/>
        <v>0</v>
      </c>
      <c r="BK462" s="54">
        <f t="shared" si="101"/>
        <v>0</v>
      </c>
      <c r="BL462" s="54">
        <f t="shared" si="106"/>
        <v>0</v>
      </c>
      <c r="BM462" s="54">
        <f t="shared" si="107"/>
        <v>0</v>
      </c>
      <c r="BN462" s="54" t="str">
        <f t="shared" si="108"/>
        <v>ne</v>
      </c>
      <c r="BO462" s="54" t="str">
        <f t="shared" si="109"/>
        <v>ne</v>
      </c>
      <c r="BP462" s="54" t="str">
        <f t="shared" si="109"/>
        <v>ne</v>
      </c>
      <c r="BQ462" s="54" t="str">
        <f t="shared" si="110"/>
        <v>ne</v>
      </c>
      <c r="BR462" s="54" t="str">
        <f t="shared" si="111"/>
        <v>ne</v>
      </c>
      <c r="BS462" s="54" t="str">
        <f t="shared" si="102"/>
        <v>ne</v>
      </c>
    </row>
    <row r="463" spans="2:71" x14ac:dyDescent="0.2">
      <c r="B463" s="54" t="e">
        <f>VLOOKUP(E463,'VPS1'!$J$10:$J$29,1,FALSE)</f>
        <v>#N/A</v>
      </c>
      <c r="C463" s="131" t="str">
        <f t="shared" si="103"/>
        <v/>
      </c>
      <c r="D463" s="132"/>
      <c r="E463" s="132"/>
      <c r="F463" s="55"/>
      <c r="G463" s="132"/>
      <c r="H463" s="132"/>
      <c r="I463" s="132"/>
      <c r="J463" s="132"/>
      <c r="K463" s="132"/>
      <c r="L463" s="133"/>
      <c r="M463" s="134"/>
      <c r="N463" s="132"/>
      <c r="O463" s="132"/>
      <c r="P463" s="134" t="str">
        <f t="shared" si="104"/>
        <v>nepildyti</v>
      </c>
      <c r="Q463" s="135" t="str">
        <f t="shared" si="10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98"/>
        <v>0</v>
      </c>
      <c r="BH463" s="54">
        <f t="shared" si="105"/>
        <v>0</v>
      </c>
      <c r="BI463" s="54">
        <f t="shared" si="99"/>
        <v>0</v>
      </c>
      <c r="BJ463" s="54">
        <f t="shared" si="100"/>
        <v>0</v>
      </c>
      <c r="BK463" s="54">
        <f t="shared" si="101"/>
        <v>0</v>
      </c>
      <c r="BL463" s="54">
        <f t="shared" si="106"/>
        <v>0</v>
      </c>
      <c r="BM463" s="54">
        <f t="shared" si="107"/>
        <v>0</v>
      </c>
      <c r="BN463" s="54" t="str">
        <f t="shared" si="108"/>
        <v>ne</v>
      </c>
      <c r="BO463" s="54" t="str">
        <f t="shared" si="109"/>
        <v>ne</v>
      </c>
      <c r="BP463" s="54" t="str">
        <f t="shared" si="109"/>
        <v>ne</v>
      </c>
      <c r="BQ463" s="54" t="str">
        <f t="shared" si="110"/>
        <v>ne</v>
      </c>
      <c r="BR463" s="54" t="str">
        <f t="shared" si="111"/>
        <v>ne</v>
      </c>
      <c r="BS463" s="54" t="str">
        <f t="shared" si="102"/>
        <v>ne</v>
      </c>
    </row>
    <row r="464" spans="2:71" x14ac:dyDescent="0.2">
      <c r="B464" s="54" t="e">
        <f>VLOOKUP(E464,'VPS1'!$J$10:$J$29,1,FALSE)</f>
        <v>#N/A</v>
      </c>
      <c r="C464" s="131" t="str">
        <f t="shared" si="103"/>
        <v/>
      </c>
      <c r="D464" s="132"/>
      <c r="E464" s="132"/>
      <c r="F464" s="55"/>
      <c r="G464" s="132"/>
      <c r="H464" s="132"/>
      <c r="I464" s="132"/>
      <c r="J464" s="132"/>
      <c r="K464" s="132"/>
      <c r="L464" s="133"/>
      <c r="M464" s="134"/>
      <c r="N464" s="132"/>
      <c r="O464" s="132"/>
      <c r="P464" s="134" t="str">
        <f t="shared" si="104"/>
        <v>nepildyti</v>
      </c>
      <c r="Q464" s="135" t="str">
        <f t="shared" si="10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98"/>
        <v>0</v>
      </c>
      <c r="BH464" s="54">
        <f t="shared" si="105"/>
        <v>0</v>
      </c>
      <c r="BI464" s="54">
        <f t="shared" si="99"/>
        <v>0</v>
      </c>
      <c r="BJ464" s="54">
        <f t="shared" si="100"/>
        <v>0</v>
      </c>
      <c r="BK464" s="54">
        <f t="shared" si="101"/>
        <v>0</v>
      </c>
      <c r="BL464" s="54">
        <f t="shared" si="106"/>
        <v>0</v>
      </c>
      <c r="BM464" s="54">
        <f t="shared" si="107"/>
        <v>0</v>
      </c>
      <c r="BN464" s="54" t="str">
        <f t="shared" si="108"/>
        <v>ne</v>
      </c>
      <c r="BO464" s="54" t="str">
        <f t="shared" si="109"/>
        <v>ne</v>
      </c>
      <c r="BP464" s="54" t="str">
        <f t="shared" si="109"/>
        <v>ne</v>
      </c>
      <c r="BQ464" s="54" t="str">
        <f t="shared" si="110"/>
        <v>ne</v>
      </c>
      <c r="BR464" s="54" t="str">
        <f t="shared" si="111"/>
        <v>ne</v>
      </c>
      <c r="BS464" s="54" t="str">
        <f t="shared" si="102"/>
        <v>ne</v>
      </c>
    </row>
    <row r="465" spans="2:71" x14ac:dyDescent="0.2">
      <c r="B465" s="54" t="e">
        <f>VLOOKUP(E465,'VPS1'!$J$10:$J$29,1,FALSE)</f>
        <v>#N/A</v>
      </c>
      <c r="C465" s="131" t="str">
        <f t="shared" si="103"/>
        <v/>
      </c>
      <c r="D465" s="132"/>
      <c r="E465" s="132"/>
      <c r="F465" s="55"/>
      <c r="G465" s="132"/>
      <c r="H465" s="132"/>
      <c r="I465" s="132"/>
      <c r="J465" s="132"/>
      <c r="K465" s="132"/>
      <c r="L465" s="133"/>
      <c r="M465" s="134"/>
      <c r="N465" s="132"/>
      <c r="O465" s="132"/>
      <c r="P465" s="134" t="str">
        <f t="shared" si="104"/>
        <v>nepildyti</v>
      </c>
      <c r="Q465" s="135" t="str">
        <f t="shared" si="10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98"/>
        <v>0</v>
      </c>
      <c r="BH465" s="54">
        <f t="shared" si="105"/>
        <v>0</v>
      </c>
      <c r="BI465" s="54">
        <f t="shared" si="99"/>
        <v>0</v>
      </c>
      <c r="BJ465" s="54">
        <f t="shared" si="100"/>
        <v>0</v>
      </c>
      <c r="BK465" s="54">
        <f t="shared" si="101"/>
        <v>0</v>
      </c>
      <c r="BL465" s="54">
        <f t="shared" si="106"/>
        <v>0</v>
      </c>
      <c r="BM465" s="54">
        <f t="shared" si="107"/>
        <v>0</v>
      </c>
      <c r="BN465" s="54" t="str">
        <f t="shared" si="108"/>
        <v>ne</v>
      </c>
      <c r="BO465" s="54" t="str">
        <f t="shared" si="109"/>
        <v>ne</v>
      </c>
      <c r="BP465" s="54" t="str">
        <f t="shared" si="109"/>
        <v>ne</v>
      </c>
      <c r="BQ465" s="54" t="str">
        <f t="shared" si="110"/>
        <v>ne</v>
      </c>
      <c r="BR465" s="54" t="str">
        <f t="shared" si="111"/>
        <v>ne</v>
      </c>
      <c r="BS465" s="54" t="str">
        <f t="shared" si="102"/>
        <v>ne</v>
      </c>
    </row>
    <row r="466" spans="2:71" x14ac:dyDescent="0.2">
      <c r="B466" s="54" t="e">
        <f>VLOOKUP(E466,'VPS1'!$J$10:$J$29,1,FALSE)</f>
        <v>#N/A</v>
      </c>
      <c r="C466" s="131" t="str">
        <f t="shared" si="103"/>
        <v/>
      </c>
      <c r="D466" s="132"/>
      <c r="E466" s="132"/>
      <c r="F466" s="55"/>
      <c r="G466" s="132"/>
      <c r="H466" s="132"/>
      <c r="I466" s="132"/>
      <c r="J466" s="132"/>
      <c r="K466" s="132"/>
      <c r="L466" s="133"/>
      <c r="M466" s="134"/>
      <c r="N466" s="132"/>
      <c r="O466" s="132"/>
      <c r="P466" s="134" t="str">
        <f t="shared" si="104"/>
        <v>nepildyti</v>
      </c>
      <c r="Q466" s="135" t="str">
        <f t="shared" si="10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98"/>
        <v>0</v>
      </c>
      <c r="BH466" s="54">
        <f t="shared" si="105"/>
        <v>0</v>
      </c>
      <c r="BI466" s="54">
        <f t="shared" si="99"/>
        <v>0</v>
      </c>
      <c r="BJ466" s="54">
        <f t="shared" si="100"/>
        <v>0</v>
      </c>
      <c r="BK466" s="54">
        <f t="shared" si="101"/>
        <v>0</v>
      </c>
      <c r="BL466" s="54">
        <f t="shared" si="106"/>
        <v>0</v>
      </c>
      <c r="BM466" s="54">
        <f t="shared" si="107"/>
        <v>0</v>
      </c>
      <c r="BN466" s="54" t="str">
        <f t="shared" si="108"/>
        <v>ne</v>
      </c>
      <c r="BO466" s="54" t="str">
        <f t="shared" si="109"/>
        <v>ne</v>
      </c>
      <c r="BP466" s="54" t="str">
        <f t="shared" si="109"/>
        <v>ne</v>
      </c>
      <c r="BQ466" s="54" t="str">
        <f t="shared" si="110"/>
        <v>ne</v>
      </c>
      <c r="BR466" s="54" t="str">
        <f t="shared" si="111"/>
        <v>ne</v>
      </c>
      <c r="BS466" s="54" t="str">
        <f t="shared" si="102"/>
        <v>ne</v>
      </c>
    </row>
    <row r="467" spans="2:71" x14ac:dyDescent="0.2">
      <c r="B467" s="54" t="e">
        <f>VLOOKUP(E467,'VPS1'!$J$10:$J$29,1,FALSE)</f>
        <v>#N/A</v>
      </c>
      <c r="C467" s="131" t="str">
        <f t="shared" si="103"/>
        <v/>
      </c>
      <c r="D467" s="132"/>
      <c r="E467" s="132"/>
      <c r="F467" s="55"/>
      <c r="G467" s="132"/>
      <c r="H467" s="132"/>
      <c r="I467" s="132"/>
      <c r="J467" s="132"/>
      <c r="K467" s="132"/>
      <c r="L467" s="133"/>
      <c r="M467" s="134"/>
      <c r="N467" s="132"/>
      <c r="O467" s="132"/>
      <c r="P467" s="134" t="str">
        <f t="shared" si="104"/>
        <v>nepildyti</v>
      </c>
      <c r="Q467" s="135" t="str">
        <f t="shared" si="10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98"/>
        <v>0</v>
      </c>
      <c r="BH467" s="54">
        <f t="shared" si="105"/>
        <v>0</v>
      </c>
      <c r="BI467" s="54">
        <f t="shared" si="99"/>
        <v>0</v>
      </c>
      <c r="BJ467" s="54">
        <f t="shared" si="100"/>
        <v>0</v>
      </c>
      <c r="BK467" s="54">
        <f t="shared" si="101"/>
        <v>0</v>
      </c>
      <c r="BL467" s="54">
        <f t="shared" si="106"/>
        <v>0</v>
      </c>
      <c r="BM467" s="54">
        <f t="shared" si="107"/>
        <v>0</v>
      </c>
      <c r="BN467" s="54" t="str">
        <f t="shared" si="108"/>
        <v>ne</v>
      </c>
      <c r="BO467" s="54" t="str">
        <f t="shared" si="109"/>
        <v>ne</v>
      </c>
      <c r="BP467" s="54" t="str">
        <f t="shared" si="109"/>
        <v>ne</v>
      </c>
      <c r="BQ467" s="54" t="str">
        <f t="shared" si="110"/>
        <v>ne</v>
      </c>
      <c r="BR467" s="54" t="str">
        <f t="shared" si="111"/>
        <v>ne</v>
      </c>
      <c r="BS467" s="54" t="str">
        <f t="shared" si="102"/>
        <v>ne</v>
      </c>
    </row>
    <row r="468" spans="2:71" x14ac:dyDescent="0.2">
      <c r="B468" s="54" t="e">
        <f>VLOOKUP(E468,'VPS1'!$J$10:$J$29,1,FALSE)</f>
        <v>#N/A</v>
      </c>
      <c r="C468" s="131" t="str">
        <f t="shared" si="103"/>
        <v/>
      </c>
      <c r="D468" s="132"/>
      <c r="E468" s="132"/>
      <c r="F468" s="55"/>
      <c r="G468" s="132"/>
      <c r="H468" s="132"/>
      <c r="I468" s="132"/>
      <c r="J468" s="132"/>
      <c r="K468" s="132"/>
      <c r="L468" s="133"/>
      <c r="M468" s="134"/>
      <c r="N468" s="132"/>
      <c r="O468" s="132"/>
      <c r="P468" s="134" t="str">
        <f t="shared" si="104"/>
        <v>nepildyti</v>
      </c>
      <c r="Q468" s="135" t="str">
        <f t="shared" si="10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98"/>
        <v>0</v>
      </c>
      <c r="BH468" s="54">
        <f t="shared" si="105"/>
        <v>0</v>
      </c>
      <c r="BI468" s="54">
        <f t="shared" si="99"/>
        <v>0</v>
      </c>
      <c r="BJ468" s="54">
        <f t="shared" si="100"/>
        <v>0</v>
      </c>
      <c r="BK468" s="54">
        <f t="shared" si="101"/>
        <v>0</v>
      </c>
      <c r="BL468" s="54">
        <f t="shared" si="106"/>
        <v>0</v>
      </c>
      <c r="BM468" s="54">
        <f t="shared" si="107"/>
        <v>0</v>
      </c>
      <c r="BN468" s="54" t="str">
        <f t="shared" si="108"/>
        <v>ne</v>
      </c>
      <c r="BO468" s="54" t="str">
        <f t="shared" si="109"/>
        <v>ne</v>
      </c>
      <c r="BP468" s="54" t="str">
        <f t="shared" si="109"/>
        <v>ne</v>
      </c>
      <c r="BQ468" s="54" t="str">
        <f t="shared" si="110"/>
        <v>ne</v>
      </c>
      <c r="BR468" s="54" t="str">
        <f t="shared" si="111"/>
        <v>ne</v>
      </c>
      <c r="BS468" s="54" t="str">
        <f t="shared" si="102"/>
        <v>ne</v>
      </c>
    </row>
    <row r="469" spans="2:71" x14ac:dyDescent="0.2">
      <c r="B469" s="54" t="e">
        <f>VLOOKUP(E469,'VPS1'!$J$10:$J$29,1,FALSE)</f>
        <v>#N/A</v>
      </c>
      <c r="C469" s="131" t="str">
        <f t="shared" si="103"/>
        <v/>
      </c>
      <c r="D469" s="132"/>
      <c r="E469" s="132"/>
      <c r="F469" s="55"/>
      <c r="G469" s="132"/>
      <c r="H469" s="132"/>
      <c r="I469" s="132"/>
      <c r="J469" s="132"/>
      <c r="K469" s="132"/>
      <c r="L469" s="133"/>
      <c r="M469" s="134"/>
      <c r="N469" s="132"/>
      <c r="O469" s="132"/>
      <c r="P469" s="134" t="str">
        <f t="shared" si="104"/>
        <v>nepildyti</v>
      </c>
      <c r="Q469" s="135" t="str">
        <f t="shared" si="10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98"/>
        <v>0</v>
      </c>
      <c r="BH469" s="54">
        <f t="shared" si="105"/>
        <v>0</v>
      </c>
      <c r="BI469" s="54">
        <f t="shared" si="99"/>
        <v>0</v>
      </c>
      <c r="BJ469" s="54">
        <f t="shared" si="100"/>
        <v>0</v>
      </c>
      <c r="BK469" s="54">
        <f t="shared" si="101"/>
        <v>0</v>
      </c>
      <c r="BL469" s="54">
        <f t="shared" si="106"/>
        <v>0</v>
      </c>
      <c r="BM469" s="54">
        <f t="shared" si="107"/>
        <v>0</v>
      </c>
      <c r="BN469" s="54" t="str">
        <f t="shared" si="108"/>
        <v>ne</v>
      </c>
      <c r="BO469" s="54" t="str">
        <f t="shared" si="109"/>
        <v>ne</v>
      </c>
      <c r="BP469" s="54" t="str">
        <f t="shared" si="109"/>
        <v>ne</v>
      </c>
      <c r="BQ469" s="54" t="str">
        <f t="shared" si="110"/>
        <v>ne</v>
      </c>
      <c r="BR469" s="54" t="str">
        <f t="shared" si="111"/>
        <v>ne</v>
      </c>
      <c r="BS469" s="54" t="str">
        <f t="shared" si="102"/>
        <v>ne</v>
      </c>
    </row>
    <row r="470" spans="2:71" x14ac:dyDescent="0.2">
      <c r="B470" s="54" t="e">
        <f>VLOOKUP(E470,'VPS1'!$J$10:$J$29,1,FALSE)</f>
        <v>#N/A</v>
      </c>
      <c r="C470" s="131" t="str">
        <f t="shared" si="103"/>
        <v/>
      </c>
      <c r="D470" s="132"/>
      <c r="E470" s="132"/>
      <c r="F470" s="55"/>
      <c r="G470" s="132"/>
      <c r="H470" s="132"/>
      <c r="I470" s="132"/>
      <c r="J470" s="132"/>
      <c r="K470" s="132"/>
      <c r="L470" s="133"/>
      <c r="M470" s="134"/>
      <c r="N470" s="132"/>
      <c r="O470" s="132"/>
      <c r="P470" s="134" t="str">
        <f t="shared" si="104"/>
        <v>nepildyti</v>
      </c>
      <c r="Q470" s="135" t="str">
        <f t="shared" si="10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98"/>
        <v>0</v>
      </c>
      <c r="BH470" s="54">
        <f t="shared" si="105"/>
        <v>0</v>
      </c>
      <c r="BI470" s="54">
        <f t="shared" si="99"/>
        <v>0</v>
      </c>
      <c r="BJ470" s="54">
        <f t="shared" si="100"/>
        <v>0</v>
      </c>
      <c r="BK470" s="54">
        <f t="shared" si="101"/>
        <v>0</v>
      </c>
      <c r="BL470" s="54">
        <f t="shared" si="106"/>
        <v>0</v>
      </c>
      <c r="BM470" s="54">
        <f t="shared" si="107"/>
        <v>0</v>
      </c>
      <c r="BN470" s="54" t="str">
        <f t="shared" si="108"/>
        <v>ne</v>
      </c>
      <c r="BO470" s="54" t="str">
        <f t="shared" si="109"/>
        <v>ne</v>
      </c>
      <c r="BP470" s="54" t="str">
        <f t="shared" si="109"/>
        <v>ne</v>
      </c>
      <c r="BQ470" s="54" t="str">
        <f t="shared" si="110"/>
        <v>ne</v>
      </c>
      <c r="BR470" s="54" t="str">
        <f t="shared" si="111"/>
        <v>ne</v>
      </c>
      <c r="BS470" s="54" t="str">
        <f t="shared" si="102"/>
        <v>ne</v>
      </c>
    </row>
    <row r="471" spans="2:71" x14ac:dyDescent="0.2">
      <c r="B471" s="54" t="e">
        <f>VLOOKUP(E471,'VPS1'!$J$10:$J$29,1,FALSE)</f>
        <v>#N/A</v>
      </c>
      <c r="C471" s="131" t="str">
        <f t="shared" si="103"/>
        <v/>
      </c>
      <c r="D471" s="132"/>
      <c r="E471" s="132"/>
      <c r="F471" s="55"/>
      <c r="G471" s="132"/>
      <c r="H471" s="132"/>
      <c r="I471" s="132"/>
      <c r="J471" s="132"/>
      <c r="K471" s="132"/>
      <c r="L471" s="133"/>
      <c r="M471" s="134"/>
      <c r="N471" s="132"/>
      <c r="O471" s="132"/>
      <c r="P471" s="134" t="str">
        <f t="shared" si="104"/>
        <v>nepildyti</v>
      </c>
      <c r="Q471" s="135" t="str">
        <f t="shared" si="10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98"/>
        <v>0</v>
      </c>
      <c r="BH471" s="54">
        <f t="shared" si="105"/>
        <v>0</v>
      </c>
      <c r="BI471" s="54">
        <f t="shared" si="99"/>
        <v>0</v>
      </c>
      <c r="BJ471" s="54">
        <f t="shared" si="100"/>
        <v>0</v>
      </c>
      <c r="BK471" s="54">
        <f t="shared" si="101"/>
        <v>0</v>
      </c>
      <c r="BL471" s="54">
        <f t="shared" si="106"/>
        <v>0</v>
      </c>
      <c r="BM471" s="54">
        <f t="shared" si="107"/>
        <v>0</v>
      </c>
      <c r="BN471" s="54" t="str">
        <f t="shared" si="108"/>
        <v>ne</v>
      </c>
      <c r="BO471" s="54" t="str">
        <f t="shared" si="109"/>
        <v>ne</v>
      </c>
      <c r="BP471" s="54" t="str">
        <f t="shared" si="109"/>
        <v>ne</v>
      </c>
      <c r="BQ471" s="54" t="str">
        <f t="shared" si="110"/>
        <v>ne</v>
      </c>
      <c r="BR471" s="54" t="str">
        <f t="shared" si="111"/>
        <v>ne</v>
      </c>
      <c r="BS471" s="54" t="str">
        <f t="shared" si="102"/>
        <v>ne</v>
      </c>
    </row>
    <row r="472" spans="2:71" x14ac:dyDescent="0.2">
      <c r="B472" s="54" t="e">
        <f>VLOOKUP(E472,'VPS1'!$J$10:$J$29,1,FALSE)</f>
        <v>#N/A</v>
      </c>
      <c r="C472" s="131" t="str">
        <f t="shared" si="103"/>
        <v/>
      </c>
      <c r="D472" s="132"/>
      <c r="E472" s="132"/>
      <c r="F472" s="55"/>
      <c r="G472" s="132"/>
      <c r="H472" s="132"/>
      <c r="I472" s="132"/>
      <c r="J472" s="132"/>
      <c r="K472" s="132"/>
      <c r="L472" s="133"/>
      <c r="M472" s="134"/>
      <c r="N472" s="132"/>
      <c r="O472" s="132"/>
      <c r="P472" s="134" t="str">
        <f t="shared" si="104"/>
        <v>nepildyti</v>
      </c>
      <c r="Q472" s="135" t="str">
        <f t="shared" si="10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98"/>
        <v>0</v>
      </c>
      <c r="BH472" s="54">
        <f t="shared" si="105"/>
        <v>0</v>
      </c>
      <c r="BI472" s="54">
        <f t="shared" si="99"/>
        <v>0</v>
      </c>
      <c r="BJ472" s="54">
        <f t="shared" si="100"/>
        <v>0</v>
      </c>
      <c r="BK472" s="54">
        <f t="shared" si="101"/>
        <v>0</v>
      </c>
      <c r="BL472" s="54">
        <f t="shared" si="106"/>
        <v>0</v>
      </c>
      <c r="BM472" s="54">
        <f t="shared" si="107"/>
        <v>0</v>
      </c>
      <c r="BN472" s="54" t="str">
        <f t="shared" si="108"/>
        <v>ne</v>
      </c>
      <c r="BO472" s="54" t="str">
        <f t="shared" si="109"/>
        <v>ne</v>
      </c>
      <c r="BP472" s="54" t="str">
        <f t="shared" si="109"/>
        <v>ne</v>
      </c>
      <c r="BQ472" s="54" t="str">
        <f t="shared" si="110"/>
        <v>ne</v>
      </c>
      <c r="BR472" s="54" t="str">
        <f t="shared" si="111"/>
        <v>ne</v>
      </c>
      <c r="BS472" s="54" t="str">
        <f t="shared" si="102"/>
        <v>ne</v>
      </c>
    </row>
    <row r="473" spans="2:71" x14ac:dyDescent="0.2">
      <c r="B473" s="54" t="e">
        <f>VLOOKUP(E473,'VPS1'!$J$10:$J$29,1,FALSE)</f>
        <v>#N/A</v>
      </c>
      <c r="C473" s="131" t="str">
        <f t="shared" si="103"/>
        <v/>
      </c>
      <c r="D473" s="132"/>
      <c r="E473" s="132"/>
      <c r="F473" s="55"/>
      <c r="G473" s="132"/>
      <c r="H473" s="132"/>
      <c r="I473" s="132"/>
      <c r="J473" s="132"/>
      <c r="K473" s="132"/>
      <c r="L473" s="133"/>
      <c r="M473" s="134"/>
      <c r="N473" s="132"/>
      <c r="O473" s="132"/>
      <c r="P473" s="134" t="str">
        <f t="shared" si="104"/>
        <v>nepildyti</v>
      </c>
      <c r="Q473" s="135" t="str">
        <f t="shared" si="10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98"/>
        <v>0</v>
      </c>
      <c r="BH473" s="54">
        <f t="shared" si="105"/>
        <v>0</v>
      </c>
      <c r="BI473" s="54">
        <f t="shared" si="99"/>
        <v>0</v>
      </c>
      <c r="BJ473" s="54">
        <f t="shared" si="100"/>
        <v>0</v>
      </c>
      <c r="BK473" s="54">
        <f t="shared" si="101"/>
        <v>0</v>
      </c>
      <c r="BL473" s="54">
        <f t="shared" si="106"/>
        <v>0</v>
      </c>
      <c r="BM473" s="54">
        <f t="shared" si="107"/>
        <v>0</v>
      </c>
      <c r="BN473" s="54" t="str">
        <f t="shared" si="108"/>
        <v>ne</v>
      </c>
      <c r="BO473" s="54" t="str">
        <f t="shared" si="109"/>
        <v>ne</v>
      </c>
      <c r="BP473" s="54" t="str">
        <f t="shared" si="109"/>
        <v>ne</v>
      </c>
      <c r="BQ473" s="54" t="str">
        <f t="shared" si="110"/>
        <v>ne</v>
      </c>
      <c r="BR473" s="54" t="str">
        <f t="shared" si="111"/>
        <v>ne</v>
      </c>
      <c r="BS473" s="54" t="str">
        <f t="shared" si="102"/>
        <v>ne</v>
      </c>
    </row>
    <row r="474" spans="2:71" x14ac:dyDescent="0.2">
      <c r="B474" s="54" t="e">
        <f>VLOOKUP(E474,'VPS1'!$J$10:$J$29,1,FALSE)</f>
        <v>#N/A</v>
      </c>
      <c r="C474" s="131" t="str">
        <f t="shared" si="103"/>
        <v/>
      </c>
      <c r="D474" s="132"/>
      <c r="E474" s="132"/>
      <c r="F474" s="55"/>
      <c r="G474" s="132"/>
      <c r="H474" s="132"/>
      <c r="I474" s="132"/>
      <c r="J474" s="132"/>
      <c r="K474" s="132"/>
      <c r="L474" s="133"/>
      <c r="M474" s="134"/>
      <c r="N474" s="132"/>
      <c r="O474" s="132"/>
      <c r="P474" s="134" t="str">
        <f t="shared" si="104"/>
        <v>nepildyti</v>
      </c>
      <c r="Q474" s="135" t="str">
        <f t="shared" si="10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98"/>
        <v>0</v>
      </c>
      <c r="BH474" s="54">
        <f t="shared" si="105"/>
        <v>0</v>
      </c>
      <c r="BI474" s="54">
        <f t="shared" si="99"/>
        <v>0</v>
      </c>
      <c r="BJ474" s="54">
        <f t="shared" si="100"/>
        <v>0</v>
      </c>
      <c r="BK474" s="54">
        <f t="shared" si="101"/>
        <v>0</v>
      </c>
      <c r="BL474" s="54">
        <f t="shared" si="106"/>
        <v>0</v>
      </c>
      <c r="BM474" s="54">
        <f t="shared" si="107"/>
        <v>0</v>
      </c>
      <c r="BN474" s="54" t="str">
        <f t="shared" si="108"/>
        <v>ne</v>
      </c>
      <c r="BO474" s="54" t="str">
        <f t="shared" si="109"/>
        <v>ne</v>
      </c>
      <c r="BP474" s="54" t="str">
        <f t="shared" si="109"/>
        <v>ne</v>
      </c>
      <c r="BQ474" s="54" t="str">
        <f t="shared" si="110"/>
        <v>ne</v>
      </c>
      <c r="BR474" s="54" t="str">
        <f t="shared" si="111"/>
        <v>ne</v>
      </c>
      <c r="BS474" s="54" t="str">
        <f t="shared" si="102"/>
        <v>ne</v>
      </c>
    </row>
    <row r="475" spans="2:71" x14ac:dyDescent="0.2">
      <c r="B475" s="54" t="e">
        <f>VLOOKUP(E475,'VPS1'!$J$10:$J$29,1,FALSE)</f>
        <v>#N/A</v>
      </c>
      <c r="C475" s="131" t="str">
        <f t="shared" si="103"/>
        <v/>
      </c>
      <c r="D475" s="132"/>
      <c r="E475" s="132"/>
      <c r="F475" s="55"/>
      <c r="G475" s="132"/>
      <c r="H475" s="132"/>
      <c r="I475" s="132"/>
      <c r="J475" s="132"/>
      <c r="K475" s="132"/>
      <c r="L475" s="133"/>
      <c r="M475" s="134"/>
      <c r="N475" s="132"/>
      <c r="O475" s="132"/>
      <c r="P475" s="134" t="str">
        <f t="shared" si="104"/>
        <v>nepildyti</v>
      </c>
      <c r="Q475" s="135" t="str">
        <f t="shared" si="10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98"/>
        <v>0</v>
      </c>
      <c r="BH475" s="54">
        <f t="shared" si="105"/>
        <v>0</v>
      </c>
      <c r="BI475" s="54">
        <f t="shared" si="99"/>
        <v>0</v>
      </c>
      <c r="BJ475" s="54">
        <f t="shared" si="100"/>
        <v>0</v>
      </c>
      <c r="BK475" s="54">
        <f t="shared" si="101"/>
        <v>0</v>
      </c>
      <c r="BL475" s="54">
        <f t="shared" si="106"/>
        <v>0</v>
      </c>
      <c r="BM475" s="54">
        <f t="shared" si="107"/>
        <v>0</v>
      </c>
      <c r="BN475" s="54" t="str">
        <f t="shared" si="108"/>
        <v>ne</v>
      </c>
      <c r="BO475" s="54" t="str">
        <f t="shared" si="109"/>
        <v>ne</v>
      </c>
      <c r="BP475" s="54" t="str">
        <f t="shared" si="109"/>
        <v>ne</v>
      </c>
      <c r="BQ475" s="54" t="str">
        <f t="shared" si="110"/>
        <v>ne</v>
      </c>
      <c r="BR475" s="54" t="str">
        <f t="shared" si="111"/>
        <v>ne</v>
      </c>
      <c r="BS475" s="54" t="str">
        <f t="shared" si="102"/>
        <v>ne</v>
      </c>
    </row>
    <row r="476" spans="2:71" x14ac:dyDescent="0.2">
      <c r="B476" s="54" t="e">
        <f>VLOOKUP(E476,'VPS1'!$J$10:$J$29,1,FALSE)</f>
        <v>#N/A</v>
      </c>
      <c r="C476" s="131" t="str">
        <f t="shared" si="103"/>
        <v/>
      </c>
      <c r="D476" s="132"/>
      <c r="E476" s="132"/>
      <c r="F476" s="55"/>
      <c r="G476" s="132"/>
      <c r="H476" s="132"/>
      <c r="I476" s="132"/>
      <c r="J476" s="132"/>
      <c r="K476" s="132"/>
      <c r="L476" s="133"/>
      <c r="M476" s="134"/>
      <c r="N476" s="132"/>
      <c r="O476" s="132"/>
      <c r="P476" s="134" t="str">
        <f t="shared" si="104"/>
        <v>nepildyti</v>
      </c>
      <c r="Q476" s="135" t="str">
        <f t="shared" si="10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98"/>
        <v>0</v>
      </c>
      <c r="BH476" s="54">
        <f t="shared" si="105"/>
        <v>0</v>
      </c>
      <c r="BI476" s="54">
        <f t="shared" si="99"/>
        <v>0</v>
      </c>
      <c r="BJ476" s="54">
        <f t="shared" si="100"/>
        <v>0</v>
      </c>
      <c r="BK476" s="54">
        <f t="shared" si="101"/>
        <v>0</v>
      </c>
      <c r="BL476" s="54">
        <f t="shared" si="106"/>
        <v>0</v>
      </c>
      <c r="BM476" s="54">
        <f t="shared" si="107"/>
        <v>0</v>
      </c>
      <c r="BN476" s="54" t="str">
        <f t="shared" si="108"/>
        <v>ne</v>
      </c>
      <c r="BO476" s="54" t="str">
        <f t="shared" si="109"/>
        <v>ne</v>
      </c>
      <c r="BP476" s="54" t="str">
        <f t="shared" si="109"/>
        <v>ne</v>
      </c>
      <c r="BQ476" s="54" t="str">
        <f t="shared" si="110"/>
        <v>ne</v>
      </c>
      <c r="BR476" s="54" t="str">
        <f t="shared" si="111"/>
        <v>ne</v>
      </c>
      <c r="BS476" s="54" t="str">
        <f t="shared" si="102"/>
        <v>ne</v>
      </c>
    </row>
    <row r="477" spans="2:71" x14ac:dyDescent="0.2">
      <c r="B477" s="54" t="e">
        <f>VLOOKUP(E477,'VPS1'!$J$10:$J$29,1,FALSE)</f>
        <v>#N/A</v>
      </c>
      <c r="C477" s="131" t="str">
        <f t="shared" si="103"/>
        <v/>
      </c>
      <c r="D477" s="132"/>
      <c r="E477" s="132"/>
      <c r="F477" s="55"/>
      <c r="G477" s="132"/>
      <c r="H477" s="132"/>
      <c r="I477" s="132"/>
      <c r="J477" s="132"/>
      <c r="K477" s="132"/>
      <c r="L477" s="133"/>
      <c r="M477" s="134"/>
      <c r="N477" s="132"/>
      <c r="O477" s="132"/>
      <c r="P477" s="134" t="str">
        <f t="shared" si="104"/>
        <v>nepildyti</v>
      </c>
      <c r="Q477" s="135" t="str">
        <f t="shared" si="10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98"/>
        <v>0</v>
      </c>
      <c r="BH477" s="54">
        <f t="shared" si="105"/>
        <v>0</v>
      </c>
      <c r="BI477" s="54">
        <f t="shared" si="99"/>
        <v>0</v>
      </c>
      <c r="BJ477" s="54">
        <f t="shared" si="100"/>
        <v>0</v>
      </c>
      <c r="BK477" s="54">
        <f t="shared" si="101"/>
        <v>0</v>
      </c>
      <c r="BL477" s="54">
        <f t="shared" si="106"/>
        <v>0</v>
      </c>
      <c r="BM477" s="54">
        <f t="shared" si="107"/>
        <v>0</v>
      </c>
      <c r="BN477" s="54" t="str">
        <f t="shared" si="108"/>
        <v>ne</v>
      </c>
      <c r="BO477" s="54" t="str">
        <f t="shared" si="109"/>
        <v>ne</v>
      </c>
      <c r="BP477" s="54" t="str">
        <f t="shared" si="109"/>
        <v>ne</v>
      </c>
      <c r="BQ477" s="54" t="str">
        <f t="shared" si="110"/>
        <v>ne</v>
      </c>
      <c r="BR477" s="54" t="str">
        <f t="shared" si="111"/>
        <v>ne</v>
      </c>
      <c r="BS477" s="54" t="str">
        <f t="shared" si="102"/>
        <v>ne</v>
      </c>
    </row>
    <row r="478" spans="2:71" x14ac:dyDescent="0.2">
      <c r="B478" s="54" t="e">
        <f>VLOOKUP(E478,'VPS1'!$J$10:$J$29,1,FALSE)</f>
        <v>#N/A</v>
      </c>
      <c r="C478" s="131" t="str">
        <f t="shared" si="103"/>
        <v/>
      </c>
      <c r="D478" s="132"/>
      <c r="E478" s="132"/>
      <c r="F478" s="55"/>
      <c r="G478" s="132"/>
      <c r="H478" s="132"/>
      <c r="I478" s="132"/>
      <c r="J478" s="132"/>
      <c r="K478" s="132"/>
      <c r="L478" s="133"/>
      <c r="M478" s="134"/>
      <c r="N478" s="132"/>
      <c r="O478" s="132"/>
      <c r="P478" s="134" t="str">
        <f t="shared" si="104"/>
        <v>nepildyti</v>
      </c>
      <c r="Q478" s="135" t="str">
        <f t="shared" si="10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98"/>
        <v>0</v>
      </c>
      <c r="BH478" s="54">
        <f t="shared" si="105"/>
        <v>0</v>
      </c>
      <c r="BI478" s="54">
        <f t="shared" si="99"/>
        <v>0</v>
      </c>
      <c r="BJ478" s="54">
        <f t="shared" si="100"/>
        <v>0</v>
      </c>
      <c r="BK478" s="54">
        <f t="shared" si="101"/>
        <v>0</v>
      </c>
      <c r="BL478" s="54">
        <f t="shared" si="106"/>
        <v>0</v>
      </c>
      <c r="BM478" s="54">
        <f t="shared" si="107"/>
        <v>0</v>
      </c>
      <c r="BN478" s="54" t="str">
        <f t="shared" si="108"/>
        <v>ne</v>
      </c>
      <c r="BO478" s="54" t="str">
        <f t="shared" si="109"/>
        <v>ne</v>
      </c>
      <c r="BP478" s="54" t="str">
        <f t="shared" si="109"/>
        <v>ne</v>
      </c>
      <c r="BQ478" s="54" t="str">
        <f t="shared" si="110"/>
        <v>ne</v>
      </c>
      <c r="BR478" s="54" t="str">
        <f t="shared" si="111"/>
        <v>ne</v>
      </c>
      <c r="BS478" s="54" t="str">
        <f t="shared" si="102"/>
        <v>ne</v>
      </c>
    </row>
    <row r="479" spans="2:71" x14ac:dyDescent="0.2">
      <c r="B479" s="54" t="e">
        <f>VLOOKUP(E479,'VPS1'!$J$10:$J$29,1,FALSE)</f>
        <v>#N/A</v>
      </c>
      <c r="C479" s="131" t="str">
        <f t="shared" si="103"/>
        <v/>
      </c>
      <c r="D479" s="132"/>
      <c r="E479" s="132"/>
      <c r="F479" s="55"/>
      <c r="G479" s="132"/>
      <c r="H479" s="132"/>
      <c r="I479" s="132"/>
      <c r="J479" s="132"/>
      <c r="K479" s="132"/>
      <c r="L479" s="133"/>
      <c r="M479" s="134"/>
      <c r="N479" s="132"/>
      <c r="O479" s="132"/>
      <c r="P479" s="134" t="str">
        <f t="shared" si="104"/>
        <v>nepildyti</v>
      </c>
      <c r="Q479" s="135" t="str">
        <f t="shared" si="10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98"/>
        <v>0</v>
      </c>
      <c r="BH479" s="54">
        <f t="shared" si="105"/>
        <v>0</v>
      </c>
      <c r="BI479" s="54">
        <f t="shared" si="99"/>
        <v>0</v>
      </c>
      <c r="BJ479" s="54">
        <f t="shared" si="100"/>
        <v>0</v>
      </c>
      <c r="BK479" s="54">
        <f t="shared" si="101"/>
        <v>0</v>
      </c>
      <c r="BL479" s="54">
        <f t="shared" si="106"/>
        <v>0</v>
      </c>
      <c r="BM479" s="54">
        <f t="shared" si="107"/>
        <v>0</v>
      </c>
      <c r="BN479" s="54" t="str">
        <f t="shared" si="108"/>
        <v>ne</v>
      </c>
      <c r="BO479" s="54" t="str">
        <f t="shared" si="109"/>
        <v>ne</v>
      </c>
      <c r="BP479" s="54" t="str">
        <f t="shared" si="109"/>
        <v>ne</v>
      </c>
      <c r="BQ479" s="54" t="str">
        <f t="shared" si="110"/>
        <v>ne</v>
      </c>
      <c r="BR479" s="54" t="str">
        <f t="shared" si="111"/>
        <v>ne</v>
      </c>
      <c r="BS479" s="54" t="str">
        <f t="shared" si="102"/>
        <v>ne</v>
      </c>
    </row>
    <row r="480" spans="2:71" x14ac:dyDescent="0.2">
      <c r="B480" s="54" t="e">
        <f>VLOOKUP(E480,'VPS1'!$J$10:$J$29,1,FALSE)</f>
        <v>#N/A</v>
      </c>
      <c r="C480" s="131" t="str">
        <f t="shared" si="103"/>
        <v/>
      </c>
      <c r="D480" s="132"/>
      <c r="E480" s="132"/>
      <c r="F480" s="55"/>
      <c r="G480" s="132"/>
      <c r="H480" s="132"/>
      <c r="I480" s="132"/>
      <c r="J480" s="132"/>
      <c r="K480" s="132"/>
      <c r="L480" s="133"/>
      <c r="M480" s="134"/>
      <c r="N480" s="132"/>
      <c r="O480" s="132"/>
      <c r="P480" s="134" t="str">
        <f t="shared" si="104"/>
        <v>nepildyti</v>
      </c>
      <c r="Q480" s="135" t="str">
        <f t="shared" si="10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98"/>
        <v>0</v>
      </c>
      <c r="BH480" s="54">
        <f t="shared" si="105"/>
        <v>0</v>
      </c>
      <c r="BI480" s="54">
        <f t="shared" si="99"/>
        <v>0</v>
      </c>
      <c r="BJ480" s="54">
        <f t="shared" si="100"/>
        <v>0</v>
      </c>
      <c r="BK480" s="54">
        <f t="shared" si="101"/>
        <v>0</v>
      </c>
      <c r="BL480" s="54">
        <f t="shared" si="106"/>
        <v>0</v>
      </c>
      <c r="BM480" s="54">
        <f t="shared" si="107"/>
        <v>0</v>
      </c>
      <c r="BN480" s="54" t="str">
        <f t="shared" si="108"/>
        <v>ne</v>
      </c>
      <c r="BO480" s="54" t="str">
        <f t="shared" si="109"/>
        <v>ne</v>
      </c>
      <c r="BP480" s="54" t="str">
        <f t="shared" si="109"/>
        <v>ne</v>
      </c>
      <c r="BQ480" s="54" t="str">
        <f t="shared" si="110"/>
        <v>ne</v>
      </c>
      <c r="BR480" s="54" t="str">
        <f t="shared" si="111"/>
        <v>ne</v>
      </c>
      <c r="BS480" s="54" t="str">
        <f t="shared" si="102"/>
        <v>ne</v>
      </c>
    </row>
    <row r="481" spans="2:71" x14ac:dyDescent="0.2">
      <c r="B481" s="54" t="e">
        <f>VLOOKUP(E481,'VPS1'!$J$10:$J$29,1,FALSE)</f>
        <v>#N/A</v>
      </c>
      <c r="C481" s="131" t="str">
        <f t="shared" si="103"/>
        <v/>
      </c>
      <c r="D481" s="132"/>
      <c r="E481" s="132"/>
      <c r="F481" s="55"/>
      <c r="G481" s="132"/>
      <c r="H481" s="132"/>
      <c r="I481" s="132"/>
      <c r="J481" s="132"/>
      <c r="K481" s="132"/>
      <c r="L481" s="133"/>
      <c r="M481" s="134"/>
      <c r="N481" s="132"/>
      <c r="O481" s="132"/>
      <c r="P481" s="134" t="str">
        <f t="shared" si="104"/>
        <v>nepildyti</v>
      </c>
      <c r="Q481" s="135" t="str">
        <f t="shared" si="10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98"/>
        <v>0</v>
      </c>
      <c r="BH481" s="54">
        <f t="shared" si="105"/>
        <v>0</v>
      </c>
      <c r="BI481" s="54">
        <f t="shared" si="99"/>
        <v>0</v>
      </c>
      <c r="BJ481" s="54">
        <f t="shared" si="100"/>
        <v>0</v>
      </c>
      <c r="BK481" s="54">
        <f t="shared" si="101"/>
        <v>0</v>
      </c>
      <c r="BL481" s="54">
        <f t="shared" si="106"/>
        <v>0</v>
      </c>
      <c r="BM481" s="54">
        <f t="shared" si="107"/>
        <v>0</v>
      </c>
      <c r="BN481" s="54" t="str">
        <f t="shared" si="108"/>
        <v>ne</v>
      </c>
      <c r="BO481" s="54" t="str">
        <f t="shared" si="109"/>
        <v>ne</v>
      </c>
      <c r="BP481" s="54" t="str">
        <f t="shared" si="109"/>
        <v>ne</v>
      </c>
      <c r="BQ481" s="54" t="str">
        <f t="shared" si="110"/>
        <v>ne</v>
      </c>
      <c r="BR481" s="54" t="str">
        <f t="shared" si="111"/>
        <v>ne</v>
      </c>
      <c r="BS481" s="54" t="str">
        <f t="shared" si="102"/>
        <v>ne</v>
      </c>
    </row>
    <row r="482" spans="2:71" x14ac:dyDescent="0.2">
      <c r="B482" s="54" t="e">
        <f>VLOOKUP(E482,'VPS1'!$J$10:$J$29,1,FALSE)</f>
        <v>#N/A</v>
      </c>
      <c r="C482" s="131" t="str">
        <f t="shared" si="103"/>
        <v/>
      </c>
      <c r="D482" s="132"/>
      <c r="E482" s="132"/>
      <c r="F482" s="55"/>
      <c r="G482" s="132"/>
      <c r="H482" s="132"/>
      <c r="I482" s="132"/>
      <c r="J482" s="132"/>
      <c r="K482" s="132"/>
      <c r="L482" s="133"/>
      <c r="M482" s="134"/>
      <c r="N482" s="132"/>
      <c r="O482" s="132"/>
      <c r="P482" s="134" t="str">
        <f t="shared" si="104"/>
        <v>nepildyti</v>
      </c>
      <c r="Q482" s="135" t="str">
        <f t="shared" si="10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98"/>
        <v>0</v>
      </c>
      <c r="BH482" s="54">
        <f t="shared" si="105"/>
        <v>0</v>
      </c>
      <c r="BI482" s="54">
        <f t="shared" si="99"/>
        <v>0</v>
      </c>
      <c r="BJ482" s="54">
        <f t="shared" si="100"/>
        <v>0</v>
      </c>
      <c r="BK482" s="54">
        <f t="shared" si="101"/>
        <v>0</v>
      </c>
      <c r="BL482" s="54">
        <f t="shared" si="106"/>
        <v>0</v>
      </c>
      <c r="BM482" s="54">
        <f t="shared" si="107"/>
        <v>0</v>
      </c>
      <c r="BN482" s="54" t="str">
        <f t="shared" si="108"/>
        <v>ne</v>
      </c>
      <c r="BO482" s="54" t="str">
        <f t="shared" si="109"/>
        <v>ne</v>
      </c>
      <c r="BP482" s="54" t="str">
        <f t="shared" si="109"/>
        <v>ne</v>
      </c>
      <c r="BQ482" s="54" t="str">
        <f t="shared" si="110"/>
        <v>ne</v>
      </c>
      <c r="BR482" s="54" t="str">
        <f t="shared" si="111"/>
        <v>ne</v>
      </c>
      <c r="BS482" s="54" t="str">
        <f t="shared" si="102"/>
        <v>ne</v>
      </c>
    </row>
    <row r="483" spans="2:71" x14ac:dyDescent="0.2">
      <c r="B483" s="54" t="e">
        <f>VLOOKUP(E483,'VPS1'!$J$10:$J$29,1,FALSE)</f>
        <v>#N/A</v>
      </c>
      <c r="C483" s="131" t="str">
        <f t="shared" si="103"/>
        <v/>
      </c>
      <c r="D483" s="132"/>
      <c r="E483" s="132"/>
      <c r="F483" s="55"/>
      <c r="G483" s="132"/>
      <c r="H483" s="132"/>
      <c r="I483" s="132"/>
      <c r="J483" s="132"/>
      <c r="K483" s="132"/>
      <c r="L483" s="133"/>
      <c r="M483" s="134"/>
      <c r="N483" s="132"/>
      <c r="O483" s="132"/>
      <c r="P483" s="134" t="str">
        <f t="shared" si="104"/>
        <v>nepildyti</v>
      </c>
      <c r="Q483" s="135" t="str">
        <f t="shared" si="10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98"/>
        <v>0</v>
      </c>
      <c r="BH483" s="54">
        <f t="shared" si="105"/>
        <v>0</v>
      </c>
      <c r="BI483" s="54">
        <f t="shared" si="99"/>
        <v>0</v>
      </c>
      <c r="BJ483" s="54">
        <f t="shared" si="100"/>
        <v>0</v>
      </c>
      <c r="BK483" s="54">
        <f t="shared" si="101"/>
        <v>0</v>
      </c>
      <c r="BL483" s="54">
        <f t="shared" si="106"/>
        <v>0</v>
      </c>
      <c r="BM483" s="54">
        <f t="shared" si="107"/>
        <v>0</v>
      </c>
      <c r="BN483" s="54" t="str">
        <f t="shared" si="108"/>
        <v>ne</v>
      </c>
      <c r="BO483" s="54" t="str">
        <f t="shared" si="109"/>
        <v>ne</v>
      </c>
      <c r="BP483" s="54" t="str">
        <f t="shared" si="109"/>
        <v>ne</v>
      </c>
      <c r="BQ483" s="54" t="str">
        <f t="shared" si="110"/>
        <v>ne</v>
      </c>
      <c r="BR483" s="54" t="str">
        <f t="shared" si="111"/>
        <v>ne</v>
      </c>
      <c r="BS483" s="54" t="str">
        <f t="shared" si="102"/>
        <v>ne</v>
      </c>
    </row>
    <row r="484" spans="2:71" x14ac:dyDescent="0.2">
      <c r="B484" s="54" t="e">
        <f>VLOOKUP(E484,'VPS1'!$J$10:$J$29,1,FALSE)</f>
        <v>#N/A</v>
      </c>
      <c r="C484" s="131" t="str">
        <f t="shared" si="103"/>
        <v/>
      </c>
      <c r="D484" s="132"/>
      <c r="E484" s="132"/>
      <c r="F484" s="55"/>
      <c r="G484" s="132"/>
      <c r="H484" s="132"/>
      <c r="I484" s="132"/>
      <c r="J484" s="132"/>
      <c r="K484" s="132"/>
      <c r="L484" s="133"/>
      <c r="M484" s="134"/>
      <c r="N484" s="132"/>
      <c r="O484" s="132"/>
      <c r="P484" s="134" t="str">
        <f t="shared" si="104"/>
        <v>nepildyti</v>
      </c>
      <c r="Q484" s="135" t="str">
        <f t="shared" si="10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98"/>
        <v>0</v>
      </c>
      <c r="BH484" s="54">
        <f t="shared" si="105"/>
        <v>0</v>
      </c>
      <c r="BI484" s="54">
        <f t="shared" si="99"/>
        <v>0</v>
      </c>
      <c r="BJ484" s="54">
        <f t="shared" si="100"/>
        <v>0</v>
      </c>
      <c r="BK484" s="54">
        <f t="shared" si="101"/>
        <v>0</v>
      </c>
      <c r="BL484" s="54">
        <f t="shared" si="106"/>
        <v>0</v>
      </c>
      <c r="BM484" s="54">
        <f t="shared" si="107"/>
        <v>0</v>
      </c>
      <c r="BN484" s="54" t="str">
        <f t="shared" si="108"/>
        <v>ne</v>
      </c>
      <c r="BO484" s="54" t="str">
        <f t="shared" si="109"/>
        <v>ne</v>
      </c>
      <c r="BP484" s="54" t="str">
        <f t="shared" si="109"/>
        <v>ne</v>
      </c>
      <c r="BQ484" s="54" t="str">
        <f t="shared" si="110"/>
        <v>ne</v>
      </c>
      <c r="BR484" s="54" t="str">
        <f t="shared" si="111"/>
        <v>ne</v>
      </c>
      <c r="BS484" s="54" t="str">
        <f t="shared" si="102"/>
        <v>ne</v>
      </c>
    </row>
    <row r="485" spans="2:71" x14ac:dyDescent="0.2">
      <c r="B485" s="54" t="e">
        <f>VLOOKUP(E485,'VPS1'!$J$10:$J$29,1,FALSE)</f>
        <v>#N/A</v>
      </c>
      <c r="C485" s="131" t="str">
        <f t="shared" si="103"/>
        <v/>
      </c>
      <c r="D485" s="132"/>
      <c r="E485" s="132"/>
      <c r="F485" s="55"/>
      <c r="G485" s="132"/>
      <c r="H485" s="132"/>
      <c r="I485" s="132"/>
      <c r="J485" s="132"/>
      <c r="K485" s="132"/>
      <c r="L485" s="133"/>
      <c r="M485" s="134"/>
      <c r="N485" s="132"/>
      <c r="O485" s="132"/>
      <c r="P485" s="134" t="str">
        <f t="shared" si="104"/>
        <v>nepildyti</v>
      </c>
      <c r="Q485" s="135" t="str">
        <f t="shared" si="10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98"/>
        <v>0</v>
      </c>
      <c r="BH485" s="54">
        <f t="shared" si="105"/>
        <v>0</v>
      </c>
      <c r="BI485" s="54">
        <f t="shared" si="99"/>
        <v>0</v>
      </c>
      <c r="BJ485" s="54">
        <f t="shared" si="100"/>
        <v>0</v>
      </c>
      <c r="BK485" s="54">
        <f t="shared" si="101"/>
        <v>0</v>
      </c>
      <c r="BL485" s="54">
        <f t="shared" si="106"/>
        <v>0</v>
      </c>
      <c r="BM485" s="54">
        <f t="shared" si="107"/>
        <v>0</v>
      </c>
      <c r="BN485" s="54" t="str">
        <f t="shared" si="108"/>
        <v>ne</v>
      </c>
      <c r="BO485" s="54" t="str">
        <f t="shared" si="109"/>
        <v>ne</v>
      </c>
      <c r="BP485" s="54" t="str">
        <f t="shared" si="109"/>
        <v>ne</v>
      </c>
      <c r="BQ485" s="54" t="str">
        <f t="shared" si="110"/>
        <v>ne</v>
      </c>
      <c r="BR485" s="54" t="str">
        <f t="shared" si="111"/>
        <v>ne</v>
      </c>
      <c r="BS485" s="54" t="str">
        <f t="shared" si="102"/>
        <v>ne</v>
      </c>
    </row>
    <row r="486" spans="2:71" x14ac:dyDescent="0.2">
      <c r="B486" s="54" t="e">
        <f>VLOOKUP(E486,'VPS1'!$J$10:$J$29,1,FALSE)</f>
        <v>#N/A</v>
      </c>
      <c r="C486" s="131" t="str">
        <f t="shared" si="103"/>
        <v/>
      </c>
      <c r="D486" s="132"/>
      <c r="E486" s="132"/>
      <c r="F486" s="55"/>
      <c r="G486" s="132"/>
      <c r="H486" s="132"/>
      <c r="I486" s="132"/>
      <c r="J486" s="132"/>
      <c r="K486" s="132"/>
      <c r="L486" s="133"/>
      <c r="M486" s="134"/>
      <c r="N486" s="132"/>
      <c r="O486" s="132"/>
      <c r="P486" s="134" t="str">
        <f t="shared" si="104"/>
        <v>nepildyti</v>
      </c>
      <c r="Q486" s="135" t="str">
        <f t="shared" si="10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98"/>
        <v>0</v>
      </c>
      <c r="BH486" s="54">
        <f t="shared" si="105"/>
        <v>0</v>
      </c>
      <c r="BI486" s="54">
        <f t="shared" si="99"/>
        <v>0</v>
      </c>
      <c r="BJ486" s="54">
        <f t="shared" si="100"/>
        <v>0</v>
      </c>
      <c r="BK486" s="54">
        <f t="shared" si="101"/>
        <v>0</v>
      </c>
      <c r="BL486" s="54">
        <f t="shared" si="106"/>
        <v>0</v>
      </c>
      <c r="BM486" s="54">
        <f t="shared" si="107"/>
        <v>0</v>
      </c>
      <c r="BN486" s="54" t="str">
        <f t="shared" si="108"/>
        <v>ne</v>
      </c>
      <c r="BO486" s="54" t="str">
        <f t="shared" si="109"/>
        <v>ne</v>
      </c>
      <c r="BP486" s="54" t="str">
        <f t="shared" si="109"/>
        <v>ne</v>
      </c>
      <c r="BQ486" s="54" t="str">
        <f t="shared" si="110"/>
        <v>ne</v>
      </c>
      <c r="BR486" s="54" t="str">
        <f t="shared" si="111"/>
        <v>ne</v>
      </c>
      <c r="BS486" s="54" t="str">
        <f t="shared" si="102"/>
        <v>ne</v>
      </c>
    </row>
    <row r="487" spans="2:71" x14ac:dyDescent="0.2">
      <c r="B487" s="54" t="e">
        <f>VLOOKUP(E487,'VPS1'!$J$10:$J$29,1,FALSE)</f>
        <v>#N/A</v>
      </c>
      <c r="C487" s="131" t="str">
        <f t="shared" si="103"/>
        <v/>
      </c>
      <c r="D487" s="132"/>
      <c r="E487" s="132"/>
      <c r="F487" s="55"/>
      <c r="G487" s="132"/>
      <c r="H487" s="132"/>
      <c r="I487" s="132"/>
      <c r="J487" s="132"/>
      <c r="K487" s="132"/>
      <c r="L487" s="133"/>
      <c r="M487" s="134"/>
      <c r="N487" s="132"/>
      <c r="O487" s="132"/>
      <c r="P487" s="134" t="str">
        <f t="shared" si="104"/>
        <v>nepildyti</v>
      </c>
      <c r="Q487" s="135" t="str">
        <f t="shared" si="10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98"/>
        <v>0</v>
      </c>
      <c r="BH487" s="54">
        <f t="shared" si="105"/>
        <v>0</v>
      </c>
      <c r="BI487" s="54">
        <f t="shared" si="99"/>
        <v>0</v>
      </c>
      <c r="BJ487" s="54">
        <f t="shared" si="100"/>
        <v>0</v>
      </c>
      <c r="BK487" s="54">
        <f t="shared" si="101"/>
        <v>0</v>
      </c>
      <c r="BL487" s="54">
        <f t="shared" si="106"/>
        <v>0</v>
      </c>
      <c r="BM487" s="54">
        <f t="shared" si="107"/>
        <v>0</v>
      </c>
      <c r="BN487" s="54" t="str">
        <f t="shared" si="108"/>
        <v>ne</v>
      </c>
      <c r="BO487" s="54" t="str">
        <f t="shared" si="109"/>
        <v>ne</v>
      </c>
      <c r="BP487" s="54" t="str">
        <f t="shared" si="109"/>
        <v>ne</v>
      </c>
      <c r="BQ487" s="54" t="str">
        <f t="shared" si="110"/>
        <v>ne</v>
      </c>
      <c r="BR487" s="54" t="str">
        <f t="shared" si="111"/>
        <v>ne</v>
      </c>
      <c r="BS487" s="54" t="str">
        <f t="shared" si="102"/>
        <v>ne</v>
      </c>
    </row>
    <row r="488" spans="2:71" x14ac:dyDescent="0.2">
      <c r="B488" s="54" t="e">
        <f>VLOOKUP(E488,'VPS1'!$J$10:$J$29,1,FALSE)</f>
        <v>#N/A</v>
      </c>
      <c r="C488" s="131" t="str">
        <f t="shared" si="103"/>
        <v/>
      </c>
      <c r="D488" s="132"/>
      <c r="E488" s="132"/>
      <c r="F488" s="55"/>
      <c r="G488" s="132"/>
      <c r="H488" s="132"/>
      <c r="I488" s="132"/>
      <c r="J488" s="132"/>
      <c r="K488" s="132"/>
      <c r="L488" s="133"/>
      <c r="M488" s="134"/>
      <c r="N488" s="132"/>
      <c r="O488" s="132"/>
      <c r="P488" s="134" t="str">
        <f t="shared" si="104"/>
        <v>nepildyti</v>
      </c>
      <c r="Q488" s="135" t="str">
        <f t="shared" si="10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98"/>
        <v>0</v>
      </c>
      <c r="BH488" s="54">
        <f t="shared" si="105"/>
        <v>0</v>
      </c>
      <c r="BI488" s="54">
        <f t="shared" si="99"/>
        <v>0</v>
      </c>
      <c r="BJ488" s="54">
        <f t="shared" si="100"/>
        <v>0</v>
      </c>
      <c r="BK488" s="54">
        <f t="shared" si="101"/>
        <v>0</v>
      </c>
      <c r="BL488" s="54">
        <f t="shared" si="106"/>
        <v>0</v>
      </c>
      <c r="BM488" s="54">
        <f t="shared" si="107"/>
        <v>0</v>
      </c>
      <c r="BN488" s="54" t="str">
        <f t="shared" si="108"/>
        <v>ne</v>
      </c>
      <c r="BO488" s="54" t="str">
        <f t="shared" si="109"/>
        <v>ne</v>
      </c>
      <c r="BP488" s="54" t="str">
        <f t="shared" si="109"/>
        <v>ne</v>
      </c>
      <c r="BQ488" s="54" t="str">
        <f t="shared" si="110"/>
        <v>ne</v>
      </c>
      <c r="BR488" s="54" t="str">
        <f t="shared" si="111"/>
        <v>ne</v>
      </c>
      <c r="BS488" s="54" t="str">
        <f t="shared" si="102"/>
        <v>ne</v>
      </c>
    </row>
    <row r="489" spans="2:71" x14ac:dyDescent="0.2">
      <c r="B489" s="54" t="e">
        <f>VLOOKUP(E489,'VPS1'!$J$10:$J$29,1,FALSE)</f>
        <v>#N/A</v>
      </c>
      <c r="C489" s="131" t="str">
        <f t="shared" si="103"/>
        <v/>
      </c>
      <c r="D489" s="132"/>
      <c r="E489" s="132"/>
      <c r="F489" s="55"/>
      <c r="G489" s="132"/>
      <c r="H489" s="132"/>
      <c r="I489" s="132"/>
      <c r="J489" s="132"/>
      <c r="K489" s="132"/>
      <c r="L489" s="133"/>
      <c r="M489" s="134"/>
      <c r="N489" s="132"/>
      <c r="O489" s="132"/>
      <c r="P489" s="134" t="str">
        <f t="shared" si="104"/>
        <v>nepildyti</v>
      </c>
      <c r="Q489" s="135" t="str">
        <f t="shared" si="10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98"/>
        <v>0</v>
      </c>
      <c r="BH489" s="54">
        <f t="shared" si="105"/>
        <v>0</v>
      </c>
      <c r="BI489" s="54">
        <f t="shared" si="99"/>
        <v>0</v>
      </c>
      <c r="BJ489" s="54">
        <f t="shared" si="100"/>
        <v>0</v>
      </c>
      <c r="BK489" s="54">
        <f t="shared" si="101"/>
        <v>0</v>
      </c>
      <c r="BL489" s="54">
        <f t="shared" si="106"/>
        <v>0</v>
      </c>
      <c r="BM489" s="54">
        <f t="shared" si="107"/>
        <v>0</v>
      </c>
      <c r="BN489" s="54" t="str">
        <f t="shared" si="108"/>
        <v>ne</v>
      </c>
      <c r="BO489" s="54" t="str">
        <f t="shared" si="109"/>
        <v>ne</v>
      </c>
      <c r="BP489" s="54" t="str">
        <f t="shared" si="109"/>
        <v>ne</v>
      </c>
      <c r="BQ489" s="54" t="str">
        <f t="shared" si="110"/>
        <v>ne</v>
      </c>
      <c r="BR489" s="54" t="str">
        <f t="shared" si="111"/>
        <v>ne</v>
      </c>
      <c r="BS489" s="54" t="str">
        <f t="shared" si="102"/>
        <v>ne</v>
      </c>
    </row>
    <row r="490" spans="2:71" x14ac:dyDescent="0.2">
      <c r="B490" s="54" t="e">
        <f>VLOOKUP(E490,'VPS1'!$J$10:$J$29,1,FALSE)</f>
        <v>#N/A</v>
      </c>
      <c r="C490" s="131" t="str">
        <f t="shared" si="103"/>
        <v/>
      </c>
      <c r="D490" s="132"/>
      <c r="E490" s="132"/>
      <c r="F490" s="55"/>
      <c r="G490" s="132"/>
      <c r="H490" s="132"/>
      <c r="I490" s="132"/>
      <c r="J490" s="132"/>
      <c r="K490" s="132"/>
      <c r="L490" s="133"/>
      <c r="M490" s="134"/>
      <c r="N490" s="132"/>
      <c r="O490" s="132"/>
      <c r="P490" s="134" t="str">
        <f t="shared" si="104"/>
        <v>nepildyti</v>
      </c>
      <c r="Q490" s="135" t="str">
        <f t="shared" si="10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98"/>
        <v>0</v>
      </c>
      <c r="BH490" s="54">
        <f t="shared" si="105"/>
        <v>0</v>
      </c>
      <c r="BI490" s="54">
        <f t="shared" si="99"/>
        <v>0</v>
      </c>
      <c r="BJ490" s="54">
        <f t="shared" si="100"/>
        <v>0</v>
      </c>
      <c r="BK490" s="54">
        <f t="shared" si="101"/>
        <v>0</v>
      </c>
      <c r="BL490" s="54">
        <f t="shared" si="106"/>
        <v>0</v>
      </c>
      <c r="BM490" s="54">
        <f t="shared" si="107"/>
        <v>0</v>
      </c>
      <c r="BN490" s="54" t="str">
        <f t="shared" si="108"/>
        <v>ne</v>
      </c>
      <c r="BO490" s="54" t="str">
        <f t="shared" si="109"/>
        <v>ne</v>
      </c>
      <c r="BP490" s="54" t="str">
        <f t="shared" si="109"/>
        <v>ne</v>
      </c>
      <c r="BQ490" s="54" t="str">
        <f t="shared" si="110"/>
        <v>ne</v>
      </c>
      <c r="BR490" s="54" t="str">
        <f t="shared" si="111"/>
        <v>ne</v>
      </c>
      <c r="BS490" s="54" t="str">
        <f t="shared" si="102"/>
        <v>ne</v>
      </c>
    </row>
    <row r="491" spans="2:71" x14ac:dyDescent="0.2">
      <c r="B491" s="54" t="e">
        <f>VLOOKUP(E491,'VPS1'!$J$10:$J$29,1,FALSE)</f>
        <v>#N/A</v>
      </c>
      <c r="C491" s="131" t="str">
        <f t="shared" si="103"/>
        <v/>
      </c>
      <c r="D491" s="132"/>
      <c r="E491" s="132"/>
      <c r="F491" s="55"/>
      <c r="G491" s="132"/>
      <c r="H491" s="132"/>
      <c r="I491" s="132"/>
      <c r="J491" s="132"/>
      <c r="K491" s="132"/>
      <c r="L491" s="133"/>
      <c r="M491" s="134"/>
      <c r="N491" s="132"/>
      <c r="O491" s="132"/>
      <c r="P491" s="134" t="str">
        <f t="shared" si="104"/>
        <v>nepildyti</v>
      </c>
      <c r="Q491" s="135" t="str">
        <f t="shared" si="10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98"/>
        <v>0</v>
      </c>
      <c r="BH491" s="54">
        <f t="shared" si="105"/>
        <v>0</v>
      </c>
      <c r="BI491" s="54">
        <f t="shared" si="99"/>
        <v>0</v>
      </c>
      <c r="BJ491" s="54">
        <f t="shared" si="100"/>
        <v>0</v>
      </c>
      <c r="BK491" s="54">
        <f t="shared" si="101"/>
        <v>0</v>
      </c>
      <c r="BL491" s="54">
        <f t="shared" si="106"/>
        <v>0</v>
      </c>
      <c r="BM491" s="54">
        <f t="shared" si="107"/>
        <v>0</v>
      </c>
      <c r="BN491" s="54" t="str">
        <f t="shared" si="108"/>
        <v>ne</v>
      </c>
      <c r="BO491" s="54" t="str">
        <f t="shared" si="109"/>
        <v>ne</v>
      </c>
      <c r="BP491" s="54" t="str">
        <f t="shared" si="109"/>
        <v>ne</v>
      </c>
      <c r="BQ491" s="54" t="str">
        <f t="shared" si="110"/>
        <v>ne</v>
      </c>
      <c r="BR491" s="54" t="str">
        <f t="shared" si="111"/>
        <v>ne</v>
      </c>
      <c r="BS491" s="54" t="str">
        <f t="shared" si="102"/>
        <v>ne</v>
      </c>
    </row>
    <row r="492" spans="2:71" x14ac:dyDescent="0.2">
      <c r="B492" s="54" t="e">
        <f>VLOOKUP(E492,'VPS1'!$J$10:$J$29,1,FALSE)</f>
        <v>#N/A</v>
      </c>
      <c r="C492" s="131" t="str">
        <f t="shared" si="103"/>
        <v/>
      </c>
      <c r="D492" s="132"/>
      <c r="E492" s="132"/>
      <c r="F492" s="55"/>
      <c r="G492" s="132"/>
      <c r="H492" s="132"/>
      <c r="I492" s="132"/>
      <c r="J492" s="132"/>
      <c r="K492" s="132"/>
      <c r="L492" s="133"/>
      <c r="M492" s="134"/>
      <c r="N492" s="132"/>
      <c r="O492" s="132"/>
      <c r="P492" s="134" t="str">
        <f t="shared" si="104"/>
        <v>nepildyti</v>
      </c>
      <c r="Q492" s="135" t="str">
        <f t="shared" si="10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98"/>
        <v>0</v>
      </c>
      <c r="BH492" s="54">
        <f t="shared" si="105"/>
        <v>0</v>
      </c>
      <c r="BI492" s="54">
        <f t="shared" si="99"/>
        <v>0</v>
      </c>
      <c r="BJ492" s="54">
        <f t="shared" si="100"/>
        <v>0</v>
      </c>
      <c r="BK492" s="54">
        <f t="shared" si="101"/>
        <v>0</v>
      </c>
      <c r="BL492" s="54">
        <f t="shared" si="106"/>
        <v>0</v>
      </c>
      <c r="BM492" s="54">
        <f t="shared" si="107"/>
        <v>0</v>
      </c>
      <c r="BN492" s="54" t="str">
        <f t="shared" si="108"/>
        <v>ne</v>
      </c>
      <c r="BO492" s="54" t="str">
        <f t="shared" si="109"/>
        <v>ne</v>
      </c>
      <c r="BP492" s="54" t="str">
        <f t="shared" si="109"/>
        <v>ne</v>
      </c>
      <c r="BQ492" s="54" t="str">
        <f t="shared" si="110"/>
        <v>ne</v>
      </c>
      <c r="BR492" s="54" t="str">
        <f t="shared" si="111"/>
        <v>ne</v>
      </c>
      <c r="BS492" s="54" t="str">
        <f t="shared" si="102"/>
        <v>ne</v>
      </c>
    </row>
    <row r="493" spans="2:71" x14ac:dyDescent="0.2">
      <c r="B493" s="54" t="e">
        <f>VLOOKUP(E493,'VPS1'!$J$10:$J$29,1,FALSE)</f>
        <v>#N/A</v>
      </c>
      <c r="C493" s="131" t="str">
        <f t="shared" si="103"/>
        <v/>
      </c>
      <c r="D493" s="132"/>
      <c r="E493" s="132"/>
      <c r="F493" s="55"/>
      <c r="G493" s="132"/>
      <c r="H493" s="132"/>
      <c r="I493" s="132"/>
      <c r="J493" s="132"/>
      <c r="K493" s="132"/>
      <c r="L493" s="133"/>
      <c r="M493" s="134"/>
      <c r="N493" s="132"/>
      <c r="O493" s="132"/>
      <c r="P493" s="134" t="str">
        <f t="shared" si="104"/>
        <v>nepildyti</v>
      </c>
      <c r="Q493" s="135" t="str">
        <f t="shared" si="10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98"/>
        <v>0</v>
      </c>
      <c r="BH493" s="54">
        <f t="shared" si="105"/>
        <v>0</v>
      </c>
      <c r="BI493" s="54">
        <f t="shared" si="99"/>
        <v>0</v>
      </c>
      <c r="BJ493" s="54">
        <f t="shared" si="100"/>
        <v>0</v>
      </c>
      <c r="BK493" s="54">
        <f t="shared" si="101"/>
        <v>0</v>
      </c>
      <c r="BL493" s="54">
        <f t="shared" si="106"/>
        <v>0</v>
      </c>
      <c r="BM493" s="54">
        <f t="shared" si="107"/>
        <v>0</v>
      </c>
      <c r="BN493" s="54" t="str">
        <f t="shared" si="108"/>
        <v>ne</v>
      </c>
      <c r="BO493" s="54" t="str">
        <f t="shared" si="109"/>
        <v>ne</v>
      </c>
      <c r="BP493" s="54" t="str">
        <f t="shared" si="109"/>
        <v>ne</v>
      </c>
      <c r="BQ493" s="54" t="str">
        <f t="shared" si="110"/>
        <v>ne</v>
      </c>
      <c r="BR493" s="54" t="str">
        <f t="shared" si="111"/>
        <v>ne</v>
      </c>
      <c r="BS493" s="54" t="str">
        <f t="shared" si="102"/>
        <v>ne</v>
      </c>
    </row>
    <row r="494" spans="2:71" x14ac:dyDescent="0.2">
      <c r="B494" s="54" t="e">
        <f>VLOOKUP(E494,'VPS1'!$J$10:$J$29,1,FALSE)</f>
        <v>#N/A</v>
      </c>
      <c r="C494" s="131" t="str">
        <f t="shared" si="103"/>
        <v/>
      </c>
      <c r="D494" s="132"/>
      <c r="E494" s="132"/>
      <c r="F494" s="55"/>
      <c r="G494" s="132"/>
      <c r="H494" s="132"/>
      <c r="I494" s="132"/>
      <c r="J494" s="132"/>
      <c r="K494" s="132"/>
      <c r="L494" s="133"/>
      <c r="M494" s="134"/>
      <c r="N494" s="132"/>
      <c r="O494" s="132"/>
      <c r="P494" s="134" t="str">
        <f t="shared" si="104"/>
        <v>nepildyti</v>
      </c>
      <c r="Q494" s="135" t="str">
        <f t="shared" si="10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98"/>
        <v>0</v>
      </c>
      <c r="BH494" s="54">
        <f t="shared" si="105"/>
        <v>0</v>
      </c>
      <c r="BI494" s="54">
        <f t="shared" si="99"/>
        <v>0</v>
      </c>
      <c r="BJ494" s="54">
        <f t="shared" si="100"/>
        <v>0</v>
      </c>
      <c r="BK494" s="54">
        <f t="shared" si="101"/>
        <v>0</v>
      </c>
      <c r="BL494" s="54">
        <f t="shared" si="106"/>
        <v>0</v>
      </c>
      <c r="BM494" s="54">
        <f t="shared" si="107"/>
        <v>0</v>
      </c>
      <c r="BN494" s="54" t="str">
        <f t="shared" si="108"/>
        <v>ne</v>
      </c>
      <c r="BO494" s="54" t="str">
        <f t="shared" si="109"/>
        <v>ne</v>
      </c>
      <c r="BP494" s="54" t="str">
        <f t="shared" si="109"/>
        <v>ne</v>
      </c>
      <c r="BQ494" s="54" t="str">
        <f t="shared" si="110"/>
        <v>ne</v>
      </c>
      <c r="BR494" s="54" t="str">
        <f t="shared" si="111"/>
        <v>ne</v>
      </c>
      <c r="BS494" s="54" t="str">
        <f t="shared" si="102"/>
        <v>ne</v>
      </c>
    </row>
    <row r="495" spans="2:71" x14ac:dyDescent="0.2">
      <c r="B495" s="54" t="e">
        <f>VLOOKUP(E495,'VPS1'!$J$10:$J$29,1,FALSE)</f>
        <v>#N/A</v>
      </c>
      <c r="C495" s="131" t="str">
        <f t="shared" si="103"/>
        <v/>
      </c>
      <c r="D495" s="132"/>
      <c r="E495" s="132"/>
      <c r="F495" s="55"/>
      <c r="G495" s="132"/>
      <c r="H495" s="132"/>
      <c r="I495" s="132"/>
      <c r="J495" s="132"/>
      <c r="K495" s="132"/>
      <c r="L495" s="133"/>
      <c r="M495" s="134"/>
      <c r="N495" s="132"/>
      <c r="O495" s="132"/>
      <c r="P495" s="134" t="str">
        <f t="shared" si="104"/>
        <v>nepildyti</v>
      </c>
      <c r="Q495" s="135" t="str">
        <f t="shared" si="10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98"/>
        <v>0</v>
      </c>
      <c r="BH495" s="54">
        <f t="shared" si="105"/>
        <v>0</v>
      </c>
      <c r="BI495" s="54">
        <f t="shared" si="99"/>
        <v>0</v>
      </c>
      <c r="BJ495" s="54">
        <f t="shared" si="100"/>
        <v>0</v>
      </c>
      <c r="BK495" s="54">
        <f t="shared" si="101"/>
        <v>0</v>
      </c>
      <c r="BL495" s="54">
        <f t="shared" si="106"/>
        <v>0</v>
      </c>
      <c r="BM495" s="54">
        <f t="shared" si="107"/>
        <v>0</v>
      </c>
      <c r="BN495" s="54" t="str">
        <f t="shared" si="108"/>
        <v>ne</v>
      </c>
      <c r="BO495" s="54" t="str">
        <f t="shared" si="109"/>
        <v>ne</v>
      </c>
      <c r="BP495" s="54" t="str">
        <f t="shared" si="109"/>
        <v>ne</v>
      </c>
      <c r="BQ495" s="54" t="str">
        <f t="shared" si="110"/>
        <v>ne</v>
      </c>
      <c r="BR495" s="54" t="str">
        <f t="shared" si="111"/>
        <v>ne</v>
      </c>
      <c r="BS495" s="54" t="str">
        <f t="shared" si="102"/>
        <v>ne</v>
      </c>
    </row>
    <row r="496" spans="2:71" x14ac:dyDescent="0.2">
      <c r="B496" s="54" t="e">
        <f>VLOOKUP(E496,'VPS1'!$J$10:$J$29,1,FALSE)</f>
        <v>#N/A</v>
      </c>
      <c r="C496" s="131" t="str">
        <f t="shared" si="103"/>
        <v/>
      </c>
      <c r="D496" s="132"/>
      <c r="E496" s="132"/>
      <c r="F496" s="55"/>
      <c r="G496" s="132"/>
      <c r="H496" s="132"/>
      <c r="I496" s="132"/>
      <c r="J496" s="132"/>
      <c r="K496" s="132"/>
      <c r="L496" s="133"/>
      <c r="M496" s="134"/>
      <c r="N496" s="132"/>
      <c r="O496" s="132"/>
      <c r="P496" s="134" t="str">
        <f t="shared" si="104"/>
        <v>nepildyti</v>
      </c>
      <c r="Q496" s="135" t="str">
        <f t="shared" si="10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98"/>
        <v>0</v>
      </c>
      <c r="BH496" s="54">
        <f t="shared" si="105"/>
        <v>0</v>
      </c>
      <c r="BI496" s="54">
        <f t="shared" si="99"/>
        <v>0</v>
      </c>
      <c r="BJ496" s="54">
        <f t="shared" si="100"/>
        <v>0</v>
      </c>
      <c r="BK496" s="54">
        <f t="shared" si="101"/>
        <v>0</v>
      </c>
      <c r="BL496" s="54">
        <f t="shared" si="106"/>
        <v>0</v>
      </c>
      <c r="BM496" s="54">
        <f t="shared" si="107"/>
        <v>0</v>
      </c>
      <c r="BN496" s="54" t="str">
        <f t="shared" si="108"/>
        <v>ne</v>
      </c>
      <c r="BO496" s="54" t="str">
        <f t="shared" si="109"/>
        <v>ne</v>
      </c>
      <c r="BP496" s="54" t="str">
        <f t="shared" si="109"/>
        <v>ne</v>
      </c>
      <c r="BQ496" s="54" t="str">
        <f t="shared" si="110"/>
        <v>ne</v>
      </c>
      <c r="BR496" s="54" t="str">
        <f t="shared" si="111"/>
        <v>ne</v>
      </c>
      <c r="BS496" s="54" t="str">
        <f t="shared" si="102"/>
        <v>ne</v>
      </c>
    </row>
    <row r="497" spans="2:71" x14ac:dyDescent="0.2">
      <c r="B497" s="54" t="e">
        <f>VLOOKUP(E497,'VPS1'!$J$10:$J$29,1,FALSE)</f>
        <v>#N/A</v>
      </c>
      <c r="C497" s="131" t="str">
        <f t="shared" si="103"/>
        <v/>
      </c>
      <c r="D497" s="132"/>
      <c r="E497" s="132"/>
      <c r="F497" s="55"/>
      <c r="G497" s="132"/>
      <c r="H497" s="132"/>
      <c r="I497" s="132"/>
      <c r="J497" s="132"/>
      <c r="K497" s="132"/>
      <c r="L497" s="133"/>
      <c r="M497" s="134"/>
      <c r="N497" s="132"/>
      <c r="O497" s="132"/>
      <c r="P497" s="134" t="str">
        <f t="shared" si="104"/>
        <v>nepildyti</v>
      </c>
      <c r="Q497" s="135" t="str">
        <f t="shared" si="10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98"/>
        <v>0</v>
      </c>
      <c r="BH497" s="54">
        <f t="shared" si="105"/>
        <v>0</v>
      </c>
      <c r="BI497" s="54">
        <f t="shared" si="99"/>
        <v>0</v>
      </c>
      <c r="BJ497" s="54">
        <f t="shared" si="100"/>
        <v>0</v>
      </c>
      <c r="BK497" s="54">
        <f t="shared" si="101"/>
        <v>0</v>
      </c>
      <c r="BL497" s="54">
        <f t="shared" si="106"/>
        <v>0</v>
      </c>
      <c r="BM497" s="54">
        <f t="shared" si="107"/>
        <v>0</v>
      </c>
      <c r="BN497" s="54" t="str">
        <f t="shared" si="108"/>
        <v>ne</v>
      </c>
      <c r="BO497" s="54" t="str">
        <f t="shared" si="109"/>
        <v>ne</v>
      </c>
      <c r="BP497" s="54" t="str">
        <f t="shared" si="109"/>
        <v>ne</v>
      </c>
      <c r="BQ497" s="54" t="str">
        <f t="shared" si="110"/>
        <v>ne</v>
      </c>
      <c r="BR497" s="54" t="str">
        <f t="shared" si="111"/>
        <v>ne</v>
      </c>
      <c r="BS497" s="54" t="str">
        <f t="shared" si="102"/>
        <v>ne</v>
      </c>
    </row>
    <row r="498" spans="2:71" x14ac:dyDescent="0.2">
      <c r="B498" s="54" t="e">
        <f>VLOOKUP(E498,'VPS1'!$J$10:$J$29,1,FALSE)</f>
        <v>#N/A</v>
      </c>
      <c r="C498" s="131" t="str">
        <f t="shared" si="103"/>
        <v/>
      </c>
      <c r="D498" s="132"/>
      <c r="E498" s="132"/>
      <c r="F498" s="55"/>
      <c r="G498" s="132"/>
      <c r="H498" s="132"/>
      <c r="I498" s="132"/>
      <c r="J498" s="132"/>
      <c r="K498" s="132"/>
      <c r="L498" s="133"/>
      <c r="M498" s="134"/>
      <c r="N498" s="132"/>
      <c r="O498" s="132"/>
      <c r="P498" s="134" t="str">
        <f t="shared" si="104"/>
        <v>nepildyti</v>
      </c>
      <c r="Q498" s="135" t="str">
        <f t="shared" si="10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98"/>
        <v>0</v>
      </c>
      <c r="BH498" s="54">
        <f t="shared" si="105"/>
        <v>0</v>
      </c>
      <c r="BI498" s="54">
        <f t="shared" si="99"/>
        <v>0</v>
      </c>
      <c r="BJ498" s="54">
        <f t="shared" si="100"/>
        <v>0</v>
      </c>
      <c r="BK498" s="54">
        <f t="shared" si="101"/>
        <v>0</v>
      </c>
      <c r="BL498" s="54">
        <f t="shared" si="106"/>
        <v>0</v>
      </c>
      <c r="BM498" s="54">
        <f t="shared" si="107"/>
        <v>0</v>
      </c>
      <c r="BN498" s="54" t="str">
        <f t="shared" si="108"/>
        <v>ne</v>
      </c>
      <c r="BO498" s="54" t="str">
        <f t="shared" si="109"/>
        <v>ne</v>
      </c>
      <c r="BP498" s="54" t="str">
        <f t="shared" si="109"/>
        <v>ne</v>
      </c>
      <c r="BQ498" s="54" t="str">
        <f t="shared" si="110"/>
        <v>ne</v>
      </c>
      <c r="BR498" s="54" t="str">
        <f t="shared" si="111"/>
        <v>ne</v>
      </c>
      <c r="BS498" s="54" t="str">
        <f t="shared" si="102"/>
        <v>ne</v>
      </c>
    </row>
    <row r="499" spans="2:71" x14ac:dyDescent="0.2">
      <c r="B499" s="54" t="e">
        <f>VLOOKUP(E499,'VPS1'!$J$10:$J$29,1,FALSE)</f>
        <v>#N/A</v>
      </c>
      <c r="C499" s="131" t="str">
        <f t="shared" si="103"/>
        <v/>
      </c>
      <c r="D499" s="132"/>
      <c r="E499" s="132"/>
      <c r="F499" s="55"/>
      <c r="G499" s="132"/>
      <c r="H499" s="132"/>
      <c r="I499" s="132"/>
      <c r="J499" s="132"/>
      <c r="K499" s="132"/>
      <c r="L499" s="133"/>
      <c r="M499" s="134"/>
      <c r="N499" s="132"/>
      <c r="O499" s="132"/>
      <c r="P499" s="134" t="str">
        <f t="shared" si="104"/>
        <v>nepildyti</v>
      </c>
      <c r="Q499" s="135" t="str">
        <f t="shared" si="10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98"/>
        <v>0</v>
      </c>
      <c r="BH499" s="54">
        <f t="shared" si="105"/>
        <v>0</v>
      </c>
      <c r="BI499" s="54">
        <f t="shared" si="99"/>
        <v>0</v>
      </c>
      <c r="BJ499" s="54">
        <f t="shared" si="100"/>
        <v>0</v>
      </c>
      <c r="BK499" s="54">
        <f t="shared" si="101"/>
        <v>0</v>
      </c>
      <c r="BL499" s="54">
        <f t="shared" si="106"/>
        <v>0</v>
      </c>
      <c r="BM499" s="54">
        <f t="shared" si="107"/>
        <v>0</v>
      </c>
      <c r="BN499" s="54" t="str">
        <f t="shared" si="108"/>
        <v>ne</v>
      </c>
      <c r="BO499" s="54" t="str">
        <f t="shared" si="109"/>
        <v>ne</v>
      </c>
      <c r="BP499" s="54" t="str">
        <f t="shared" si="109"/>
        <v>ne</v>
      </c>
      <c r="BQ499" s="54" t="str">
        <f t="shared" si="110"/>
        <v>ne</v>
      </c>
      <c r="BR499" s="54" t="str">
        <f t="shared" si="111"/>
        <v>ne</v>
      </c>
      <c r="BS499" s="54" t="str">
        <f t="shared" si="102"/>
        <v>ne</v>
      </c>
    </row>
    <row r="500" spans="2:71" x14ac:dyDescent="0.2">
      <c r="B500" s="54" t="e">
        <f>VLOOKUP(E500,'VPS1'!$J$10:$J$29,1,FALSE)</f>
        <v>#N/A</v>
      </c>
      <c r="C500" s="131" t="str">
        <f t="shared" si="103"/>
        <v/>
      </c>
      <c r="D500" s="132"/>
      <c r="E500" s="132"/>
      <c r="F500" s="55"/>
      <c r="G500" s="132"/>
      <c r="H500" s="132"/>
      <c r="I500" s="132"/>
      <c r="J500" s="132"/>
      <c r="K500" s="132"/>
      <c r="L500" s="133"/>
      <c r="M500" s="134"/>
      <c r="N500" s="132"/>
      <c r="O500" s="132"/>
      <c r="P500" s="134" t="str">
        <f t="shared" si="104"/>
        <v>nepildyti</v>
      </c>
      <c r="Q500" s="135" t="str">
        <f t="shared" si="10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98"/>
        <v>0</v>
      </c>
      <c r="BH500" s="54">
        <f t="shared" si="105"/>
        <v>0</v>
      </c>
      <c r="BI500" s="54">
        <f t="shared" si="99"/>
        <v>0</v>
      </c>
      <c r="BJ500" s="54">
        <f t="shared" si="100"/>
        <v>0</v>
      </c>
      <c r="BK500" s="54">
        <f t="shared" si="101"/>
        <v>0</v>
      </c>
      <c r="BL500" s="54">
        <f t="shared" si="106"/>
        <v>0</v>
      </c>
      <c r="BM500" s="54">
        <f t="shared" si="107"/>
        <v>0</v>
      </c>
      <c r="BN500" s="54" t="str">
        <f t="shared" si="108"/>
        <v>ne</v>
      </c>
      <c r="BO500" s="54" t="str">
        <f t="shared" si="109"/>
        <v>ne</v>
      </c>
      <c r="BP500" s="54" t="str">
        <f t="shared" si="109"/>
        <v>ne</v>
      </c>
      <c r="BQ500" s="54" t="str">
        <f t="shared" si="110"/>
        <v>ne</v>
      </c>
      <c r="BR500" s="54" t="str">
        <f t="shared" si="111"/>
        <v>ne</v>
      </c>
      <c r="BS500" s="54" t="str">
        <f t="shared" si="102"/>
        <v>ne</v>
      </c>
    </row>
    <row r="501" spans="2:71" x14ac:dyDescent="0.2">
      <c r="B501" s="54" t="e">
        <f>VLOOKUP(E501,'VPS1'!$J$10:$J$29,1,FALSE)</f>
        <v>#N/A</v>
      </c>
      <c r="C501" s="131" t="str">
        <f t="shared" si="103"/>
        <v/>
      </c>
      <c r="D501" s="132"/>
      <c r="E501" s="132"/>
      <c r="F501" s="55"/>
      <c r="G501" s="132"/>
      <c r="H501" s="132"/>
      <c r="I501" s="132"/>
      <c r="J501" s="132"/>
      <c r="K501" s="132"/>
      <c r="L501" s="133"/>
      <c r="M501" s="134"/>
      <c r="N501" s="132"/>
      <c r="O501" s="132"/>
      <c r="P501" s="134" t="str">
        <f t="shared" si="104"/>
        <v>nepildyti</v>
      </c>
      <c r="Q501" s="135" t="str">
        <f t="shared" si="10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98"/>
        <v>0</v>
      </c>
      <c r="BH501" s="54">
        <f t="shared" si="105"/>
        <v>0</v>
      </c>
      <c r="BI501" s="54">
        <f t="shared" si="99"/>
        <v>0</v>
      </c>
      <c r="BJ501" s="54">
        <f t="shared" si="100"/>
        <v>0</v>
      </c>
      <c r="BK501" s="54">
        <f t="shared" si="101"/>
        <v>0</v>
      </c>
      <c r="BL501" s="54">
        <f t="shared" si="106"/>
        <v>0</v>
      </c>
      <c r="BM501" s="54">
        <f t="shared" si="107"/>
        <v>0</v>
      </c>
      <c r="BN501" s="54" t="str">
        <f t="shared" si="108"/>
        <v>ne</v>
      </c>
      <c r="BO501" s="54" t="str">
        <f t="shared" si="109"/>
        <v>ne</v>
      </c>
      <c r="BP501" s="54" t="str">
        <f t="shared" si="109"/>
        <v>ne</v>
      </c>
      <c r="BQ501" s="54" t="str">
        <f t="shared" si="110"/>
        <v>ne</v>
      </c>
      <c r="BR501" s="54" t="str">
        <f t="shared" si="111"/>
        <v>ne</v>
      </c>
      <c r="BS501" s="54" t="str">
        <f t="shared" si="102"/>
        <v>ne</v>
      </c>
    </row>
    <row r="502" spans="2:71" x14ac:dyDescent="0.2">
      <c r="B502" s="54" t="e">
        <f>VLOOKUP(E502,'VPS1'!$J$10:$J$29,1,FALSE)</f>
        <v>#N/A</v>
      </c>
      <c r="C502" s="131" t="str">
        <f t="shared" si="103"/>
        <v/>
      </c>
      <c r="D502" s="132"/>
      <c r="E502" s="132"/>
      <c r="F502" s="55"/>
      <c r="G502" s="132"/>
      <c r="H502" s="132"/>
      <c r="I502" s="132"/>
      <c r="J502" s="132"/>
      <c r="K502" s="132"/>
      <c r="L502" s="133"/>
      <c r="M502" s="134"/>
      <c r="N502" s="132"/>
      <c r="O502" s="132"/>
      <c r="P502" s="134" t="str">
        <f t="shared" si="104"/>
        <v>nepildyti</v>
      </c>
      <c r="Q502" s="135" t="str">
        <f t="shared" si="10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98"/>
        <v>0</v>
      </c>
      <c r="BH502" s="54">
        <f t="shared" si="105"/>
        <v>0</v>
      </c>
      <c r="BI502" s="54">
        <f t="shared" si="99"/>
        <v>0</v>
      </c>
      <c r="BJ502" s="54">
        <f t="shared" si="100"/>
        <v>0</v>
      </c>
      <c r="BK502" s="54">
        <f t="shared" si="101"/>
        <v>0</v>
      </c>
      <c r="BL502" s="54">
        <f t="shared" si="106"/>
        <v>0</v>
      </c>
      <c r="BM502" s="54">
        <f t="shared" si="107"/>
        <v>0</v>
      </c>
      <c r="BN502" s="54" t="str">
        <f t="shared" si="108"/>
        <v>ne</v>
      </c>
      <c r="BO502" s="54" t="str">
        <f t="shared" si="109"/>
        <v>ne</v>
      </c>
      <c r="BP502" s="54" t="str">
        <f t="shared" si="109"/>
        <v>ne</v>
      </c>
      <c r="BQ502" s="54" t="str">
        <f t="shared" si="110"/>
        <v>ne</v>
      </c>
      <c r="BR502" s="54" t="str">
        <f t="shared" si="111"/>
        <v>ne</v>
      </c>
      <c r="BS502" s="54" t="str">
        <f t="shared" si="102"/>
        <v>ne</v>
      </c>
    </row>
    <row r="503" spans="2:71" x14ac:dyDescent="0.2">
      <c r="B503" s="54" t="e">
        <f>VLOOKUP(E503,'VPS1'!$J$10:$J$29,1,FALSE)</f>
        <v>#N/A</v>
      </c>
      <c r="C503" s="131" t="str">
        <f t="shared" si="103"/>
        <v/>
      </c>
      <c r="D503" s="132"/>
      <c r="E503" s="132"/>
      <c r="F503" s="55"/>
      <c r="G503" s="132"/>
      <c r="H503" s="132"/>
      <c r="I503" s="132"/>
      <c r="J503" s="132"/>
      <c r="K503" s="132"/>
      <c r="L503" s="133"/>
      <c r="M503" s="134"/>
      <c r="N503" s="132"/>
      <c r="O503" s="132"/>
      <c r="P503" s="134" t="str">
        <f t="shared" si="104"/>
        <v>nepildyti</v>
      </c>
      <c r="Q503" s="135" t="str">
        <f t="shared" si="10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98"/>
        <v>0</v>
      </c>
      <c r="BH503" s="54">
        <f t="shared" si="105"/>
        <v>0</v>
      </c>
      <c r="BI503" s="54">
        <f t="shared" si="99"/>
        <v>0</v>
      </c>
      <c r="BJ503" s="54">
        <f t="shared" si="100"/>
        <v>0</v>
      </c>
      <c r="BK503" s="54">
        <f t="shared" si="101"/>
        <v>0</v>
      </c>
      <c r="BL503" s="54">
        <f t="shared" si="106"/>
        <v>0</v>
      </c>
      <c r="BM503" s="54">
        <f t="shared" si="107"/>
        <v>0</v>
      </c>
      <c r="BN503" s="54" t="str">
        <f t="shared" si="108"/>
        <v>ne</v>
      </c>
      <c r="BO503" s="54" t="str">
        <f t="shared" si="109"/>
        <v>ne</v>
      </c>
      <c r="BP503" s="54" t="str">
        <f t="shared" si="109"/>
        <v>ne</v>
      </c>
      <c r="BQ503" s="54" t="str">
        <f t="shared" si="110"/>
        <v>ne</v>
      </c>
      <c r="BR503" s="54" t="str">
        <f t="shared" si="111"/>
        <v>ne</v>
      </c>
      <c r="BS503" s="54" t="str">
        <f t="shared" si="102"/>
        <v>ne</v>
      </c>
    </row>
    <row r="504" spans="2:71" x14ac:dyDescent="0.2">
      <c r="B504" s="54" t="e">
        <f>VLOOKUP(E504,'VPS1'!$J$10:$J$29,1,FALSE)</f>
        <v>#N/A</v>
      </c>
      <c r="C504" s="131" t="str">
        <f t="shared" si="103"/>
        <v/>
      </c>
      <c r="D504" s="132"/>
      <c r="E504" s="132"/>
      <c r="F504" s="55"/>
      <c r="G504" s="132"/>
      <c r="H504" s="132"/>
      <c r="I504" s="132"/>
      <c r="J504" s="132"/>
      <c r="K504" s="132"/>
      <c r="L504" s="133"/>
      <c r="M504" s="134"/>
      <c r="N504" s="132"/>
      <c r="O504" s="132"/>
      <c r="P504" s="134" t="str">
        <f t="shared" si="104"/>
        <v>nepildyti</v>
      </c>
      <c r="Q504" s="135" t="str">
        <f t="shared" si="10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98"/>
        <v>0</v>
      </c>
      <c r="BH504" s="54">
        <f t="shared" si="105"/>
        <v>0</v>
      </c>
      <c r="BI504" s="54">
        <f t="shared" si="99"/>
        <v>0</v>
      </c>
      <c r="BJ504" s="54">
        <f t="shared" si="100"/>
        <v>0</v>
      </c>
      <c r="BK504" s="54">
        <f t="shared" si="101"/>
        <v>0</v>
      </c>
      <c r="BL504" s="54">
        <f t="shared" si="106"/>
        <v>0</v>
      </c>
      <c r="BM504" s="54">
        <f t="shared" si="107"/>
        <v>0</v>
      </c>
      <c r="BN504" s="54" t="str">
        <f t="shared" si="108"/>
        <v>ne</v>
      </c>
      <c r="BO504" s="54" t="str">
        <f t="shared" si="109"/>
        <v>ne</v>
      </c>
      <c r="BP504" s="54" t="str">
        <f t="shared" si="109"/>
        <v>ne</v>
      </c>
      <c r="BQ504" s="54" t="str">
        <f t="shared" si="110"/>
        <v>ne</v>
      </c>
      <c r="BR504" s="54" t="str">
        <f t="shared" si="111"/>
        <v>ne</v>
      </c>
      <c r="BS504" s="54" t="str">
        <f t="shared" si="102"/>
        <v>ne</v>
      </c>
    </row>
    <row r="505" spans="2:71" x14ac:dyDescent="0.2">
      <c r="B505" s="54" t="e">
        <f>VLOOKUP(E505,'VPS1'!$J$10:$J$29,1,FALSE)</f>
        <v>#N/A</v>
      </c>
      <c r="C505" s="131" t="str">
        <f t="shared" si="103"/>
        <v/>
      </c>
      <c r="D505" s="132"/>
      <c r="E505" s="132"/>
      <c r="F505" s="55"/>
      <c r="G505" s="132"/>
      <c r="H505" s="132"/>
      <c r="I505" s="132"/>
      <c r="J505" s="132"/>
      <c r="K505" s="132"/>
      <c r="L505" s="133"/>
      <c r="M505" s="134"/>
      <c r="N505" s="132"/>
      <c r="O505" s="132"/>
      <c r="P505" s="134" t="str">
        <f t="shared" si="104"/>
        <v>nepildyti</v>
      </c>
      <c r="Q505" s="135" t="str">
        <f t="shared" si="10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98"/>
        <v>0</v>
      </c>
      <c r="BH505" s="54">
        <f t="shared" si="105"/>
        <v>0</v>
      </c>
      <c r="BI505" s="54">
        <f t="shared" si="99"/>
        <v>0</v>
      </c>
      <c r="BJ505" s="54">
        <f t="shared" si="100"/>
        <v>0</v>
      </c>
      <c r="BK505" s="54">
        <f t="shared" si="101"/>
        <v>0</v>
      </c>
      <c r="BL505" s="54">
        <f t="shared" si="106"/>
        <v>0</v>
      </c>
      <c r="BM505" s="54">
        <f t="shared" si="107"/>
        <v>0</v>
      </c>
      <c r="BN505" s="54" t="str">
        <f t="shared" si="108"/>
        <v>ne</v>
      </c>
      <c r="BO505" s="54" t="str">
        <f t="shared" si="109"/>
        <v>ne</v>
      </c>
      <c r="BP505" s="54" t="str">
        <f t="shared" si="109"/>
        <v>ne</v>
      </c>
      <c r="BQ505" s="54" t="str">
        <f t="shared" si="110"/>
        <v>ne</v>
      </c>
      <c r="BR505" s="54" t="str">
        <f t="shared" si="111"/>
        <v>ne</v>
      </c>
      <c r="BS505" s="54" t="str">
        <f t="shared" si="102"/>
        <v>ne</v>
      </c>
    </row>
    <row r="506" spans="2:71" x14ac:dyDescent="0.2">
      <c r="B506" s="54" t="e">
        <f>VLOOKUP(E506,'VPS1'!$J$10:$J$29,1,FALSE)</f>
        <v>#N/A</v>
      </c>
      <c r="C506" s="131" t="str">
        <f t="shared" si="103"/>
        <v/>
      </c>
      <c r="D506" s="132"/>
      <c r="E506" s="132"/>
      <c r="F506" s="55"/>
      <c r="G506" s="132"/>
      <c r="H506" s="132"/>
      <c r="I506" s="132"/>
      <c r="J506" s="132"/>
      <c r="K506" s="132"/>
      <c r="L506" s="133"/>
      <c r="M506" s="134"/>
      <c r="N506" s="132"/>
      <c r="O506" s="132"/>
      <c r="P506" s="134" t="str">
        <f t="shared" si="104"/>
        <v>nepildyti</v>
      </c>
      <c r="Q506" s="135" t="str">
        <f t="shared" si="10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98"/>
        <v>0</v>
      </c>
      <c r="BH506" s="54">
        <f t="shared" si="105"/>
        <v>0</v>
      </c>
      <c r="BI506" s="54">
        <f t="shared" si="99"/>
        <v>0</v>
      </c>
      <c r="BJ506" s="54">
        <f t="shared" si="100"/>
        <v>0</v>
      </c>
      <c r="BK506" s="54">
        <f t="shared" si="101"/>
        <v>0</v>
      </c>
      <c r="BL506" s="54">
        <f t="shared" si="106"/>
        <v>0</v>
      </c>
      <c r="BM506" s="54">
        <f t="shared" si="107"/>
        <v>0</v>
      </c>
      <c r="BN506" s="54" t="str">
        <f t="shared" si="108"/>
        <v>ne</v>
      </c>
      <c r="BO506" s="54" t="str">
        <f t="shared" si="109"/>
        <v>ne</v>
      </c>
      <c r="BP506" s="54" t="str">
        <f t="shared" si="109"/>
        <v>ne</v>
      </c>
      <c r="BQ506" s="54" t="str">
        <f t="shared" si="110"/>
        <v>ne</v>
      </c>
      <c r="BR506" s="54" t="str">
        <f t="shared" si="111"/>
        <v>ne</v>
      </c>
      <c r="BS506" s="54" t="str">
        <f t="shared" si="102"/>
        <v>ne</v>
      </c>
    </row>
    <row r="507" spans="2:71" x14ac:dyDescent="0.2">
      <c r="B507" s="54" t="e">
        <f>VLOOKUP(E507,'VPS1'!$J$10:$J$29,1,FALSE)</f>
        <v>#N/A</v>
      </c>
      <c r="C507" s="131" t="str">
        <f t="shared" si="103"/>
        <v/>
      </c>
      <c r="D507" s="132"/>
      <c r="E507" s="132"/>
      <c r="F507" s="55"/>
      <c r="G507" s="132"/>
      <c r="H507" s="132"/>
      <c r="I507" s="132"/>
      <c r="J507" s="132"/>
      <c r="K507" s="132"/>
      <c r="L507" s="133"/>
      <c r="M507" s="134"/>
      <c r="N507" s="132"/>
      <c r="O507" s="132"/>
      <c r="P507" s="134" t="str">
        <f t="shared" si="104"/>
        <v>nepildyti</v>
      </c>
      <c r="Q507" s="135" t="str">
        <f t="shared" si="10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98"/>
        <v>0</v>
      </c>
      <c r="BH507" s="54">
        <f t="shared" si="105"/>
        <v>0</v>
      </c>
      <c r="BI507" s="54">
        <f t="shared" si="99"/>
        <v>0</v>
      </c>
      <c r="BJ507" s="54">
        <f t="shared" si="100"/>
        <v>0</v>
      </c>
      <c r="BK507" s="54">
        <f t="shared" si="101"/>
        <v>0</v>
      </c>
      <c r="BL507" s="54">
        <f t="shared" si="106"/>
        <v>0</v>
      </c>
      <c r="BM507" s="54">
        <f t="shared" si="107"/>
        <v>0</v>
      </c>
      <c r="BN507" s="54" t="str">
        <f t="shared" si="108"/>
        <v>ne</v>
      </c>
      <c r="BO507" s="54" t="str">
        <f t="shared" si="109"/>
        <v>ne</v>
      </c>
      <c r="BP507" s="54" t="str">
        <f t="shared" si="109"/>
        <v>ne</v>
      </c>
      <c r="BQ507" s="54" t="str">
        <f t="shared" si="110"/>
        <v>ne</v>
      </c>
      <c r="BR507" s="54" t="str">
        <f t="shared" si="111"/>
        <v>ne</v>
      </c>
      <c r="BS507" s="54" t="str">
        <f t="shared" si="102"/>
        <v>ne</v>
      </c>
    </row>
    <row r="508" spans="2:71" x14ac:dyDescent="0.2">
      <c r="B508" s="54" t="e">
        <f>VLOOKUP(E508,'VPS1'!$J$10:$J$29,1,FALSE)</f>
        <v>#N/A</v>
      </c>
      <c r="C508" s="131" t="str">
        <f t="shared" si="103"/>
        <v/>
      </c>
      <c r="D508" s="132"/>
      <c r="E508" s="132"/>
      <c r="F508" s="55"/>
      <c r="G508" s="132"/>
      <c r="H508" s="132"/>
      <c r="I508" s="132"/>
      <c r="J508" s="132"/>
      <c r="K508" s="132"/>
      <c r="L508" s="133"/>
      <c r="M508" s="134"/>
      <c r="N508" s="132"/>
      <c r="O508" s="132"/>
      <c r="P508" s="134" t="str">
        <f t="shared" si="104"/>
        <v>nepildyti</v>
      </c>
      <c r="Q508" s="135" t="str">
        <f t="shared" si="10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98"/>
        <v>0</v>
      </c>
      <c r="BH508" s="54">
        <f t="shared" si="105"/>
        <v>0</v>
      </c>
      <c r="BI508" s="54">
        <f t="shared" si="99"/>
        <v>0</v>
      </c>
      <c r="BJ508" s="54">
        <f t="shared" si="100"/>
        <v>0</v>
      </c>
      <c r="BK508" s="54">
        <f t="shared" si="101"/>
        <v>0</v>
      </c>
      <c r="BL508" s="54">
        <f t="shared" si="106"/>
        <v>0</v>
      </c>
      <c r="BM508" s="54">
        <f t="shared" si="107"/>
        <v>0</v>
      </c>
      <c r="BN508" s="54" t="str">
        <f t="shared" si="108"/>
        <v>ne</v>
      </c>
      <c r="BO508" s="54" t="str">
        <f t="shared" si="109"/>
        <v>ne</v>
      </c>
      <c r="BP508" s="54" t="str">
        <f t="shared" si="109"/>
        <v>ne</v>
      </c>
      <c r="BQ508" s="54" t="str">
        <f t="shared" si="110"/>
        <v>ne</v>
      </c>
      <c r="BR508" s="54" t="str">
        <f t="shared" si="111"/>
        <v>ne</v>
      </c>
      <c r="BS508" s="54" t="str">
        <f t="shared" si="102"/>
        <v>ne</v>
      </c>
    </row>
    <row r="509" spans="2:71" x14ac:dyDescent="0.2">
      <c r="B509" s="54" t="e">
        <f>VLOOKUP(E509,'VPS1'!$J$10:$J$29,1,FALSE)</f>
        <v>#N/A</v>
      </c>
      <c r="C509" s="131" t="str">
        <f t="shared" si="103"/>
        <v/>
      </c>
      <c r="D509" s="132"/>
      <c r="E509" s="132"/>
      <c r="F509" s="55"/>
      <c r="G509" s="132"/>
      <c r="H509" s="132"/>
      <c r="I509" s="132"/>
      <c r="J509" s="132"/>
      <c r="K509" s="132"/>
      <c r="L509" s="133"/>
      <c r="M509" s="134"/>
      <c r="N509" s="132"/>
      <c r="O509" s="132"/>
      <c r="P509" s="134" t="str">
        <f t="shared" si="104"/>
        <v>nepildyti</v>
      </c>
      <c r="Q509" s="135" t="str">
        <f t="shared" si="10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98"/>
        <v>0</v>
      </c>
      <c r="BH509" s="54">
        <f t="shared" si="105"/>
        <v>0</v>
      </c>
      <c r="BI509" s="54">
        <f t="shared" si="99"/>
        <v>0</v>
      </c>
      <c r="BJ509" s="54">
        <f t="shared" si="100"/>
        <v>0</v>
      </c>
      <c r="BK509" s="54">
        <f t="shared" si="101"/>
        <v>0</v>
      </c>
      <c r="BL509" s="54">
        <f t="shared" si="106"/>
        <v>0</v>
      </c>
      <c r="BM509" s="54">
        <f t="shared" si="107"/>
        <v>0</v>
      </c>
      <c r="BN509" s="54" t="str">
        <f t="shared" si="108"/>
        <v>ne</v>
      </c>
      <c r="BO509" s="54" t="str">
        <f t="shared" si="109"/>
        <v>ne</v>
      </c>
      <c r="BP509" s="54" t="str">
        <f t="shared" si="109"/>
        <v>ne</v>
      </c>
      <c r="BQ509" s="54" t="str">
        <f t="shared" si="110"/>
        <v>ne</v>
      </c>
      <c r="BR509" s="54" t="str">
        <f t="shared" si="111"/>
        <v>ne</v>
      </c>
      <c r="BS509" s="54" t="str">
        <f t="shared" si="102"/>
        <v>ne</v>
      </c>
    </row>
    <row r="510" spans="2:71" x14ac:dyDescent="0.2">
      <c r="B510" s="54" t="e">
        <f>VLOOKUP(E510,'VPS1'!$J$10:$J$29,1,FALSE)</f>
        <v>#N/A</v>
      </c>
      <c r="C510" s="131" t="str">
        <f t="shared" si="103"/>
        <v/>
      </c>
      <c r="D510" s="132"/>
      <c r="E510" s="132"/>
      <c r="F510" s="55"/>
      <c r="G510" s="132"/>
      <c r="H510" s="132"/>
      <c r="I510" s="132"/>
      <c r="J510" s="132"/>
      <c r="K510" s="132"/>
      <c r="L510" s="133"/>
      <c r="M510" s="134"/>
      <c r="N510" s="132"/>
      <c r="O510" s="132"/>
      <c r="P510" s="134" t="str">
        <f t="shared" si="104"/>
        <v>nepildyti</v>
      </c>
      <c r="Q510" s="135" t="str">
        <f t="shared" si="10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98"/>
        <v>0</v>
      </c>
      <c r="BH510" s="54">
        <f t="shared" si="105"/>
        <v>0</v>
      </c>
      <c r="BI510" s="54">
        <f t="shared" si="99"/>
        <v>0</v>
      </c>
      <c r="BJ510" s="54">
        <f t="shared" si="100"/>
        <v>0</v>
      </c>
      <c r="BK510" s="54">
        <f t="shared" si="101"/>
        <v>0</v>
      </c>
      <c r="BL510" s="54">
        <f t="shared" si="106"/>
        <v>0</v>
      </c>
      <c r="BM510" s="54">
        <f t="shared" si="107"/>
        <v>0</v>
      </c>
      <c r="BN510" s="54" t="str">
        <f t="shared" si="108"/>
        <v>ne</v>
      </c>
      <c r="BO510" s="54" t="str">
        <f t="shared" si="109"/>
        <v>ne</v>
      </c>
      <c r="BP510" s="54" t="str">
        <f t="shared" si="109"/>
        <v>ne</v>
      </c>
      <c r="BQ510" s="54" t="str">
        <f t="shared" si="110"/>
        <v>ne</v>
      </c>
      <c r="BR510" s="54" t="str">
        <f t="shared" si="111"/>
        <v>ne</v>
      </c>
      <c r="BS510" s="54" t="str">
        <f t="shared" si="102"/>
        <v>ne</v>
      </c>
    </row>
    <row r="511" spans="2:71" x14ac:dyDescent="0.2">
      <c r="B511" s="54" t="e">
        <f>VLOOKUP(E511,'VPS1'!$J$10:$J$29,1,FALSE)</f>
        <v>#N/A</v>
      </c>
      <c r="C511" s="131" t="str">
        <f t="shared" si="103"/>
        <v/>
      </c>
      <c r="D511" s="132"/>
      <c r="E511" s="132"/>
      <c r="F511" s="55"/>
      <c r="G511" s="132"/>
      <c r="H511" s="132"/>
      <c r="I511" s="132"/>
      <c r="J511" s="132"/>
      <c r="K511" s="132"/>
      <c r="L511" s="133"/>
      <c r="M511" s="134"/>
      <c r="N511" s="132"/>
      <c r="O511" s="132"/>
      <c r="P511" s="134" t="str">
        <f t="shared" si="104"/>
        <v>nepildyti</v>
      </c>
      <c r="Q511" s="135" t="str">
        <f t="shared" si="10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98"/>
        <v>0</v>
      </c>
      <c r="BH511" s="54">
        <f t="shared" si="105"/>
        <v>0</v>
      </c>
      <c r="BI511" s="54">
        <f t="shared" si="99"/>
        <v>0</v>
      </c>
      <c r="BJ511" s="54">
        <f t="shared" si="100"/>
        <v>0</v>
      </c>
      <c r="BK511" s="54">
        <f t="shared" si="101"/>
        <v>0</v>
      </c>
      <c r="BL511" s="54">
        <f t="shared" si="106"/>
        <v>0</v>
      </c>
      <c r="BM511" s="54">
        <f t="shared" si="107"/>
        <v>0</v>
      </c>
      <c r="BN511" s="54" t="str">
        <f t="shared" si="108"/>
        <v>ne</v>
      </c>
      <c r="BO511" s="54" t="str">
        <f t="shared" si="109"/>
        <v>ne</v>
      </c>
      <c r="BP511" s="54" t="str">
        <f t="shared" si="109"/>
        <v>ne</v>
      </c>
      <c r="BQ511" s="54" t="str">
        <f t="shared" si="110"/>
        <v>ne</v>
      </c>
      <c r="BR511" s="54" t="str">
        <f t="shared" si="111"/>
        <v>ne</v>
      </c>
      <c r="BS511" s="54" t="str">
        <f t="shared" si="102"/>
        <v>ne</v>
      </c>
    </row>
    <row r="512" spans="2:71" x14ac:dyDescent="0.2">
      <c r="B512" s="54" t="e">
        <f>VLOOKUP(E512,'VPS1'!$J$10:$J$29,1,FALSE)</f>
        <v>#N/A</v>
      </c>
      <c r="C512" s="131" t="str">
        <f t="shared" si="103"/>
        <v/>
      </c>
      <c r="D512" s="132"/>
      <c r="E512" s="132"/>
      <c r="F512" s="55"/>
      <c r="G512" s="132"/>
      <c r="H512" s="132"/>
      <c r="I512" s="132"/>
      <c r="J512" s="132"/>
      <c r="K512" s="132"/>
      <c r="L512" s="133"/>
      <c r="M512" s="134"/>
      <c r="N512" s="132"/>
      <c r="O512" s="132"/>
      <c r="P512" s="134" t="str">
        <f t="shared" si="104"/>
        <v>nepildyti</v>
      </c>
      <c r="Q512" s="135" t="str">
        <f t="shared" si="10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98"/>
        <v>0</v>
      </c>
      <c r="BH512" s="54">
        <f t="shared" si="105"/>
        <v>0</v>
      </c>
      <c r="BI512" s="54">
        <f t="shared" si="99"/>
        <v>0</v>
      </c>
      <c r="BJ512" s="54">
        <f t="shared" si="100"/>
        <v>0</v>
      </c>
      <c r="BK512" s="54">
        <f t="shared" si="101"/>
        <v>0</v>
      </c>
      <c r="BL512" s="54">
        <f t="shared" si="106"/>
        <v>0</v>
      </c>
      <c r="BM512" s="54">
        <f t="shared" si="107"/>
        <v>0</v>
      </c>
      <c r="BN512" s="54" t="str">
        <f t="shared" si="108"/>
        <v>ne</v>
      </c>
      <c r="BO512" s="54" t="str">
        <f t="shared" si="109"/>
        <v>ne</v>
      </c>
      <c r="BP512" s="54" t="str">
        <f t="shared" si="109"/>
        <v>ne</v>
      </c>
      <c r="BQ512" s="54" t="str">
        <f t="shared" si="110"/>
        <v>ne</v>
      </c>
      <c r="BR512" s="54" t="str">
        <f t="shared" si="111"/>
        <v>ne</v>
      </c>
      <c r="BS512" s="54" t="str">
        <f t="shared" si="102"/>
        <v>ne</v>
      </c>
    </row>
    <row r="513" spans="2:71" x14ac:dyDescent="0.2">
      <c r="B513" s="54" t="e">
        <f>VLOOKUP(E513,'VPS1'!$J$10:$J$29,1,FALSE)</f>
        <v>#N/A</v>
      </c>
      <c r="C513" s="131" t="str">
        <f t="shared" si="103"/>
        <v/>
      </c>
      <c r="D513" s="132"/>
      <c r="E513" s="132"/>
      <c r="F513" s="55"/>
      <c r="G513" s="132"/>
      <c r="H513" s="132"/>
      <c r="I513" s="132"/>
      <c r="J513" s="132"/>
      <c r="K513" s="132"/>
      <c r="L513" s="133"/>
      <c r="M513" s="134"/>
      <c r="N513" s="132"/>
      <c r="O513" s="132"/>
      <c r="P513" s="134" t="str">
        <f t="shared" si="104"/>
        <v>nepildyti</v>
      </c>
      <c r="Q513" s="135" t="str">
        <f t="shared" si="10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98"/>
        <v>0</v>
      </c>
      <c r="BH513" s="54">
        <f t="shared" si="105"/>
        <v>0</v>
      </c>
      <c r="BI513" s="54">
        <f t="shared" si="99"/>
        <v>0</v>
      </c>
      <c r="BJ513" s="54">
        <f t="shared" si="100"/>
        <v>0</v>
      </c>
      <c r="BK513" s="54">
        <f t="shared" si="101"/>
        <v>0</v>
      </c>
      <c r="BL513" s="54">
        <f t="shared" si="106"/>
        <v>0</v>
      </c>
      <c r="BM513" s="54">
        <f t="shared" si="107"/>
        <v>0</v>
      </c>
      <c r="BN513" s="54" t="str">
        <f t="shared" si="108"/>
        <v>ne</v>
      </c>
      <c r="BO513" s="54" t="str">
        <f t="shared" si="109"/>
        <v>ne</v>
      </c>
      <c r="BP513" s="54" t="str">
        <f t="shared" si="109"/>
        <v>ne</v>
      </c>
      <c r="BQ513" s="54" t="str">
        <f t="shared" si="110"/>
        <v>ne</v>
      </c>
      <c r="BR513" s="54" t="str">
        <f t="shared" si="111"/>
        <v>ne</v>
      </c>
      <c r="BS513" s="54" t="str">
        <f t="shared" si="102"/>
        <v>ne</v>
      </c>
    </row>
    <row r="514" spans="2:71" x14ac:dyDescent="0.2">
      <c r="B514" s="54" t="e">
        <f>VLOOKUP(E514,'VPS1'!$J$10:$J$29,1,FALSE)</f>
        <v>#N/A</v>
      </c>
      <c r="C514" s="131" t="str">
        <f t="shared" si="103"/>
        <v/>
      </c>
      <c r="D514" s="132"/>
      <c r="E514" s="132"/>
      <c r="F514" s="55"/>
      <c r="G514" s="132"/>
      <c r="H514" s="132"/>
      <c r="I514" s="132"/>
      <c r="J514" s="132"/>
      <c r="K514" s="132"/>
      <c r="L514" s="133"/>
      <c r="M514" s="134"/>
      <c r="N514" s="132"/>
      <c r="O514" s="132"/>
      <c r="P514" s="134" t="str">
        <f t="shared" si="104"/>
        <v>nepildyti</v>
      </c>
      <c r="Q514" s="135" t="str">
        <f t="shared" si="10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98"/>
        <v>0</v>
      </c>
      <c r="BH514" s="54">
        <f t="shared" si="105"/>
        <v>0</v>
      </c>
      <c r="BI514" s="54">
        <f t="shared" si="99"/>
        <v>0</v>
      </c>
      <c r="BJ514" s="54">
        <f t="shared" si="100"/>
        <v>0</v>
      </c>
      <c r="BK514" s="54">
        <f t="shared" si="101"/>
        <v>0</v>
      </c>
      <c r="BL514" s="54">
        <f t="shared" si="106"/>
        <v>0</v>
      </c>
      <c r="BM514" s="54">
        <f t="shared" si="107"/>
        <v>0</v>
      </c>
      <c r="BN514" s="54" t="str">
        <f t="shared" si="108"/>
        <v>ne</v>
      </c>
      <c r="BO514" s="54" t="str">
        <f t="shared" si="109"/>
        <v>ne</v>
      </c>
      <c r="BP514" s="54" t="str">
        <f t="shared" si="109"/>
        <v>ne</v>
      </c>
      <c r="BQ514" s="54" t="str">
        <f t="shared" si="110"/>
        <v>ne</v>
      </c>
      <c r="BR514" s="54" t="str">
        <f t="shared" si="111"/>
        <v>ne</v>
      </c>
      <c r="BS514" s="54" t="str">
        <f t="shared" si="102"/>
        <v>ne</v>
      </c>
    </row>
    <row r="515" spans="2:71" x14ac:dyDescent="0.2">
      <c r="B515" s="54" t="e">
        <f>VLOOKUP(E515,'VPS1'!$J$10:$J$29,1,FALSE)</f>
        <v>#N/A</v>
      </c>
      <c r="C515" s="131" t="str">
        <f t="shared" si="103"/>
        <v/>
      </c>
      <c r="D515" s="132"/>
      <c r="E515" s="132"/>
      <c r="F515" s="55"/>
      <c r="G515" s="132"/>
      <c r="H515" s="132"/>
      <c r="I515" s="132"/>
      <c r="J515" s="132"/>
      <c r="K515" s="132"/>
      <c r="L515" s="133"/>
      <c r="M515" s="134"/>
      <c r="N515" s="132"/>
      <c r="O515" s="132"/>
      <c r="P515" s="134" t="str">
        <f t="shared" si="104"/>
        <v>nepildyti</v>
      </c>
      <c r="Q515" s="135" t="str">
        <f t="shared" si="10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98"/>
        <v>0</v>
      </c>
      <c r="BH515" s="54">
        <f t="shared" si="105"/>
        <v>0</v>
      </c>
      <c r="BI515" s="54">
        <f t="shared" si="99"/>
        <v>0</v>
      </c>
      <c r="BJ515" s="54">
        <f t="shared" si="100"/>
        <v>0</v>
      </c>
      <c r="BK515" s="54">
        <f t="shared" si="101"/>
        <v>0</v>
      </c>
      <c r="BL515" s="54">
        <f t="shared" si="106"/>
        <v>0</v>
      </c>
      <c r="BM515" s="54">
        <f t="shared" si="107"/>
        <v>0</v>
      </c>
      <c r="BN515" s="54" t="str">
        <f t="shared" si="108"/>
        <v>ne</v>
      </c>
      <c r="BO515" s="54" t="str">
        <f t="shared" si="109"/>
        <v>ne</v>
      </c>
      <c r="BP515" s="54" t="str">
        <f t="shared" si="109"/>
        <v>ne</v>
      </c>
      <c r="BQ515" s="54" t="str">
        <f t="shared" si="110"/>
        <v>ne</v>
      </c>
      <c r="BR515" s="54" t="str">
        <f t="shared" si="111"/>
        <v>ne</v>
      </c>
      <c r="BS515" s="54" t="str">
        <f t="shared" si="102"/>
        <v>ne</v>
      </c>
    </row>
    <row r="516" spans="2:71" x14ac:dyDescent="0.2">
      <c r="B516" s="54" t="e">
        <f>VLOOKUP(E516,'VPS1'!$J$10:$J$29,1,FALSE)</f>
        <v>#N/A</v>
      </c>
      <c r="C516" s="131" t="str">
        <f t="shared" si="103"/>
        <v/>
      </c>
      <c r="D516" s="132"/>
      <c r="E516" s="132"/>
      <c r="F516" s="55"/>
      <c r="G516" s="132"/>
      <c r="H516" s="132"/>
      <c r="I516" s="132"/>
      <c r="J516" s="132"/>
      <c r="K516" s="132"/>
      <c r="L516" s="133"/>
      <c r="M516" s="134"/>
      <c r="N516" s="132"/>
      <c r="O516" s="132"/>
      <c r="P516" s="134" t="str">
        <f t="shared" si="104"/>
        <v>nepildyti</v>
      </c>
      <c r="Q516" s="135" t="str">
        <f t="shared" si="10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98"/>
        <v>0</v>
      </c>
      <c r="BH516" s="54">
        <f t="shared" si="105"/>
        <v>0</v>
      </c>
      <c r="BI516" s="54">
        <f t="shared" si="99"/>
        <v>0</v>
      </c>
      <c r="BJ516" s="54">
        <f t="shared" si="100"/>
        <v>0</v>
      </c>
      <c r="BK516" s="54">
        <f t="shared" si="101"/>
        <v>0</v>
      </c>
      <c r="BL516" s="54">
        <f t="shared" si="106"/>
        <v>0</v>
      </c>
      <c r="BM516" s="54">
        <f t="shared" si="107"/>
        <v>0</v>
      </c>
      <c r="BN516" s="54" t="str">
        <f t="shared" si="108"/>
        <v>ne</v>
      </c>
      <c r="BO516" s="54" t="str">
        <f t="shared" si="109"/>
        <v>ne</v>
      </c>
      <c r="BP516" s="54" t="str">
        <f t="shared" si="109"/>
        <v>ne</v>
      </c>
      <c r="BQ516" s="54" t="str">
        <f t="shared" si="110"/>
        <v>ne</v>
      </c>
      <c r="BR516" s="54" t="str">
        <f t="shared" si="111"/>
        <v>ne</v>
      </c>
      <c r="BS516" s="54" t="str">
        <f t="shared" si="102"/>
        <v>ne</v>
      </c>
    </row>
    <row r="517" spans="2:71" x14ac:dyDescent="0.2">
      <c r="B517" s="54" t="e">
        <f>VLOOKUP(E517,'VPS1'!$J$10:$J$29,1,FALSE)</f>
        <v>#N/A</v>
      </c>
      <c r="C517" s="131" t="str">
        <f t="shared" si="103"/>
        <v/>
      </c>
      <c r="D517" s="132"/>
      <c r="E517" s="132"/>
      <c r="F517" s="55"/>
      <c r="G517" s="132"/>
      <c r="H517" s="132"/>
      <c r="I517" s="132"/>
      <c r="J517" s="132"/>
      <c r="K517" s="132"/>
      <c r="L517" s="133"/>
      <c r="M517" s="134"/>
      <c r="N517" s="132"/>
      <c r="O517" s="132"/>
      <c r="P517" s="134" t="str">
        <f t="shared" si="104"/>
        <v>nepildyti</v>
      </c>
      <c r="Q517" s="135" t="str">
        <f t="shared" si="10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98"/>
        <v>0</v>
      </c>
      <c r="BH517" s="54">
        <f t="shared" si="105"/>
        <v>0</v>
      </c>
      <c r="BI517" s="54">
        <f t="shared" si="99"/>
        <v>0</v>
      </c>
      <c r="BJ517" s="54">
        <f t="shared" si="100"/>
        <v>0</v>
      </c>
      <c r="BK517" s="54">
        <f t="shared" si="101"/>
        <v>0</v>
      </c>
      <c r="BL517" s="54">
        <f t="shared" si="106"/>
        <v>0</v>
      </c>
      <c r="BM517" s="54">
        <f t="shared" si="107"/>
        <v>0</v>
      </c>
      <c r="BN517" s="54" t="str">
        <f t="shared" si="108"/>
        <v>ne</v>
      </c>
      <c r="BO517" s="54" t="str">
        <f t="shared" si="109"/>
        <v>ne</v>
      </c>
      <c r="BP517" s="54" t="str">
        <f t="shared" si="109"/>
        <v>ne</v>
      </c>
      <c r="BQ517" s="54" t="str">
        <f t="shared" si="110"/>
        <v>ne</v>
      </c>
      <c r="BR517" s="54" t="str">
        <f t="shared" si="111"/>
        <v>ne</v>
      </c>
      <c r="BS517" s="54" t="str">
        <f t="shared" si="102"/>
        <v>ne</v>
      </c>
    </row>
    <row r="518" spans="2:71" x14ac:dyDescent="0.2">
      <c r="B518" s="54" t="e">
        <f>VLOOKUP(E518,'VPS1'!$J$10:$J$29,1,FALSE)</f>
        <v>#N/A</v>
      </c>
      <c r="C518" s="131" t="str">
        <f t="shared" si="103"/>
        <v/>
      </c>
      <c r="D518" s="132"/>
      <c r="E518" s="132"/>
      <c r="F518" s="55"/>
      <c r="G518" s="132"/>
      <c r="H518" s="132"/>
      <c r="I518" s="132"/>
      <c r="J518" s="132"/>
      <c r="K518" s="132"/>
      <c r="L518" s="133"/>
      <c r="M518" s="134"/>
      <c r="N518" s="132"/>
      <c r="O518" s="132"/>
      <c r="P518" s="134" t="str">
        <f t="shared" si="104"/>
        <v>nepildyti</v>
      </c>
      <c r="Q518" s="135" t="str">
        <f t="shared" si="10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si="98"/>
        <v>0</v>
      </c>
      <c r="BH518" s="54">
        <f t="shared" si="105"/>
        <v>0</v>
      </c>
      <c r="BI518" s="54">
        <f t="shared" si="99"/>
        <v>0</v>
      </c>
      <c r="BJ518" s="54">
        <f t="shared" si="100"/>
        <v>0</v>
      </c>
      <c r="BK518" s="54">
        <f t="shared" si="101"/>
        <v>0</v>
      </c>
      <c r="BL518" s="54">
        <f t="shared" si="106"/>
        <v>0</v>
      </c>
      <c r="BM518" s="54">
        <f t="shared" si="107"/>
        <v>0</v>
      </c>
      <c r="BN518" s="54" t="str">
        <f t="shared" si="108"/>
        <v>ne</v>
      </c>
      <c r="BO518" s="54" t="str">
        <f t="shared" si="109"/>
        <v>ne</v>
      </c>
      <c r="BP518" s="54" t="str">
        <f t="shared" si="109"/>
        <v>ne</v>
      </c>
      <c r="BQ518" s="54" t="str">
        <f t="shared" si="110"/>
        <v>ne</v>
      </c>
      <c r="BR518" s="54" t="str">
        <f t="shared" si="111"/>
        <v>ne</v>
      </c>
      <c r="BS518" s="54" t="str">
        <f t="shared" si="102"/>
        <v>ne</v>
      </c>
    </row>
    <row r="519" spans="2:71" x14ac:dyDescent="0.2">
      <c r="B519" s="54" t="e">
        <f>VLOOKUP(E519,'VPS1'!$J$10:$J$29,1,FALSE)</f>
        <v>#N/A</v>
      </c>
      <c r="C519" s="131" t="str">
        <f t="shared" si="103"/>
        <v/>
      </c>
      <c r="D519" s="132"/>
      <c r="E519" s="132"/>
      <c r="F519" s="55"/>
      <c r="G519" s="132"/>
      <c r="H519" s="132"/>
      <c r="I519" s="132"/>
      <c r="J519" s="132"/>
      <c r="K519" s="132"/>
      <c r="L519" s="133"/>
      <c r="M519" s="134"/>
      <c r="N519" s="132"/>
      <c r="O519" s="132"/>
      <c r="P519" s="134" t="str">
        <f t="shared" si="104"/>
        <v>nepildyti</v>
      </c>
      <c r="Q519" s="135" t="str">
        <f t="shared" si="104"/>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98"/>
        <v>0</v>
      </c>
      <c r="BH519" s="54">
        <f t="shared" si="105"/>
        <v>0</v>
      </c>
      <c r="BI519" s="54">
        <f t="shared" si="99"/>
        <v>0</v>
      </c>
      <c r="BJ519" s="54">
        <f t="shared" si="100"/>
        <v>0</v>
      </c>
      <c r="BK519" s="54">
        <f t="shared" si="101"/>
        <v>0</v>
      </c>
      <c r="BL519" s="54">
        <f t="shared" si="106"/>
        <v>0</v>
      </c>
      <c r="BM519" s="54">
        <f t="shared" si="107"/>
        <v>0</v>
      </c>
      <c r="BN519" s="54" t="str">
        <f t="shared" si="108"/>
        <v>ne</v>
      </c>
      <c r="BO519" s="54" t="str">
        <f t="shared" si="109"/>
        <v>ne</v>
      </c>
      <c r="BP519" s="54" t="str">
        <f t="shared" si="109"/>
        <v>ne</v>
      </c>
      <c r="BQ519" s="54" t="str">
        <f t="shared" si="110"/>
        <v>ne</v>
      </c>
      <c r="BR519" s="54" t="str">
        <f t="shared" si="111"/>
        <v>ne</v>
      </c>
      <c r="BS519" s="54" t="str">
        <f t="shared" si="102"/>
        <v>ne</v>
      </c>
    </row>
    <row r="520" spans="2:71" x14ac:dyDescent="0.2">
      <c r="B520" s="54" t="e">
        <f>VLOOKUP(E520,'VPS1'!$J$10:$J$29,1,FALSE)</f>
        <v>#N/A</v>
      </c>
      <c r="C520" s="131" t="str">
        <f t="shared" si="103"/>
        <v/>
      </c>
      <c r="D520" s="132"/>
      <c r="E520" s="132"/>
      <c r="F520" s="55"/>
      <c r="G520" s="132"/>
      <c r="H520" s="132"/>
      <c r="I520" s="132"/>
      <c r="J520" s="132"/>
      <c r="K520" s="132"/>
      <c r="L520" s="133"/>
      <c r="M520" s="134"/>
      <c r="N520" s="132"/>
      <c r="O520" s="132"/>
      <c r="P520" s="134" t="str">
        <f t="shared" si="104"/>
        <v>nepildyti</v>
      </c>
      <c r="Q520" s="135" t="str">
        <f t="shared" si="104"/>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98"/>
        <v>0</v>
      </c>
      <c r="BH520" s="54">
        <f t="shared" si="105"/>
        <v>0</v>
      </c>
      <c r="BI520" s="54">
        <f t="shared" si="99"/>
        <v>0</v>
      </c>
      <c r="BJ520" s="54">
        <f t="shared" si="100"/>
        <v>0</v>
      </c>
      <c r="BK520" s="54">
        <f t="shared" si="101"/>
        <v>0</v>
      </c>
      <c r="BL520" s="54">
        <f t="shared" si="106"/>
        <v>0</v>
      </c>
      <c r="BM520" s="54">
        <f t="shared" si="107"/>
        <v>0</v>
      </c>
      <c r="BN520" s="54" t="str">
        <f t="shared" si="108"/>
        <v>ne</v>
      </c>
      <c r="BO520" s="54" t="str">
        <f t="shared" si="109"/>
        <v>ne</v>
      </c>
      <c r="BP520" s="54" t="str">
        <f t="shared" si="109"/>
        <v>ne</v>
      </c>
      <c r="BQ520" s="54" t="str">
        <f t="shared" si="110"/>
        <v>ne</v>
      </c>
      <c r="BR520" s="54" t="str">
        <f t="shared" si="111"/>
        <v>ne</v>
      </c>
      <c r="BS520" s="54" t="str">
        <f t="shared" si="102"/>
        <v>ne</v>
      </c>
    </row>
    <row r="521" spans="2:71" x14ac:dyDescent="0.2">
      <c r="B521" s="54" t="e">
        <f>VLOOKUP(E521,'VPS1'!$J$10:$J$29,1,FALSE)</f>
        <v>#N/A</v>
      </c>
      <c r="C521" s="131" t="str">
        <f t="shared" si="103"/>
        <v/>
      </c>
      <c r="D521" s="132"/>
      <c r="E521" s="132"/>
      <c r="F521" s="55"/>
      <c r="G521" s="132"/>
      <c r="H521" s="132"/>
      <c r="I521" s="132"/>
      <c r="J521" s="132"/>
      <c r="K521" s="132"/>
      <c r="L521" s="133"/>
      <c r="M521" s="134"/>
      <c r="N521" s="132"/>
      <c r="O521" s="132"/>
      <c r="P521" s="134" t="str">
        <f t="shared" si="104"/>
        <v>nepildyti</v>
      </c>
      <c r="Q521" s="135" t="str">
        <f t="shared" si="104"/>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98"/>
        <v>0</v>
      </c>
      <c r="BH521" s="54">
        <f t="shared" si="105"/>
        <v>0</v>
      </c>
      <c r="BI521" s="54">
        <f t="shared" si="99"/>
        <v>0</v>
      </c>
      <c r="BJ521" s="54">
        <f t="shared" si="100"/>
        <v>0</v>
      </c>
      <c r="BK521" s="54">
        <f t="shared" si="101"/>
        <v>0</v>
      </c>
      <c r="BL521" s="54">
        <f t="shared" si="106"/>
        <v>0</v>
      </c>
      <c r="BM521" s="54">
        <f t="shared" si="107"/>
        <v>0</v>
      </c>
      <c r="BN521" s="54" t="str">
        <f t="shared" si="108"/>
        <v>ne</v>
      </c>
      <c r="BO521" s="54" t="str">
        <f t="shared" si="109"/>
        <v>ne</v>
      </c>
      <c r="BP521" s="54" t="str">
        <f t="shared" si="109"/>
        <v>ne</v>
      </c>
      <c r="BQ521" s="54" t="str">
        <f t="shared" si="110"/>
        <v>ne</v>
      </c>
      <c r="BR521" s="54" t="str">
        <f t="shared" si="111"/>
        <v>ne</v>
      </c>
      <c r="BS521" s="54" t="str">
        <f t="shared" si="102"/>
        <v>ne</v>
      </c>
    </row>
    <row r="522" spans="2:71" x14ac:dyDescent="0.2">
      <c r="B522" s="54" t="e">
        <f>VLOOKUP(E522,'VPS1'!$J$10:$J$29,1,FALSE)</f>
        <v>#N/A</v>
      </c>
      <c r="C522" s="131" t="str">
        <f t="shared" si="103"/>
        <v/>
      </c>
      <c r="D522" s="132"/>
      <c r="E522" s="132"/>
      <c r="F522" s="55"/>
      <c r="G522" s="132"/>
      <c r="H522" s="132"/>
      <c r="I522" s="132"/>
      <c r="J522" s="132"/>
      <c r="K522" s="132"/>
      <c r="L522" s="133"/>
      <c r="M522" s="134"/>
      <c r="N522" s="132"/>
      <c r="O522" s="132"/>
      <c r="P522" s="134" t="str">
        <f t="shared" si="104"/>
        <v>nepildyti</v>
      </c>
      <c r="Q522" s="135" t="str">
        <f t="shared" si="104"/>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ref="BG522:BG585" si="112">IF($F522&gt;0,YEAR($F522),)</f>
        <v>0</v>
      </c>
      <c r="BH522" s="54">
        <f t="shared" si="105"/>
        <v>0</v>
      </c>
      <c r="BI522" s="54">
        <f t="shared" ref="BI522:BI585" si="113">IF($AH522&gt;0,YEAR($AH522),)</f>
        <v>0</v>
      </c>
      <c r="BJ522" s="54">
        <f t="shared" ref="BJ522:BJ585" si="114">IF($AI522&gt;0,YEAR($AI522),)</f>
        <v>0</v>
      </c>
      <c r="BK522" s="54">
        <f t="shared" ref="BK522:BK585" si="115">IF($AJ522&gt;0,YEAR($AJ522),)</f>
        <v>0</v>
      </c>
      <c r="BL522" s="54">
        <f t="shared" si="106"/>
        <v>0</v>
      </c>
      <c r="BM522" s="54">
        <f t="shared" si="107"/>
        <v>0</v>
      </c>
      <c r="BN522" s="54" t="str">
        <f t="shared" si="108"/>
        <v>ne</v>
      </c>
      <c r="BO522" s="54" t="str">
        <f t="shared" si="109"/>
        <v>ne</v>
      </c>
      <c r="BP522" s="54" t="str">
        <f t="shared" si="109"/>
        <v>ne</v>
      </c>
      <c r="BQ522" s="54" t="str">
        <f t="shared" si="110"/>
        <v>ne</v>
      </c>
      <c r="BR522" s="54" t="str">
        <f t="shared" si="111"/>
        <v>ne</v>
      </c>
      <c r="BS522" s="54" t="str">
        <f t="shared" ref="BS522:BS585" si="116">IF(BK522&gt;0,"taip","ne")</f>
        <v>ne</v>
      </c>
    </row>
    <row r="523" spans="2:71" x14ac:dyDescent="0.2">
      <c r="B523" s="54" t="e">
        <f>VLOOKUP(E523,'VPS1'!$J$10:$J$29,1,FALSE)</f>
        <v>#N/A</v>
      </c>
      <c r="C523" s="131" t="str">
        <f t="shared" ref="C523:C586" si="117">LEFT(E523,4)</f>
        <v/>
      </c>
      <c r="D523" s="132"/>
      <c r="E523" s="132"/>
      <c r="F523" s="55"/>
      <c r="G523" s="132"/>
      <c r="H523" s="132"/>
      <c r="I523" s="132"/>
      <c r="J523" s="132"/>
      <c r="K523" s="132"/>
      <c r="L523" s="133"/>
      <c r="M523" s="134"/>
      <c r="N523" s="132"/>
      <c r="O523" s="132"/>
      <c r="P523" s="134" t="str">
        <f t="shared" ref="P523:Q586" si="118">IF($N523="fizinis asmuo","užpildykite","nepildyti")</f>
        <v>nepildyti</v>
      </c>
      <c r="Q523" s="135" t="str">
        <f t="shared" si="118"/>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si="112"/>
        <v>0</v>
      </c>
      <c r="BH523" s="54">
        <f t="shared" ref="BH523:BH586" si="119">IF($AF523&gt;0,YEAR($AF523),)</f>
        <v>0</v>
      </c>
      <c r="BI523" s="54">
        <f t="shared" si="113"/>
        <v>0</v>
      </c>
      <c r="BJ523" s="54">
        <f t="shared" si="114"/>
        <v>0</v>
      </c>
      <c r="BK523" s="54">
        <f t="shared" si="115"/>
        <v>0</v>
      </c>
      <c r="BL523" s="54">
        <f t="shared" ref="BL523:BL586" si="120">IF($AK523&gt;0,$AK523,)</f>
        <v>0</v>
      </c>
      <c r="BM523" s="54">
        <f t="shared" ref="BM523:BM586" si="121">IF($AL523&gt;0,$AL523,)</f>
        <v>0</v>
      </c>
      <c r="BN523" s="54" t="str">
        <f t="shared" ref="BN523:BN586" si="122">IF(BH523&gt;0,"taip","ne")</f>
        <v>ne</v>
      </c>
      <c r="BO523" s="54" t="str">
        <f t="shared" ref="BO523:BP586" si="123">IF(BI523&gt;0,"taip","ne")</f>
        <v>ne</v>
      </c>
      <c r="BP523" s="54" t="str">
        <f t="shared" si="123"/>
        <v>ne</v>
      </c>
      <c r="BQ523" s="54" t="str">
        <f t="shared" ref="BQ523:BQ586" si="124">IF(BL523&gt;0,"taip","ne")</f>
        <v>ne</v>
      </c>
      <c r="BR523" s="54" t="str">
        <f t="shared" ref="BR523:BR586" si="125">IF(BM523&gt;0,"taip","ne")</f>
        <v>ne</v>
      </c>
      <c r="BS523" s="54" t="str">
        <f t="shared" si="116"/>
        <v>ne</v>
      </c>
    </row>
    <row r="524" spans="2:71" x14ac:dyDescent="0.2">
      <c r="B524" s="54" t="e">
        <f>VLOOKUP(E524,'VPS1'!$J$10:$J$29,1,FALSE)</f>
        <v>#N/A</v>
      </c>
      <c r="C524" s="131" t="str">
        <f t="shared" si="117"/>
        <v/>
      </c>
      <c r="D524" s="132"/>
      <c r="E524" s="132"/>
      <c r="F524" s="55"/>
      <c r="G524" s="132"/>
      <c r="H524" s="132"/>
      <c r="I524" s="132"/>
      <c r="J524" s="132"/>
      <c r="K524" s="132"/>
      <c r="L524" s="133"/>
      <c r="M524" s="134"/>
      <c r="N524" s="132"/>
      <c r="O524" s="132"/>
      <c r="P524" s="134" t="str">
        <f t="shared" si="118"/>
        <v>nepildyti</v>
      </c>
      <c r="Q524" s="135" t="str">
        <f t="shared" si="11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12"/>
        <v>0</v>
      </c>
      <c r="BH524" s="54">
        <f t="shared" si="119"/>
        <v>0</v>
      </c>
      <c r="BI524" s="54">
        <f t="shared" si="113"/>
        <v>0</v>
      </c>
      <c r="BJ524" s="54">
        <f t="shared" si="114"/>
        <v>0</v>
      </c>
      <c r="BK524" s="54">
        <f t="shared" si="115"/>
        <v>0</v>
      </c>
      <c r="BL524" s="54">
        <f t="shared" si="120"/>
        <v>0</v>
      </c>
      <c r="BM524" s="54">
        <f t="shared" si="121"/>
        <v>0</v>
      </c>
      <c r="BN524" s="54" t="str">
        <f t="shared" si="122"/>
        <v>ne</v>
      </c>
      <c r="BO524" s="54" t="str">
        <f t="shared" si="123"/>
        <v>ne</v>
      </c>
      <c r="BP524" s="54" t="str">
        <f t="shared" si="123"/>
        <v>ne</v>
      </c>
      <c r="BQ524" s="54" t="str">
        <f t="shared" si="124"/>
        <v>ne</v>
      </c>
      <c r="BR524" s="54" t="str">
        <f t="shared" si="125"/>
        <v>ne</v>
      </c>
      <c r="BS524" s="54" t="str">
        <f t="shared" si="116"/>
        <v>ne</v>
      </c>
    </row>
    <row r="525" spans="2:71" x14ac:dyDescent="0.2">
      <c r="B525" s="54" t="e">
        <f>VLOOKUP(E525,'VPS1'!$J$10:$J$29,1,FALSE)</f>
        <v>#N/A</v>
      </c>
      <c r="C525" s="131" t="str">
        <f t="shared" si="117"/>
        <v/>
      </c>
      <c r="D525" s="132"/>
      <c r="E525" s="132"/>
      <c r="F525" s="55"/>
      <c r="G525" s="132"/>
      <c r="H525" s="132"/>
      <c r="I525" s="132"/>
      <c r="J525" s="132"/>
      <c r="K525" s="132"/>
      <c r="L525" s="133"/>
      <c r="M525" s="134"/>
      <c r="N525" s="132"/>
      <c r="O525" s="132"/>
      <c r="P525" s="134" t="str">
        <f t="shared" si="118"/>
        <v>nepildyti</v>
      </c>
      <c r="Q525" s="135" t="str">
        <f t="shared" si="11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12"/>
        <v>0</v>
      </c>
      <c r="BH525" s="54">
        <f t="shared" si="119"/>
        <v>0</v>
      </c>
      <c r="BI525" s="54">
        <f t="shared" si="113"/>
        <v>0</v>
      </c>
      <c r="BJ525" s="54">
        <f t="shared" si="114"/>
        <v>0</v>
      </c>
      <c r="BK525" s="54">
        <f t="shared" si="115"/>
        <v>0</v>
      </c>
      <c r="BL525" s="54">
        <f t="shared" si="120"/>
        <v>0</v>
      </c>
      <c r="BM525" s="54">
        <f t="shared" si="121"/>
        <v>0</v>
      </c>
      <c r="BN525" s="54" t="str">
        <f t="shared" si="122"/>
        <v>ne</v>
      </c>
      <c r="BO525" s="54" t="str">
        <f t="shared" si="123"/>
        <v>ne</v>
      </c>
      <c r="BP525" s="54" t="str">
        <f t="shared" si="123"/>
        <v>ne</v>
      </c>
      <c r="BQ525" s="54" t="str">
        <f t="shared" si="124"/>
        <v>ne</v>
      </c>
      <c r="BR525" s="54" t="str">
        <f t="shared" si="125"/>
        <v>ne</v>
      </c>
      <c r="BS525" s="54" t="str">
        <f t="shared" si="116"/>
        <v>ne</v>
      </c>
    </row>
    <row r="526" spans="2:71" x14ac:dyDescent="0.2">
      <c r="B526" s="54" t="e">
        <f>VLOOKUP(E526,'VPS1'!$J$10:$J$29,1,FALSE)</f>
        <v>#N/A</v>
      </c>
      <c r="C526" s="131" t="str">
        <f t="shared" si="117"/>
        <v/>
      </c>
      <c r="D526" s="132"/>
      <c r="E526" s="132"/>
      <c r="F526" s="55"/>
      <c r="G526" s="132"/>
      <c r="H526" s="132"/>
      <c r="I526" s="132"/>
      <c r="J526" s="132"/>
      <c r="K526" s="132"/>
      <c r="L526" s="133"/>
      <c r="M526" s="134"/>
      <c r="N526" s="132"/>
      <c r="O526" s="132"/>
      <c r="P526" s="134" t="str">
        <f t="shared" si="118"/>
        <v>nepildyti</v>
      </c>
      <c r="Q526" s="135" t="str">
        <f t="shared" si="11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12"/>
        <v>0</v>
      </c>
      <c r="BH526" s="54">
        <f t="shared" si="119"/>
        <v>0</v>
      </c>
      <c r="BI526" s="54">
        <f t="shared" si="113"/>
        <v>0</v>
      </c>
      <c r="BJ526" s="54">
        <f t="shared" si="114"/>
        <v>0</v>
      </c>
      <c r="BK526" s="54">
        <f t="shared" si="115"/>
        <v>0</v>
      </c>
      <c r="BL526" s="54">
        <f t="shared" si="120"/>
        <v>0</v>
      </c>
      <c r="BM526" s="54">
        <f t="shared" si="121"/>
        <v>0</v>
      </c>
      <c r="BN526" s="54" t="str">
        <f t="shared" si="122"/>
        <v>ne</v>
      </c>
      <c r="BO526" s="54" t="str">
        <f t="shared" si="123"/>
        <v>ne</v>
      </c>
      <c r="BP526" s="54" t="str">
        <f t="shared" si="123"/>
        <v>ne</v>
      </c>
      <c r="BQ526" s="54" t="str">
        <f t="shared" si="124"/>
        <v>ne</v>
      </c>
      <c r="BR526" s="54" t="str">
        <f t="shared" si="125"/>
        <v>ne</v>
      </c>
      <c r="BS526" s="54" t="str">
        <f t="shared" si="116"/>
        <v>ne</v>
      </c>
    </row>
    <row r="527" spans="2:71" x14ac:dyDescent="0.2">
      <c r="B527" s="54" t="e">
        <f>VLOOKUP(E527,'VPS1'!$J$10:$J$29,1,FALSE)</f>
        <v>#N/A</v>
      </c>
      <c r="C527" s="131" t="str">
        <f t="shared" si="117"/>
        <v/>
      </c>
      <c r="D527" s="132"/>
      <c r="E527" s="132"/>
      <c r="F527" s="55"/>
      <c r="G527" s="132"/>
      <c r="H527" s="132"/>
      <c r="I527" s="132"/>
      <c r="J527" s="132"/>
      <c r="K527" s="132"/>
      <c r="L527" s="133"/>
      <c r="M527" s="134"/>
      <c r="N527" s="132"/>
      <c r="O527" s="132"/>
      <c r="P527" s="134" t="str">
        <f t="shared" si="118"/>
        <v>nepildyti</v>
      </c>
      <c r="Q527" s="135" t="str">
        <f t="shared" si="11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12"/>
        <v>0</v>
      </c>
      <c r="BH527" s="54">
        <f t="shared" si="119"/>
        <v>0</v>
      </c>
      <c r="BI527" s="54">
        <f t="shared" si="113"/>
        <v>0</v>
      </c>
      <c r="BJ527" s="54">
        <f t="shared" si="114"/>
        <v>0</v>
      </c>
      <c r="BK527" s="54">
        <f t="shared" si="115"/>
        <v>0</v>
      </c>
      <c r="BL527" s="54">
        <f t="shared" si="120"/>
        <v>0</v>
      </c>
      <c r="BM527" s="54">
        <f t="shared" si="121"/>
        <v>0</v>
      </c>
      <c r="BN527" s="54" t="str">
        <f t="shared" si="122"/>
        <v>ne</v>
      </c>
      <c r="BO527" s="54" t="str">
        <f t="shared" si="123"/>
        <v>ne</v>
      </c>
      <c r="BP527" s="54" t="str">
        <f t="shared" si="123"/>
        <v>ne</v>
      </c>
      <c r="BQ527" s="54" t="str">
        <f t="shared" si="124"/>
        <v>ne</v>
      </c>
      <c r="BR527" s="54" t="str">
        <f t="shared" si="125"/>
        <v>ne</v>
      </c>
      <c r="BS527" s="54" t="str">
        <f t="shared" si="116"/>
        <v>ne</v>
      </c>
    </row>
    <row r="528" spans="2:71" x14ac:dyDescent="0.2">
      <c r="B528" s="54" t="e">
        <f>VLOOKUP(E528,'VPS1'!$J$10:$J$29,1,FALSE)</f>
        <v>#N/A</v>
      </c>
      <c r="C528" s="131" t="str">
        <f t="shared" si="117"/>
        <v/>
      </c>
      <c r="D528" s="132"/>
      <c r="E528" s="132"/>
      <c r="F528" s="55"/>
      <c r="G528" s="132"/>
      <c r="H528" s="132"/>
      <c r="I528" s="132"/>
      <c r="J528" s="132"/>
      <c r="K528" s="132"/>
      <c r="L528" s="133"/>
      <c r="M528" s="134"/>
      <c r="N528" s="132"/>
      <c r="O528" s="132"/>
      <c r="P528" s="134" t="str">
        <f t="shared" si="118"/>
        <v>nepildyti</v>
      </c>
      <c r="Q528" s="135" t="str">
        <f t="shared" si="11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12"/>
        <v>0</v>
      </c>
      <c r="BH528" s="54">
        <f t="shared" si="119"/>
        <v>0</v>
      </c>
      <c r="BI528" s="54">
        <f t="shared" si="113"/>
        <v>0</v>
      </c>
      <c r="BJ528" s="54">
        <f t="shared" si="114"/>
        <v>0</v>
      </c>
      <c r="BK528" s="54">
        <f t="shared" si="115"/>
        <v>0</v>
      </c>
      <c r="BL528" s="54">
        <f t="shared" si="120"/>
        <v>0</v>
      </c>
      <c r="BM528" s="54">
        <f t="shared" si="121"/>
        <v>0</v>
      </c>
      <c r="BN528" s="54" t="str">
        <f t="shared" si="122"/>
        <v>ne</v>
      </c>
      <c r="BO528" s="54" t="str">
        <f t="shared" si="123"/>
        <v>ne</v>
      </c>
      <c r="BP528" s="54" t="str">
        <f t="shared" si="123"/>
        <v>ne</v>
      </c>
      <c r="BQ528" s="54" t="str">
        <f t="shared" si="124"/>
        <v>ne</v>
      </c>
      <c r="BR528" s="54" t="str">
        <f t="shared" si="125"/>
        <v>ne</v>
      </c>
      <c r="BS528" s="54" t="str">
        <f t="shared" si="116"/>
        <v>ne</v>
      </c>
    </row>
    <row r="529" spans="2:71" x14ac:dyDescent="0.2">
      <c r="B529" s="54" t="e">
        <f>VLOOKUP(E529,'VPS1'!$J$10:$J$29,1,FALSE)</f>
        <v>#N/A</v>
      </c>
      <c r="C529" s="131" t="str">
        <f t="shared" si="117"/>
        <v/>
      </c>
      <c r="D529" s="132"/>
      <c r="E529" s="132"/>
      <c r="F529" s="55"/>
      <c r="G529" s="132"/>
      <c r="H529" s="132"/>
      <c r="I529" s="132"/>
      <c r="J529" s="132"/>
      <c r="K529" s="132"/>
      <c r="L529" s="133"/>
      <c r="M529" s="134"/>
      <c r="N529" s="132"/>
      <c r="O529" s="132"/>
      <c r="P529" s="134" t="str">
        <f t="shared" si="118"/>
        <v>nepildyti</v>
      </c>
      <c r="Q529" s="135" t="str">
        <f t="shared" si="11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12"/>
        <v>0</v>
      </c>
      <c r="BH529" s="54">
        <f t="shared" si="119"/>
        <v>0</v>
      </c>
      <c r="BI529" s="54">
        <f t="shared" si="113"/>
        <v>0</v>
      </c>
      <c r="BJ529" s="54">
        <f t="shared" si="114"/>
        <v>0</v>
      </c>
      <c r="BK529" s="54">
        <f t="shared" si="115"/>
        <v>0</v>
      </c>
      <c r="BL529" s="54">
        <f t="shared" si="120"/>
        <v>0</v>
      </c>
      <c r="BM529" s="54">
        <f t="shared" si="121"/>
        <v>0</v>
      </c>
      <c r="BN529" s="54" t="str">
        <f t="shared" si="122"/>
        <v>ne</v>
      </c>
      <c r="BO529" s="54" t="str">
        <f t="shared" si="123"/>
        <v>ne</v>
      </c>
      <c r="BP529" s="54" t="str">
        <f t="shared" si="123"/>
        <v>ne</v>
      </c>
      <c r="BQ529" s="54" t="str">
        <f t="shared" si="124"/>
        <v>ne</v>
      </c>
      <c r="BR529" s="54" t="str">
        <f t="shared" si="125"/>
        <v>ne</v>
      </c>
      <c r="BS529" s="54" t="str">
        <f t="shared" si="116"/>
        <v>ne</v>
      </c>
    </row>
    <row r="530" spans="2:71" x14ac:dyDescent="0.2">
      <c r="B530" s="54" t="e">
        <f>VLOOKUP(E530,'VPS1'!$J$10:$J$29,1,FALSE)</f>
        <v>#N/A</v>
      </c>
      <c r="C530" s="131" t="str">
        <f t="shared" si="117"/>
        <v/>
      </c>
      <c r="D530" s="132"/>
      <c r="E530" s="132"/>
      <c r="F530" s="55"/>
      <c r="G530" s="132"/>
      <c r="H530" s="132"/>
      <c r="I530" s="132"/>
      <c r="J530" s="132"/>
      <c r="K530" s="132"/>
      <c r="L530" s="133"/>
      <c r="M530" s="134"/>
      <c r="N530" s="132"/>
      <c r="O530" s="132"/>
      <c r="P530" s="134" t="str">
        <f t="shared" si="118"/>
        <v>nepildyti</v>
      </c>
      <c r="Q530" s="135" t="str">
        <f t="shared" si="11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12"/>
        <v>0</v>
      </c>
      <c r="BH530" s="54">
        <f t="shared" si="119"/>
        <v>0</v>
      </c>
      <c r="BI530" s="54">
        <f t="shared" si="113"/>
        <v>0</v>
      </c>
      <c r="BJ530" s="54">
        <f t="shared" si="114"/>
        <v>0</v>
      </c>
      <c r="BK530" s="54">
        <f t="shared" si="115"/>
        <v>0</v>
      </c>
      <c r="BL530" s="54">
        <f t="shared" si="120"/>
        <v>0</v>
      </c>
      <c r="BM530" s="54">
        <f t="shared" si="121"/>
        <v>0</v>
      </c>
      <c r="BN530" s="54" t="str">
        <f t="shared" si="122"/>
        <v>ne</v>
      </c>
      <c r="BO530" s="54" t="str">
        <f t="shared" si="123"/>
        <v>ne</v>
      </c>
      <c r="BP530" s="54" t="str">
        <f t="shared" si="123"/>
        <v>ne</v>
      </c>
      <c r="BQ530" s="54" t="str">
        <f t="shared" si="124"/>
        <v>ne</v>
      </c>
      <c r="BR530" s="54" t="str">
        <f t="shared" si="125"/>
        <v>ne</v>
      </c>
      <c r="BS530" s="54" t="str">
        <f t="shared" si="116"/>
        <v>ne</v>
      </c>
    </row>
    <row r="531" spans="2:71" x14ac:dyDescent="0.2">
      <c r="B531" s="54" t="e">
        <f>VLOOKUP(E531,'VPS1'!$J$10:$J$29,1,FALSE)</f>
        <v>#N/A</v>
      </c>
      <c r="C531" s="131" t="str">
        <f t="shared" si="117"/>
        <v/>
      </c>
      <c r="D531" s="132"/>
      <c r="E531" s="132"/>
      <c r="F531" s="55"/>
      <c r="G531" s="132"/>
      <c r="H531" s="132"/>
      <c r="I531" s="132"/>
      <c r="J531" s="132"/>
      <c r="K531" s="132"/>
      <c r="L531" s="133"/>
      <c r="M531" s="134"/>
      <c r="N531" s="132"/>
      <c r="O531" s="132"/>
      <c r="P531" s="134" t="str">
        <f t="shared" si="118"/>
        <v>nepildyti</v>
      </c>
      <c r="Q531" s="135" t="str">
        <f t="shared" si="11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12"/>
        <v>0</v>
      </c>
      <c r="BH531" s="54">
        <f t="shared" si="119"/>
        <v>0</v>
      </c>
      <c r="BI531" s="54">
        <f t="shared" si="113"/>
        <v>0</v>
      </c>
      <c r="BJ531" s="54">
        <f t="shared" si="114"/>
        <v>0</v>
      </c>
      <c r="BK531" s="54">
        <f t="shared" si="115"/>
        <v>0</v>
      </c>
      <c r="BL531" s="54">
        <f t="shared" si="120"/>
        <v>0</v>
      </c>
      <c r="BM531" s="54">
        <f t="shared" si="121"/>
        <v>0</v>
      </c>
      <c r="BN531" s="54" t="str">
        <f t="shared" si="122"/>
        <v>ne</v>
      </c>
      <c r="BO531" s="54" t="str">
        <f t="shared" si="123"/>
        <v>ne</v>
      </c>
      <c r="BP531" s="54" t="str">
        <f t="shared" si="123"/>
        <v>ne</v>
      </c>
      <c r="BQ531" s="54" t="str">
        <f t="shared" si="124"/>
        <v>ne</v>
      </c>
      <c r="BR531" s="54" t="str">
        <f t="shared" si="125"/>
        <v>ne</v>
      </c>
      <c r="BS531" s="54" t="str">
        <f t="shared" si="116"/>
        <v>ne</v>
      </c>
    </row>
    <row r="532" spans="2:71" x14ac:dyDescent="0.2">
      <c r="B532" s="54" t="e">
        <f>VLOOKUP(E532,'VPS1'!$J$10:$J$29,1,FALSE)</f>
        <v>#N/A</v>
      </c>
      <c r="C532" s="131" t="str">
        <f t="shared" si="117"/>
        <v/>
      </c>
      <c r="D532" s="132"/>
      <c r="E532" s="132"/>
      <c r="F532" s="55"/>
      <c r="G532" s="132"/>
      <c r="H532" s="132"/>
      <c r="I532" s="132"/>
      <c r="J532" s="132"/>
      <c r="K532" s="132"/>
      <c r="L532" s="133"/>
      <c r="M532" s="134"/>
      <c r="N532" s="132"/>
      <c r="O532" s="132"/>
      <c r="P532" s="134" t="str">
        <f t="shared" si="118"/>
        <v>nepildyti</v>
      </c>
      <c r="Q532" s="135" t="str">
        <f t="shared" si="11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12"/>
        <v>0</v>
      </c>
      <c r="BH532" s="54">
        <f t="shared" si="119"/>
        <v>0</v>
      </c>
      <c r="BI532" s="54">
        <f t="shared" si="113"/>
        <v>0</v>
      </c>
      <c r="BJ532" s="54">
        <f t="shared" si="114"/>
        <v>0</v>
      </c>
      <c r="BK532" s="54">
        <f t="shared" si="115"/>
        <v>0</v>
      </c>
      <c r="BL532" s="54">
        <f t="shared" si="120"/>
        <v>0</v>
      </c>
      <c r="BM532" s="54">
        <f t="shared" si="121"/>
        <v>0</v>
      </c>
      <c r="BN532" s="54" t="str">
        <f t="shared" si="122"/>
        <v>ne</v>
      </c>
      <c r="BO532" s="54" t="str">
        <f t="shared" si="123"/>
        <v>ne</v>
      </c>
      <c r="BP532" s="54" t="str">
        <f t="shared" si="123"/>
        <v>ne</v>
      </c>
      <c r="BQ532" s="54" t="str">
        <f t="shared" si="124"/>
        <v>ne</v>
      </c>
      <c r="BR532" s="54" t="str">
        <f t="shared" si="125"/>
        <v>ne</v>
      </c>
      <c r="BS532" s="54" t="str">
        <f t="shared" si="116"/>
        <v>ne</v>
      </c>
    </row>
    <row r="533" spans="2:71" x14ac:dyDescent="0.2">
      <c r="B533" s="54" t="e">
        <f>VLOOKUP(E533,'VPS1'!$J$10:$J$29,1,FALSE)</f>
        <v>#N/A</v>
      </c>
      <c r="C533" s="131" t="str">
        <f t="shared" si="117"/>
        <v/>
      </c>
      <c r="D533" s="132"/>
      <c r="E533" s="132"/>
      <c r="F533" s="55"/>
      <c r="G533" s="132"/>
      <c r="H533" s="132"/>
      <c r="I533" s="132"/>
      <c r="J533" s="132"/>
      <c r="K533" s="132"/>
      <c r="L533" s="133"/>
      <c r="M533" s="134"/>
      <c r="N533" s="132"/>
      <c r="O533" s="132"/>
      <c r="P533" s="134" t="str">
        <f t="shared" si="118"/>
        <v>nepildyti</v>
      </c>
      <c r="Q533" s="135" t="str">
        <f t="shared" si="11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12"/>
        <v>0</v>
      </c>
      <c r="BH533" s="54">
        <f t="shared" si="119"/>
        <v>0</v>
      </c>
      <c r="BI533" s="54">
        <f t="shared" si="113"/>
        <v>0</v>
      </c>
      <c r="BJ533" s="54">
        <f t="shared" si="114"/>
        <v>0</v>
      </c>
      <c r="BK533" s="54">
        <f t="shared" si="115"/>
        <v>0</v>
      </c>
      <c r="BL533" s="54">
        <f t="shared" si="120"/>
        <v>0</v>
      </c>
      <c r="BM533" s="54">
        <f t="shared" si="121"/>
        <v>0</v>
      </c>
      <c r="BN533" s="54" t="str">
        <f t="shared" si="122"/>
        <v>ne</v>
      </c>
      <c r="BO533" s="54" t="str">
        <f t="shared" si="123"/>
        <v>ne</v>
      </c>
      <c r="BP533" s="54" t="str">
        <f t="shared" si="123"/>
        <v>ne</v>
      </c>
      <c r="BQ533" s="54" t="str">
        <f t="shared" si="124"/>
        <v>ne</v>
      </c>
      <c r="BR533" s="54" t="str">
        <f t="shared" si="125"/>
        <v>ne</v>
      </c>
      <c r="BS533" s="54" t="str">
        <f t="shared" si="116"/>
        <v>ne</v>
      </c>
    </row>
    <row r="534" spans="2:71" x14ac:dyDescent="0.2">
      <c r="B534" s="54" t="e">
        <f>VLOOKUP(E534,'VPS1'!$J$10:$J$29,1,FALSE)</f>
        <v>#N/A</v>
      </c>
      <c r="C534" s="131" t="str">
        <f t="shared" si="117"/>
        <v/>
      </c>
      <c r="D534" s="132"/>
      <c r="E534" s="132"/>
      <c r="F534" s="55"/>
      <c r="G534" s="132"/>
      <c r="H534" s="132"/>
      <c r="I534" s="132"/>
      <c r="J534" s="132"/>
      <c r="K534" s="132"/>
      <c r="L534" s="133"/>
      <c r="M534" s="134"/>
      <c r="N534" s="132"/>
      <c r="O534" s="132"/>
      <c r="P534" s="134" t="str">
        <f t="shared" si="118"/>
        <v>nepildyti</v>
      </c>
      <c r="Q534" s="135" t="str">
        <f t="shared" si="11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12"/>
        <v>0</v>
      </c>
      <c r="BH534" s="54">
        <f t="shared" si="119"/>
        <v>0</v>
      </c>
      <c r="BI534" s="54">
        <f t="shared" si="113"/>
        <v>0</v>
      </c>
      <c r="BJ534" s="54">
        <f t="shared" si="114"/>
        <v>0</v>
      </c>
      <c r="BK534" s="54">
        <f t="shared" si="115"/>
        <v>0</v>
      </c>
      <c r="BL534" s="54">
        <f t="shared" si="120"/>
        <v>0</v>
      </c>
      <c r="BM534" s="54">
        <f t="shared" si="121"/>
        <v>0</v>
      </c>
      <c r="BN534" s="54" t="str">
        <f t="shared" si="122"/>
        <v>ne</v>
      </c>
      <c r="BO534" s="54" t="str">
        <f t="shared" si="123"/>
        <v>ne</v>
      </c>
      <c r="BP534" s="54" t="str">
        <f t="shared" si="123"/>
        <v>ne</v>
      </c>
      <c r="BQ534" s="54" t="str">
        <f t="shared" si="124"/>
        <v>ne</v>
      </c>
      <c r="BR534" s="54" t="str">
        <f t="shared" si="125"/>
        <v>ne</v>
      </c>
      <c r="BS534" s="54" t="str">
        <f t="shared" si="116"/>
        <v>ne</v>
      </c>
    </row>
    <row r="535" spans="2:71" x14ac:dyDescent="0.2">
      <c r="B535" s="54" t="e">
        <f>VLOOKUP(E535,'VPS1'!$J$10:$J$29,1,FALSE)</f>
        <v>#N/A</v>
      </c>
      <c r="C535" s="131" t="str">
        <f t="shared" si="117"/>
        <v/>
      </c>
      <c r="D535" s="132"/>
      <c r="E535" s="132"/>
      <c r="F535" s="55"/>
      <c r="G535" s="132"/>
      <c r="H535" s="132"/>
      <c r="I535" s="132"/>
      <c r="J535" s="132"/>
      <c r="K535" s="132"/>
      <c r="L535" s="133"/>
      <c r="M535" s="134"/>
      <c r="N535" s="132"/>
      <c r="O535" s="132"/>
      <c r="P535" s="134" t="str">
        <f t="shared" si="118"/>
        <v>nepildyti</v>
      </c>
      <c r="Q535" s="135" t="str">
        <f t="shared" si="11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12"/>
        <v>0</v>
      </c>
      <c r="BH535" s="54">
        <f t="shared" si="119"/>
        <v>0</v>
      </c>
      <c r="BI535" s="54">
        <f t="shared" si="113"/>
        <v>0</v>
      </c>
      <c r="BJ535" s="54">
        <f t="shared" si="114"/>
        <v>0</v>
      </c>
      <c r="BK535" s="54">
        <f t="shared" si="115"/>
        <v>0</v>
      </c>
      <c r="BL535" s="54">
        <f t="shared" si="120"/>
        <v>0</v>
      </c>
      <c r="BM535" s="54">
        <f t="shared" si="121"/>
        <v>0</v>
      </c>
      <c r="BN535" s="54" t="str">
        <f t="shared" si="122"/>
        <v>ne</v>
      </c>
      <c r="BO535" s="54" t="str">
        <f t="shared" si="123"/>
        <v>ne</v>
      </c>
      <c r="BP535" s="54" t="str">
        <f t="shared" si="123"/>
        <v>ne</v>
      </c>
      <c r="BQ535" s="54" t="str">
        <f t="shared" si="124"/>
        <v>ne</v>
      </c>
      <c r="BR535" s="54" t="str">
        <f t="shared" si="125"/>
        <v>ne</v>
      </c>
      <c r="BS535" s="54" t="str">
        <f t="shared" si="116"/>
        <v>ne</v>
      </c>
    </row>
    <row r="536" spans="2:71" x14ac:dyDescent="0.2">
      <c r="B536" s="54" t="e">
        <f>VLOOKUP(E536,'VPS1'!$J$10:$J$29,1,FALSE)</f>
        <v>#N/A</v>
      </c>
      <c r="C536" s="131" t="str">
        <f t="shared" si="117"/>
        <v/>
      </c>
      <c r="D536" s="132"/>
      <c r="E536" s="132"/>
      <c r="F536" s="55"/>
      <c r="G536" s="132"/>
      <c r="H536" s="132"/>
      <c r="I536" s="132"/>
      <c r="J536" s="132"/>
      <c r="K536" s="132"/>
      <c r="L536" s="133"/>
      <c r="M536" s="134"/>
      <c r="N536" s="132"/>
      <c r="O536" s="132"/>
      <c r="P536" s="134" t="str">
        <f t="shared" si="118"/>
        <v>nepildyti</v>
      </c>
      <c r="Q536" s="135" t="str">
        <f t="shared" si="11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12"/>
        <v>0</v>
      </c>
      <c r="BH536" s="54">
        <f t="shared" si="119"/>
        <v>0</v>
      </c>
      <c r="BI536" s="54">
        <f t="shared" si="113"/>
        <v>0</v>
      </c>
      <c r="BJ536" s="54">
        <f t="shared" si="114"/>
        <v>0</v>
      </c>
      <c r="BK536" s="54">
        <f t="shared" si="115"/>
        <v>0</v>
      </c>
      <c r="BL536" s="54">
        <f t="shared" si="120"/>
        <v>0</v>
      </c>
      <c r="BM536" s="54">
        <f t="shared" si="121"/>
        <v>0</v>
      </c>
      <c r="BN536" s="54" t="str">
        <f t="shared" si="122"/>
        <v>ne</v>
      </c>
      <c r="BO536" s="54" t="str">
        <f t="shared" si="123"/>
        <v>ne</v>
      </c>
      <c r="BP536" s="54" t="str">
        <f t="shared" si="123"/>
        <v>ne</v>
      </c>
      <c r="BQ536" s="54" t="str">
        <f t="shared" si="124"/>
        <v>ne</v>
      </c>
      <c r="BR536" s="54" t="str">
        <f t="shared" si="125"/>
        <v>ne</v>
      </c>
      <c r="BS536" s="54" t="str">
        <f t="shared" si="116"/>
        <v>ne</v>
      </c>
    </row>
    <row r="537" spans="2:71" x14ac:dyDescent="0.2">
      <c r="B537" s="54" t="e">
        <f>VLOOKUP(E537,'VPS1'!$J$10:$J$29,1,FALSE)</f>
        <v>#N/A</v>
      </c>
      <c r="C537" s="131" t="str">
        <f t="shared" si="117"/>
        <v/>
      </c>
      <c r="D537" s="132"/>
      <c r="E537" s="132"/>
      <c r="F537" s="55"/>
      <c r="G537" s="132"/>
      <c r="H537" s="132"/>
      <c r="I537" s="132"/>
      <c r="J537" s="132"/>
      <c r="K537" s="132"/>
      <c r="L537" s="133"/>
      <c r="M537" s="134"/>
      <c r="N537" s="132"/>
      <c r="O537" s="132"/>
      <c r="P537" s="134" t="str">
        <f t="shared" si="118"/>
        <v>nepildyti</v>
      </c>
      <c r="Q537" s="135" t="str">
        <f t="shared" si="11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12"/>
        <v>0</v>
      </c>
      <c r="BH537" s="54">
        <f t="shared" si="119"/>
        <v>0</v>
      </c>
      <c r="BI537" s="54">
        <f t="shared" si="113"/>
        <v>0</v>
      </c>
      <c r="BJ537" s="54">
        <f t="shared" si="114"/>
        <v>0</v>
      </c>
      <c r="BK537" s="54">
        <f t="shared" si="115"/>
        <v>0</v>
      </c>
      <c r="BL537" s="54">
        <f t="shared" si="120"/>
        <v>0</v>
      </c>
      <c r="BM537" s="54">
        <f t="shared" si="121"/>
        <v>0</v>
      </c>
      <c r="BN537" s="54" t="str">
        <f t="shared" si="122"/>
        <v>ne</v>
      </c>
      <c r="BO537" s="54" t="str">
        <f t="shared" si="123"/>
        <v>ne</v>
      </c>
      <c r="BP537" s="54" t="str">
        <f t="shared" si="123"/>
        <v>ne</v>
      </c>
      <c r="BQ537" s="54" t="str">
        <f t="shared" si="124"/>
        <v>ne</v>
      </c>
      <c r="BR537" s="54" t="str">
        <f t="shared" si="125"/>
        <v>ne</v>
      </c>
      <c r="BS537" s="54" t="str">
        <f t="shared" si="116"/>
        <v>ne</v>
      </c>
    </row>
    <row r="538" spans="2:71" x14ac:dyDescent="0.2">
      <c r="B538" s="54" t="e">
        <f>VLOOKUP(E538,'VPS1'!$J$10:$J$29,1,FALSE)</f>
        <v>#N/A</v>
      </c>
      <c r="C538" s="131" t="str">
        <f t="shared" si="117"/>
        <v/>
      </c>
      <c r="D538" s="132"/>
      <c r="E538" s="132"/>
      <c r="F538" s="55"/>
      <c r="G538" s="132"/>
      <c r="H538" s="132"/>
      <c r="I538" s="132"/>
      <c r="J538" s="132"/>
      <c r="K538" s="132"/>
      <c r="L538" s="133"/>
      <c r="M538" s="134"/>
      <c r="N538" s="132"/>
      <c r="O538" s="132"/>
      <c r="P538" s="134" t="str">
        <f t="shared" si="118"/>
        <v>nepildyti</v>
      </c>
      <c r="Q538" s="135" t="str">
        <f t="shared" si="11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12"/>
        <v>0</v>
      </c>
      <c r="BH538" s="54">
        <f t="shared" si="119"/>
        <v>0</v>
      </c>
      <c r="BI538" s="54">
        <f t="shared" si="113"/>
        <v>0</v>
      </c>
      <c r="BJ538" s="54">
        <f t="shared" si="114"/>
        <v>0</v>
      </c>
      <c r="BK538" s="54">
        <f t="shared" si="115"/>
        <v>0</v>
      </c>
      <c r="BL538" s="54">
        <f t="shared" si="120"/>
        <v>0</v>
      </c>
      <c r="BM538" s="54">
        <f t="shared" si="121"/>
        <v>0</v>
      </c>
      <c r="BN538" s="54" t="str">
        <f t="shared" si="122"/>
        <v>ne</v>
      </c>
      <c r="BO538" s="54" t="str">
        <f t="shared" si="123"/>
        <v>ne</v>
      </c>
      <c r="BP538" s="54" t="str">
        <f t="shared" si="123"/>
        <v>ne</v>
      </c>
      <c r="BQ538" s="54" t="str">
        <f t="shared" si="124"/>
        <v>ne</v>
      </c>
      <c r="BR538" s="54" t="str">
        <f t="shared" si="125"/>
        <v>ne</v>
      </c>
      <c r="BS538" s="54" t="str">
        <f t="shared" si="116"/>
        <v>ne</v>
      </c>
    </row>
    <row r="539" spans="2:71" x14ac:dyDescent="0.2">
      <c r="B539" s="54" t="e">
        <f>VLOOKUP(E539,'VPS1'!$J$10:$J$29,1,FALSE)</f>
        <v>#N/A</v>
      </c>
      <c r="C539" s="131" t="str">
        <f t="shared" si="117"/>
        <v/>
      </c>
      <c r="D539" s="132"/>
      <c r="E539" s="132"/>
      <c r="F539" s="55"/>
      <c r="G539" s="132"/>
      <c r="H539" s="132"/>
      <c r="I539" s="132"/>
      <c r="J539" s="132"/>
      <c r="K539" s="132"/>
      <c r="L539" s="133"/>
      <c r="M539" s="134"/>
      <c r="N539" s="132"/>
      <c r="O539" s="132"/>
      <c r="P539" s="134" t="str">
        <f t="shared" si="118"/>
        <v>nepildyti</v>
      </c>
      <c r="Q539" s="135" t="str">
        <f t="shared" si="11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12"/>
        <v>0</v>
      </c>
      <c r="BH539" s="54">
        <f t="shared" si="119"/>
        <v>0</v>
      </c>
      <c r="BI539" s="54">
        <f t="shared" si="113"/>
        <v>0</v>
      </c>
      <c r="BJ539" s="54">
        <f t="shared" si="114"/>
        <v>0</v>
      </c>
      <c r="BK539" s="54">
        <f t="shared" si="115"/>
        <v>0</v>
      </c>
      <c r="BL539" s="54">
        <f t="shared" si="120"/>
        <v>0</v>
      </c>
      <c r="BM539" s="54">
        <f t="shared" si="121"/>
        <v>0</v>
      </c>
      <c r="BN539" s="54" t="str">
        <f t="shared" si="122"/>
        <v>ne</v>
      </c>
      <c r="BO539" s="54" t="str">
        <f t="shared" si="123"/>
        <v>ne</v>
      </c>
      <c r="BP539" s="54" t="str">
        <f t="shared" si="123"/>
        <v>ne</v>
      </c>
      <c r="BQ539" s="54" t="str">
        <f t="shared" si="124"/>
        <v>ne</v>
      </c>
      <c r="BR539" s="54" t="str">
        <f t="shared" si="125"/>
        <v>ne</v>
      </c>
      <c r="BS539" s="54" t="str">
        <f t="shared" si="116"/>
        <v>ne</v>
      </c>
    </row>
    <row r="540" spans="2:71" x14ac:dyDescent="0.2">
      <c r="B540" s="54" t="e">
        <f>VLOOKUP(E540,'VPS1'!$J$10:$J$29,1,FALSE)</f>
        <v>#N/A</v>
      </c>
      <c r="C540" s="131" t="str">
        <f t="shared" si="117"/>
        <v/>
      </c>
      <c r="D540" s="132"/>
      <c r="E540" s="132"/>
      <c r="F540" s="55"/>
      <c r="G540" s="132"/>
      <c r="H540" s="132"/>
      <c r="I540" s="132"/>
      <c r="J540" s="132"/>
      <c r="K540" s="132"/>
      <c r="L540" s="133"/>
      <c r="M540" s="134"/>
      <c r="N540" s="132"/>
      <c r="O540" s="132"/>
      <c r="P540" s="134" t="str">
        <f t="shared" si="118"/>
        <v>nepildyti</v>
      </c>
      <c r="Q540" s="135" t="str">
        <f t="shared" si="11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12"/>
        <v>0</v>
      </c>
      <c r="BH540" s="54">
        <f t="shared" si="119"/>
        <v>0</v>
      </c>
      <c r="BI540" s="54">
        <f t="shared" si="113"/>
        <v>0</v>
      </c>
      <c r="BJ540" s="54">
        <f t="shared" si="114"/>
        <v>0</v>
      </c>
      <c r="BK540" s="54">
        <f t="shared" si="115"/>
        <v>0</v>
      </c>
      <c r="BL540" s="54">
        <f t="shared" si="120"/>
        <v>0</v>
      </c>
      <c r="BM540" s="54">
        <f t="shared" si="121"/>
        <v>0</v>
      </c>
      <c r="BN540" s="54" t="str">
        <f t="shared" si="122"/>
        <v>ne</v>
      </c>
      <c r="BO540" s="54" t="str">
        <f t="shared" si="123"/>
        <v>ne</v>
      </c>
      <c r="BP540" s="54" t="str">
        <f t="shared" si="123"/>
        <v>ne</v>
      </c>
      <c r="BQ540" s="54" t="str">
        <f t="shared" si="124"/>
        <v>ne</v>
      </c>
      <c r="BR540" s="54" t="str">
        <f t="shared" si="125"/>
        <v>ne</v>
      </c>
      <c r="BS540" s="54" t="str">
        <f t="shared" si="116"/>
        <v>ne</v>
      </c>
    </row>
    <row r="541" spans="2:71" x14ac:dyDescent="0.2">
      <c r="B541" s="54" t="e">
        <f>VLOOKUP(E541,'VPS1'!$J$10:$J$29,1,FALSE)</f>
        <v>#N/A</v>
      </c>
      <c r="C541" s="131" t="str">
        <f t="shared" si="117"/>
        <v/>
      </c>
      <c r="D541" s="132"/>
      <c r="E541" s="132"/>
      <c r="F541" s="55"/>
      <c r="G541" s="132"/>
      <c r="H541" s="132"/>
      <c r="I541" s="132"/>
      <c r="J541" s="132"/>
      <c r="K541" s="132"/>
      <c r="L541" s="133"/>
      <c r="M541" s="134"/>
      <c r="N541" s="132"/>
      <c r="O541" s="132"/>
      <c r="P541" s="134" t="str">
        <f t="shared" si="118"/>
        <v>nepildyti</v>
      </c>
      <c r="Q541" s="135" t="str">
        <f t="shared" si="11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12"/>
        <v>0</v>
      </c>
      <c r="BH541" s="54">
        <f t="shared" si="119"/>
        <v>0</v>
      </c>
      <c r="BI541" s="54">
        <f t="shared" si="113"/>
        <v>0</v>
      </c>
      <c r="BJ541" s="54">
        <f t="shared" si="114"/>
        <v>0</v>
      </c>
      <c r="BK541" s="54">
        <f t="shared" si="115"/>
        <v>0</v>
      </c>
      <c r="BL541" s="54">
        <f t="shared" si="120"/>
        <v>0</v>
      </c>
      <c r="BM541" s="54">
        <f t="shared" si="121"/>
        <v>0</v>
      </c>
      <c r="BN541" s="54" t="str">
        <f t="shared" si="122"/>
        <v>ne</v>
      </c>
      <c r="BO541" s="54" t="str">
        <f t="shared" si="123"/>
        <v>ne</v>
      </c>
      <c r="BP541" s="54" t="str">
        <f t="shared" si="123"/>
        <v>ne</v>
      </c>
      <c r="BQ541" s="54" t="str">
        <f t="shared" si="124"/>
        <v>ne</v>
      </c>
      <c r="BR541" s="54" t="str">
        <f t="shared" si="125"/>
        <v>ne</v>
      </c>
      <c r="BS541" s="54" t="str">
        <f t="shared" si="116"/>
        <v>ne</v>
      </c>
    </row>
    <row r="542" spans="2:71" x14ac:dyDescent="0.2">
      <c r="B542" s="54" t="e">
        <f>VLOOKUP(E542,'VPS1'!$J$10:$J$29,1,FALSE)</f>
        <v>#N/A</v>
      </c>
      <c r="C542" s="131" t="str">
        <f t="shared" si="117"/>
        <v/>
      </c>
      <c r="D542" s="132"/>
      <c r="E542" s="132"/>
      <c r="F542" s="55"/>
      <c r="G542" s="132"/>
      <c r="H542" s="132"/>
      <c r="I542" s="132"/>
      <c r="J542" s="132"/>
      <c r="K542" s="132"/>
      <c r="L542" s="133"/>
      <c r="M542" s="134"/>
      <c r="N542" s="132"/>
      <c r="O542" s="132"/>
      <c r="P542" s="134" t="str">
        <f t="shared" si="118"/>
        <v>nepildyti</v>
      </c>
      <c r="Q542" s="135" t="str">
        <f t="shared" si="11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12"/>
        <v>0</v>
      </c>
      <c r="BH542" s="54">
        <f t="shared" si="119"/>
        <v>0</v>
      </c>
      <c r="BI542" s="54">
        <f t="shared" si="113"/>
        <v>0</v>
      </c>
      <c r="BJ542" s="54">
        <f t="shared" si="114"/>
        <v>0</v>
      </c>
      <c r="BK542" s="54">
        <f t="shared" si="115"/>
        <v>0</v>
      </c>
      <c r="BL542" s="54">
        <f t="shared" si="120"/>
        <v>0</v>
      </c>
      <c r="BM542" s="54">
        <f t="shared" si="121"/>
        <v>0</v>
      </c>
      <c r="BN542" s="54" t="str">
        <f t="shared" si="122"/>
        <v>ne</v>
      </c>
      <c r="BO542" s="54" t="str">
        <f t="shared" si="123"/>
        <v>ne</v>
      </c>
      <c r="BP542" s="54" t="str">
        <f t="shared" si="123"/>
        <v>ne</v>
      </c>
      <c r="BQ542" s="54" t="str">
        <f t="shared" si="124"/>
        <v>ne</v>
      </c>
      <c r="BR542" s="54" t="str">
        <f t="shared" si="125"/>
        <v>ne</v>
      </c>
      <c r="BS542" s="54" t="str">
        <f t="shared" si="116"/>
        <v>ne</v>
      </c>
    </row>
    <row r="543" spans="2:71" x14ac:dyDescent="0.2">
      <c r="B543" s="54" t="e">
        <f>VLOOKUP(E543,'VPS1'!$J$10:$J$29,1,FALSE)</f>
        <v>#N/A</v>
      </c>
      <c r="C543" s="131" t="str">
        <f t="shared" si="117"/>
        <v/>
      </c>
      <c r="D543" s="132"/>
      <c r="E543" s="132"/>
      <c r="F543" s="55"/>
      <c r="G543" s="132"/>
      <c r="H543" s="132"/>
      <c r="I543" s="132"/>
      <c r="J543" s="132"/>
      <c r="K543" s="132"/>
      <c r="L543" s="133"/>
      <c r="M543" s="134"/>
      <c r="N543" s="132"/>
      <c r="O543" s="132"/>
      <c r="P543" s="134" t="str">
        <f t="shared" si="118"/>
        <v>nepildyti</v>
      </c>
      <c r="Q543" s="135" t="str">
        <f t="shared" si="11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12"/>
        <v>0</v>
      </c>
      <c r="BH543" s="54">
        <f t="shared" si="119"/>
        <v>0</v>
      </c>
      <c r="BI543" s="54">
        <f t="shared" si="113"/>
        <v>0</v>
      </c>
      <c r="BJ543" s="54">
        <f t="shared" si="114"/>
        <v>0</v>
      </c>
      <c r="BK543" s="54">
        <f t="shared" si="115"/>
        <v>0</v>
      </c>
      <c r="BL543" s="54">
        <f t="shared" si="120"/>
        <v>0</v>
      </c>
      <c r="BM543" s="54">
        <f t="shared" si="121"/>
        <v>0</v>
      </c>
      <c r="BN543" s="54" t="str">
        <f t="shared" si="122"/>
        <v>ne</v>
      </c>
      <c r="BO543" s="54" t="str">
        <f t="shared" si="123"/>
        <v>ne</v>
      </c>
      <c r="BP543" s="54" t="str">
        <f t="shared" si="123"/>
        <v>ne</v>
      </c>
      <c r="BQ543" s="54" t="str">
        <f t="shared" si="124"/>
        <v>ne</v>
      </c>
      <c r="BR543" s="54" t="str">
        <f t="shared" si="125"/>
        <v>ne</v>
      </c>
      <c r="BS543" s="54" t="str">
        <f t="shared" si="116"/>
        <v>ne</v>
      </c>
    </row>
    <row r="544" spans="2:71" x14ac:dyDescent="0.2">
      <c r="B544" s="54" t="e">
        <f>VLOOKUP(E544,'VPS1'!$J$10:$J$29,1,FALSE)</f>
        <v>#N/A</v>
      </c>
      <c r="C544" s="131" t="str">
        <f t="shared" si="117"/>
        <v/>
      </c>
      <c r="D544" s="132"/>
      <c r="E544" s="132"/>
      <c r="F544" s="55"/>
      <c r="G544" s="132"/>
      <c r="H544" s="132"/>
      <c r="I544" s="132"/>
      <c r="J544" s="132"/>
      <c r="K544" s="132"/>
      <c r="L544" s="133"/>
      <c r="M544" s="134"/>
      <c r="N544" s="132"/>
      <c r="O544" s="132"/>
      <c r="P544" s="134" t="str">
        <f t="shared" si="118"/>
        <v>nepildyti</v>
      </c>
      <c r="Q544" s="135" t="str">
        <f t="shared" si="11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12"/>
        <v>0</v>
      </c>
      <c r="BH544" s="54">
        <f t="shared" si="119"/>
        <v>0</v>
      </c>
      <c r="BI544" s="54">
        <f t="shared" si="113"/>
        <v>0</v>
      </c>
      <c r="BJ544" s="54">
        <f t="shared" si="114"/>
        <v>0</v>
      </c>
      <c r="BK544" s="54">
        <f t="shared" si="115"/>
        <v>0</v>
      </c>
      <c r="BL544" s="54">
        <f t="shared" si="120"/>
        <v>0</v>
      </c>
      <c r="BM544" s="54">
        <f t="shared" si="121"/>
        <v>0</v>
      </c>
      <c r="BN544" s="54" t="str">
        <f t="shared" si="122"/>
        <v>ne</v>
      </c>
      <c r="BO544" s="54" t="str">
        <f t="shared" si="123"/>
        <v>ne</v>
      </c>
      <c r="BP544" s="54" t="str">
        <f t="shared" si="123"/>
        <v>ne</v>
      </c>
      <c r="BQ544" s="54" t="str">
        <f t="shared" si="124"/>
        <v>ne</v>
      </c>
      <c r="BR544" s="54" t="str">
        <f t="shared" si="125"/>
        <v>ne</v>
      </c>
      <c r="BS544" s="54" t="str">
        <f t="shared" si="116"/>
        <v>ne</v>
      </c>
    </row>
    <row r="545" spans="2:71" x14ac:dyDescent="0.2">
      <c r="B545" s="54" t="e">
        <f>VLOOKUP(E545,'VPS1'!$J$10:$J$29,1,FALSE)</f>
        <v>#N/A</v>
      </c>
      <c r="C545" s="131" t="str">
        <f t="shared" si="117"/>
        <v/>
      </c>
      <c r="D545" s="132"/>
      <c r="E545" s="132"/>
      <c r="F545" s="55"/>
      <c r="G545" s="132"/>
      <c r="H545" s="132"/>
      <c r="I545" s="132"/>
      <c r="J545" s="132"/>
      <c r="K545" s="132"/>
      <c r="L545" s="133"/>
      <c r="M545" s="134"/>
      <c r="N545" s="132"/>
      <c r="O545" s="132"/>
      <c r="P545" s="134" t="str">
        <f t="shared" si="118"/>
        <v>nepildyti</v>
      </c>
      <c r="Q545" s="135" t="str">
        <f t="shared" si="11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12"/>
        <v>0</v>
      </c>
      <c r="BH545" s="54">
        <f t="shared" si="119"/>
        <v>0</v>
      </c>
      <c r="BI545" s="54">
        <f t="shared" si="113"/>
        <v>0</v>
      </c>
      <c r="BJ545" s="54">
        <f t="shared" si="114"/>
        <v>0</v>
      </c>
      <c r="BK545" s="54">
        <f t="shared" si="115"/>
        <v>0</v>
      </c>
      <c r="BL545" s="54">
        <f t="shared" si="120"/>
        <v>0</v>
      </c>
      <c r="BM545" s="54">
        <f t="shared" si="121"/>
        <v>0</v>
      </c>
      <c r="BN545" s="54" t="str">
        <f t="shared" si="122"/>
        <v>ne</v>
      </c>
      <c r="BO545" s="54" t="str">
        <f t="shared" si="123"/>
        <v>ne</v>
      </c>
      <c r="BP545" s="54" t="str">
        <f t="shared" si="123"/>
        <v>ne</v>
      </c>
      <c r="BQ545" s="54" t="str">
        <f t="shared" si="124"/>
        <v>ne</v>
      </c>
      <c r="BR545" s="54" t="str">
        <f t="shared" si="125"/>
        <v>ne</v>
      </c>
      <c r="BS545" s="54" t="str">
        <f t="shared" si="116"/>
        <v>ne</v>
      </c>
    </row>
    <row r="546" spans="2:71" x14ac:dyDescent="0.2">
      <c r="B546" s="54" t="e">
        <f>VLOOKUP(E546,'VPS1'!$J$10:$J$29,1,FALSE)</f>
        <v>#N/A</v>
      </c>
      <c r="C546" s="131" t="str">
        <f t="shared" si="117"/>
        <v/>
      </c>
      <c r="D546" s="132"/>
      <c r="E546" s="132"/>
      <c r="F546" s="55"/>
      <c r="G546" s="132"/>
      <c r="H546" s="132"/>
      <c r="I546" s="132"/>
      <c r="J546" s="132"/>
      <c r="K546" s="132"/>
      <c r="L546" s="133"/>
      <c r="M546" s="134"/>
      <c r="N546" s="132"/>
      <c r="O546" s="132"/>
      <c r="P546" s="134" t="str">
        <f t="shared" si="118"/>
        <v>nepildyti</v>
      </c>
      <c r="Q546" s="135" t="str">
        <f t="shared" si="11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12"/>
        <v>0</v>
      </c>
      <c r="BH546" s="54">
        <f t="shared" si="119"/>
        <v>0</v>
      </c>
      <c r="BI546" s="54">
        <f t="shared" si="113"/>
        <v>0</v>
      </c>
      <c r="BJ546" s="54">
        <f t="shared" si="114"/>
        <v>0</v>
      </c>
      <c r="BK546" s="54">
        <f t="shared" si="115"/>
        <v>0</v>
      </c>
      <c r="BL546" s="54">
        <f t="shared" si="120"/>
        <v>0</v>
      </c>
      <c r="BM546" s="54">
        <f t="shared" si="121"/>
        <v>0</v>
      </c>
      <c r="BN546" s="54" t="str">
        <f t="shared" si="122"/>
        <v>ne</v>
      </c>
      <c r="BO546" s="54" t="str">
        <f t="shared" si="123"/>
        <v>ne</v>
      </c>
      <c r="BP546" s="54" t="str">
        <f t="shared" si="123"/>
        <v>ne</v>
      </c>
      <c r="BQ546" s="54" t="str">
        <f t="shared" si="124"/>
        <v>ne</v>
      </c>
      <c r="BR546" s="54" t="str">
        <f t="shared" si="125"/>
        <v>ne</v>
      </c>
      <c r="BS546" s="54" t="str">
        <f t="shared" si="116"/>
        <v>ne</v>
      </c>
    </row>
    <row r="547" spans="2:71" x14ac:dyDescent="0.2">
      <c r="B547" s="54" t="e">
        <f>VLOOKUP(E547,'VPS1'!$J$10:$J$29,1,FALSE)</f>
        <v>#N/A</v>
      </c>
      <c r="C547" s="131" t="str">
        <f t="shared" si="117"/>
        <v/>
      </c>
      <c r="D547" s="132"/>
      <c r="E547" s="132"/>
      <c r="F547" s="55"/>
      <c r="G547" s="132"/>
      <c r="H547" s="132"/>
      <c r="I547" s="132"/>
      <c r="J547" s="132"/>
      <c r="K547" s="132"/>
      <c r="L547" s="133"/>
      <c r="M547" s="134"/>
      <c r="N547" s="132"/>
      <c r="O547" s="132"/>
      <c r="P547" s="134" t="str">
        <f t="shared" si="118"/>
        <v>nepildyti</v>
      </c>
      <c r="Q547" s="135" t="str">
        <f t="shared" si="11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12"/>
        <v>0</v>
      </c>
      <c r="BH547" s="54">
        <f t="shared" si="119"/>
        <v>0</v>
      </c>
      <c r="BI547" s="54">
        <f t="shared" si="113"/>
        <v>0</v>
      </c>
      <c r="BJ547" s="54">
        <f t="shared" si="114"/>
        <v>0</v>
      </c>
      <c r="BK547" s="54">
        <f t="shared" si="115"/>
        <v>0</v>
      </c>
      <c r="BL547" s="54">
        <f t="shared" si="120"/>
        <v>0</v>
      </c>
      <c r="BM547" s="54">
        <f t="shared" si="121"/>
        <v>0</v>
      </c>
      <c r="BN547" s="54" t="str">
        <f t="shared" si="122"/>
        <v>ne</v>
      </c>
      <c r="BO547" s="54" t="str">
        <f t="shared" si="123"/>
        <v>ne</v>
      </c>
      <c r="BP547" s="54" t="str">
        <f t="shared" si="123"/>
        <v>ne</v>
      </c>
      <c r="BQ547" s="54" t="str">
        <f t="shared" si="124"/>
        <v>ne</v>
      </c>
      <c r="BR547" s="54" t="str">
        <f t="shared" si="125"/>
        <v>ne</v>
      </c>
      <c r="BS547" s="54" t="str">
        <f t="shared" si="116"/>
        <v>ne</v>
      </c>
    </row>
    <row r="548" spans="2:71" x14ac:dyDescent="0.2">
      <c r="B548" s="54" t="e">
        <f>VLOOKUP(E548,'VPS1'!$J$10:$J$29,1,FALSE)</f>
        <v>#N/A</v>
      </c>
      <c r="C548" s="131" t="str">
        <f t="shared" si="117"/>
        <v/>
      </c>
      <c r="D548" s="132"/>
      <c r="E548" s="132"/>
      <c r="F548" s="55"/>
      <c r="G548" s="132"/>
      <c r="H548" s="132"/>
      <c r="I548" s="132"/>
      <c r="J548" s="132"/>
      <c r="K548" s="132"/>
      <c r="L548" s="133"/>
      <c r="M548" s="134"/>
      <c r="N548" s="132"/>
      <c r="O548" s="132"/>
      <c r="P548" s="134" t="str">
        <f t="shared" si="118"/>
        <v>nepildyti</v>
      </c>
      <c r="Q548" s="135" t="str">
        <f t="shared" si="11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12"/>
        <v>0</v>
      </c>
      <c r="BH548" s="54">
        <f t="shared" si="119"/>
        <v>0</v>
      </c>
      <c r="BI548" s="54">
        <f t="shared" si="113"/>
        <v>0</v>
      </c>
      <c r="BJ548" s="54">
        <f t="shared" si="114"/>
        <v>0</v>
      </c>
      <c r="BK548" s="54">
        <f t="shared" si="115"/>
        <v>0</v>
      </c>
      <c r="BL548" s="54">
        <f t="shared" si="120"/>
        <v>0</v>
      </c>
      <c r="BM548" s="54">
        <f t="shared" si="121"/>
        <v>0</v>
      </c>
      <c r="BN548" s="54" t="str">
        <f t="shared" si="122"/>
        <v>ne</v>
      </c>
      <c r="BO548" s="54" t="str">
        <f t="shared" si="123"/>
        <v>ne</v>
      </c>
      <c r="BP548" s="54" t="str">
        <f t="shared" si="123"/>
        <v>ne</v>
      </c>
      <c r="BQ548" s="54" t="str">
        <f t="shared" si="124"/>
        <v>ne</v>
      </c>
      <c r="BR548" s="54" t="str">
        <f t="shared" si="125"/>
        <v>ne</v>
      </c>
      <c r="BS548" s="54" t="str">
        <f t="shared" si="116"/>
        <v>ne</v>
      </c>
    </row>
    <row r="549" spans="2:71" x14ac:dyDescent="0.2">
      <c r="B549" s="54" t="e">
        <f>VLOOKUP(E549,'VPS1'!$J$10:$J$29,1,FALSE)</f>
        <v>#N/A</v>
      </c>
      <c r="C549" s="131" t="str">
        <f t="shared" si="117"/>
        <v/>
      </c>
      <c r="D549" s="132"/>
      <c r="E549" s="132"/>
      <c r="F549" s="55"/>
      <c r="G549" s="132"/>
      <c r="H549" s="132"/>
      <c r="I549" s="132"/>
      <c r="J549" s="132"/>
      <c r="K549" s="132"/>
      <c r="L549" s="133"/>
      <c r="M549" s="134"/>
      <c r="N549" s="132"/>
      <c r="O549" s="132"/>
      <c r="P549" s="134" t="str">
        <f t="shared" si="118"/>
        <v>nepildyti</v>
      </c>
      <c r="Q549" s="135" t="str">
        <f t="shared" si="11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12"/>
        <v>0</v>
      </c>
      <c r="BH549" s="54">
        <f t="shared" si="119"/>
        <v>0</v>
      </c>
      <c r="BI549" s="54">
        <f t="shared" si="113"/>
        <v>0</v>
      </c>
      <c r="BJ549" s="54">
        <f t="shared" si="114"/>
        <v>0</v>
      </c>
      <c r="BK549" s="54">
        <f t="shared" si="115"/>
        <v>0</v>
      </c>
      <c r="BL549" s="54">
        <f t="shared" si="120"/>
        <v>0</v>
      </c>
      <c r="BM549" s="54">
        <f t="shared" si="121"/>
        <v>0</v>
      </c>
      <c r="BN549" s="54" t="str">
        <f t="shared" si="122"/>
        <v>ne</v>
      </c>
      <c r="BO549" s="54" t="str">
        <f t="shared" si="123"/>
        <v>ne</v>
      </c>
      <c r="BP549" s="54" t="str">
        <f t="shared" si="123"/>
        <v>ne</v>
      </c>
      <c r="BQ549" s="54" t="str">
        <f t="shared" si="124"/>
        <v>ne</v>
      </c>
      <c r="BR549" s="54" t="str">
        <f t="shared" si="125"/>
        <v>ne</v>
      </c>
      <c r="BS549" s="54" t="str">
        <f t="shared" si="116"/>
        <v>ne</v>
      </c>
    </row>
    <row r="550" spans="2:71" x14ac:dyDescent="0.2">
      <c r="B550" s="54" t="e">
        <f>VLOOKUP(E550,'VPS1'!$J$10:$J$29,1,FALSE)</f>
        <v>#N/A</v>
      </c>
      <c r="C550" s="131" t="str">
        <f t="shared" si="117"/>
        <v/>
      </c>
      <c r="D550" s="132"/>
      <c r="E550" s="132"/>
      <c r="F550" s="55"/>
      <c r="G550" s="132"/>
      <c r="H550" s="132"/>
      <c r="I550" s="132"/>
      <c r="J550" s="132"/>
      <c r="K550" s="132"/>
      <c r="L550" s="133"/>
      <c r="M550" s="134"/>
      <c r="N550" s="132"/>
      <c r="O550" s="132"/>
      <c r="P550" s="134" t="str">
        <f t="shared" si="118"/>
        <v>nepildyti</v>
      </c>
      <c r="Q550" s="135" t="str">
        <f t="shared" si="11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12"/>
        <v>0</v>
      </c>
      <c r="BH550" s="54">
        <f t="shared" si="119"/>
        <v>0</v>
      </c>
      <c r="BI550" s="54">
        <f t="shared" si="113"/>
        <v>0</v>
      </c>
      <c r="BJ550" s="54">
        <f t="shared" si="114"/>
        <v>0</v>
      </c>
      <c r="BK550" s="54">
        <f t="shared" si="115"/>
        <v>0</v>
      </c>
      <c r="BL550" s="54">
        <f t="shared" si="120"/>
        <v>0</v>
      </c>
      <c r="BM550" s="54">
        <f t="shared" si="121"/>
        <v>0</v>
      </c>
      <c r="BN550" s="54" t="str">
        <f t="shared" si="122"/>
        <v>ne</v>
      </c>
      <c r="BO550" s="54" t="str">
        <f t="shared" si="123"/>
        <v>ne</v>
      </c>
      <c r="BP550" s="54" t="str">
        <f t="shared" si="123"/>
        <v>ne</v>
      </c>
      <c r="BQ550" s="54" t="str">
        <f t="shared" si="124"/>
        <v>ne</v>
      </c>
      <c r="BR550" s="54" t="str">
        <f t="shared" si="125"/>
        <v>ne</v>
      </c>
      <c r="BS550" s="54" t="str">
        <f t="shared" si="116"/>
        <v>ne</v>
      </c>
    </row>
    <row r="551" spans="2:71" x14ac:dyDescent="0.2">
      <c r="B551" s="54" t="e">
        <f>VLOOKUP(E551,'VPS1'!$J$10:$J$29,1,FALSE)</f>
        <v>#N/A</v>
      </c>
      <c r="C551" s="131" t="str">
        <f t="shared" si="117"/>
        <v/>
      </c>
      <c r="D551" s="132"/>
      <c r="E551" s="132"/>
      <c r="F551" s="55"/>
      <c r="G551" s="132"/>
      <c r="H551" s="132"/>
      <c r="I551" s="132"/>
      <c r="J551" s="132"/>
      <c r="K551" s="132"/>
      <c r="L551" s="133"/>
      <c r="M551" s="134"/>
      <c r="N551" s="132"/>
      <c r="O551" s="132"/>
      <c r="P551" s="134" t="str">
        <f t="shared" si="118"/>
        <v>nepildyti</v>
      </c>
      <c r="Q551" s="135" t="str">
        <f t="shared" si="11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12"/>
        <v>0</v>
      </c>
      <c r="BH551" s="54">
        <f t="shared" si="119"/>
        <v>0</v>
      </c>
      <c r="BI551" s="54">
        <f t="shared" si="113"/>
        <v>0</v>
      </c>
      <c r="BJ551" s="54">
        <f t="shared" si="114"/>
        <v>0</v>
      </c>
      <c r="BK551" s="54">
        <f t="shared" si="115"/>
        <v>0</v>
      </c>
      <c r="BL551" s="54">
        <f t="shared" si="120"/>
        <v>0</v>
      </c>
      <c r="BM551" s="54">
        <f t="shared" si="121"/>
        <v>0</v>
      </c>
      <c r="BN551" s="54" t="str">
        <f t="shared" si="122"/>
        <v>ne</v>
      </c>
      <c r="BO551" s="54" t="str">
        <f t="shared" si="123"/>
        <v>ne</v>
      </c>
      <c r="BP551" s="54" t="str">
        <f t="shared" si="123"/>
        <v>ne</v>
      </c>
      <c r="BQ551" s="54" t="str">
        <f t="shared" si="124"/>
        <v>ne</v>
      </c>
      <c r="BR551" s="54" t="str">
        <f t="shared" si="125"/>
        <v>ne</v>
      </c>
      <c r="BS551" s="54" t="str">
        <f t="shared" si="116"/>
        <v>ne</v>
      </c>
    </row>
    <row r="552" spans="2:71" x14ac:dyDescent="0.2">
      <c r="B552" s="54" t="e">
        <f>VLOOKUP(E552,'VPS1'!$J$10:$J$29,1,FALSE)</f>
        <v>#N/A</v>
      </c>
      <c r="C552" s="131" t="str">
        <f t="shared" si="117"/>
        <v/>
      </c>
      <c r="D552" s="132"/>
      <c r="E552" s="132"/>
      <c r="F552" s="55"/>
      <c r="G552" s="132"/>
      <c r="H552" s="132"/>
      <c r="I552" s="132"/>
      <c r="J552" s="132"/>
      <c r="K552" s="132"/>
      <c r="L552" s="133"/>
      <c r="M552" s="134"/>
      <c r="N552" s="132"/>
      <c r="O552" s="132"/>
      <c r="P552" s="134" t="str">
        <f t="shared" si="118"/>
        <v>nepildyti</v>
      </c>
      <c r="Q552" s="135" t="str">
        <f t="shared" si="11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12"/>
        <v>0</v>
      </c>
      <c r="BH552" s="54">
        <f t="shared" si="119"/>
        <v>0</v>
      </c>
      <c r="BI552" s="54">
        <f t="shared" si="113"/>
        <v>0</v>
      </c>
      <c r="BJ552" s="54">
        <f t="shared" si="114"/>
        <v>0</v>
      </c>
      <c r="BK552" s="54">
        <f t="shared" si="115"/>
        <v>0</v>
      </c>
      <c r="BL552" s="54">
        <f t="shared" si="120"/>
        <v>0</v>
      </c>
      <c r="BM552" s="54">
        <f t="shared" si="121"/>
        <v>0</v>
      </c>
      <c r="BN552" s="54" t="str">
        <f t="shared" si="122"/>
        <v>ne</v>
      </c>
      <c r="BO552" s="54" t="str">
        <f t="shared" si="123"/>
        <v>ne</v>
      </c>
      <c r="BP552" s="54" t="str">
        <f t="shared" si="123"/>
        <v>ne</v>
      </c>
      <c r="BQ552" s="54" t="str">
        <f t="shared" si="124"/>
        <v>ne</v>
      </c>
      <c r="BR552" s="54" t="str">
        <f t="shared" si="125"/>
        <v>ne</v>
      </c>
      <c r="BS552" s="54" t="str">
        <f t="shared" si="116"/>
        <v>ne</v>
      </c>
    </row>
    <row r="553" spans="2:71" x14ac:dyDescent="0.2">
      <c r="B553" s="54" t="e">
        <f>VLOOKUP(E553,'VPS1'!$J$10:$J$29,1,FALSE)</f>
        <v>#N/A</v>
      </c>
      <c r="C553" s="131" t="str">
        <f t="shared" si="117"/>
        <v/>
      </c>
      <c r="D553" s="132"/>
      <c r="E553" s="132"/>
      <c r="F553" s="55"/>
      <c r="G553" s="132"/>
      <c r="H553" s="132"/>
      <c r="I553" s="132"/>
      <c r="J553" s="132"/>
      <c r="K553" s="132"/>
      <c r="L553" s="133"/>
      <c r="M553" s="134"/>
      <c r="N553" s="132"/>
      <c r="O553" s="132"/>
      <c r="P553" s="134" t="str">
        <f t="shared" si="118"/>
        <v>nepildyti</v>
      </c>
      <c r="Q553" s="135" t="str">
        <f t="shared" si="11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12"/>
        <v>0</v>
      </c>
      <c r="BH553" s="54">
        <f t="shared" si="119"/>
        <v>0</v>
      </c>
      <c r="BI553" s="54">
        <f t="shared" si="113"/>
        <v>0</v>
      </c>
      <c r="BJ553" s="54">
        <f t="shared" si="114"/>
        <v>0</v>
      </c>
      <c r="BK553" s="54">
        <f t="shared" si="115"/>
        <v>0</v>
      </c>
      <c r="BL553" s="54">
        <f t="shared" si="120"/>
        <v>0</v>
      </c>
      <c r="BM553" s="54">
        <f t="shared" si="121"/>
        <v>0</v>
      </c>
      <c r="BN553" s="54" t="str">
        <f t="shared" si="122"/>
        <v>ne</v>
      </c>
      <c r="BO553" s="54" t="str">
        <f t="shared" si="123"/>
        <v>ne</v>
      </c>
      <c r="BP553" s="54" t="str">
        <f t="shared" si="123"/>
        <v>ne</v>
      </c>
      <c r="BQ553" s="54" t="str">
        <f t="shared" si="124"/>
        <v>ne</v>
      </c>
      <c r="BR553" s="54" t="str">
        <f t="shared" si="125"/>
        <v>ne</v>
      </c>
      <c r="BS553" s="54" t="str">
        <f t="shared" si="116"/>
        <v>ne</v>
      </c>
    </row>
    <row r="554" spans="2:71" x14ac:dyDescent="0.2">
      <c r="B554" s="54" t="e">
        <f>VLOOKUP(E554,'VPS1'!$J$10:$J$29,1,FALSE)</f>
        <v>#N/A</v>
      </c>
      <c r="C554" s="131" t="str">
        <f t="shared" si="117"/>
        <v/>
      </c>
      <c r="D554" s="132"/>
      <c r="E554" s="132"/>
      <c r="F554" s="55"/>
      <c r="G554" s="132"/>
      <c r="H554" s="132"/>
      <c r="I554" s="132"/>
      <c r="J554" s="132"/>
      <c r="K554" s="132"/>
      <c r="L554" s="133"/>
      <c r="M554" s="134"/>
      <c r="N554" s="132"/>
      <c r="O554" s="132"/>
      <c r="P554" s="134" t="str">
        <f t="shared" si="118"/>
        <v>nepildyti</v>
      </c>
      <c r="Q554" s="135" t="str">
        <f t="shared" si="11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12"/>
        <v>0</v>
      </c>
      <c r="BH554" s="54">
        <f t="shared" si="119"/>
        <v>0</v>
      </c>
      <c r="BI554" s="54">
        <f t="shared" si="113"/>
        <v>0</v>
      </c>
      <c r="BJ554" s="54">
        <f t="shared" si="114"/>
        <v>0</v>
      </c>
      <c r="BK554" s="54">
        <f t="shared" si="115"/>
        <v>0</v>
      </c>
      <c r="BL554" s="54">
        <f t="shared" si="120"/>
        <v>0</v>
      </c>
      <c r="BM554" s="54">
        <f t="shared" si="121"/>
        <v>0</v>
      </c>
      <c r="BN554" s="54" t="str">
        <f t="shared" si="122"/>
        <v>ne</v>
      </c>
      <c r="BO554" s="54" t="str">
        <f t="shared" si="123"/>
        <v>ne</v>
      </c>
      <c r="BP554" s="54" t="str">
        <f t="shared" si="123"/>
        <v>ne</v>
      </c>
      <c r="BQ554" s="54" t="str">
        <f t="shared" si="124"/>
        <v>ne</v>
      </c>
      <c r="BR554" s="54" t="str">
        <f t="shared" si="125"/>
        <v>ne</v>
      </c>
      <c r="BS554" s="54" t="str">
        <f t="shared" si="116"/>
        <v>ne</v>
      </c>
    </row>
    <row r="555" spans="2:71" x14ac:dyDescent="0.2">
      <c r="B555" s="54" t="e">
        <f>VLOOKUP(E555,'VPS1'!$J$10:$J$29,1,FALSE)</f>
        <v>#N/A</v>
      </c>
      <c r="C555" s="131" t="str">
        <f t="shared" si="117"/>
        <v/>
      </c>
      <c r="D555" s="132"/>
      <c r="E555" s="132"/>
      <c r="F555" s="55"/>
      <c r="G555" s="132"/>
      <c r="H555" s="132"/>
      <c r="I555" s="132"/>
      <c r="J555" s="132"/>
      <c r="K555" s="132"/>
      <c r="L555" s="133"/>
      <c r="M555" s="134"/>
      <c r="N555" s="132"/>
      <c r="O555" s="132"/>
      <c r="P555" s="134" t="str">
        <f t="shared" si="118"/>
        <v>nepildyti</v>
      </c>
      <c r="Q555" s="135" t="str">
        <f t="shared" si="11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12"/>
        <v>0</v>
      </c>
      <c r="BH555" s="54">
        <f t="shared" si="119"/>
        <v>0</v>
      </c>
      <c r="BI555" s="54">
        <f t="shared" si="113"/>
        <v>0</v>
      </c>
      <c r="BJ555" s="54">
        <f t="shared" si="114"/>
        <v>0</v>
      </c>
      <c r="BK555" s="54">
        <f t="shared" si="115"/>
        <v>0</v>
      </c>
      <c r="BL555" s="54">
        <f t="shared" si="120"/>
        <v>0</v>
      </c>
      <c r="BM555" s="54">
        <f t="shared" si="121"/>
        <v>0</v>
      </c>
      <c r="BN555" s="54" t="str">
        <f t="shared" si="122"/>
        <v>ne</v>
      </c>
      <c r="BO555" s="54" t="str">
        <f t="shared" si="123"/>
        <v>ne</v>
      </c>
      <c r="BP555" s="54" t="str">
        <f t="shared" si="123"/>
        <v>ne</v>
      </c>
      <c r="BQ555" s="54" t="str">
        <f t="shared" si="124"/>
        <v>ne</v>
      </c>
      <c r="BR555" s="54" t="str">
        <f t="shared" si="125"/>
        <v>ne</v>
      </c>
      <c r="BS555" s="54" t="str">
        <f t="shared" si="116"/>
        <v>ne</v>
      </c>
    </row>
    <row r="556" spans="2:71" x14ac:dyDescent="0.2">
      <c r="B556" s="54" t="e">
        <f>VLOOKUP(E556,'VPS1'!$J$10:$J$29,1,FALSE)</f>
        <v>#N/A</v>
      </c>
      <c r="C556" s="131" t="str">
        <f t="shared" si="117"/>
        <v/>
      </c>
      <c r="D556" s="132"/>
      <c r="E556" s="132"/>
      <c r="F556" s="55"/>
      <c r="G556" s="132"/>
      <c r="H556" s="132"/>
      <c r="I556" s="132"/>
      <c r="J556" s="132"/>
      <c r="K556" s="132"/>
      <c r="L556" s="133"/>
      <c r="M556" s="134"/>
      <c r="N556" s="132"/>
      <c r="O556" s="132"/>
      <c r="P556" s="134" t="str">
        <f t="shared" si="118"/>
        <v>nepildyti</v>
      </c>
      <c r="Q556" s="135" t="str">
        <f t="shared" si="11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12"/>
        <v>0</v>
      </c>
      <c r="BH556" s="54">
        <f t="shared" si="119"/>
        <v>0</v>
      </c>
      <c r="BI556" s="54">
        <f t="shared" si="113"/>
        <v>0</v>
      </c>
      <c r="BJ556" s="54">
        <f t="shared" si="114"/>
        <v>0</v>
      </c>
      <c r="BK556" s="54">
        <f t="shared" si="115"/>
        <v>0</v>
      </c>
      <c r="BL556" s="54">
        <f t="shared" si="120"/>
        <v>0</v>
      </c>
      <c r="BM556" s="54">
        <f t="shared" si="121"/>
        <v>0</v>
      </c>
      <c r="BN556" s="54" t="str">
        <f t="shared" si="122"/>
        <v>ne</v>
      </c>
      <c r="BO556" s="54" t="str">
        <f t="shared" si="123"/>
        <v>ne</v>
      </c>
      <c r="BP556" s="54" t="str">
        <f t="shared" si="123"/>
        <v>ne</v>
      </c>
      <c r="BQ556" s="54" t="str">
        <f t="shared" si="124"/>
        <v>ne</v>
      </c>
      <c r="BR556" s="54" t="str">
        <f t="shared" si="125"/>
        <v>ne</v>
      </c>
      <c r="BS556" s="54" t="str">
        <f t="shared" si="116"/>
        <v>ne</v>
      </c>
    </row>
    <row r="557" spans="2:71" x14ac:dyDescent="0.2">
      <c r="B557" s="54" t="e">
        <f>VLOOKUP(E557,'VPS1'!$J$10:$J$29,1,FALSE)</f>
        <v>#N/A</v>
      </c>
      <c r="C557" s="131" t="str">
        <f t="shared" si="117"/>
        <v/>
      </c>
      <c r="D557" s="132"/>
      <c r="E557" s="132"/>
      <c r="F557" s="55"/>
      <c r="G557" s="132"/>
      <c r="H557" s="132"/>
      <c r="I557" s="132"/>
      <c r="J557" s="132"/>
      <c r="K557" s="132"/>
      <c r="L557" s="133"/>
      <c r="M557" s="134"/>
      <c r="N557" s="132"/>
      <c r="O557" s="132"/>
      <c r="P557" s="134" t="str">
        <f t="shared" si="118"/>
        <v>nepildyti</v>
      </c>
      <c r="Q557" s="135" t="str">
        <f t="shared" si="11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12"/>
        <v>0</v>
      </c>
      <c r="BH557" s="54">
        <f t="shared" si="119"/>
        <v>0</v>
      </c>
      <c r="BI557" s="54">
        <f t="shared" si="113"/>
        <v>0</v>
      </c>
      <c r="BJ557" s="54">
        <f t="shared" si="114"/>
        <v>0</v>
      </c>
      <c r="BK557" s="54">
        <f t="shared" si="115"/>
        <v>0</v>
      </c>
      <c r="BL557" s="54">
        <f t="shared" si="120"/>
        <v>0</v>
      </c>
      <c r="BM557" s="54">
        <f t="shared" si="121"/>
        <v>0</v>
      </c>
      <c r="BN557" s="54" t="str">
        <f t="shared" si="122"/>
        <v>ne</v>
      </c>
      <c r="BO557" s="54" t="str">
        <f t="shared" si="123"/>
        <v>ne</v>
      </c>
      <c r="BP557" s="54" t="str">
        <f t="shared" si="123"/>
        <v>ne</v>
      </c>
      <c r="BQ557" s="54" t="str">
        <f t="shared" si="124"/>
        <v>ne</v>
      </c>
      <c r="BR557" s="54" t="str">
        <f t="shared" si="125"/>
        <v>ne</v>
      </c>
      <c r="BS557" s="54" t="str">
        <f t="shared" si="116"/>
        <v>ne</v>
      </c>
    </row>
    <row r="558" spans="2:71" x14ac:dyDescent="0.2">
      <c r="B558" s="54" t="e">
        <f>VLOOKUP(E558,'VPS1'!$J$10:$J$29,1,FALSE)</f>
        <v>#N/A</v>
      </c>
      <c r="C558" s="131" t="str">
        <f t="shared" si="117"/>
        <v/>
      </c>
      <c r="D558" s="132"/>
      <c r="E558" s="132"/>
      <c r="F558" s="55"/>
      <c r="G558" s="132"/>
      <c r="H558" s="132"/>
      <c r="I558" s="132"/>
      <c r="J558" s="132"/>
      <c r="K558" s="132"/>
      <c r="L558" s="133"/>
      <c r="M558" s="134"/>
      <c r="N558" s="132"/>
      <c r="O558" s="132"/>
      <c r="P558" s="134" t="str">
        <f t="shared" si="118"/>
        <v>nepildyti</v>
      </c>
      <c r="Q558" s="135" t="str">
        <f t="shared" si="11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12"/>
        <v>0</v>
      </c>
      <c r="BH558" s="54">
        <f t="shared" si="119"/>
        <v>0</v>
      </c>
      <c r="BI558" s="54">
        <f t="shared" si="113"/>
        <v>0</v>
      </c>
      <c r="BJ558" s="54">
        <f t="shared" si="114"/>
        <v>0</v>
      </c>
      <c r="BK558" s="54">
        <f t="shared" si="115"/>
        <v>0</v>
      </c>
      <c r="BL558" s="54">
        <f t="shared" si="120"/>
        <v>0</v>
      </c>
      <c r="BM558" s="54">
        <f t="shared" si="121"/>
        <v>0</v>
      </c>
      <c r="BN558" s="54" t="str">
        <f t="shared" si="122"/>
        <v>ne</v>
      </c>
      <c r="BO558" s="54" t="str">
        <f t="shared" si="123"/>
        <v>ne</v>
      </c>
      <c r="BP558" s="54" t="str">
        <f t="shared" si="123"/>
        <v>ne</v>
      </c>
      <c r="BQ558" s="54" t="str">
        <f t="shared" si="124"/>
        <v>ne</v>
      </c>
      <c r="BR558" s="54" t="str">
        <f t="shared" si="125"/>
        <v>ne</v>
      </c>
      <c r="BS558" s="54" t="str">
        <f t="shared" si="116"/>
        <v>ne</v>
      </c>
    </row>
    <row r="559" spans="2:71" x14ac:dyDescent="0.2">
      <c r="B559" s="54" t="e">
        <f>VLOOKUP(E559,'VPS1'!$J$10:$J$29,1,FALSE)</f>
        <v>#N/A</v>
      </c>
      <c r="C559" s="131" t="str">
        <f t="shared" si="117"/>
        <v/>
      </c>
      <c r="D559" s="132"/>
      <c r="E559" s="132"/>
      <c r="F559" s="55"/>
      <c r="G559" s="132"/>
      <c r="H559" s="132"/>
      <c r="I559" s="132"/>
      <c r="J559" s="132"/>
      <c r="K559" s="132"/>
      <c r="L559" s="133"/>
      <c r="M559" s="134"/>
      <c r="N559" s="132"/>
      <c r="O559" s="132"/>
      <c r="P559" s="134" t="str">
        <f t="shared" si="118"/>
        <v>nepildyti</v>
      </c>
      <c r="Q559" s="135" t="str">
        <f t="shared" si="11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12"/>
        <v>0</v>
      </c>
      <c r="BH559" s="54">
        <f t="shared" si="119"/>
        <v>0</v>
      </c>
      <c r="BI559" s="54">
        <f t="shared" si="113"/>
        <v>0</v>
      </c>
      <c r="BJ559" s="54">
        <f t="shared" si="114"/>
        <v>0</v>
      </c>
      <c r="BK559" s="54">
        <f t="shared" si="115"/>
        <v>0</v>
      </c>
      <c r="BL559" s="54">
        <f t="shared" si="120"/>
        <v>0</v>
      </c>
      <c r="BM559" s="54">
        <f t="shared" si="121"/>
        <v>0</v>
      </c>
      <c r="BN559" s="54" t="str">
        <f t="shared" si="122"/>
        <v>ne</v>
      </c>
      <c r="BO559" s="54" t="str">
        <f t="shared" si="123"/>
        <v>ne</v>
      </c>
      <c r="BP559" s="54" t="str">
        <f t="shared" si="123"/>
        <v>ne</v>
      </c>
      <c r="BQ559" s="54" t="str">
        <f t="shared" si="124"/>
        <v>ne</v>
      </c>
      <c r="BR559" s="54" t="str">
        <f t="shared" si="125"/>
        <v>ne</v>
      </c>
      <c r="BS559" s="54" t="str">
        <f t="shared" si="116"/>
        <v>ne</v>
      </c>
    </row>
    <row r="560" spans="2:71" x14ac:dyDescent="0.2">
      <c r="B560" s="54" t="e">
        <f>VLOOKUP(E560,'VPS1'!$J$10:$J$29,1,FALSE)</f>
        <v>#N/A</v>
      </c>
      <c r="C560" s="131" t="str">
        <f t="shared" si="117"/>
        <v/>
      </c>
      <c r="D560" s="132"/>
      <c r="E560" s="132"/>
      <c r="F560" s="55"/>
      <c r="G560" s="132"/>
      <c r="H560" s="132"/>
      <c r="I560" s="132"/>
      <c r="J560" s="132"/>
      <c r="K560" s="132"/>
      <c r="L560" s="133"/>
      <c r="M560" s="134"/>
      <c r="N560" s="132"/>
      <c r="O560" s="132"/>
      <c r="P560" s="134" t="str">
        <f t="shared" si="118"/>
        <v>nepildyti</v>
      </c>
      <c r="Q560" s="135" t="str">
        <f t="shared" si="11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12"/>
        <v>0</v>
      </c>
      <c r="BH560" s="54">
        <f t="shared" si="119"/>
        <v>0</v>
      </c>
      <c r="BI560" s="54">
        <f t="shared" si="113"/>
        <v>0</v>
      </c>
      <c r="BJ560" s="54">
        <f t="shared" si="114"/>
        <v>0</v>
      </c>
      <c r="BK560" s="54">
        <f t="shared" si="115"/>
        <v>0</v>
      </c>
      <c r="BL560" s="54">
        <f t="shared" si="120"/>
        <v>0</v>
      </c>
      <c r="BM560" s="54">
        <f t="shared" si="121"/>
        <v>0</v>
      </c>
      <c r="BN560" s="54" t="str">
        <f t="shared" si="122"/>
        <v>ne</v>
      </c>
      <c r="BO560" s="54" t="str">
        <f t="shared" si="123"/>
        <v>ne</v>
      </c>
      <c r="BP560" s="54" t="str">
        <f t="shared" si="123"/>
        <v>ne</v>
      </c>
      <c r="BQ560" s="54" t="str">
        <f t="shared" si="124"/>
        <v>ne</v>
      </c>
      <c r="BR560" s="54" t="str">
        <f t="shared" si="125"/>
        <v>ne</v>
      </c>
      <c r="BS560" s="54" t="str">
        <f t="shared" si="116"/>
        <v>ne</v>
      </c>
    </row>
    <row r="561" spans="2:71" x14ac:dyDescent="0.2">
      <c r="B561" s="54" t="e">
        <f>VLOOKUP(E561,'VPS1'!$J$10:$J$29,1,FALSE)</f>
        <v>#N/A</v>
      </c>
      <c r="C561" s="131" t="str">
        <f t="shared" si="117"/>
        <v/>
      </c>
      <c r="D561" s="132"/>
      <c r="E561" s="132"/>
      <c r="F561" s="55"/>
      <c r="G561" s="132"/>
      <c r="H561" s="132"/>
      <c r="I561" s="132"/>
      <c r="J561" s="132"/>
      <c r="K561" s="132"/>
      <c r="L561" s="133"/>
      <c r="M561" s="134"/>
      <c r="N561" s="132"/>
      <c r="O561" s="132"/>
      <c r="P561" s="134" t="str">
        <f t="shared" si="118"/>
        <v>nepildyti</v>
      </c>
      <c r="Q561" s="135" t="str">
        <f t="shared" si="11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12"/>
        <v>0</v>
      </c>
      <c r="BH561" s="54">
        <f t="shared" si="119"/>
        <v>0</v>
      </c>
      <c r="BI561" s="54">
        <f t="shared" si="113"/>
        <v>0</v>
      </c>
      <c r="BJ561" s="54">
        <f t="shared" si="114"/>
        <v>0</v>
      </c>
      <c r="BK561" s="54">
        <f t="shared" si="115"/>
        <v>0</v>
      </c>
      <c r="BL561" s="54">
        <f t="shared" si="120"/>
        <v>0</v>
      </c>
      <c r="BM561" s="54">
        <f t="shared" si="121"/>
        <v>0</v>
      </c>
      <c r="BN561" s="54" t="str">
        <f t="shared" si="122"/>
        <v>ne</v>
      </c>
      <c r="BO561" s="54" t="str">
        <f t="shared" si="123"/>
        <v>ne</v>
      </c>
      <c r="BP561" s="54" t="str">
        <f t="shared" si="123"/>
        <v>ne</v>
      </c>
      <c r="BQ561" s="54" t="str">
        <f t="shared" si="124"/>
        <v>ne</v>
      </c>
      <c r="BR561" s="54" t="str">
        <f t="shared" si="125"/>
        <v>ne</v>
      </c>
      <c r="BS561" s="54" t="str">
        <f t="shared" si="116"/>
        <v>ne</v>
      </c>
    </row>
    <row r="562" spans="2:71" x14ac:dyDescent="0.2">
      <c r="B562" s="54" t="e">
        <f>VLOOKUP(E562,'VPS1'!$J$10:$J$29,1,FALSE)</f>
        <v>#N/A</v>
      </c>
      <c r="C562" s="131" t="str">
        <f t="shared" si="117"/>
        <v/>
      </c>
      <c r="D562" s="132"/>
      <c r="E562" s="132"/>
      <c r="F562" s="55"/>
      <c r="G562" s="132"/>
      <c r="H562" s="132"/>
      <c r="I562" s="132"/>
      <c r="J562" s="132"/>
      <c r="K562" s="132"/>
      <c r="L562" s="133"/>
      <c r="M562" s="134"/>
      <c r="N562" s="132"/>
      <c r="O562" s="132"/>
      <c r="P562" s="134" t="str">
        <f t="shared" si="118"/>
        <v>nepildyti</v>
      </c>
      <c r="Q562" s="135" t="str">
        <f t="shared" si="11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12"/>
        <v>0</v>
      </c>
      <c r="BH562" s="54">
        <f t="shared" si="119"/>
        <v>0</v>
      </c>
      <c r="BI562" s="54">
        <f t="shared" si="113"/>
        <v>0</v>
      </c>
      <c r="BJ562" s="54">
        <f t="shared" si="114"/>
        <v>0</v>
      </c>
      <c r="BK562" s="54">
        <f t="shared" si="115"/>
        <v>0</v>
      </c>
      <c r="BL562" s="54">
        <f t="shared" si="120"/>
        <v>0</v>
      </c>
      <c r="BM562" s="54">
        <f t="shared" si="121"/>
        <v>0</v>
      </c>
      <c r="BN562" s="54" t="str">
        <f t="shared" si="122"/>
        <v>ne</v>
      </c>
      <c r="BO562" s="54" t="str">
        <f t="shared" si="123"/>
        <v>ne</v>
      </c>
      <c r="BP562" s="54" t="str">
        <f t="shared" si="123"/>
        <v>ne</v>
      </c>
      <c r="BQ562" s="54" t="str">
        <f t="shared" si="124"/>
        <v>ne</v>
      </c>
      <c r="BR562" s="54" t="str">
        <f t="shared" si="125"/>
        <v>ne</v>
      </c>
      <c r="BS562" s="54" t="str">
        <f t="shared" si="116"/>
        <v>ne</v>
      </c>
    </row>
    <row r="563" spans="2:71" x14ac:dyDescent="0.2">
      <c r="B563" s="54" t="e">
        <f>VLOOKUP(E563,'VPS1'!$J$10:$J$29,1,FALSE)</f>
        <v>#N/A</v>
      </c>
      <c r="C563" s="131" t="str">
        <f t="shared" si="117"/>
        <v/>
      </c>
      <c r="D563" s="132"/>
      <c r="E563" s="132"/>
      <c r="F563" s="55"/>
      <c r="G563" s="132"/>
      <c r="H563" s="132"/>
      <c r="I563" s="132"/>
      <c r="J563" s="132"/>
      <c r="K563" s="132"/>
      <c r="L563" s="133"/>
      <c r="M563" s="134"/>
      <c r="N563" s="132"/>
      <c r="O563" s="132"/>
      <c r="P563" s="134" t="str">
        <f t="shared" si="118"/>
        <v>nepildyti</v>
      </c>
      <c r="Q563" s="135" t="str">
        <f t="shared" si="11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12"/>
        <v>0</v>
      </c>
      <c r="BH563" s="54">
        <f t="shared" si="119"/>
        <v>0</v>
      </c>
      <c r="BI563" s="54">
        <f t="shared" si="113"/>
        <v>0</v>
      </c>
      <c r="BJ563" s="54">
        <f t="shared" si="114"/>
        <v>0</v>
      </c>
      <c r="BK563" s="54">
        <f t="shared" si="115"/>
        <v>0</v>
      </c>
      <c r="BL563" s="54">
        <f t="shared" si="120"/>
        <v>0</v>
      </c>
      <c r="BM563" s="54">
        <f t="shared" si="121"/>
        <v>0</v>
      </c>
      <c r="BN563" s="54" t="str">
        <f t="shared" si="122"/>
        <v>ne</v>
      </c>
      <c r="BO563" s="54" t="str">
        <f t="shared" si="123"/>
        <v>ne</v>
      </c>
      <c r="BP563" s="54" t="str">
        <f t="shared" si="123"/>
        <v>ne</v>
      </c>
      <c r="BQ563" s="54" t="str">
        <f t="shared" si="124"/>
        <v>ne</v>
      </c>
      <c r="BR563" s="54" t="str">
        <f t="shared" si="125"/>
        <v>ne</v>
      </c>
      <c r="BS563" s="54" t="str">
        <f t="shared" si="116"/>
        <v>ne</v>
      </c>
    </row>
    <row r="564" spans="2:71" x14ac:dyDescent="0.2">
      <c r="B564" s="54" t="e">
        <f>VLOOKUP(E564,'VPS1'!$J$10:$J$29,1,FALSE)</f>
        <v>#N/A</v>
      </c>
      <c r="C564" s="131" t="str">
        <f t="shared" si="117"/>
        <v/>
      </c>
      <c r="D564" s="132"/>
      <c r="E564" s="132"/>
      <c r="F564" s="55"/>
      <c r="G564" s="132"/>
      <c r="H564" s="132"/>
      <c r="I564" s="132"/>
      <c r="J564" s="132"/>
      <c r="K564" s="132"/>
      <c r="L564" s="133"/>
      <c r="M564" s="134"/>
      <c r="N564" s="132"/>
      <c r="O564" s="132"/>
      <c r="P564" s="134" t="str">
        <f t="shared" si="118"/>
        <v>nepildyti</v>
      </c>
      <c r="Q564" s="135" t="str">
        <f t="shared" si="11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12"/>
        <v>0</v>
      </c>
      <c r="BH564" s="54">
        <f t="shared" si="119"/>
        <v>0</v>
      </c>
      <c r="BI564" s="54">
        <f t="shared" si="113"/>
        <v>0</v>
      </c>
      <c r="BJ564" s="54">
        <f t="shared" si="114"/>
        <v>0</v>
      </c>
      <c r="BK564" s="54">
        <f t="shared" si="115"/>
        <v>0</v>
      </c>
      <c r="BL564" s="54">
        <f t="shared" si="120"/>
        <v>0</v>
      </c>
      <c r="BM564" s="54">
        <f t="shared" si="121"/>
        <v>0</v>
      </c>
      <c r="BN564" s="54" t="str">
        <f t="shared" si="122"/>
        <v>ne</v>
      </c>
      <c r="BO564" s="54" t="str">
        <f t="shared" si="123"/>
        <v>ne</v>
      </c>
      <c r="BP564" s="54" t="str">
        <f t="shared" si="123"/>
        <v>ne</v>
      </c>
      <c r="BQ564" s="54" t="str">
        <f t="shared" si="124"/>
        <v>ne</v>
      </c>
      <c r="BR564" s="54" t="str">
        <f t="shared" si="125"/>
        <v>ne</v>
      </c>
      <c r="BS564" s="54" t="str">
        <f t="shared" si="116"/>
        <v>ne</v>
      </c>
    </row>
    <row r="565" spans="2:71" x14ac:dyDescent="0.2">
      <c r="B565" s="54" t="e">
        <f>VLOOKUP(E565,'VPS1'!$J$10:$J$29,1,FALSE)</f>
        <v>#N/A</v>
      </c>
      <c r="C565" s="131" t="str">
        <f t="shared" si="117"/>
        <v/>
      </c>
      <c r="D565" s="132"/>
      <c r="E565" s="132"/>
      <c r="F565" s="55"/>
      <c r="G565" s="132"/>
      <c r="H565" s="132"/>
      <c r="I565" s="132"/>
      <c r="J565" s="132"/>
      <c r="K565" s="132"/>
      <c r="L565" s="133"/>
      <c r="M565" s="134"/>
      <c r="N565" s="132"/>
      <c r="O565" s="132"/>
      <c r="P565" s="134" t="str">
        <f t="shared" si="118"/>
        <v>nepildyti</v>
      </c>
      <c r="Q565" s="135" t="str">
        <f t="shared" si="11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12"/>
        <v>0</v>
      </c>
      <c r="BH565" s="54">
        <f t="shared" si="119"/>
        <v>0</v>
      </c>
      <c r="BI565" s="54">
        <f t="shared" si="113"/>
        <v>0</v>
      </c>
      <c r="BJ565" s="54">
        <f t="shared" si="114"/>
        <v>0</v>
      </c>
      <c r="BK565" s="54">
        <f t="shared" si="115"/>
        <v>0</v>
      </c>
      <c r="BL565" s="54">
        <f t="shared" si="120"/>
        <v>0</v>
      </c>
      <c r="BM565" s="54">
        <f t="shared" si="121"/>
        <v>0</v>
      </c>
      <c r="BN565" s="54" t="str">
        <f t="shared" si="122"/>
        <v>ne</v>
      </c>
      <c r="BO565" s="54" t="str">
        <f t="shared" si="123"/>
        <v>ne</v>
      </c>
      <c r="BP565" s="54" t="str">
        <f t="shared" si="123"/>
        <v>ne</v>
      </c>
      <c r="BQ565" s="54" t="str">
        <f t="shared" si="124"/>
        <v>ne</v>
      </c>
      <c r="BR565" s="54" t="str">
        <f t="shared" si="125"/>
        <v>ne</v>
      </c>
      <c r="BS565" s="54" t="str">
        <f t="shared" si="116"/>
        <v>ne</v>
      </c>
    </row>
    <row r="566" spans="2:71" x14ac:dyDescent="0.2">
      <c r="B566" s="54" t="e">
        <f>VLOOKUP(E566,'VPS1'!$J$10:$J$29,1,FALSE)</f>
        <v>#N/A</v>
      </c>
      <c r="C566" s="131" t="str">
        <f t="shared" si="117"/>
        <v/>
      </c>
      <c r="D566" s="132"/>
      <c r="E566" s="132"/>
      <c r="F566" s="55"/>
      <c r="G566" s="132"/>
      <c r="H566" s="132"/>
      <c r="I566" s="132"/>
      <c r="J566" s="132"/>
      <c r="K566" s="132"/>
      <c r="L566" s="133"/>
      <c r="M566" s="134"/>
      <c r="N566" s="132"/>
      <c r="O566" s="132"/>
      <c r="P566" s="134" t="str">
        <f t="shared" si="118"/>
        <v>nepildyti</v>
      </c>
      <c r="Q566" s="135" t="str">
        <f t="shared" si="11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12"/>
        <v>0</v>
      </c>
      <c r="BH566" s="54">
        <f t="shared" si="119"/>
        <v>0</v>
      </c>
      <c r="BI566" s="54">
        <f t="shared" si="113"/>
        <v>0</v>
      </c>
      <c r="BJ566" s="54">
        <f t="shared" si="114"/>
        <v>0</v>
      </c>
      <c r="BK566" s="54">
        <f t="shared" si="115"/>
        <v>0</v>
      </c>
      <c r="BL566" s="54">
        <f t="shared" si="120"/>
        <v>0</v>
      </c>
      <c r="BM566" s="54">
        <f t="shared" si="121"/>
        <v>0</v>
      </c>
      <c r="BN566" s="54" t="str">
        <f t="shared" si="122"/>
        <v>ne</v>
      </c>
      <c r="BO566" s="54" t="str">
        <f t="shared" si="123"/>
        <v>ne</v>
      </c>
      <c r="BP566" s="54" t="str">
        <f t="shared" si="123"/>
        <v>ne</v>
      </c>
      <c r="BQ566" s="54" t="str">
        <f t="shared" si="124"/>
        <v>ne</v>
      </c>
      <c r="BR566" s="54" t="str">
        <f t="shared" si="125"/>
        <v>ne</v>
      </c>
      <c r="BS566" s="54" t="str">
        <f t="shared" si="116"/>
        <v>ne</v>
      </c>
    </row>
    <row r="567" spans="2:71" x14ac:dyDescent="0.2">
      <c r="B567" s="54" t="e">
        <f>VLOOKUP(E567,'VPS1'!$J$10:$J$29,1,FALSE)</f>
        <v>#N/A</v>
      </c>
      <c r="C567" s="131" t="str">
        <f t="shared" si="117"/>
        <v/>
      </c>
      <c r="D567" s="132"/>
      <c r="E567" s="132"/>
      <c r="F567" s="55"/>
      <c r="G567" s="132"/>
      <c r="H567" s="132"/>
      <c r="I567" s="132"/>
      <c r="J567" s="132"/>
      <c r="K567" s="132"/>
      <c r="L567" s="133"/>
      <c r="M567" s="134"/>
      <c r="N567" s="132"/>
      <c r="O567" s="132"/>
      <c r="P567" s="134" t="str">
        <f t="shared" si="118"/>
        <v>nepildyti</v>
      </c>
      <c r="Q567" s="135" t="str">
        <f t="shared" si="11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12"/>
        <v>0</v>
      </c>
      <c r="BH567" s="54">
        <f t="shared" si="119"/>
        <v>0</v>
      </c>
      <c r="BI567" s="54">
        <f t="shared" si="113"/>
        <v>0</v>
      </c>
      <c r="BJ567" s="54">
        <f t="shared" si="114"/>
        <v>0</v>
      </c>
      <c r="BK567" s="54">
        <f t="shared" si="115"/>
        <v>0</v>
      </c>
      <c r="BL567" s="54">
        <f t="shared" si="120"/>
        <v>0</v>
      </c>
      <c r="BM567" s="54">
        <f t="shared" si="121"/>
        <v>0</v>
      </c>
      <c r="BN567" s="54" t="str">
        <f t="shared" si="122"/>
        <v>ne</v>
      </c>
      <c r="BO567" s="54" t="str">
        <f t="shared" si="123"/>
        <v>ne</v>
      </c>
      <c r="BP567" s="54" t="str">
        <f t="shared" si="123"/>
        <v>ne</v>
      </c>
      <c r="BQ567" s="54" t="str">
        <f t="shared" si="124"/>
        <v>ne</v>
      </c>
      <c r="BR567" s="54" t="str">
        <f t="shared" si="125"/>
        <v>ne</v>
      </c>
      <c r="BS567" s="54" t="str">
        <f t="shared" si="116"/>
        <v>ne</v>
      </c>
    </row>
    <row r="568" spans="2:71" x14ac:dyDescent="0.2">
      <c r="B568" s="54" t="e">
        <f>VLOOKUP(E568,'VPS1'!$J$10:$J$29,1,FALSE)</f>
        <v>#N/A</v>
      </c>
      <c r="C568" s="131" t="str">
        <f t="shared" si="117"/>
        <v/>
      </c>
      <c r="D568" s="132"/>
      <c r="E568" s="132"/>
      <c r="F568" s="55"/>
      <c r="G568" s="132"/>
      <c r="H568" s="132"/>
      <c r="I568" s="132"/>
      <c r="J568" s="132"/>
      <c r="K568" s="132"/>
      <c r="L568" s="133"/>
      <c r="M568" s="134"/>
      <c r="N568" s="132"/>
      <c r="O568" s="132"/>
      <c r="P568" s="134" t="str">
        <f t="shared" si="118"/>
        <v>nepildyti</v>
      </c>
      <c r="Q568" s="135" t="str">
        <f t="shared" si="11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12"/>
        <v>0</v>
      </c>
      <c r="BH568" s="54">
        <f t="shared" si="119"/>
        <v>0</v>
      </c>
      <c r="BI568" s="54">
        <f t="shared" si="113"/>
        <v>0</v>
      </c>
      <c r="BJ568" s="54">
        <f t="shared" si="114"/>
        <v>0</v>
      </c>
      <c r="BK568" s="54">
        <f t="shared" si="115"/>
        <v>0</v>
      </c>
      <c r="BL568" s="54">
        <f t="shared" si="120"/>
        <v>0</v>
      </c>
      <c r="BM568" s="54">
        <f t="shared" si="121"/>
        <v>0</v>
      </c>
      <c r="BN568" s="54" t="str">
        <f t="shared" si="122"/>
        <v>ne</v>
      </c>
      <c r="BO568" s="54" t="str">
        <f t="shared" si="123"/>
        <v>ne</v>
      </c>
      <c r="BP568" s="54" t="str">
        <f t="shared" si="123"/>
        <v>ne</v>
      </c>
      <c r="BQ568" s="54" t="str">
        <f t="shared" si="124"/>
        <v>ne</v>
      </c>
      <c r="BR568" s="54" t="str">
        <f t="shared" si="125"/>
        <v>ne</v>
      </c>
      <c r="BS568" s="54" t="str">
        <f t="shared" si="116"/>
        <v>ne</v>
      </c>
    </row>
    <row r="569" spans="2:71" x14ac:dyDescent="0.2">
      <c r="B569" s="54" t="e">
        <f>VLOOKUP(E569,'VPS1'!$J$10:$J$29,1,FALSE)</f>
        <v>#N/A</v>
      </c>
      <c r="C569" s="131" t="str">
        <f t="shared" si="117"/>
        <v/>
      </c>
      <c r="D569" s="132"/>
      <c r="E569" s="132"/>
      <c r="F569" s="55"/>
      <c r="G569" s="132"/>
      <c r="H569" s="132"/>
      <c r="I569" s="132"/>
      <c r="J569" s="132"/>
      <c r="K569" s="132"/>
      <c r="L569" s="133"/>
      <c r="M569" s="134"/>
      <c r="N569" s="132"/>
      <c r="O569" s="132"/>
      <c r="P569" s="134" t="str">
        <f t="shared" si="118"/>
        <v>nepildyti</v>
      </c>
      <c r="Q569" s="135" t="str">
        <f t="shared" si="11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12"/>
        <v>0</v>
      </c>
      <c r="BH569" s="54">
        <f t="shared" si="119"/>
        <v>0</v>
      </c>
      <c r="BI569" s="54">
        <f t="shared" si="113"/>
        <v>0</v>
      </c>
      <c r="BJ569" s="54">
        <f t="shared" si="114"/>
        <v>0</v>
      </c>
      <c r="BK569" s="54">
        <f t="shared" si="115"/>
        <v>0</v>
      </c>
      <c r="BL569" s="54">
        <f t="shared" si="120"/>
        <v>0</v>
      </c>
      <c r="BM569" s="54">
        <f t="shared" si="121"/>
        <v>0</v>
      </c>
      <c r="BN569" s="54" t="str">
        <f t="shared" si="122"/>
        <v>ne</v>
      </c>
      <c r="BO569" s="54" t="str">
        <f t="shared" si="123"/>
        <v>ne</v>
      </c>
      <c r="BP569" s="54" t="str">
        <f t="shared" si="123"/>
        <v>ne</v>
      </c>
      <c r="BQ569" s="54" t="str">
        <f t="shared" si="124"/>
        <v>ne</v>
      </c>
      <c r="BR569" s="54" t="str">
        <f t="shared" si="125"/>
        <v>ne</v>
      </c>
      <c r="BS569" s="54" t="str">
        <f t="shared" si="116"/>
        <v>ne</v>
      </c>
    </row>
    <row r="570" spans="2:71" x14ac:dyDescent="0.2">
      <c r="B570" s="54" t="e">
        <f>VLOOKUP(E570,'VPS1'!$J$10:$J$29,1,FALSE)</f>
        <v>#N/A</v>
      </c>
      <c r="C570" s="131" t="str">
        <f t="shared" si="117"/>
        <v/>
      </c>
      <c r="D570" s="132"/>
      <c r="E570" s="132"/>
      <c r="F570" s="55"/>
      <c r="G570" s="132"/>
      <c r="H570" s="132"/>
      <c r="I570" s="132"/>
      <c r="J570" s="132"/>
      <c r="K570" s="132"/>
      <c r="L570" s="133"/>
      <c r="M570" s="134"/>
      <c r="N570" s="132"/>
      <c r="O570" s="132"/>
      <c r="P570" s="134" t="str">
        <f t="shared" si="118"/>
        <v>nepildyti</v>
      </c>
      <c r="Q570" s="135" t="str">
        <f t="shared" si="11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12"/>
        <v>0</v>
      </c>
      <c r="BH570" s="54">
        <f t="shared" si="119"/>
        <v>0</v>
      </c>
      <c r="BI570" s="54">
        <f t="shared" si="113"/>
        <v>0</v>
      </c>
      <c r="BJ570" s="54">
        <f t="shared" si="114"/>
        <v>0</v>
      </c>
      <c r="BK570" s="54">
        <f t="shared" si="115"/>
        <v>0</v>
      </c>
      <c r="BL570" s="54">
        <f t="shared" si="120"/>
        <v>0</v>
      </c>
      <c r="BM570" s="54">
        <f t="shared" si="121"/>
        <v>0</v>
      </c>
      <c r="BN570" s="54" t="str">
        <f t="shared" si="122"/>
        <v>ne</v>
      </c>
      <c r="BO570" s="54" t="str">
        <f t="shared" si="123"/>
        <v>ne</v>
      </c>
      <c r="BP570" s="54" t="str">
        <f t="shared" si="123"/>
        <v>ne</v>
      </c>
      <c r="BQ570" s="54" t="str">
        <f t="shared" si="124"/>
        <v>ne</v>
      </c>
      <c r="BR570" s="54" t="str">
        <f t="shared" si="125"/>
        <v>ne</v>
      </c>
      <c r="BS570" s="54" t="str">
        <f t="shared" si="116"/>
        <v>ne</v>
      </c>
    </row>
    <row r="571" spans="2:71" x14ac:dyDescent="0.2">
      <c r="B571" s="54" t="e">
        <f>VLOOKUP(E571,'VPS1'!$J$10:$J$29,1,FALSE)</f>
        <v>#N/A</v>
      </c>
      <c r="C571" s="131" t="str">
        <f t="shared" si="117"/>
        <v/>
      </c>
      <c r="D571" s="132"/>
      <c r="E571" s="132"/>
      <c r="F571" s="55"/>
      <c r="G571" s="132"/>
      <c r="H571" s="132"/>
      <c r="I571" s="132"/>
      <c r="J571" s="132"/>
      <c r="K571" s="132"/>
      <c r="L571" s="133"/>
      <c r="M571" s="134"/>
      <c r="N571" s="132"/>
      <c r="O571" s="132"/>
      <c r="P571" s="134" t="str">
        <f t="shared" si="118"/>
        <v>nepildyti</v>
      </c>
      <c r="Q571" s="135" t="str">
        <f t="shared" si="11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12"/>
        <v>0</v>
      </c>
      <c r="BH571" s="54">
        <f t="shared" si="119"/>
        <v>0</v>
      </c>
      <c r="BI571" s="54">
        <f t="shared" si="113"/>
        <v>0</v>
      </c>
      <c r="BJ571" s="54">
        <f t="shared" si="114"/>
        <v>0</v>
      </c>
      <c r="BK571" s="54">
        <f t="shared" si="115"/>
        <v>0</v>
      </c>
      <c r="BL571" s="54">
        <f t="shared" si="120"/>
        <v>0</v>
      </c>
      <c r="BM571" s="54">
        <f t="shared" si="121"/>
        <v>0</v>
      </c>
      <c r="BN571" s="54" t="str">
        <f t="shared" si="122"/>
        <v>ne</v>
      </c>
      <c r="BO571" s="54" t="str">
        <f t="shared" si="123"/>
        <v>ne</v>
      </c>
      <c r="BP571" s="54" t="str">
        <f t="shared" si="123"/>
        <v>ne</v>
      </c>
      <c r="BQ571" s="54" t="str">
        <f t="shared" si="124"/>
        <v>ne</v>
      </c>
      <c r="BR571" s="54" t="str">
        <f t="shared" si="125"/>
        <v>ne</v>
      </c>
      <c r="BS571" s="54" t="str">
        <f t="shared" si="116"/>
        <v>ne</v>
      </c>
    </row>
    <row r="572" spans="2:71" x14ac:dyDescent="0.2">
      <c r="B572" s="54" t="e">
        <f>VLOOKUP(E572,'VPS1'!$J$10:$J$29,1,FALSE)</f>
        <v>#N/A</v>
      </c>
      <c r="C572" s="131" t="str">
        <f t="shared" si="117"/>
        <v/>
      </c>
      <c r="D572" s="132"/>
      <c r="E572" s="132"/>
      <c r="F572" s="55"/>
      <c r="G572" s="132"/>
      <c r="H572" s="132"/>
      <c r="I572" s="132"/>
      <c r="J572" s="132"/>
      <c r="K572" s="132"/>
      <c r="L572" s="133"/>
      <c r="M572" s="134"/>
      <c r="N572" s="132"/>
      <c r="O572" s="132"/>
      <c r="P572" s="134" t="str">
        <f t="shared" si="118"/>
        <v>nepildyti</v>
      </c>
      <c r="Q572" s="135" t="str">
        <f t="shared" si="11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12"/>
        <v>0</v>
      </c>
      <c r="BH572" s="54">
        <f t="shared" si="119"/>
        <v>0</v>
      </c>
      <c r="BI572" s="54">
        <f t="shared" si="113"/>
        <v>0</v>
      </c>
      <c r="BJ572" s="54">
        <f t="shared" si="114"/>
        <v>0</v>
      </c>
      <c r="BK572" s="54">
        <f t="shared" si="115"/>
        <v>0</v>
      </c>
      <c r="BL572" s="54">
        <f t="shared" si="120"/>
        <v>0</v>
      </c>
      <c r="BM572" s="54">
        <f t="shared" si="121"/>
        <v>0</v>
      </c>
      <c r="BN572" s="54" t="str">
        <f t="shared" si="122"/>
        <v>ne</v>
      </c>
      <c r="BO572" s="54" t="str">
        <f t="shared" si="123"/>
        <v>ne</v>
      </c>
      <c r="BP572" s="54" t="str">
        <f t="shared" si="123"/>
        <v>ne</v>
      </c>
      <c r="BQ572" s="54" t="str">
        <f t="shared" si="124"/>
        <v>ne</v>
      </c>
      <c r="BR572" s="54" t="str">
        <f t="shared" si="125"/>
        <v>ne</v>
      </c>
      <c r="BS572" s="54" t="str">
        <f t="shared" si="116"/>
        <v>ne</v>
      </c>
    </row>
    <row r="573" spans="2:71" x14ac:dyDescent="0.2">
      <c r="B573" s="54" t="e">
        <f>VLOOKUP(E573,'VPS1'!$J$10:$J$29,1,FALSE)</f>
        <v>#N/A</v>
      </c>
      <c r="C573" s="131" t="str">
        <f t="shared" si="117"/>
        <v/>
      </c>
      <c r="D573" s="132"/>
      <c r="E573" s="132"/>
      <c r="F573" s="55"/>
      <c r="G573" s="132"/>
      <c r="H573" s="132"/>
      <c r="I573" s="132"/>
      <c r="J573" s="132"/>
      <c r="K573" s="132"/>
      <c r="L573" s="133"/>
      <c r="M573" s="134"/>
      <c r="N573" s="132"/>
      <c r="O573" s="132"/>
      <c r="P573" s="134" t="str">
        <f t="shared" si="118"/>
        <v>nepildyti</v>
      </c>
      <c r="Q573" s="135" t="str">
        <f t="shared" si="11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12"/>
        <v>0</v>
      </c>
      <c r="BH573" s="54">
        <f t="shared" si="119"/>
        <v>0</v>
      </c>
      <c r="BI573" s="54">
        <f t="shared" si="113"/>
        <v>0</v>
      </c>
      <c r="BJ573" s="54">
        <f t="shared" si="114"/>
        <v>0</v>
      </c>
      <c r="BK573" s="54">
        <f t="shared" si="115"/>
        <v>0</v>
      </c>
      <c r="BL573" s="54">
        <f t="shared" si="120"/>
        <v>0</v>
      </c>
      <c r="BM573" s="54">
        <f t="shared" si="121"/>
        <v>0</v>
      </c>
      <c r="BN573" s="54" t="str">
        <f t="shared" si="122"/>
        <v>ne</v>
      </c>
      <c r="BO573" s="54" t="str">
        <f t="shared" si="123"/>
        <v>ne</v>
      </c>
      <c r="BP573" s="54" t="str">
        <f t="shared" si="123"/>
        <v>ne</v>
      </c>
      <c r="BQ573" s="54" t="str">
        <f t="shared" si="124"/>
        <v>ne</v>
      </c>
      <c r="BR573" s="54" t="str">
        <f t="shared" si="125"/>
        <v>ne</v>
      </c>
      <c r="BS573" s="54" t="str">
        <f t="shared" si="116"/>
        <v>ne</v>
      </c>
    </row>
    <row r="574" spans="2:71" x14ac:dyDescent="0.2">
      <c r="B574" s="54" t="e">
        <f>VLOOKUP(E574,'VPS1'!$J$10:$J$29,1,FALSE)</f>
        <v>#N/A</v>
      </c>
      <c r="C574" s="131" t="str">
        <f t="shared" si="117"/>
        <v/>
      </c>
      <c r="D574" s="132"/>
      <c r="E574" s="132"/>
      <c r="F574" s="55"/>
      <c r="G574" s="132"/>
      <c r="H574" s="132"/>
      <c r="I574" s="132"/>
      <c r="J574" s="132"/>
      <c r="K574" s="132"/>
      <c r="L574" s="133"/>
      <c r="M574" s="134"/>
      <c r="N574" s="132"/>
      <c r="O574" s="132"/>
      <c r="P574" s="134" t="str">
        <f t="shared" si="118"/>
        <v>nepildyti</v>
      </c>
      <c r="Q574" s="135" t="str">
        <f t="shared" si="11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12"/>
        <v>0</v>
      </c>
      <c r="BH574" s="54">
        <f t="shared" si="119"/>
        <v>0</v>
      </c>
      <c r="BI574" s="54">
        <f t="shared" si="113"/>
        <v>0</v>
      </c>
      <c r="BJ574" s="54">
        <f t="shared" si="114"/>
        <v>0</v>
      </c>
      <c r="BK574" s="54">
        <f t="shared" si="115"/>
        <v>0</v>
      </c>
      <c r="BL574" s="54">
        <f t="shared" si="120"/>
        <v>0</v>
      </c>
      <c r="BM574" s="54">
        <f t="shared" si="121"/>
        <v>0</v>
      </c>
      <c r="BN574" s="54" t="str">
        <f t="shared" si="122"/>
        <v>ne</v>
      </c>
      <c r="BO574" s="54" t="str">
        <f t="shared" si="123"/>
        <v>ne</v>
      </c>
      <c r="BP574" s="54" t="str">
        <f t="shared" si="123"/>
        <v>ne</v>
      </c>
      <c r="BQ574" s="54" t="str">
        <f t="shared" si="124"/>
        <v>ne</v>
      </c>
      <c r="BR574" s="54" t="str">
        <f t="shared" si="125"/>
        <v>ne</v>
      </c>
      <c r="BS574" s="54" t="str">
        <f t="shared" si="116"/>
        <v>ne</v>
      </c>
    </row>
    <row r="575" spans="2:71" x14ac:dyDescent="0.2">
      <c r="B575" s="54" t="e">
        <f>VLOOKUP(E575,'VPS1'!$J$10:$J$29,1,FALSE)</f>
        <v>#N/A</v>
      </c>
      <c r="C575" s="131" t="str">
        <f t="shared" si="117"/>
        <v/>
      </c>
      <c r="D575" s="132"/>
      <c r="E575" s="132"/>
      <c r="F575" s="55"/>
      <c r="G575" s="132"/>
      <c r="H575" s="132"/>
      <c r="I575" s="132"/>
      <c r="J575" s="132"/>
      <c r="K575" s="132"/>
      <c r="L575" s="133"/>
      <c r="M575" s="134"/>
      <c r="N575" s="132"/>
      <c r="O575" s="132"/>
      <c r="P575" s="134" t="str">
        <f t="shared" si="118"/>
        <v>nepildyti</v>
      </c>
      <c r="Q575" s="135" t="str">
        <f t="shared" si="11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12"/>
        <v>0</v>
      </c>
      <c r="BH575" s="54">
        <f t="shared" si="119"/>
        <v>0</v>
      </c>
      <c r="BI575" s="54">
        <f t="shared" si="113"/>
        <v>0</v>
      </c>
      <c r="BJ575" s="54">
        <f t="shared" si="114"/>
        <v>0</v>
      </c>
      <c r="BK575" s="54">
        <f t="shared" si="115"/>
        <v>0</v>
      </c>
      <c r="BL575" s="54">
        <f t="shared" si="120"/>
        <v>0</v>
      </c>
      <c r="BM575" s="54">
        <f t="shared" si="121"/>
        <v>0</v>
      </c>
      <c r="BN575" s="54" t="str">
        <f t="shared" si="122"/>
        <v>ne</v>
      </c>
      <c r="BO575" s="54" t="str">
        <f t="shared" si="123"/>
        <v>ne</v>
      </c>
      <c r="BP575" s="54" t="str">
        <f t="shared" si="123"/>
        <v>ne</v>
      </c>
      <c r="BQ575" s="54" t="str">
        <f t="shared" si="124"/>
        <v>ne</v>
      </c>
      <c r="BR575" s="54" t="str">
        <f t="shared" si="125"/>
        <v>ne</v>
      </c>
      <c r="BS575" s="54" t="str">
        <f t="shared" si="116"/>
        <v>ne</v>
      </c>
    </row>
    <row r="576" spans="2:71" x14ac:dyDescent="0.2">
      <c r="B576" s="54" t="e">
        <f>VLOOKUP(E576,'VPS1'!$J$10:$J$29,1,FALSE)</f>
        <v>#N/A</v>
      </c>
      <c r="C576" s="131" t="str">
        <f t="shared" si="117"/>
        <v/>
      </c>
      <c r="D576" s="132"/>
      <c r="E576" s="132"/>
      <c r="F576" s="55"/>
      <c r="G576" s="132"/>
      <c r="H576" s="132"/>
      <c r="I576" s="132"/>
      <c r="J576" s="132"/>
      <c r="K576" s="132"/>
      <c r="L576" s="133"/>
      <c r="M576" s="134"/>
      <c r="N576" s="132"/>
      <c r="O576" s="132"/>
      <c r="P576" s="134" t="str">
        <f t="shared" si="118"/>
        <v>nepildyti</v>
      </c>
      <c r="Q576" s="135" t="str">
        <f t="shared" si="11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12"/>
        <v>0</v>
      </c>
      <c r="BH576" s="54">
        <f t="shared" si="119"/>
        <v>0</v>
      </c>
      <c r="BI576" s="54">
        <f t="shared" si="113"/>
        <v>0</v>
      </c>
      <c r="BJ576" s="54">
        <f t="shared" si="114"/>
        <v>0</v>
      </c>
      <c r="BK576" s="54">
        <f t="shared" si="115"/>
        <v>0</v>
      </c>
      <c r="BL576" s="54">
        <f t="shared" si="120"/>
        <v>0</v>
      </c>
      <c r="BM576" s="54">
        <f t="shared" si="121"/>
        <v>0</v>
      </c>
      <c r="BN576" s="54" t="str">
        <f t="shared" si="122"/>
        <v>ne</v>
      </c>
      <c r="BO576" s="54" t="str">
        <f t="shared" si="123"/>
        <v>ne</v>
      </c>
      <c r="BP576" s="54" t="str">
        <f t="shared" si="123"/>
        <v>ne</v>
      </c>
      <c r="BQ576" s="54" t="str">
        <f t="shared" si="124"/>
        <v>ne</v>
      </c>
      <c r="BR576" s="54" t="str">
        <f t="shared" si="125"/>
        <v>ne</v>
      </c>
      <c r="BS576" s="54" t="str">
        <f t="shared" si="116"/>
        <v>ne</v>
      </c>
    </row>
    <row r="577" spans="2:71" x14ac:dyDescent="0.2">
      <c r="B577" s="54" t="e">
        <f>VLOOKUP(E577,'VPS1'!$J$10:$J$29,1,FALSE)</f>
        <v>#N/A</v>
      </c>
      <c r="C577" s="131" t="str">
        <f t="shared" si="117"/>
        <v/>
      </c>
      <c r="D577" s="132"/>
      <c r="E577" s="132"/>
      <c r="F577" s="55"/>
      <c r="G577" s="132"/>
      <c r="H577" s="132"/>
      <c r="I577" s="132"/>
      <c r="J577" s="132"/>
      <c r="K577" s="132"/>
      <c r="L577" s="133"/>
      <c r="M577" s="134"/>
      <c r="N577" s="132"/>
      <c r="O577" s="132"/>
      <c r="P577" s="134" t="str">
        <f t="shared" si="118"/>
        <v>nepildyti</v>
      </c>
      <c r="Q577" s="135" t="str">
        <f t="shared" si="11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12"/>
        <v>0</v>
      </c>
      <c r="BH577" s="54">
        <f t="shared" si="119"/>
        <v>0</v>
      </c>
      <c r="BI577" s="54">
        <f t="shared" si="113"/>
        <v>0</v>
      </c>
      <c r="BJ577" s="54">
        <f t="shared" si="114"/>
        <v>0</v>
      </c>
      <c r="BK577" s="54">
        <f t="shared" si="115"/>
        <v>0</v>
      </c>
      <c r="BL577" s="54">
        <f t="shared" si="120"/>
        <v>0</v>
      </c>
      <c r="BM577" s="54">
        <f t="shared" si="121"/>
        <v>0</v>
      </c>
      <c r="BN577" s="54" t="str">
        <f t="shared" si="122"/>
        <v>ne</v>
      </c>
      <c r="BO577" s="54" t="str">
        <f t="shared" si="123"/>
        <v>ne</v>
      </c>
      <c r="BP577" s="54" t="str">
        <f t="shared" si="123"/>
        <v>ne</v>
      </c>
      <c r="BQ577" s="54" t="str">
        <f t="shared" si="124"/>
        <v>ne</v>
      </c>
      <c r="BR577" s="54" t="str">
        <f t="shared" si="125"/>
        <v>ne</v>
      </c>
      <c r="BS577" s="54" t="str">
        <f t="shared" si="116"/>
        <v>ne</v>
      </c>
    </row>
    <row r="578" spans="2:71" x14ac:dyDescent="0.2">
      <c r="B578" s="54" t="e">
        <f>VLOOKUP(E578,'VPS1'!$J$10:$J$29,1,FALSE)</f>
        <v>#N/A</v>
      </c>
      <c r="C578" s="131" t="str">
        <f t="shared" si="117"/>
        <v/>
      </c>
      <c r="D578" s="132"/>
      <c r="E578" s="132"/>
      <c r="F578" s="55"/>
      <c r="G578" s="132"/>
      <c r="H578" s="132"/>
      <c r="I578" s="132"/>
      <c r="J578" s="132"/>
      <c r="K578" s="132"/>
      <c r="L578" s="133"/>
      <c r="M578" s="134"/>
      <c r="N578" s="132"/>
      <c r="O578" s="132"/>
      <c r="P578" s="134" t="str">
        <f t="shared" si="118"/>
        <v>nepildyti</v>
      </c>
      <c r="Q578" s="135" t="str">
        <f t="shared" si="11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12"/>
        <v>0</v>
      </c>
      <c r="BH578" s="54">
        <f t="shared" si="119"/>
        <v>0</v>
      </c>
      <c r="BI578" s="54">
        <f t="shared" si="113"/>
        <v>0</v>
      </c>
      <c r="BJ578" s="54">
        <f t="shared" si="114"/>
        <v>0</v>
      </c>
      <c r="BK578" s="54">
        <f t="shared" si="115"/>
        <v>0</v>
      </c>
      <c r="BL578" s="54">
        <f t="shared" si="120"/>
        <v>0</v>
      </c>
      <c r="BM578" s="54">
        <f t="shared" si="121"/>
        <v>0</v>
      </c>
      <c r="BN578" s="54" t="str">
        <f t="shared" si="122"/>
        <v>ne</v>
      </c>
      <c r="BO578" s="54" t="str">
        <f t="shared" si="123"/>
        <v>ne</v>
      </c>
      <c r="BP578" s="54" t="str">
        <f t="shared" si="123"/>
        <v>ne</v>
      </c>
      <c r="BQ578" s="54" t="str">
        <f t="shared" si="124"/>
        <v>ne</v>
      </c>
      <c r="BR578" s="54" t="str">
        <f t="shared" si="125"/>
        <v>ne</v>
      </c>
      <c r="BS578" s="54" t="str">
        <f t="shared" si="116"/>
        <v>ne</v>
      </c>
    </row>
    <row r="579" spans="2:71" x14ac:dyDescent="0.2">
      <c r="B579" s="54" t="e">
        <f>VLOOKUP(E579,'VPS1'!$J$10:$J$29,1,FALSE)</f>
        <v>#N/A</v>
      </c>
      <c r="C579" s="131" t="str">
        <f t="shared" si="117"/>
        <v/>
      </c>
      <c r="D579" s="132"/>
      <c r="E579" s="132"/>
      <c r="F579" s="55"/>
      <c r="G579" s="132"/>
      <c r="H579" s="132"/>
      <c r="I579" s="132"/>
      <c r="J579" s="132"/>
      <c r="K579" s="132"/>
      <c r="L579" s="133"/>
      <c r="M579" s="134"/>
      <c r="N579" s="132"/>
      <c r="O579" s="132"/>
      <c r="P579" s="134" t="str">
        <f t="shared" si="118"/>
        <v>nepildyti</v>
      </c>
      <c r="Q579" s="135" t="str">
        <f t="shared" si="11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12"/>
        <v>0</v>
      </c>
      <c r="BH579" s="54">
        <f t="shared" si="119"/>
        <v>0</v>
      </c>
      <c r="BI579" s="54">
        <f t="shared" si="113"/>
        <v>0</v>
      </c>
      <c r="BJ579" s="54">
        <f t="shared" si="114"/>
        <v>0</v>
      </c>
      <c r="BK579" s="54">
        <f t="shared" si="115"/>
        <v>0</v>
      </c>
      <c r="BL579" s="54">
        <f t="shared" si="120"/>
        <v>0</v>
      </c>
      <c r="BM579" s="54">
        <f t="shared" si="121"/>
        <v>0</v>
      </c>
      <c r="BN579" s="54" t="str">
        <f t="shared" si="122"/>
        <v>ne</v>
      </c>
      <c r="BO579" s="54" t="str">
        <f t="shared" si="123"/>
        <v>ne</v>
      </c>
      <c r="BP579" s="54" t="str">
        <f t="shared" si="123"/>
        <v>ne</v>
      </c>
      <c r="BQ579" s="54" t="str">
        <f t="shared" si="124"/>
        <v>ne</v>
      </c>
      <c r="BR579" s="54" t="str">
        <f t="shared" si="125"/>
        <v>ne</v>
      </c>
      <c r="BS579" s="54" t="str">
        <f t="shared" si="116"/>
        <v>ne</v>
      </c>
    </row>
    <row r="580" spans="2:71" x14ac:dyDescent="0.2">
      <c r="B580" s="54" t="e">
        <f>VLOOKUP(E580,'VPS1'!$J$10:$J$29,1,FALSE)</f>
        <v>#N/A</v>
      </c>
      <c r="C580" s="131" t="str">
        <f t="shared" si="117"/>
        <v/>
      </c>
      <c r="D580" s="132"/>
      <c r="E580" s="132"/>
      <c r="F580" s="55"/>
      <c r="G580" s="132"/>
      <c r="H580" s="132"/>
      <c r="I580" s="132"/>
      <c r="J580" s="132"/>
      <c r="K580" s="132"/>
      <c r="L580" s="133"/>
      <c r="M580" s="134"/>
      <c r="N580" s="132"/>
      <c r="O580" s="132"/>
      <c r="P580" s="134" t="str">
        <f t="shared" si="118"/>
        <v>nepildyti</v>
      </c>
      <c r="Q580" s="135" t="str">
        <f t="shared" si="11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12"/>
        <v>0</v>
      </c>
      <c r="BH580" s="54">
        <f t="shared" si="119"/>
        <v>0</v>
      </c>
      <c r="BI580" s="54">
        <f t="shared" si="113"/>
        <v>0</v>
      </c>
      <c r="BJ580" s="54">
        <f t="shared" si="114"/>
        <v>0</v>
      </c>
      <c r="BK580" s="54">
        <f t="shared" si="115"/>
        <v>0</v>
      </c>
      <c r="BL580" s="54">
        <f t="shared" si="120"/>
        <v>0</v>
      </c>
      <c r="BM580" s="54">
        <f t="shared" si="121"/>
        <v>0</v>
      </c>
      <c r="BN580" s="54" t="str">
        <f t="shared" si="122"/>
        <v>ne</v>
      </c>
      <c r="BO580" s="54" t="str">
        <f t="shared" si="123"/>
        <v>ne</v>
      </c>
      <c r="BP580" s="54" t="str">
        <f t="shared" si="123"/>
        <v>ne</v>
      </c>
      <c r="BQ580" s="54" t="str">
        <f t="shared" si="124"/>
        <v>ne</v>
      </c>
      <c r="BR580" s="54" t="str">
        <f t="shared" si="125"/>
        <v>ne</v>
      </c>
      <c r="BS580" s="54" t="str">
        <f t="shared" si="116"/>
        <v>ne</v>
      </c>
    </row>
    <row r="581" spans="2:71" x14ac:dyDescent="0.2">
      <c r="B581" s="54" t="e">
        <f>VLOOKUP(E581,'VPS1'!$J$10:$J$29,1,FALSE)</f>
        <v>#N/A</v>
      </c>
      <c r="C581" s="131" t="str">
        <f t="shared" si="117"/>
        <v/>
      </c>
      <c r="D581" s="132"/>
      <c r="E581" s="132"/>
      <c r="F581" s="55"/>
      <c r="G581" s="132"/>
      <c r="H581" s="132"/>
      <c r="I581" s="132"/>
      <c r="J581" s="132"/>
      <c r="K581" s="132"/>
      <c r="L581" s="133"/>
      <c r="M581" s="134"/>
      <c r="N581" s="132"/>
      <c r="O581" s="132"/>
      <c r="P581" s="134" t="str">
        <f t="shared" si="118"/>
        <v>nepildyti</v>
      </c>
      <c r="Q581" s="135" t="str">
        <f t="shared" si="11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12"/>
        <v>0</v>
      </c>
      <c r="BH581" s="54">
        <f t="shared" si="119"/>
        <v>0</v>
      </c>
      <c r="BI581" s="54">
        <f t="shared" si="113"/>
        <v>0</v>
      </c>
      <c r="BJ581" s="54">
        <f t="shared" si="114"/>
        <v>0</v>
      </c>
      <c r="BK581" s="54">
        <f t="shared" si="115"/>
        <v>0</v>
      </c>
      <c r="BL581" s="54">
        <f t="shared" si="120"/>
        <v>0</v>
      </c>
      <c r="BM581" s="54">
        <f t="shared" si="121"/>
        <v>0</v>
      </c>
      <c r="BN581" s="54" t="str">
        <f t="shared" si="122"/>
        <v>ne</v>
      </c>
      <c r="BO581" s="54" t="str">
        <f t="shared" si="123"/>
        <v>ne</v>
      </c>
      <c r="BP581" s="54" t="str">
        <f t="shared" si="123"/>
        <v>ne</v>
      </c>
      <c r="BQ581" s="54" t="str">
        <f t="shared" si="124"/>
        <v>ne</v>
      </c>
      <c r="BR581" s="54" t="str">
        <f t="shared" si="125"/>
        <v>ne</v>
      </c>
      <c r="BS581" s="54" t="str">
        <f t="shared" si="116"/>
        <v>ne</v>
      </c>
    </row>
    <row r="582" spans="2:71" x14ac:dyDescent="0.2">
      <c r="B582" s="54" t="e">
        <f>VLOOKUP(E582,'VPS1'!$J$10:$J$29,1,FALSE)</f>
        <v>#N/A</v>
      </c>
      <c r="C582" s="131" t="str">
        <f t="shared" si="117"/>
        <v/>
      </c>
      <c r="D582" s="132"/>
      <c r="E582" s="132"/>
      <c r="F582" s="55"/>
      <c r="G582" s="132"/>
      <c r="H582" s="132"/>
      <c r="I582" s="132"/>
      <c r="J582" s="132"/>
      <c r="K582" s="132"/>
      <c r="L582" s="133"/>
      <c r="M582" s="134"/>
      <c r="N582" s="132"/>
      <c r="O582" s="132"/>
      <c r="P582" s="134" t="str">
        <f t="shared" si="118"/>
        <v>nepildyti</v>
      </c>
      <c r="Q582" s="135" t="str">
        <f t="shared" si="11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si="112"/>
        <v>0</v>
      </c>
      <c r="BH582" s="54">
        <f t="shared" si="119"/>
        <v>0</v>
      </c>
      <c r="BI582" s="54">
        <f t="shared" si="113"/>
        <v>0</v>
      </c>
      <c r="BJ582" s="54">
        <f t="shared" si="114"/>
        <v>0</v>
      </c>
      <c r="BK582" s="54">
        <f t="shared" si="115"/>
        <v>0</v>
      </c>
      <c r="BL582" s="54">
        <f t="shared" si="120"/>
        <v>0</v>
      </c>
      <c r="BM582" s="54">
        <f t="shared" si="121"/>
        <v>0</v>
      </c>
      <c r="BN582" s="54" t="str">
        <f t="shared" si="122"/>
        <v>ne</v>
      </c>
      <c r="BO582" s="54" t="str">
        <f t="shared" si="123"/>
        <v>ne</v>
      </c>
      <c r="BP582" s="54" t="str">
        <f t="shared" si="123"/>
        <v>ne</v>
      </c>
      <c r="BQ582" s="54" t="str">
        <f t="shared" si="124"/>
        <v>ne</v>
      </c>
      <c r="BR582" s="54" t="str">
        <f t="shared" si="125"/>
        <v>ne</v>
      </c>
      <c r="BS582" s="54" t="str">
        <f t="shared" si="116"/>
        <v>ne</v>
      </c>
    </row>
    <row r="583" spans="2:71" x14ac:dyDescent="0.2">
      <c r="B583" s="54" t="e">
        <f>VLOOKUP(E583,'VPS1'!$J$10:$J$29,1,FALSE)</f>
        <v>#N/A</v>
      </c>
      <c r="C583" s="131" t="str">
        <f t="shared" si="117"/>
        <v/>
      </c>
      <c r="D583" s="132"/>
      <c r="E583" s="132"/>
      <c r="F583" s="55"/>
      <c r="G583" s="132"/>
      <c r="H583" s="132"/>
      <c r="I583" s="132"/>
      <c r="J583" s="132"/>
      <c r="K583" s="132"/>
      <c r="L583" s="133"/>
      <c r="M583" s="134"/>
      <c r="N583" s="132"/>
      <c r="O583" s="132"/>
      <c r="P583" s="134" t="str">
        <f t="shared" si="118"/>
        <v>nepildyti</v>
      </c>
      <c r="Q583" s="135" t="str">
        <f t="shared" si="118"/>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12"/>
        <v>0</v>
      </c>
      <c r="BH583" s="54">
        <f t="shared" si="119"/>
        <v>0</v>
      </c>
      <c r="BI583" s="54">
        <f t="shared" si="113"/>
        <v>0</v>
      </c>
      <c r="BJ583" s="54">
        <f t="shared" si="114"/>
        <v>0</v>
      </c>
      <c r="BK583" s="54">
        <f t="shared" si="115"/>
        <v>0</v>
      </c>
      <c r="BL583" s="54">
        <f t="shared" si="120"/>
        <v>0</v>
      </c>
      <c r="BM583" s="54">
        <f t="shared" si="121"/>
        <v>0</v>
      </c>
      <c r="BN583" s="54" t="str">
        <f t="shared" si="122"/>
        <v>ne</v>
      </c>
      <c r="BO583" s="54" t="str">
        <f t="shared" si="123"/>
        <v>ne</v>
      </c>
      <c r="BP583" s="54" t="str">
        <f t="shared" si="123"/>
        <v>ne</v>
      </c>
      <c r="BQ583" s="54" t="str">
        <f t="shared" si="124"/>
        <v>ne</v>
      </c>
      <c r="BR583" s="54" t="str">
        <f t="shared" si="125"/>
        <v>ne</v>
      </c>
      <c r="BS583" s="54" t="str">
        <f t="shared" si="116"/>
        <v>ne</v>
      </c>
    </row>
    <row r="584" spans="2:71" x14ac:dyDescent="0.2">
      <c r="B584" s="54" t="e">
        <f>VLOOKUP(E584,'VPS1'!$J$10:$J$29,1,FALSE)</f>
        <v>#N/A</v>
      </c>
      <c r="C584" s="131" t="str">
        <f t="shared" si="117"/>
        <v/>
      </c>
      <c r="D584" s="132"/>
      <c r="E584" s="132"/>
      <c r="F584" s="55"/>
      <c r="G584" s="132"/>
      <c r="H584" s="132"/>
      <c r="I584" s="132"/>
      <c r="J584" s="132"/>
      <c r="K584" s="132"/>
      <c r="L584" s="133"/>
      <c r="M584" s="134"/>
      <c r="N584" s="132"/>
      <c r="O584" s="132"/>
      <c r="P584" s="134" t="str">
        <f t="shared" si="118"/>
        <v>nepildyti</v>
      </c>
      <c r="Q584" s="135" t="str">
        <f t="shared" si="118"/>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12"/>
        <v>0</v>
      </c>
      <c r="BH584" s="54">
        <f t="shared" si="119"/>
        <v>0</v>
      </c>
      <c r="BI584" s="54">
        <f t="shared" si="113"/>
        <v>0</v>
      </c>
      <c r="BJ584" s="54">
        <f t="shared" si="114"/>
        <v>0</v>
      </c>
      <c r="BK584" s="54">
        <f t="shared" si="115"/>
        <v>0</v>
      </c>
      <c r="BL584" s="54">
        <f t="shared" si="120"/>
        <v>0</v>
      </c>
      <c r="BM584" s="54">
        <f t="shared" si="121"/>
        <v>0</v>
      </c>
      <c r="BN584" s="54" t="str">
        <f t="shared" si="122"/>
        <v>ne</v>
      </c>
      <c r="BO584" s="54" t="str">
        <f t="shared" si="123"/>
        <v>ne</v>
      </c>
      <c r="BP584" s="54" t="str">
        <f t="shared" si="123"/>
        <v>ne</v>
      </c>
      <c r="BQ584" s="54" t="str">
        <f t="shared" si="124"/>
        <v>ne</v>
      </c>
      <c r="BR584" s="54" t="str">
        <f t="shared" si="125"/>
        <v>ne</v>
      </c>
      <c r="BS584" s="54" t="str">
        <f t="shared" si="116"/>
        <v>ne</v>
      </c>
    </row>
    <row r="585" spans="2:71" x14ac:dyDescent="0.2">
      <c r="B585" s="54" t="e">
        <f>VLOOKUP(E585,'VPS1'!$J$10:$J$29,1,FALSE)</f>
        <v>#N/A</v>
      </c>
      <c r="C585" s="131" t="str">
        <f t="shared" si="117"/>
        <v/>
      </c>
      <c r="D585" s="132"/>
      <c r="E585" s="132"/>
      <c r="F585" s="55"/>
      <c r="G585" s="132"/>
      <c r="H585" s="132"/>
      <c r="I585" s="132"/>
      <c r="J585" s="132"/>
      <c r="K585" s="132"/>
      <c r="L585" s="133"/>
      <c r="M585" s="134"/>
      <c r="N585" s="132"/>
      <c r="O585" s="132"/>
      <c r="P585" s="134" t="str">
        <f t="shared" si="118"/>
        <v>nepildyti</v>
      </c>
      <c r="Q585" s="135" t="str">
        <f t="shared" si="118"/>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12"/>
        <v>0</v>
      </c>
      <c r="BH585" s="54">
        <f t="shared" si="119"/>
        <v>0</v>
      </c>
      <c r="BI585" s="54">
        <f t="shared" si="113"/>
        <v>0</v>
      </c>
      <c r="BJ585" s="54">
        <f t="shared" si="114"/>
        <v>0</v>
      </c>
      <c r="BK585" s="54">
        <f t="shared" si="115"/>
        <v>0</v>
      </c>
      <c r="BL585" s="54">
        <f t="shared" si="120"/>
        <v>0</v>
      </c>
      <c r="BM585" s="54">
        <f t="shared" si="121"/>
        <v>0</v>
      </c>
      <c r="BN585" s="54" t="str">
        <f t="shared" si="122"/>
        <v>ne</v>
      </c>
      <c r="BO585" s="54" t="str">
        <f t="shared" si="123"/>
        <v>ne</v>
      </c>
      <c r="BP585" s="54" t="str">
        <f t="shared" si="123"/>
        <v>ne</v>
      </c>
      <c r="BQ585" s="54" t="str">
        <f t="shared" si="124"/>
        <v>ne</v>
      </c>
      <c r="BR585" s="54" t="str">
        <f t="shared" si="125"/>
        <v>ne</v>
      </c>
      <c r="BS585" s="54" t="str">
        <f t="shared" si="116"/>
        <v>ne</v>
      </c>
    </row>
    <row r="586" spans="2:71" x14ac:dyDescent="0.2">
      <c r="B586" s="54" t="e">
        <f>VLOOKUP(E586,'VPS1'!$J$10:$J$29,1,FALSE)</f>
        <v>#N/A</v>
      </c>
      <c r="C586" s="131" t="str">
        <f t="shared" si="117"/>
        <v/>
      </c>
      <c r="D586" s="132"/>
      <c r="E586" s="132"/>
      <c r="F586" s="55"/>
      <c r="G586" s="132"/>
      <c r="H586" s="132"/>
      <c r="I586" s="132"/>
      <c r="J586" s="132"/>
      <c r="K586" s="132"/>
      <c r="L586" s="133"/>
      <c r="M586" s="134"/>
      <c r="N586" s="132"/>
      <c r="O586" s="132"/>
      <c r="P586" s="134" t="str">
        <f t="shared" si="118"/>
        <v>nepildyti</v>
      </c>
      <c r="Q586" s="135" t="str">
        <f t="shared" si="118"/>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ref="BG586:BG649" si="126">IF($F586&gt;0,YEAR($F586),)</f>
        <v>0</v>
      </c>
      <c r="BH586" s="54">
        <f t="shared" si="119"/>
        <v>0</v>
      </c>
      <c r="BI586" s="54">
        <f t="shared" ref="BI586:BI649" si="127">IF($AH586&gt;0,YEAR($AH586),)</f>
        <v>0</v>
      </c>
      <c r="BJ586" s="54">
        <f t="shared" ref="BJ586:BJ649" si="128">IF($AI586&gt;0,YEAR($AI586),)</f>
        <v>0</v>
      </c>
      <c r="BK586" s="54">
        <f t="shared" ref="BK586:BK649" si="129">IF($AJ586&gt;0,YEAR($AJ586),)</f>
        <v>0</v>
      </c>
      <c r="BL586" s="54">
        <f t="shared" si="120"/>
        <v>0</v>
      </c>
      <c r="BM586" s="54">
        <f t="shared" si="121"/>
        <v>0</v>
      </c>
      <c r="BN586" s="54" t="str">
        <f t="shared" si="122"/>
        <v>ne</v>
      </c>
      <c r="BO586" s="54" t="str">
        <f t="shared" si="123"/>
        <v>ne</v>
      </c>
      <c r="BP586" s="54" t="str">
        <f t="shared" si="123"/>
        <v>ne</v>
      </c>
      <c r="BQ586" s="54" t="str">
        <f t="shared" si="124"/>
        <v>ne</v>
      </c>
      <c r="BR586" s="54" t="str">
        <f t="shared" si="125"/>
        <v>ne</v>
      </c>
      <c r="BS586" s="54" t="str">
        <f t="shared" ref="BS586:BS649" si="130">IF(BK586&gt;0,"taip","ne")</f>
        <v>ne</v>
      </c>
    </row>
    <row r="587" spans="2:71" x14ac:dyDescent="0.2">
      <c r="B587" s="54" t="e">
        <f>VLOOKUP(E587,'VPS1'!$J$10:$J$29,1,FALSE)</f>
        <v>#N/A</v>
      </c>
      <c r="C587" s="131" t="str">
        <f t="shared" ref="C587:C650" si="131">LEFT(E587,4)</f>
        <v/>
      </c>
      <c r="D587" s="132"/>
      <c r="E587" s="132"/>
      <c r="F587" s="55"/>
      <c r="G587" s="132"/>
      <c r="H587" s="132"/>
      <c r="I587" s="132"/>
      <c r="J587" s="132"/>
      <c r="K587" s="132"/>
      <c r="L587" s="133"/>
      <c r="M587" s="134"/>
      <c r="N587" s="132"/>
      <c r="O587" s="132"/>
      <c r="P587" s="134" t="str">
        <f t="shared" ref="P587:Q650" si="132">IF($N587="fizinis asmuo","užpildykite","nepildyti")</f>
        <v>nepildyti</v>
      </c>
      <c r="Q587" s="135" t="str">
        <f t="shared" si="132"/>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si="126"/>
        <v>0</v>
      </c>
      <c r="BH587" s="54">
        <f t="shared" ref="BH587:BH650" si="133">IF($AF587&gt;0,YEAR($AF587),)</f>
        <v>0</v>
      </c>
      <c r="BI587" s="54">
        <f t="shared" si="127"/>
        <v>0</v>
      </c>
      <c r="BJ587" s="54">
        <f t="shared" si="128"/>
        <v>0</v>
      </c>
      <c r="BK587" s="54">
        <f t="shared" si="129"/>
        <v>0</v>
      </c>
      <c r="BL587" s="54">
        <f t="shared" ref="BL587:BL650" si="134">IF($AK587&gt;0,$AK587,)</f>
        <v>0</v>
      </c>
      <c r="BM587" s="54">
        <f t="shared" ref="BM587:BM650" si="135">IF($AL587&gt;0,$AL587,)</f>
        <v>0</v>
      </c>
      <c r="BN587" s="54" t="str">
        <f t="shared" ref="BN587:BN650" si="136">IF(BH587&gt;0,"taip","ne")</f>
        <v>ne</v>
      </c>
      <c r="BO587" s="54" t="str">
        <f t="shared" ref="BO587:BP650" si="137">IF(BI587&gt;0,"taip","ne")</f>
        <v>ne</v>
      </c>
      <c r="BP587" s="54" t="str">
        <f t="shared" si="137"/>
        <v>ne</v>
      </c>
      <c r="BQ587" s="54" t="str">
        <f t="shared" ref="BQ587:BQ650" si="138">IF(BL587&gt;0,"taip","ne")</f>
        <v>ne</v>
      </c>
      <c r="BR587" s="54" t="str">
        <f t="shared" ref="BR587:BR650" si="139">IF(BM587&gt;0,"taip","ne")</f>
        <v>ne</v>
      </c>
      <c r="BS587" s="54" t="str">
        <f t="shared" si="130"/>
        <v>ne</v>
      </c>
    </row>
    <row r="588" spans="2:71" x14ac:dyDescent="0.2">
      <c r="B588" s="54" t="e">
        <f>VLOOKUP(E588,'VPS1'!$J$10:$J$29,1,FALSE)</f>
        <v>#N/A</v>
      </c>
      <c r="C588" s="131" t="str">
        <f t="shared" si="131"/>
        <v/>
      </c>
      <c r="D588" s="132"/>
      <c r="E588" s="132"/>
      <c r="F588" s="55"/>
      <c r="G588" s="132"/>
      <c r="H588" s="132"/>
      <c r="I588" s="132"/>
      <c r="J588" s="132"/>
      <c r="K588" s="132"/>
      <c r="L588" s="133"/>
      <c r="M588" s="134"/>
      <c r="N588" s="132"/>
      <c r="O588" s="132"/>
      <c r="P588" s="134" t="str">
        <f t="shared" si="132"/>
        <v>nepildyti</v>
      </c>
      <c r="Q588" s="135" t="str">
        <f t="shared" si="13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26"/>
        <v>0</v>
      </c>
      <c r="BH588" s="54">
        <f t="shared" si="133"/>
        <v>0</v>
      </c>
      <c r="BI588" s="54">
        <f t="shared" si="127"/>
        <v>0</v>
      </c>
      <c r="BJ588" s="54">
        <f t="shared" si="128"/>
        <v>0</v>
      </c>
      <c r="BK588" s="54">
        <f t="shared" si="129"/>
        <v>0</v>
      </c>
      <c r="BL588" s="54">
        <f t="shared" si="134"/>
        <v>0</v>
      </c>
      <c r="BM588" s="54">
        <f t="shared" si="135"/>
        <v>0</v>
      </c>
      <c r="BN588" s="54" t="str">
        <f t="shared" si="136"/>
        <v>ne</v>
      </c>
      <c r="BO588" s="54" t="str">
        <f t="shared" si="137"/>
        <v>ne</v>
      </c>
      <c r="BP588" s="54" t="str">
        <f t="shared" si="137"/>
        <v>ne</v>
      </c>
      <c r="BQ588" s="54" t="str">
        <f t="shared" si="138"/>
        <v>ne</v>
      </c>
      <c r="BR588" s="54" t="str">
        <f t="shared" si="139"/>
        <v>ne</v>
      </c>
      <c r="BS588" s="54" t="str">
        <f t="shared" si="130"/>
        <v>ne</v>
      </c>
    </row>
    <row r="589" spans="2:71" x14ac:dyDescent="0.2">
      <c r="B589" s="54" t="e">
        <f>VLOOKUP(E589,'VPS1'!$J$10:$J$29,1,FALSE)</f>
        <v>#N/A</v>
      </c>
      <c r="C589" s="131" t="str">
        <f t="shared" si="131"/>
        <v/>
      </c>
      <c r="D589" s="132"/>
      <c r="E589" s="132"/>
      <c r="F589" s="55"/>
      <c r="G589" s="132"/>
      <c r="H589" s="132"/>
      <c r="I589" s="132"/>
      <c r="J589" s="132"/>
      <c r="K589" s="132"/>
      <c r="L589" s="133"/>
      <c r="M589" s="134"/>
      <c r="N589" s="132"/>
      <c r="O589" s="132"/>
      <c r="P589" s="134" t="str">
        <f t="shared" si="132"/>
        <v>nepildyti</v>
      </c>
      <c r="Q589" s="135" t="str">
        <f t="shared" si="13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26"/>
        <v>0</v>
      </c>
      <c r="BH589" s="54">
        <f t="shared" si="133"/>
        <v>0</v>
      </c>
      <c r="BI589" s="54">
        <f t="shared" si="127"/>
        <v>0</v>
      </c>
      <c r="BJ589" s="54">
        <f t="shared" si="128"/>
        <v>0</v>
      </c>
      <c r="BK589" s="54">
        <f t="shared" si="129"/>
        <v>0</v>
      </c>
      <c r="BL589" s="54">
        <f t="shared" si="134"/>
        <v>0</v>
      </c>
      <c r="BM589" s="54">
        <f t="shared" si="135"/>
        <v>0</v>
      </c>
      <c r="BN589" s="54" t="str">
        <f t="shared" si="136"/>
        <v>ne</v>
      </c>
      <c r="BO589" s="54" t="str">
        <f t="shared" si="137"/>
        <v>ne</v>
      </c>
      <c r="BP589" s="54" t="str">
        <f t="shared" si="137"/>
        <v>ne</v>
      </c>
      <c r="BQ589" s="54" t="str">
        <f t="shared" si="138"/>
        <v>ne</v>
      </c>
      <c r="BR589" s="54" t="str">
        <f t="shared" si="139"/>
        <v>ne</v>
      </c>
      <c r="BS589" s="54" t="str">
        <f t="shared" si="130"/>
        <v>ne</v>
      </c>
    </row>
    <row r="590" spans="2:71" x14ac:dyDescent="0.2">
      <c r="B590" s="54" t="e">
        <f>VLOOKUP(E590,'VPS1'!$J$10:$J$29,1,FALSE)</f>
        <v>#N/A</v>
      </c>
      <c r="C590" s="131" t="str">
        <f t="shared" si="131"/>
        <v/>
      </c>
      <c r="D590" s="132"/>
      <c r="E590" s="132"/>
      <c r="F590" s="55"/>
      <c r="G590" s="132"/>
      <c r="H590" s="132"/>
      <c r="I590" s="132"/>
      <c r="J590" s="132"/>
      <c r="K590" s="132"/>
      <c r="L590" s="133"/>
      <c r="M590" s="134"/>
      <c r="N590" s="132"/>
      <c r="O590" s="132"/>
      <c r="P590" s="134" t="str">
        <f t="shared" si="132"/>
        <v>nepildyti</v>
      </c>
      <c r="Q590" s="135" t="str">
        <f t="shared" si="13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26"/>
        <v>0</v>
      </c>
      <c r="BH590" s="54">
        <f t="shared" si="133"/>
        <v>0</v>
      </c>
      <c r="BI590" s="54">
        <f t="shared" si="127"/>
        <v>0</v>
      </c>
      <c r="BJ590" s="54">
        <f t="shared" si="128"/>
        <v>0</v>
      </c>
      <c r="BK590" s="54">
        <f t="shared" si="129"/>
        <v>0</v>
      </c>
      <c r="BL590" s="54">
        <f t="shared" si="134"/>
        <v>0</v>
      </c>
      <c r="BM590" s="54">
        <f t="shared" si="135"/>
        <v>0</v>
      </c>
      <c r="BN590" s="54" t="str">
        <f t="shared" si="136"/>
        <v>ne</v>
      </c>
      <c r="BO590" s="54" t="str">
        <f t="shared" si="137"/>
        <v>ne</v>
      </c>
      <c r="BP590" s="54" t="str">
        <f t="shared" si="137"/>
        <v>ne</v>
      </c>
      <c r="BQ590" s="54" t="str">
        <f t="shared" si="138"/>
        <v>ne</v>
      </c>
      <c r="BR590" s="54" t="str">
        <f t="shared" si="139"/>
        <v>ne</v>
      </c>
      <c r="BS590" s="54" t="str">
        <f t="shared" si="130"/>
        <v>ne</v>
      </c>
    </row>
    <row r="591" spans="2:71" x14ac:dyDescent="0.2">
      <c r="B591" s="54" t="e">
        <f>VLOOKUP(E591,'VPS1'!$J$10:$J$29,1,FALSE)</f>
        <v>#N/A</v>
      </c>
      <c r="C591" s="131" t="str">
        <f t="shared" si="131"/>
        <v/>
      </c>
      <c r="D591" s="132"/>
      <c r="E591" s="132"/>
      <c r="F591" s="55"/>
      <c r="G591" s="132"/>
      <c r="H591" s="132"/>
      <c r="I591" s="132"/>
      <c r="J591" s="132"/>
      <c r="K591" s="132"/>
      <c r="L591" s="133"/>
      <c r="M591" s="134"/>
      <c r="N591" s="132"/>
      <c r="O591" s="132"/>
      <c r="P591" s="134" t="str">
        <f t="shared" si="132"/>
        <v>nepildyti</v>
      </c>
      <c r="Q591" s="135" t="str">
        <f t="shared" si="13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26"/>
        <v>0</v>
      </c>
      <c r="BH591" s="54">
        <f t="shared" si="133"/>
        <v>0</v>
      </c>
      <c r="BI591" s="54">
        <f t="shared" si="127"/>
        <v>0</v>
      </c>
      <c r="BJ591" s="54">
        <f t="shared" si="128"/>
        <v>0</v>
      </c>
      <c r="BK591" s="54">
        <f t="shared" si="129"/>
        <v>0</v>
      </c>
      <c r="BL591" s="54">
        <f t="shared" si="134"/>
        <v>0</v>
      </c>
      <c r="BM591" s="54">
        <f t="shared" si="135"/>
        <v>0</v>
      </c>
      <c r="BN591" s="54" t="str">
        <f t="shared" si="136"/>
        <v>ne</v>
      </c>
      <c r="BO591" s="54" t="str">
        <f t="shared" si="137"/>
        <v>ne</v>
      </c>
      <c r="BP591" s="54" t="str">
        <f t="shared" si="137"/>
        <v>ne</v>
      </c>
      <c r="BQ591" s="54" t="str">
        <f t="shared" si="138"/>
        <v>ne</v>
      </c>
      <c r="BR591" s="54" t="str">
        <f t="shared" si="139"/>
        <v>ne</v>
      </c>
      <c r="BS591" s="54" t="str">
        <f t="shared" si="130"/>
        <v>ne</v>
      </c>
    </row>
    <row r="592" spans="2:71" x14ac:dyDescent="0.2">
      <c r="B592" s="54" t="e">
        <f>VLOOKUP(E592,'VPS1'!$J$10:$J$29,1,FALSE)</f>
        <v>#N/A</v>
      </c>
      <c r="C592" s="131" t="str">
        <f t="shared" si="131"/>
        <v/>
      </c>
      <c r="D592" s="132"/>
      <c r="E592" s="132"/>
      <c r="F592" s="55"/>
      <c r="G592" s="132"/>
      <c r="H592" s="132"/>
      <c r="I592" s="132"/>
      <c r="J592" s="132"/>
      <c r="K592" s="132"/>
      <c r="L592" s="133"/>
      <c r="M592" s="134"/>
      <c r="N592" s="132"/>
      <c r="O592" s="132"/>
      <c r="P592" s="134" t="str">
        <f t="shared" si="132"/>
        <v>nepildyti</v>
      </c>
      <c r="Q592" s="135" t="str">
        <f t="shared" si="13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26"/>
        <v>0</v>
      </c>
      <c r="BH592" s="54">
        <f t="shared" si="133"/>
        <v>0</v>
      </c>
      <c r="BI592" s="54">
        <f t="shared" si="127"/>
        <v>0</v>
      </c>
      <c r="BJ592" s="54">
        <f t="shared" si="128"/>
        <v>0</v>
      </c>
      <c r="BK592" s="54">
        <f t="shared" si="129"/>
        <v>0</v>
      </c>
      <c r="BL592" s="54">
        <f t="shared" si="134"/>
        <v>0</v>
      </c>
      <c r="BM592" s="54">
        <f t="shared" si="135"/>
        <v>0</v>
      </c>
      <c r="BN592" s="54" t="str">
        <f t="shared" si="136"/>
        <v>ne</v>
      </c>
      <c r="BO592" s="54" t="str">
        <f t="shared" si="137"/>
        <v>ne</v>
      </c>
      <c r="BP592" s="54" t="str">
        <f t="shared" si="137"/>
        <v>ne</v>
      </c>
      <c r="BQ592" s="54" t="str">
        <f t="shared" si="138"/>
        <v>ne</v>
      </c>
      <c r="BR592" s="54" t="str">
        <f t="shared" si="139"/>
        <v>ne</v>
      </c>
      <c r="BS592" s="54" t="str">
        <f t="shared" si="130"/>
        <v>ne</v>
      </c>
    </row>
    <row r="593" spans="2:71" x14ac:dyDescent="0.2">
      <c r="B593" s="54" t="e">
        <f>VLOOKUP(E593,'VPS1'!$J$10:$J$29,1,FALSE)</f>
        <v>#N/A</v>
      </c>
      <c r="C593" s="131" t="str">
        <f t="shared" si="131"/>
        <v/>
      </c>
      <c r="D593" s="132"/>
      <c r="E593" s="132"/>
      <c r="F593" s="55"/>
      <c r="G593" s="132"/>
      <c r="H593" s="132"/>
      <c r="I593" s="132"/>
      <c r="J593" s="132"/>
      <c r="K593" s="132"/>
      <c r="L593" s="133"/>
      <c r="M593" s="134"/>
      <c r="N593" s="132"/>
      <c r="O593" s="132"/>
      <c r="P593" s="134" t="str">
        <f t="shared" si="132"/>
        <v>nepildyti</v>
      </c>
      <c r="Q593" s="135" t="str">
        <f t="shared" si="13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26"/>
        <v>0</v>
      </c>
      <c r="BH593" s="54">
        <f t="shared" si="133"/>
        <v>0</v>
      </c>
      <c r="BI593" s="54">
        <f t="shared" si="127"/>
        <v>0</v>
      </c>
      <c r="BJ593" s="54">
        <f t="shared" si="128"/>
        <v>0</v>
      </c>
      <c r="BK593" s="54">
        <f t="shared" si="129"/>
        <v>0</v>
      </c>
      <c r="BL593" s="54">
        <f t="shared" si="134"/>
        <v>0</v>
      </c>
      <c r="BM593" s="54">
        <f t="shared" si="135"/>
        <v>0</v>
      </c>
      <c r="BN593" s="54" t="str">
        <f t="shared" si="136"/>
        <v>ne</v>
      </c>
      <c r="BO593" s="54" t="str">
        <f t="shared" si="137"/>
        <v>ne</v>
      </c>
      <c r="BP593" s="54" t="str">
        <f t="shared" si="137"/>
        <v>ne</v>
      </c>
      <c r="BQ593" s="54" t="str">
        <f t="shared" si="138"/>
        <v>ne</v>
      </c>
      <c r="BR593" s="54" t="str">
        <f t="shared" si="139"/>
        <v>ne</v>
      </c>
      <c r="BS593" s="54" t="str">
        <f t="shared" si="130"/>
        <v>ne</v>
      </c>
    </row>
    <row r="594" spans="2:71" x14ac:dyDescent="0.2">
      <c r="B594" s="54" t="e">
        <f>VLOOKUP(E594,'VPS1'!$J$10:$J$29,1,FALSE)</f>
        <v>#N/A</v>
      </c>
      <c r="C594" s="131" t="str">
        <f t="shared" si="131"/>
        <v/>
      </c>
      <c r="D594" s="132"/>
      <c r="E594" s="132"/>
      <c r="F594" s="55"/>
      <c r="G594" s="132"/>
      <c r="H594" s="132"/>
      <c r="I594" s="132"/>
      <c r="J594" s="132"/>
      <c r="K594" s="132"/>
      <c r="L594" s="133"/>
      <c r="M594" s="134"/>
      <c r="N594" s="132"/>
      <c r="O594" s="132"/>
      <c r="P594" s="134" t="str">
        <f t="shared" si="132"/>
        <v>nepildyti</v>
      </c>
      <c r="Q594" s="135" t="str">
        <f t="shared" si="13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26"/>
        <v>0</v>
      </c>
      <c r="BH594" s="54">
        <f t="shared" si="133"/>
        <v>0</v>
      </c>
      <c r="BI594" s="54">
        <f t="shared" si="127"/>
        <v>0</v>
      </c>
      <c r="BJ594" s="54">
        <f t="shared" si="128"/>
        <v>0</v>
      </c>
      <c r="BK594" s="54">
        <f t="shared" si="129"/>
        <v>0</v>
      </c>
      <c r="BL594" s="54">
        <f t="shared" si="134"/>
        <v>0</v>
      </c>
      <c r="BM594" s="54">
        <f t="shared" si="135"/>
        <v>0</v>
      </c>
      <c r="BN594" s="54" t="str">
        <f t="shared" si="136"/>
        <v>ne</v>
      </c>
      <c r="BO594" s="54" t="str">
        <f t="shared" si="137"/>
        <v>ne</v>
      </c>
      <c r="BP594" s="54" t="str">
        <f t="shared" si="137"/>
        <v>ne</v>
      </c>
      <c r="BQ594" s="54" t="str">
        <f t="shared" si="138"/>
        <v>ne</v>
      </c>
      <c r="BR594" s="54" t="str">
        <f t="shared" si="139"/>
        <v>ne</v>
      </c>
      <c r="BS594" s="54" t="str">
        <f t="shared" si="130"/>
        <v>ne</v>
      </c>
    </row>
    <row r="595" spans="2:71" x14ac:dyDescent="0.2">
      <c r="B595" s="54" t="e">
        <f>VLOOKUP(E595,'VPS1'!$J$10:$J$29,1,FALSE)</f>
        <v>#N/A</v>
      </c>
      <c r="C595" s="131" t="str">
        <f t="shared" si="131"/>
        <v/>
      </c>
      <c r="D595" s="132"/>
      <c r="E595" s="132"/>
      <c r="F595" s="55"/>
      <c r="G595" s="132"/>
      <c r="H595" s="132"/>
      <c r="I595" s="132"/>
      <c r="J595" s="132"/>
      <c r="K595" s="132"/>
      <c r="L595" s="133"/>
      <c r="M595" s="134"/>
      <c r="N595" s="132"/>
      <c r="O595" s="132"/>
      <c r="P595" s="134" t="str">
        <f t="shared" si="132"/>
        <v>nepildyti</v>
      </c>
      <c r="Q595" s="135" t="str">
        <f t="shared" si="13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26"/>
        <v>0</v>
      </c>
      <c r="BH595" s="54">
        <f t="shared" si="133"/>
        <v>0</v>
      </c>
      <c r="BI595" s="54">
        <f t="shared" si="127"/>
        <v>0</v>
      </c>
      <c r="BJ595" s="54">
        <f t="shared" si="128"/>
        <v>0</v>
      </c>
      <c r="BK595" s="54">
        <f t="shared" si="129"/>
        <v>0</v>
      </c>
      <c r="BL595" s="54">
        <f t="shared" si="134"/>
        <v>0</v>
      </c>
      <c r="BM595" s="54">
        <f t="shared" si="135"/>
        <v>0</v>
      </c>
      <c r="BN595" s="54" t="str">
        <f t="shared" si="136"/>
        <v>ne</v>
      </c>
      <c r="BO595" s="54" t="str">
        <f t="shared" si="137"/>
        <v>ne</v>
      </c>
      <c r="BP595" s="54" t="str">
        <f t="shared" si="137"/>
        <v>ne</v>
      </c>
      <c r="BQ595" s="54" t="str">
        <f t="shared" si="138"/>
        <v>ne</v>
      </c>
      <c r="BR595" s="54" t="str">
        <f t="shared" si="139"/>
        <v>ne</v>
      </c>
      <c r="BS595" s="54" t="str">
        <f t="shared" si="130"/>
        <v>ne</v>
      </c>
    </row>
    <row r="596" spans="2:71" x14ac:dyDescent="0.2">
      <c r="B596" s="54" t="e">
        <f>VLOOKUP(E596,'VPS1'!$J$10:$J$29,1,FALSE)</f>
        <v>#N/A</v>
      </c>
      <c r="C596" s="131" t="str">
        <f t="shared" si="131"/>
        <v/>
      </c>
      <c r="D596" s="132"/>
      <c r="E596" s="132"/>
      <c r="F596" s="55"/>
      <c r="G596" s="132"/>
      <c r="H596" s="132"/>
      <c r="I596" s="132"/>
      <c r="J596" s="132"/>
      <c r="K596" s="132"/>
      <c r="L596" s="133"/>
      <c r="M596" s="134"/>
      <c r="N596" s="132"/>
      <c r="O596" s="132"/>
      <c r="P596" s="134" t="str">
        <f t="shared" si="132"/>
        <v>nepildyti</v>
      </c>
      <c r="Q596" s="135" t="str">
        <f t="shared" si="13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26"/>
        <v>0</v>
      </c>
      <c r="BH596" s="54">
        <f t="shared" si="133"/>
        <v>0</v>
      </c>
      <c r="BI596" s="54">
        <f t="shared" si="127"/>
        <v>0</v>
      </c>
      <c r="BJ596" s="54">
        <f t="shared" si="128"/>
        <v>0</v>
      </c>
      <c r="BK596" s="54">
        <f t="shared" si="129"/>
        <v>0</v>
      </c>
      <c r="BL596" s="54">
        <f t="shared" si="134"/>
        <v>0</v>
      </c>
      <c r="BM596" s="54">
        <f t="shared" si="135"/>
        <v>0</v>
      </c>
      <c r="BN596" s="54" t="str">
        <f t="shared" si="136"/>
        <v>ne</v>
      </c>
      <c r="BO596" s="54" t="str">
        <f t="shared" si="137"/>
        <v>ne</v>
      </c>
      <c r="BP596" s="54" t="str">
        <f t="shared" si="137"/>
        <v>ne</v>
      </c>
      <c r="BQ596" s="54" t="str">
        <f t="shared" si="138"/>
        <v>ne</v>
      </c>
      <c r="BR596" s="54" t="str">
        <f t="shared" si="139"/>
        <v>ne</v>
      </c>
      <c r="BS596" s="54" t="str">
        <f t="shared" si="130"/>
        <v>ne</v>
      </c>
    </row>
    <row r="597" spans="2:71" x14ac:dyDescent="0.2">
      <c r="B597" s="54" t="e">
        <f>VLOOKUP(E597,'VPS1'!$J$10:$J$29,1,FALSE)</f>
        <v>#N/A</v>
      </c>
      <c r="C597" s="131" t="str">
        <f t="shared" si="131"/>
        <v/>
      </c>
      <c r="D597" s="132"/>
      <c r="E597" s="132"/>
      <c r="F597" s="55"/>
      <c r="G597" s="132"/>
      <c r="H597" s="132"/>
      <c r="I597" s="132"/>
      <c r="J597" s="132"/>
      <c r="K597" s="132"/>
      <c r="L597" s="133"/>
      <c r="M597" s="134"/>
      <c r="N597" s="132"/>
      <c r="O597" s="132"/>
      <c r="P597" s="134" t="str">
        <f t="shared" si="132"/>
        <v>nepildyti</v>
      </c>
      <c r="Q597" s="135" t="str">
        <f t="shared" si="13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26"/>
        <v>0</v>
      </c>
      <c r="BH597" s="54">
        <f t="shared" si="133"/>
        <v>0</v>
      </c>
      <c r="BI597" s="54">
        <f t="shared" si="127"/>
        <v>0</v>
      </c>
      <c r="BJ597" s="54">
        <f t="shared" si="128"/>
        <v>0</v>
      </c>
      <c r="BK597" s="54">
        <f t="shared" si="129"/>
        <v>0</v>
      </c>
      <c r="BL597" s="54">
        <f t="shared" si="134"/>
        <v>0</v>
      </c>
      <c r="BM597" s="54">
        <f t="shared" si="135"/>
        <v>0</v>
      </c>
      <c r="BN597" s="54" t="str">
        <f t="shared" si="136"/>
        <v>ne</v>
      </c>
      <c r="BO597" s="54" t="str">
        <f t="shared" si="137"/>
        <v>ne</v>
      </c>
      <c r="BP597" s="54" t="str">
        <f t="shared" si="137"/>
        <v>ne</v>
      </c>
      <c r="BQ597" s="54" t="str">
        <f t="shared" si="138"/>
        <v>ne</v>
      </c>
      <c r="BR597" s="54" t="str">
        <f t="shared" si="139"/>
        <v>ne</v>
      </c>
      <c r="BS597" s="54" t="str">
        <f t="shared" si="130"/>
        <v>ne</v>
      </c>
    </row>
    <row r="598" spans="2:71" x14ac:dyDescent="0.2">
      <c r="B598" s="54" t="e">
        <f>VLOOKUP(E598,'VPS1'!$J$10:$J$29,1,FALSE)</f>
        <v>#N/A</v>
      </c>
      <c r="C598" s="131" t="str">
        <f t="shared" si="131"/>
        <v/>
      </c>
      <c r="D598" s="132"/>
      <c r="E598" s="132"/>
      <c r="F598" s="55"/>
      <c r="G598" s="132"/>
      <c r="H598" s="132"/>
      <c r="I598" s="132"/>
      <c r="J598" s="132"/>
      <c r="K598" s="132"/>
      <c r="L598" s="133"/>
      <c r="M598" s="134"/>
      <c r="N598" s="132"/>
      <c r="O598" s="132"/>
      <c r="P598" s="134" t="str">
        <f t="shared" si="132"/>
        <v>nepildyti</v>
      </c>
      <c r="Q598" s="135" t="str">
        <f t="shared" si="13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26"/>
        <v>0</v>
      </c>
      <c r="BH598" s="54">
        <f t="shared" si="133"/>
        <v>0</v>
      </c>
      <c r="BI598" s="54">
        <f t="shared" si="127"/>
        <v>0</v>
      </c>
      <c r="BJ598" s="54">
        <f t="shared" si="128"/>
        <v>0</v>
      </c>
      <c r="BK598" s="54">
        <f t="shared" si="129"/>
        <v>0</v>
      </c>
      <c r="BL598" s="54">
        <f t="shared" si="134"/>
        <v>0</v>
      </c>
      <c r="BM598" s="54">
        <f t="shared" si="135"/>
        <v>0</v>
      </c>
      <c r="BN598" s="54" t="str">
        <f t="shared" si="136"/>
        <v>ne</v>
      </c>
      <c r="BO598" s="54" t="str">
        <f t="shared" si="137"/>
        <v>ne</v>
      </c>
      <c r="BP598" s="54" t="str">
        <f t="shared" si="137"/>
        <v>ne</v>
      </c>
      <c r="BQ598" s="54" t="str">
        <f t="shared" si="138"/>
        <v>ne</v>
      </c>
      <c r="BR598" s="54" t="str">
        <f t="shared" si="139"/>
        <v>ne</v>
      </c>
      <c r="BS598" s="54" t="str">
        <f t="shared" si="130"/>
        <v>ne</v>
      </c>
    </row>
    <row r="599" spans="2:71" x14ac:dyDescent="0.2">
      <c r="B599" s="54" t="e">
        <f>VLOOKUP(E599,'VPS1'!$J$10:$J$29,1,FALSE)</f>
        <v>#N/A</v>
      </c>
      <c r="C599" s="131" t="str">
        <f t="shared" si="131"/>
        <v/>
      </c>
      <c r="D599" s="132"/>
      <c r="E599" s="132"/>
      <c r="F599" s="55"/>
      <c r="G599" s="132"/>
      <c r="H599" s="132"/>
      <c r="I599" s="132"/>
      <c r="J599" s="132"/>
      <c r="K599" s="132"/>
      <c r="L599" s="133"/>
      <c r="M599" s="134"/>
      <c r="N599" s="132"/>
      <c r="O599" s="132"/>
      <c r="P599" s="134" t="str">
        <f t="shared" si="132"/>
        <v>nepildyti</v>
      </c>
      <c r="Q599" s="135" t="str">
        <f t="shared" si="13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26"/>
        <v>0</v>
      </c>
      <c r="BH599" s="54">
        <f t="shared" si="133"/>
        <v>0</v>
      </c>
      <c r="BI599" s="54">
        <f t="shared" si="127"/>
        <v>0</v>
      </c>
      <c r="BJ599" s="54">
        <f t="shared" si="128"/>
        <v>0</v>
      </c>
      <c r="BK599" s="54">
        <f t="shared" si="129"/>
        <v>0</v>
      </c>
      <c r="BL599" s="54">
        <f t="shared" si="134"/>
        <v>0</v>
      </c>
      <c r="BM599" s="54">
        <f t="shared" si="135"/>
        <v>0</v>
      </c>
      <c r="BN599" s="54" t="str">
        <f t="shared" si="136"/>
        <v>ne</v>
      </c>
      <c r="BO599" s="54" t="str">
        <f t="shared" si="137"/>
        <v>ne</v>
      </c>
      <c r="BP599" s="54" t="str">
        <f t="shared" si="137"/>
        <v>ne</v>
      </c>
      <c r="BQ599" s="54" t="str">
        <f t="shared" si="138"/>
        <v>ne</v>
      </c>
      <c r="BR599" s="54" t="str">
        <f t="shared" si="139"/>
        <v>ne</v>
      </c>
      <c r="BS599" s="54" t="str">
        <f t="shared" si="130"/>
        <v>ne</v>
      </c>
    </row>
    <row r="600" spans="2:71" x14ac:dyDescent="0.2">
      <c r="B600" s="54" t="e">
        <f>VLOOKUP(E600,'VPS1'!$J$10:$J$29,1,FALSE)</f>
        <v>#N/A</v>
      </c>
      <c r="C600" s="131" t="str">
        <f t="shared" si="131"/>
        <v/>
      </c>
      <c r="D600" s="132"/>
      <c r="E600" s="132"/>
      <c r="F600" s="55"/>
      <c r="G600" s="132"/>
      <c r="H600" s="132"/>
      <c r="I600" s="132"/>
      <c r="J600" s="132"/>
      <c r="K600" s="132"/>
      <c r="L600" s="133"/>
      <c r="M600" s="134"/>
      <c r="N600" s="132"/>
      <c r="O600" s="132"/>
      <c r="P600" s="134" t="str">
        <f t="shared" si="132"/>
        <v>nepildyti</v>
      </c>
      <c r="Q600" s="135" t="str">
        <f t="shared" si="13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26"/>
        <v>0</v>
      </c>
      <c r="BH600" s="54">
        <f t="shared" si="133"/>
        <v>0</v>
      </c>
      <c r="BI600" s="54">
        <f t="shared" si="127"/>
        <v>0</v>
      </c>
      <c r="BJ600" s="54">
        <f t="shared" si="128"/>
        <v>0</v>
      </c>
      <c r="BK600" s="54">
        <f t="shared" si="129"/>
        <v>0</v>
      </c>
      <c r="BL600" s="54">
        <f t="shared" si="134"/>
        <v>0</v>
      </c>
      <c r="BM600" s="54">
        <f t="shared" si="135"/>
        <v>0</v>
      </c>
      <c r="BN600" s="54" t="str">
        <f t="shared" si="136"/>
        <v>ne</v>
      </c>
      <c r="BO600" s="54" t="str">
        <f t="shared" si="137"/>
        <v>ne</v>
      </c>
      <c r="BP600" s="54" t="str">
        <f t="shared" si="137"/>
        <v>ne</v>
      </c>
      <c r="BQ600" s="54" t="str">
        <f t="shared" si="138"/>
        <v>ne</v>
      </c>
      <c r="BR600" s="54" t="str">
        <f t="shared" si="139"/>
        <v>ne</v>
      </c>
      <c r="BS600" s="54" t="str">
        <f t="shared" si="130"/>
        <v>ne</v>
      </c>
    </row>
    <row r="601" spans="2:71" x14ac:dyDescent="0.2">
      <c r="B601" s="54" t="e">
        <f>VLOOKUP(E601,'VPS1'!$J$10:$J$29,1,FALSE)</f>
        <v>#N/A</v>
      </c>
      <c r="C601" s="131" t="str">
        <f t="shared" si="131"/>
        <v/>
      </c>
      <c r="D601" s="132"/>
      <c r="E601" s="132"/>
      <c r="F601" s="55"/>
      <c r="G601" s="132"/>
      <c r="H601" s="132"/>
      <c r="I601" s="132"/>
      <c r="J601" s="132"/>
      <c r="K601" s="132"/>
      <c r="L601" s="133"/>
      <c r="M601" s="134"/>
      <c r="N601" s="132"/>
      <c r="O601" s="132"/>
      <c r="P601" s="134" t="str">
        <f t="shared" si="132"/>
        <v>nepildyti</v>
      </c>
      <c r="Q601" s="135" t="str">
        <f t="shared" si="13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26"/>
        <v>0</v>
      </c>
      <c r="BH601" s="54">
        <f t="shared" si="133"/>
        <v>0</v>
      </c>
      <c r="BI601" s="54">
        <f t="shared" si="127"/>
        <v>0</v>
      </c>
      <c r="BJ601" s="54">
        <f t="shared" si="128"/>
        <v>0</v>
      </c>
      <c r="BK601" s="54">
        <f t="shared" si="129"/>
        <v>0</v>
      </c>
      <c r="BL601" s="54">
        <f t="shared" si="134"/>
        <v>0</v>
      </c>
      <c r="BM601" s="54">
        <f t="shared" si="135"/>
        <v>0</v>
      </c>
      <c r="BN601" s="54" t="str">
        <f t="shared" si="136"/>
        <v>ne</v>
      </c>
      <c r="BO601" s="54" t="str">
        <f t="shared" si="137"/>
        <v>ne</v>
      </c>
      <c r="BP601" s="54" t="str">
        <f t="shared" si="137"/>
        <v>ne</v>
      </c>
      <c r="BQ601" s="54" t="str">
        <f t="shared" si="138"/>
        <v>ne</v>
      </c>
      <c r="BR601" s="54" t="str">
        <f t="shared" si="139"/>
        <v>ne</v>
      </c>
      <c r="BS601" s="54" t="str">
        <f t="shared" si="130"/>
        <v>ne</v>
      </c>
    </row>
    <row r="602" spans="2:71" x14ac:dyDescent="0.2">
      <c r="B602" s="54" t="e">
        <f>VLOOKUP(E602,'VPS1'!$J$10:$J$29,1,FALSE)</f>
        <v>#N/A</v>
      </c>
      <c r="C602" s="131" t="str">
        <f t="shared" si="131"/>
        <v/>
      </c>
      <c r="D602" s="132"/>
      <c r="E602" s="132"/>
      <c r="F602" s="55"/>
      <c r="G602" s="132"/>
      <c r="H602" s="132"/>
      <c r="I602" s="132"/>
      <c r="J602" s="132"/>
      <c r="K602" s="132"/>
      <c r="L602" s="133"/>
      <c r="M602" s="134"/>
      <c r="N602" s="132"/>
      <c r="O602" s="132"/>
      <c r="P602" s="134" t="str">
        <f t="shared" si="132"/>
        <v>nepildyti</v>
      </c>
      <c r="Q602" s="135" t="str">
        <f t="shared" si="13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26"/>
        <v>0</v>
      </c>
      <c r="BH602" s="54">
        <f t="shared" si="133"/>
        <v>0</v>
      </c>
      <c r="BI602" s="54">
        <f t="shared" si="127"/>
        <v>0</v>
      </c>
      <c r="BJ602" s="54">
        <f t="shared" si="128"/>
        <v>0</v>
      </c>
      <c r="BK602" s="54">
        <f t="shared" si="129"/>
        <v>0</v>
      </c>
      <c r="BL602" s="54">
        <f t="shared" si="134"/>
        <v>0</v>
      </c>
      <c r="BM602" s="54">
        <f t="shared" si="135"/>
        <v>0</v>
      </c>
      <c r="BN602" s="54" t="str">
        <f t="shared" si="136"/>
        <v>ne</v>
      </c>
      <c r="BO602" s="54" t="str">
        <f t="shared" si="137"/>
        <v>ne</v>
      </c>
      <c r="BP602" s="54" t="str">
        <f t="shared" si="137"/>
        <v>ne</v>
      </c>
      <c r="BQ602" s="54" t="str">
        <f t="shared" si="138"/>
        <v>ne</v>
      </c>
      <c r="BR602" s="54" t="str">
        <f t="shared" si="139"/>
        <v>ne</v>
      </c>
      <c r="BS602" s="54" t="str">
        <f t="shared" si="130"/>
        <v>ne</v>
      </c>
    </row>
    <row r="603" spans="2:71" x14ac:dyDescent="0.2">
      <c r="B603" s="54" t="e">
        <f>VLOOKUP(E603,'VPS1'!$J$10:$J$29,1,FALSE)</f>
        <v>#N/A</v>
      </c>
      <c r="C603" s="131" t="str">
        <f t="shared" si="131"/>
        <v/>
      </c>
      <c r="D603" s="132"/>
      <c r="E603" s="132"/>
      <c r="F603" s="55"/>
      <c r="G603" s="132"/>
      <c r="H603" s="132"/>
      <c r="I603" s="132"/>
      <c r="J603" s="132"/>
      <c r="K603" s="132"/>
      <c r="L603" s="133"/>
      <c r="M603" s="134"/>
      <c r="N603" s="132"/>
      <c r="O603" s="132"/>
      <c r="P603" s="134" t="str">
        <f t="shared" si="132"/>
        <v>nepildyti</v>
      </c>
      <c r="Q603" s="135" t="str">
        <f t="shared" si="13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26"/>
        <v>0</v>
      </c>
      <c r="BH603" s="54">
        <f t="shared" si="133"/>
        <v>0</v>
      </c>
      <c r="BI603" s="54">
        <f t="shared" si="127"/>
        <v>0</v>
      </c>
      <c r="BJ603" s="54">
        <f t="shared" si="128"/>
        <v>0</v>
      </c>
      <c r="BK603" s="54">
        <f t="shared" si="129"/>
        <v>0</v>
      </c>
      <c r="BL603" s="54">
        <f t="shared" si="134"/>
        <v>0</v>
      </c>
      <c r="BM603" s="54">
        <f t="shared" si="135"/>
        <v>0</v>
      </c>
      <c r="BN603" s="54" t="str">
        <f t="shared" si="136"/>
        <v>ne</v>
      </c>
      <c r="BO603" s="54" t="str">
        <f t="shared" si="137"/>
        <v>ne</v>
      </c>
      <c r="BP603" s="54" t="str">
        <f t="shared" si="137"/>
        <v>ne</v>
      </c>
      <c r="BQ603" s="54" t="str">
        <f t="shared" si="138"/>
        <v>ne</v>
      </c>
      <c r="BR603" s="54" t="str">
        <f t="shared" si="139"/>
        <v>ne</v>
      </c>
      <c r="BS603" s="54" t="str">
        <f t="shared" si="130"/>
        <v>ne</v>
      </c>
    </row>
    <row r="604" spans="2:71" x14ac:dyDescent="0.2">
      <c r="B604" s="54" t="e">
        <f>VLOOKUP(E604,'VPS1'!$J$10:$J$29,1,FALSE)</f>
        <v>#N/A</v>
      </c>
      <c r="C604" s="131" t="str">
        <f t="shared" si="131"/>
        <v/>
      </c>
      <c r="D604" s="132"/>
      <c r="E604" s="132"/>
      <c r="F604" s="55"/>
      <c r="G604" s="132"/>
      <c r="H604" s="132"/>
      <c r="I604" s="132"/>
      <c r="J604" s="132"/>
      <c r="K604" s="132"/>
      <c r="L604" s="133"/>
      <c r="M604" s="134"/>
      <c r="N604" s="132"/>
      <c r="O604" s="132"/>
      <c r="P604" s="134" t="str">
        <f t="shared" si="132"/>
        <v>nepildyti</v>
      </c>
      <c r="Q604" s="135" t="str">
        <f t="shared" si="13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26"/>
        <v>0</v>
      </c>
      <c r="BH604" s="54">
        <f t="shared" si="133"/>
        <v>0</v>
      </c>
      <c r="BI604" s="54">
        <f t="shared" si="127"/>
        <v>0</v>
      </c>
      <c r="BJ604" s="54">
        <f t="shared" si="128"/>
        <v>0</v>
      </c>
      <c r="BK604" s="54">
        <f t="shared" si="129"/>
        <v>0</v>
      </c>
      <c r="BL604" s="54">
        <f t="shared" si="134"/>
        <v>0</v>
      </c>
      <c r="BM604" s="54">
        <f t="shared" si="135"/>
        <v>0</v>
      </c>
      <c r="BN604" s="54" t="str">
        <f t="shared" si="136"/>
        <v>ne</v>
      </c>
      <c r="BO604" s="54" t="str">
        <f t="shared" si="137"/>
        <v>ne</v>
      </c>
      <c r="BP604" s="54" t="str">
        <f t="shared" si="137"/>
        <v>ne</v>
      </c>
      <c r="BQ604" s="54" t="str">
        <f t="shared" si="138"/>
        <v>ne</v>
      </c>
      <c r="BR604" s="54" t="str">
        <f t="shared" si="139"/>
        <v>ne</v>
      </c>
      <c r="BS604" s="54" t="str">
        <f t="shared" si="130"/>
        <v>ne</v>
      </c>
    </row>
    <row r="605" spans="2:71" x14ac:dyDescent="0.2">
      <c r="B605" s="54" t="e">
        <f>VLOOKUP(E605,'VPS1'!$J$10:$J$29,1,FALSE)</f>
        <v>#N/A</v>
      </c>
      <c r="C605" s="131" t="str">
        <f t="shared" si="131"/>
        <v/>
      </c>
      <c r="D605" s="132"/>
      <c r="E605" s="132"/>
      <c r="F605" s="55"/>
      <c r="G605" s="132"/>
      <c r="H605" s="132"/>
      <c r="I605" s="132"/>
      <c r="J605" s="132"/>
      <c r="K605" s="132"/>
      <c r="L605" s="133"/>
      <c r="M605" s="134"/>
      <c r="N605" s="132"/>
      <c r="O605" s="132"/>
      <c r="P605" s="134" t="str">
        <f t="shared" si="132"/>
        <v>nepildyti</v>
      </c>
      <c r="Q605" s="135" t="str">
        <f t="shared" si="13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26"/>
        <v>0</v>
      </c>
      <c r="BH605" s="54">
        <f t="shared" si="133"/>
        <v>0</v>
      </c>
      <c r="BI605" s="54">
        <f t="shared" si="127"/>
        <v>0</v>
      </c>
      <c r="BJ605" s="54">
        <f t="shared" si="128"/>
        <v>0</v>
      </c>
      <c r="BK605" s="54">
        <f t="shared" si="129"/>
        <v>0</v>
      </c>
      <c r="BL605" s="54">
        <f t="shared" si="134"/>
        <v>0</v>
      </c>
      <c r="BM605" s="54">
        <f t="shared" si="135"/>
        <v>0</v>
      </c>
      <c r="BN605" s="54" t="str">
        <f t="shared" si="136"/>
        <v>ne</v>
      </c>
      <c r="BO605" s="54" t="str">
        <f t="shared" si="137"/>
        <v>ne</v>
      </c>
      <c r="BP605" s="54" t="str">
        <f t="shared" si="137"/>
        <v>ne</v>
      </c>
      <c r="BQ605" s="54" t="str">
        <f t="shared" si="138"/>
        <v>ne</v>
      </c>
      <c r="BR605" s="54" t="str">
        <f t="shared" si="139"/>
        <v>ne</v>
      </c>
      <c r="BS605" s="54" t="str">
        <f t="shared" si="130"/>
        <v>ne</v>
      </c>
    </row>
    <row r="606" spans="2:71" x14ac:dyDescent="0.2">
      <c r="B606" s="54" t="e">
        <f>VLOOKUP(E606,'VPS1'!$J$10:$J$29,1,FALSE)</f>
        <v>#N/A</v>
      </c>
      <c r="C606" s="131" t="str">
        <f t="shared" si="131"/>
        <v/>
      </c>
      <c r="D606" s="132"/>
      <c r="E606" s="132"/>
      <c r="F606" s="55"/>
      <c r="G606" s="132"/>
      <c r="H606" s="132"/>
      <c r="I606" s="132"/>
      <c r="J606" s="132"/>
      <c r="K606" s="132"/>
      <c r="L606" s="133"/>
      <c r="M606" s="134"/>
      <c r="N606" s="132"/>
      <c r="O606" s="132"/>
      <c r="P606" s="134" t="str">
        <f t="shared" si="132"/>
        <v>nepildyti</v>
      </c>
      <c r="Q606" s="135" t="str">
        <f t="shared" si="13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26"/>
        <v>0</v>
      </c>
      <c r="BH606" s="54">
        <f t="shared" si="133"/>
        <v>0</v>
      </c>
      <c r="BI606" s="54">
        <f t="shared" si="127"/>
        <v>0</v>
      </c>
      <c r="BJ606" s="54">
        <f t="shared" si="128"/>
        <v>0</v>
      </c>
      <c r="BK606" s="54">
        <f t="shared" si="129"/>
        <v>0</v>
      </c>
      <c r="BL606" s="54">
        <f t="shared" si="134"/>
        <v>0</v>
      </c>
      <c r="BM606" s="54">
        <f t="shared" si="135"/>
        <v>0</v>
      </c>
      <c r="BN606" s="54" t="str">
        <f t="shared" si="136"/>
        <v>ne</v>
      </c>
      <c r="BO606" s="54" t="str">
        <f t="shared" si="137"/>
        <v>ne</v>
      </c>
      <c r="BP606" s="54" t="str">
        <f t="shared" si="137"/>
        <v>ne</v>
      </c>
      <c r="BQ606" s="54" t="str">
        <f t="shared" si="138"/>
        <v>ne</v>
      </c>
      <c r="BR606" s="54" t="str">
        <f t="shared" si="139"/>
        <v>ne</v>
      </c>
      <c r="BS606" s="54" t="str">
        <f t="shared" si="130"/>
        <v>ne</v>
      </c>
    </row>
    <row r="607" spans="2:71" x14ac:dyDescent="0.2">
      <c r="B607" s="54" t="e">
        <f>VLOOKUP(E607,'VPS1'!$J$10:$J$29,1,FALSE)</f>
        <v>#N/A</v>
      </c>
      <c r="C607" s="131" t="str">
        <f t="shared" si="131"/>
        <v/>
      </c>
      <c r="D607" s="132"/>
      <c r="E607" s="132"/>
      <c r="F607" s="55"/>
      <c r="G607" s="132"/>
      <c r="H607" s="132"/>
      <c r="I607" s="132"/>
      <c r="J607" s="132"/>
      <c r="K607" s="132"/>
      <c r="L607" s="133"/>
      <c r="M607" s="134"/>
      <c r="N607" s="132"/>
      <c r="O607" s="132"/>
      <c r="P607" s="134" t="str">
        <f t="shared" si="132"/>
        <v>nepildyti</v>
      </c>
      <c r="Q607" s="135" t="str">
        <f t="shared" si="13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26"/>
        <v>0</v>
      </c>
      <c r="BH607" s="54">
        <f t="shared" si="133"/>
        <v>0</v>
      </c>
      <c r="BI607" s="54">
        <f t="shared" si="127"/>
        <v>0</v>
      </c>
      <c r="BJ607" s="54">
        <f t="shared" si="128"/>
        <v>0</v>
      </c>
      <c r="BK607" s="54">
        <f t="shared" si="129"/>
        <v>0</v>
      </c>
      <c r="BL607" s="54">
        <f t="shared" si="134"/>
        <v>0</v>
      </c>
      <c r="BM607" s="54">
        <f t="shared" si="135"/>
        <v>0</v>
      </c>
      <c r="BN607" s="54" t="str">
        <f t="shared" si="136"/>
        <v>ne</v>
      </c>
      <c r="BO607" s="54" t="str">
        <f t="shared" si="137"/>
        <v>ne</v>
      </c>
      <c r="BP607" s="54" t="str">
        <f t="shared" si="137"/>
        <v>ne</v>
      </c>
      <c r="BQ607" s="54" t="str">
        <f t="shared" si="138"/>
        <v>ne</v>
      </c>
      <c r="BR607" s="54" t="str">
        <f t="shared" si="139"/>
        <v>ne</v>
      </c>
      <c r="BS607" s="54" t="str">
        <f t="shared" si="130"/>
        <v>ne</v>
      </c>
    </row>
    <row r="608" spans="2:71" x14ac:dyDescent="0.2">
      <c r="B608" s="54" t="e">
        <f>VLOOKUP(E608,'VPS1'!$J$10:$J$29,1,FALSE)</f>
        <v>#N/A</v>
      </c>
      <c r="C608" s="131" t="str">
        <f t="shared" si="131"/>
        <v/>
      </c>
      <c r="D608" s="132"/>
      <c r="E608" s="132"/>
      <c r="F608" s="55"/>
      <c r="G608" s="132"/>
      <c r="H608" s="132"/>
      <c r="I608" s="132"/>
      <c r="J608" s="132"/>
      <c r="K608" s="132"/>
      <c r="L608" s="133"/>
      <c r="M608" s="134"/>
      <c r="N608" s="132"/>
      <c r="O608" s="132"/>
      <c r="P608" s="134" t="str">
        <f t="shared" si="132"/>
        <v>nepildyti</v>
      </c>
      <c r="Q608" s="135" t="str">
        <f t="shared" si="13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26"/>
        <v>0</v>
      </c>
      <c r="BH608" s="54">
        <f t="shared" si="133"/>
        <v>0</v>
      </c>
      <c r="BI608" s="54">
        <f t="shared" si="127"/>
        <v>0</v>
      </c>
      <c r="BJ608" s="54">
        <f t="shared" si="128"/>
        <v>0</v>
      </c>
      <c r="BK608" s="54">
        <f t="shared" si="129"/>
        <v>0</v>
      </c>
      <c r="BL608" s="54">
        <f t="shared" si="134"/>
        <v>0</v>
      </c>
      <c r="BM608" s="54">
        <f t="shared" si="135"/>
        <v>0</v>
      </c>
      <c r="BN608" s="54" t="str">
        <f t="shared" si="136"/>
        <v>ne</v>
      </c>
      <c r="BO608" s="54" t="str">
        <f t="shared" si="137"/>
        <v>ne</v>
      </c>
      <c r="BP608" s="54" t="str">
        <f t="shared" si="137"/>
        <v>ne</v>
      </c>
      <c r="BQ608" s="54" t="str">
        <f t="shared" si="138"/>
        <v>ne</v>
      </c>
      <c r="BR608" s="54" t="str">
        <f t="shared" si="139"/>
        <v>ne</v>
      </c>
      <c r="BS608" s="54" t="str">
        <f t="shared" si="130"/>
        <v>ne</v>
      </c>
    </row>
    <row r="609" spans="2:71" x14ac:dyDescent="0.2">
      <c r="B609" s="54" t="e">
        <f>VLOOKUP(E609,'VPS1'!$J$10:$J$29,1,FALSE)</f>
        <v>#N/A</v>
      </c>
      <c r="C609" s="131" t="str">
        <f t="shared" si="131"/>
        <v/>
      </c>
      <c r="D609" s="132"/>
      <c r="E609" s="132"/>
      <c r="F609" s="55"/>
      <c r="G609" s="132"/>
      <c r="H609" s="132"/>
      <c r="I609" s="132"/>
      <c r="J609" s="132"/>
      <c r="K609" s="132"/>
      <c r="L609" s="133"/>
      <c r="M609" s="134"/>
      <c r="N609" s="132"/>
      <c r="O609" s="132"/>
      <c r="P609" s="134" t="str">
        <f t="shared" si="132"/>
        <v>nepildyti</v>
      </c>
      <c r="Q609" s="135" t="str">
        <f t="shared" si="13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26"/>
        <v>0</v>
      </c>
      <c r="BH609" s="54">
        <f t="shared" si="133"/>
        <v>0</v>
      </c>
      <c r="BI609" s="54">
        <f t="shared" si="127"/>
        <v>0</v>
      </c>
      <c r="BJ609" s="54">
        <f t="shared" si="128"/>
        <v>0</v>
      </c>
      <c r="BK609" s="54">
        <f t="shared" si="129"/>
        <v>0</v>
      </c>
      <c r="BL609" s="54">
        <f t="shared" si="134"/>
        <v>0</v>
      </c>
      <c r="BM609" s="54">
        <f t="shared" si="135"/>
        <v>0</v>
      </c>
      <c r="BN609" s="54" t="str">
        <f t="shared" si="136"/>
        <v>ne</v>
      </c>
      <c r="BO609" s="54" t="str">
        <f t="shared" si="137"/>
        <v>ne</v>
      </c>
      <c r="BP609" s="54" t="str">
        <f t="shared" si="137"/>
        <v>ne</v>
      </c>
      <c r="BQ609" s="54" t="str">
        <f t="shared" si="138"/>
        <v>ne</v>
      </c>
      <c r="BR609" s="54" t="str">
        <f t="shared" si="139"/>
        <v>ne</v>
      </c>
      <c r="BS609" s="54" t="str">
        <f t="shared" si="130"/>
        <v>ne</v>
      </c>
    </row>
    <row r="610" spans="2:71" x14ac:dyDescent="0.2">
      <c r="B610" s="54" t="e">
        <f>VLOOKUP(E610,'VPS1'!$J$10:$J$29,1,FALSE)</f>
        <v>#N/A</v>
      </c>
      <c r="C610" s="131" t="str">
        <f t="shared" si="131"/>
        <v/>
      </c>
      <c r="D610" s="132"/>
      <c r="E610" s="132"/>
      <c r="F610" s="55"/>
      <c r="G610" s="132"/>
      <c r="H610" s="132"/>
      <c r="I610" s="132"/>
      <c r="J610" s="132"/>
      <c r="K610" s="132"/>
      <c r="L610" s="133"/>
      <c r="M610" s="134"/>
      <c r="N610" s="132"/>
      <c r="O610" s="132"/>
      <c r="P610" s="134" t="str">
        <f t="shared" si="132"/>
        <v>nepildyti</v>
      </c>
      <c r="Q610" s="135" t="str">
        <f t="shared" si="13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26"/>
        <v>0</v>
      </c>
      <c r="BH610" s="54">
        <f t="shared" si="133"/>
        <v>0</v>
      </c>
      <c r="BI610" s="54">
        <f t="shared" si="127"/>
        <v>0</v>
      </c>
      <c r="BJ610" s="54">
        <f t="shared" si="128"/>
        <v>0</v>
      </c>
      <c r="BK610" s="54">
        <f t="shared" si="129"/>
        <v>0</v>
      </c>
      <c r="BL610" s="54">
        <f t="shared" si="134"/>
        <v>0</v>
      </c>
      <c r="BM610" s="54">
        <f t="shared" si="135"/>
        <v>0</v>
      </c>
      <c r="BN610" s="54" t="str">
        <f t="shared" si="136"/>
        <v>ne</v>
      </c>
      <c r="BO610" s="54" t="str">
        <f t="shared" si="137"/>
        <v>ne</v>
      </c>
      <c r="BP610" s="54" t="str">
        <f t="shared" si="137"/>
        <v>ne</v>
      </c>
      <c r="BQ610" s="54" t="str">
        <f t="shared" si="138"/>
        <v>ne</v>
      </c>
      <c r="BR610" s="54" t="str">
        <f t="shared" si="139"/>
        <v>ne</v>
      </c>
      <c r="BS610" s="54" t="str">
        <f t="shared" si="130"/>
        <v>ne</v>
      </c>
    </row>
    <row r="611" spans="2:71" x14ac:dyDescent="0.2">
      <c r="B611" s="54" t="e">
        <f>VLOOKUP(E611,'VPS1'!$J$10:$J$29,1,FALSE)</f>
        <v>#N/A</v>
      </c>
      <c r="C611" s="131" t="str">
        <f t="shared" si="131"/>
        <v/>
      </c>
      <c r="D611" s="132"/>
      <c r="E611" s="132"/>
      <c r="F611" s="55"/>
      <c r="G611" s="132"/>
      <c r="H611" s="132"/>
      <c r="I611" s="132"/>
      <c r="J611" s="132"/>
      <c r="K611" s="132"/>
      <c r="L611" s="133"/>
      <c r="M611" s="134"/>
      <c r="N611" s="132"/>
      <c r="O611" s="132"/>
      <c r="P611" s="134" t="str">
        <f t="shared" si="132"/>
        <v>nepildyti</v>
      </c>
      <c r="Q611" s="135" t="str">
        <f t="shared" si="13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26"/>
        <v>0</v>
      </c>
      <c r="BH611" s="54">
        <f t="shared" si="133"/>
        <v>0</v>
      </c>
      <c r="BI611" s="54">
        <f t="shared" si="127"/>
        <v>0</v>
      </c>
      <c r="BJ611" s="54">
        <f t="shared" si="128"/>
        <v>0</v>
      </c>
      <c r="BK611" s="54">
        <f t="shared" si="129"/>
        <v>0</v>
      </c>
      <c r="BL611" s="54">
        <f t="shared" si="134"/>
        <v>0</v>
      </c>
      <c r="BM611" s="54">
        <f t="shared" si="135"/>
        <v>0</v>
      </c>
      <c r="BN611" s="54" t="str">
        <f t="shared" si="136"/>
        <v>ne</v>
      </c>
      <c r="BO611" s="54" t="str">
        <f t="shared" si="137"/>
        <v>ne</v>
      </c>
      <c r="BP611" s="54" t="str">
        <f t="shared" si="137"/>
        <v>ne</v>
      </c>
      <c r="BQ611" s="54" t="str">
        <f t="shared" si="138"/>
        <v>ne</v>
      </c>
      <c r="BR611" s="54" t="str">
        <f t="shared" si="139"/>
        <v>ne</v>
      </c>
      <c r="BS611" s="54" t="str">
        <f t="shared" si="130"/>
        <v>ne</v>
      </c>
    </row>
    <row r="612" spans="2:71" x14ac:dyDescent="0.2">
      <c r="B612" s="54" t="e">
        <f>VLOOKUP(E612,'VPS1'!$J$10:$J$29,1,FALSE)</f>
        <v>#N/A</v>
      </c>
      <c r="C612" s="131" t="str">
        <f t="shared" si="131"/>
        <v/>
      </c>
      <c r="D612" s="132"/>
      <c r="E612" s="132"/>
      <c r="F612" s="55"/>
      <c r="G612" s="132"/>
      <c r="H612" s="132"/>
      <c r="I612" s="132"/>
      <c r="J612" s="132"/>
      <c r="K612" s="132"/>
      <c r="L612" s="133"/>
      <c r="M612" s="134"/>
      <c r="N612" s="132"/>
      <c r="O612" s="132"/>
      <c r="P612" s="134" t="str">
        <f t="shared" si="132"/>
        <v>nepildyti</v>
      </c>
      <c r="Q612" s="135" t="str">
        <f t="shared" si="13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26"/>
        <v>0</v>
      </c>
      <c r="BH612" s="54">
        <f t="shared" si="133"/>
        <v>0</v>
      </c>
      <c r="BI612" s="54">
        <f t="shared" si="127"/>
        <v>0</v>
      </c>
      <c r="BJ612" s="54">
        <f t="shared" si="128"/>
        <v>0</v>
      </c>
      <c r="BK612" s="54">
        <f t="shared" si="129"/>
        <v>0</v>
      </c>
      <c r="BL612" s="54">
        <f t="shared" si="134"/>
        <v>0</v>
      </c>
      <c r="BM612" s="54">
        <f t="shared" si="135"/>
        <v>0</v>
      </c>
      <c r="BN612" s="54" t="str">
        <f t="shared" si="136"/>
        <v>ne</v>
      </c>
      <c r="BO612" s="54" t="str">
        <f t="shared" si="137"/>
        <v>ne</v>
      </c>
      <c r="BP612" s="54" t="str">
        <f t="shared" si="137"/>
        <v>ne</v>
      </c>
      <c r="BQ612" s="54" t="str">
        <f t="shared" si="138"/>
        <v>ne</v>
      </c>
      <c r="BR612" s="54" t="str">
        <f t="shared" si="139"/>
        <v>ne</v>
      </c>
      <c r="BS612" s="54" t="str">
        <f t="shared" si="130"/>
        <v>ne</v>
      </c>
    </row>
    <row r="613" spans="2:71" x14ac:dyDescent="0.2">
      <c r="B613" s="54" t="e">
        <f>VLOOKUP(E613,'VPS1'!$J$10:$J$29,1,FALSE)</f>
        <v>#N/A</v>
      </c>
      <c r="C613" s="131" t="str">
        <f t="shared" si="131"/>
        <v/>
      </c>
      <c r="D613" s="132"/>
      <c r="E613" s="132"/>
      <c r="F613" s="55"/>
      <c r="G613" s="132"/>
      <c r="H613" s="132"/>
      <c r="I613" s="132"/>
      <c r="J613" s="132"/>
      <c r="K613" s="132"/>
      <c r="L613" s="133"/>
      <c r="M613" s="134"/>
      <c r="N613" s="132"/>
      <c r="O613" s="132"/>
      <c r="P613" s="134" t="str">
        <f t="shared" si="132"/>
        <v>nepildyti</v>
      </c>
      <c r="Q613" s="135" t="str">
        <f t="shared" si="13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26"/>
        <v>0</v>
      </c>
      <c r="BH613" s="54">
        <f t="shared" si="133"/>
        <v>0</v>
      </c>
      <c r="BI613" s="54">
        <f t="shared" si="127"/>
        <v>0</v>
      </c>
      <c r="BJ613" s="54">
        <f t="shared" si="128"/>
        <v>0</v>
      </c>
      <c r="BK613" s="54">
        <f t="shared" si="129"/>
        <v>0</v>
      </c>
      <c r="BL613" s="54">
        <f t="shared" si="134"/>
        <v>0</v>
      </c>
      <c r="BM613" s="54">
        <f t="shared" si="135"/>
        <v>0</v>
      </c>
      <c r="BN613" s="54" t="str">
        <f t="shared" si="136"/>
        <v>ne</v>
      </c>
      <c r="BO613" s="54" t="str">
        <f t="shared" si="137"/>
        <v>ne</v>
      </c>
      <c r="BP613" s="54" t="str">
        <f t="shared" si="137"/>
        <v>ne</v>
      </c>
      <c r="BQ613" s="54" t="str">
        <f t="shared" si="138"/>
        <v>ne</v>
      </c>
      <c r="BR613" s="54" t="str">
        <f t="shared" si="139"/>
        <v>ne</v>
      </c>
      <c r="BS613" s="54" t="str">
        <f t="shared" si="130"/>
        <v>ne</v>
      </c>
    </row>
    <row r="614" spans="2:71" x14ac:dyDescent="0.2">
      <c r="B614" s="54" t="e">
        <f>VLOOKUP(E614,'VPS1'!$J$10:$J$29,1,FALSE)</f>
        <v>#N/A</v>
      </c>
      <c r="C614" s="131" t="str">
        <f t="shared" si="131"/>
        <v/>
      </c>
      <c r="D614" s="132"/>
      <c r="E614" s="132"/>
      <c r="F614" s="55"/>
      <c r="G614" s="132"/>
      <c r="H614" s="132"/>
      <c r="I614" s="132"/>
      <c r="J614" s="132"/>
      <c r="K614" s="132"/>
      <c r="L614" s="133"/>
      <c r="M614" s="134"/>
      <c r="N614" s="132"/>
      <c r="O614" s="132"/>
      <c r="P614" s="134" t="str">
        <f t="shared" si="132"/>
        <v>nepildyti</v>
      </c>
      <c r="Q614" s="135" t="str">
        <f t="shared" si="13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26"/>
        <v>0</v>
      </c>
      <c r="BH614" s="54">
        <f t="shared" si="133"/>
        <v>0</v>
      </c>
      <c r="BI614" s="54">
        <f t="shared" si="127"/>
        <v>0</v>
      </c>
      <c r="BJ614" s="54">
        <f t="shared" si="128"/>
        <v>0</v>
      </c>
      <c r="BK614" s="54">
        <f t="shared" si="129"/>
        <v>0</v>
      </c>
      <c r="BL614" s="54">
        <f t="shared" si="134"/>
        <v>0</v>
      </c>
      <c r="BM614" s="54">
        <f t="shared" si="135"/>
        <v>0</v>
      </c>
      <c r="BN614" s="54" t="str">
        <f t="shared" si="136"/>
        <v>ne</v>
      </c>
      <c r="BO614" s="54" t="str">
        <f t="shared" si="137"/>
        <v>ne</v>
      </c>
      <c r="BP614" s="54" t="str">
        <f t="shared" si="137"/>
        <v>ne</v>
      </c>
      <c r="BQ614" s="54" t="str">
        <f t="shared" si="138"/>
        <v>ne</v>
      </c>
      <c r="BR614" s="54" t="str">
        <f t="shared" si="139"/>
        <v>ne</v>
      </c>
      <c r="BS614" s="54" t="str">
        <f t="shared" si="130"/>
        <v>ne</v>
      </c>
    </row>
    <row r="615" spans="2:71" x14ac:dyDescent="0.2">
      <c r="B615" s="54" t="e">
        <f>VLOOKUP(E615,'VPS1'!$J$10:$J$29,1,FALSE)</f>
        <v>#N/A</v>
      </c>
      <c r="C615" s="131" t="str">
        <f t="shared" si="131"/>
        <v/>
      </c>
      <c r="D615" s="132"/>
      <c r="E615" s="132"/>
      <c r="F615" s="55"/>
      <c r="G615" s="132"/>
      <c r="H615" s="132"/>
      <c r="I615" s="132"/>
      <c r="J615" s="132"/>
      <c r="K615" s="132"/>
      <c r="L615" s="133"/>
      <c r="M615" s="134"/>
      <c r="N615" s="132"/>
      <c r="O615" s="132"/>
      <c r="P615" s="134" t="str">
        <f t="shared" si="132"/>
        <v>nepildyti</v>
      </c>
      <c r="Q615" s="135" t="str">
        <f t="shared" si="13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26"/>
        <v>0</v>
      </c>
      <c r="BH615" s="54">
        <f t="shared" si="133"/>
        <v>0</v>
      </c>
      <c r="BI615" s="54">
        <f t="shared" si="127"/>
        <v>0</v>
      </c>
      <c r="BJ615" s="54">
        <f t="shared" si="128"/>
        <v>0</v>
      </c>
      <c r="BK615" s="54">
        <f t="shared" si="129"/>
        <v>0</v>
      </c>
      <c r="BL615" s="54">
        <f t="shared" si="134"/>
        <v>0</v>
      </c>
      <c r="BM615" s="54">
        <f t="shared" si="135"/>
        <v>0</v>
      </c>
      <c r="BN615" s="54" t="str">
        <f t="shared" si="136"/>
        <v>ne</v>
      </c>
      <c r="BO615" s="54" t="str">
        <f t="shared" si="137"/>
        <v>ne</v>
      </c>
      <c r="BP615" s="54" t="str">
        <f t="shared" si="137"/>
        <v>ne</v>
      </c>
      <c r="BQ615" s="54" t="str">
        <f t="shared" si="138"/>
        <v>ne</v>
      </c>
      <c r="BR615" s="54" t="str">
        <f t="shared" si="139"/>
        <v>ne</v>
      </c>
      <c r="BS615" s="54" t="str">
        <f t="shared" si="130"/>
        <v>ne</v>
      </c>
    </row>
    <row r="616" spans="2:71" x14ac:dyDescent="0.2">
      <c r="B616" s="54" t="e">
        <f>VLOOKUP(E616,'VPS1'!$J$10:$J$29,1,FALSE)</f>
        <v>#N/A</v>
      </c>
      <c r="C616" s="131" t="str">
        <f t="shared" si="131"/>
        <v/>
      </c>
      <c r="D616" s="132"/>
      <c r="E616" s="132"/>
      <c r="F616" s="55"/>
      <c r="G616" s="132"/>
      <c r="H616" s="132"/>
      <c r="I616" s="132"/>
      <c r="J616" s="132"/>
      <c r="K616" s="132"/>
      <c r="L616" s="133"/>
      <c r="M616" s="134"/>
      <c r="N616" s="132"/>
      <c r="O616" s="132"/>
      <c r="P616" s="134" t="str">
        <f t="shared" si="132"/>
        <v>nepildyti</v>
      </c>
      <c r="Q616" s="135" t="str">
        <f t="shared" si="13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26"/>
        <v>0</v>
      </c>
      <c r="BH616" s="54">
        <f t="shared" si="133"/>
        <v>0</v>
      </c>
      <c r="BI616" s="54">
        <f t="shared" si="127"/>
        <v>0</v>
      </c>
      <c r="BJ616" s="54">
        <f t="shared" si="128"/>
        <v>0</v>
      </c>
      <c r="BK616" s="54">
        <f t="shared" si="129"/>
        <v>0</v>
      </c>
      <c r="BL616" s="54">
        <f t="shared" si="134"/>
        <v>0</v>
      </c>
      <c r="BM616" s="54">
        <f t="shared" si="135"/>
        <v>0</v>
      </c>
      <c r="BN616" s="54" t="str">
        <f t="shared" si="136"/>
        <v>ne</v>
      </c>
      <c r="BO616" s="54" t="str">
        <f t="shared" si="137"/>
        <v>ne</v>
      </c>
      <c r="BP616" s="54" t="str">
        <f t="shared" si="137"/>
        <v>ne</v>
      </c>
      <c r="BQ616" s="54" t="str">
        <f t="shared" si="138"/>
        <v>ne</v>
      </c>
      <c r="BR616" s="54" t="str">
        <f t="shared" si="139"/>
        <v>ne</v>
      </c>
      <c r="BS616" s="54" t="str">
        <f t="shared" si="130"/>
        <v>ne</v>
      </c>
    </row>
    <row r="617" spans="2:71" x14ac:dyDescent="0.2">
      <c r="B617" s="54" t="e">
        <f>VLOOKUP(E617,'VPS1'!$J$10:$J$29,1,FALSE)</f>
        <v>#N/A</v>
      </c>
      <c r="C617" s="131" t="str">
        <f t="shared" si="131"/>
        <v/>
      </c>
      <c r="D617" s="132"/>
      <c r="E617" s="132"/>
      <c r="F617" s="55"/>
      <c r="G617" s="132"/>
      <c r="H617" s="132"/>
      <c r="I617" s="132"/>
      <c r="J617" s="132"/>
      <c r="K617" s="132"/>
      <c r="L617" s="133"/>
      <c r="M617" s="134"/>
      <c r="N617" s="132"/>
      <c r="O617" s="132"/>
      <c r="P617" s="134" t="str">
        <f t="shared" si="132"/>
        <v>nepildyti</v>
      </c>
      <c r="Q617" s="135" t="str">
        <f t="shared" si="13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26"/>
        <v>0</v>
      </c>
      <c r="BH617" s="54">
        <f t="shared" si="133"/>
        <v>0</v>
      </c>
      <c r="BI617" s="54">
        <f t="shared" si="127"/>
        <v>0</v>
      </c>
      <c r="BJ617" s="54">
        <f t="shared" si="128"/>
        <v>0</v>
      </c>
      <c r="BK617" s="54">
        <f t="shared" si="129"/>
        <v>0</v>
      </c>
      <c r="BL617" s="54">
        <f t="shared" si="134"/>
        <v>0</v>
      </c>
      <c r="BM617" s="54">
        <f t="shared" si="135"/>
        <v>0</v>
      </c>
      <c r="BN617" s="54" t="str">
        <f t="shared" si="136"/>
        <v>ne</v>
      </c>
      <c r="BO617" s="54" t="str">
        <f t="shared" si="137"/>
        <v>ne</v>
      </c>
      <c r="BP617" s="54" t="str">
        <f t="shared" si="137"/>
        <v>ne</v>
      </c>
      <c r="BQ617" s="54" t="str">
        <f t="shared" si="138"/>
        <v>ne</v>
      </c>
      <c r="BR617" s="54" t="str">
        <f t="shared" si="139"/>
        <v>ne</v>
      </c>
      <c r="BS617" s="54" t="str">
        <f t="shared" si="130"/>
        <v>ne</v>
      </c>
    </row>
    <row r="618" spans="2:71" x14ac:dyDescent="0.2">
      <c r="B618" s="54" t="e">
        <f>VLOOKUP(E618,'VPS1'!$J$10:$J$29,1,FALSE)</f>
        <v>#N/A</v>
      </c>
      <c r="C618" s="131" t="str">
        <f t="shared" si="131"/>
        <v/>
      </c>
      <c r="D618" s="132"/>
      <c r="E618" s="132"/>
      <c r="F618" s="55"/>
      <c r="G618" s="132"/>
      <c r="H618" s="132"/>
      <c r="I618" s="132"/>
      <c r="J618" s="132"/>
      <c r="K618" s="132"/>
      <c r="L618" s="133"/>
      <c r="M618" s="134"/>
      <c r="N618" s="132"/>
      <c r="O618" s="132"/>
      <c r="P618" s="134" t="str">
        <f t="shared" si="132"/>
        <v>nepildyti</v>
      </c>
      <c r="Q618" s="135" t="str">
        <f t="shared" si="13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26"/>
        <v>0</v>
      </c>
      <c r="BH618" s="54">
        <f t="shared" si="133"/>
        <v>0</v>
      </c>
      <c r="BI618" s="54">
        <f t="shared" si="127"/>
        <v>0</v>
      </c>
      <c r="BJ618" s="54">
        <f t="shared" si="128"/>
        <v>0</v>
      </c>
      <c r="BK618" s="54">
        <f t="shared" si="129"/>
        <v>0</v>
      </c>
      <c r="BL618" s="54">
        <f t="shared" si="134"/>
        <v>0</v>
      </c>
      <c r="BM618" s="54">
        <f t="shared" si="135"/>
        <v>0</v>
      </c>
      <c r="BN618" s="54" t="str">
        <f t="shared" si="136"/>
        <v>ne</v>
      </c>
      <c r="BO618" s="54" t="str">
        <f t="shared" si="137"/>
        <v>ne</v>
      </c>
      <c r="BP618" s="54" t="str">
        <f t="shared" si="137"/>
        <v>ne</v>
      </c>
      <c r="BQ618" s="54" t="str">
        <f t="shared" si="138"/>
        <v>ne</v>
      </c>
      <c r="BR618" s="54" t="str">
        <f t="shared" si="139"/>
        <v>ne</v>
      </c>
      <c r="BS618" s="54" t="str">
        <f t="shared" si="130"/>
        <v>ne</v>
      </c>
    </row>
    <row r="619" spans="2:71" x14ac:dyDescent="0.2">
      <c r="B619" s="54" t="e">
        <f>VLOOKUP(E619,'VPS1'!$J$10:$J$29,1,FALSE)</f>
        <v>#N/A</v>
      </c>
      <c r="C619" s="131" t="str">
        <f t="shared" si="131"/>
        <v/>
      </c>
      <c r="D619" s="132"/>
      <c r="E619" s="132"/>
      <c r="F619" s="55"/>
      <c r="G619" s="132"/>
      <c r="H619" s="132"/>
      <c r="I619" s="132"/>
      <c r="J619" s="132"/>
      <c r="K619" s="132"/>
      <c r="L619" s="133"/>
      <c r="M619" s="134"/>
      <c r="N619" s="132"/>
      <c r="O619" s="132"/>
      <c r="P619" s="134" t="str">
        <f t="shared" si="132"/>
        <v>nepildyti</v>
      </c>
      <c r="Q619" s="135" t="str">
        <f t="shared" si="13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26"/>
        <v>0</v>
      </c>
      <c r="BH619" s="54">
        <f t="shared" si="133"/>
        <v>0</v>
      </c>
      <c r="BI619" s="54">
        <f t="shared" si="127"/>
        <v>0</v>
      </c>
      <c r="BJ619" s="54">
        <f t="shared" si="128"/>
        <v>0</v>
      </c>
      <c r="BK619" s="54">
        <f t="shared" si="129"/>
        <v>0</v>
      </c>
      <c r="BL619" s="54">
        <f t="shared" si="134"/>
        <v>0</v>
      </c>
      <c r="BM619" s="54">
        <f t="shared" si="135"/>
        <v>0</v>
      </c>
      <c r="BN619" s="54" t="str">
        <f t="shared" si="136"/>
        <v>ne</v>
      </c>
      <c r="BO619" s="54" t="str">
        <f t="shared" si="137"/>
        <v>ne</v>
      </c>
      <c r="BP619" s="54" t="str">
        <f t="shared" si="137"/>
        <v>ne</v>
      </c>
      <c r="BQ619" s="54" t="str">
        <f t="shared" si="138"/>
        <v>ne</v>
      </c>
      <c r="BR619" s="54" t="str">
        <f t="shared" si="139"/>
        <v>ne</v>
      </c>
      <c r="BS619" s="54" t="str">
        <f t="shared" si="130"/>
        <v>ne</v>
      </c>
    </row>
    <row r="620" spans="2:71" x14ac:dyDescent="0.2">
      <c r="B620" s="54" t="e">
        <f>VLOOKUP(E620,'VPS1'!$J$10:$J$29,1,FALSE)</f>
        <v>#N/A</v>
      </c>
      <c r="C620" s="131" t="str">
        <f t="shared" si="131"/>
        <v/>
      </c>
      <c r="D620" s="132"/>
      <c r="E620" s="132"/>
      <c r="F620" s="55"/>
      <c r="G620" s="132"/>
      <c r="H620" s="132"/>
      <c r="I620" s="132"/>
      <c r="J620" s="132"/>
      <c r="K620" s="132"/>
      <c r="L620" s="133"/>
      <c r="M620" s="134"/>
      <c r="N620" s="132"/>
      <c r="O620" s="132"/>
      <c r="P620" s="134" t="str">
        <f t="shared" si="132"/>
        <v>nepildyti</v>
      </c>
      <c r="Q620" s="135" t="str">
        <f t="shared" si="13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26"/>
        <v>0</v>
      </c>
      <c r="BH620" s="54">
        <f t="shared" si="133"/>
        <v>0</v>
      </c>
      <c r="BI620" s="54">
        <f t="shared" si="127"/>
        <v>0</v>
      </c>
      <c r="BJ620" s="54">
        <f t="shared" si="128"/>
        <v>0</v>
      </c>
      <c r="BK620" s="54">
        <f t="shared" si="129"/>
        <v>0</v>
      </c>
      <c r="BL620" s="54">
        <f t="shared" si="134"/>
        <v>0</v>
      </c>
      <c r="BM620" s="54">
        <f t="shared" si="135"/>
        <v>0</v>
      </c>
      <c r="BN620" s="54" t="str">
        <f t="shared" si="136"/>
        <v>ne</v>
      </c>
      <c r="BO620" s="54" t="str">
        <f t="shared" si="137"/>
        <v>ne</v>
      </c>
      <c r="BP620" s="54" t="str">
        <f t="shared" si="137"/>
        <v>ne</v>
      </c>
      <c r="BQ620" s="54" t="str">
        <f t="shared" si="138"/>
        <v>ne</v>
      </c>
      <c r="BR620" s="54" t="str">
        <f t="shared" si="139"/>
        <v>ne</v>
      </c>
      <c r="BS620" s="54" t="str">
        <f t="shared" si="130"/>
        <v>ne</v>
      </c>
    </row>
    <row r="621" spans="2:71" x14ac:dyDescent="0.2">
      <c r="B621" s="54" t="e">
        <f>VLOOKUP(E621,'VPS1'!$J$10:$J$29,1,FALSE)</f>
        <v>#N/A</v>
      </c>
      <c r="C621" s="131" t="str">
        <f t="shared" si="131"/>
        <v/>
      </c>
      <c r="D621" s="132"/>
      <c r="E621" s="132"/>
      <c r="F621" s="55"/>
      <c r="G621" s="132"/>
      <c r="H621" s="132"/>
      <c r="I621" s="132"/>
      <c r="J621" s="132"/>
      <c r="K621" s="132"/>
      <c r="L621" s="133"/>
      <c r="M621" s="134"/>
      <c r="N621" s="132"/>
      <c r="O621" s="132"/>
      <c r="P621" s="134" t="str">
        <f t="shared" si="132"/>
        <v>nepildyti</v>
      </c>
      <c r="Q621" s="135" t="str">
        <f t="shared" si="13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26"/>
        <v>0</v>
      </c>
      <c r="BH621" s="54">
        <f t="shared" si="133"/>
        <v>0</v>
      </c>
      <c r="BI621" s="54">
        <f t="shared" si="127"/>
        <v>0</v>
      </c>
      <c r="BJ621" s="54">
        <f t="shared" si="128"/>
        <v>0</v>
      </c>
      <c r="BK621" s="54">
        <f t="shared" si="129"/>
        <v>0</v>
      </c>
      <c r="BL621" s="54">
        <f t="shared" si="134"/>
        <v>0</v>
      </c>
      <c r="BM621" s="54">
        <f t="shared" si="135"/>
        <v>0</v>
      </c>
      <c r="BN621" s="54" t="str">
        <f t="shared" si="136"/>
        <v>ne</v>
      </c>
      <c r="BO621" s="54" t="str">
        <f t="shared" si="137"/>
        <v>ne</v>
      </c>
      <c r="BP621" s="54" t="str">
        <f t="shared" si="137"/>
        <v>ne</v>
      </c>
      <c r="BQ621" s="54" t="str">
        <f t="shared" si="138"/>
        <v>ne</v>
      </c>
      <c r="BR621" s="54" t="str">
        <f t="shared" si="139"/>
        <v>ne</v>
      </c>
      <c r="BS621" s="54" t="str">
        <f t="shared" si="130"/>
        <v>ne</v>
      </c>
    </row>
    <row r="622" spans="2:71" x14ac:dyDescent="0.2">
      <c r="B622" s="54" t="e">
        <f>VLOOKUP(E622,'VPS1'!$J$10:$J$29,1,FALSE)</f>
        <v>#N/A</v>
      </c>
      <c r="C622" s="131" t="str">
        <f t="shared" si="131"/>
        <v/>
      </c>
      <c r="D622" s="132"/>
      <c r="E622" s="132"/>
      <c r="F622" s="55"/>
      <c r="G622" s="132"/>
      <c r="H622" s="132"/>
      <c r="I622" s="132"/>
      <c r="J622" s="132"/>
      <c r="K622" s="132"/>
      <c r="L622" s="133"/>
      <c r="M622" s="134"/>
      <c r="N622" s="132"/>
      <c r="O622" s="132"/>
      <c r="P622" s="134" t="str">
        <f t="shared" si="132"/>
        <v>nepildyti</v>
      </c>
      <c r="Q622" s="135" t="str">
        <f t="shared" si="13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26"/>
        <v>0</v>
      </c>
      <c r="BH622" s="54">
        <f t="shared" si="133"/>
        <v>0</v>
      </c>
      <c r="BI622" s="54">
        <f t="shared" si="127"/>
        <v>0</v>
      </c>
      <c r="BJ622" s="54">
        <f t="shared" si="128"/>
        <v>0</v>
      </c>
      <c r="BK622" s="54">
        <f t="shared" si="129"/>
        <v>0</v>
      </c>
      <c r="BL622" s="54">
        <f t="shared" si="134"/>
        <v>0</v>
      </c>
      <c r="BM622" s="54">
        <f t="shared" si="135"/>
        <v>0</v>
      </c>
      <c r="BN622" s="54" t="str">
        <f t="shared" si="136"/>
        <v>ne</v>
      </c>
      <c r="BO622" s="54" t="str">
        <f t="shared" si="137"/>
        <v>ne</v>
      </c>
      <c r="BP622" s="54" t="str">
        <f t="shared" si="137"/>
        <v>ne</v>
      </c>
      <c r="BQ622" s="54" t="str">
        <f t="shared" si="138"/>
        <v>ne</v>
      </c>
      <c r="BR622" s="54" t="str">
        <f t="shared" si="139"/>
        <v>ne</v>
      </c>
      <c r="BS622" s="54" t="str">
        <f t="shared" si="130"/>
        <v>ne</v>
      </c>
    </row>
    <row r="623" spans="2:71" x14ac:dyDescent="0.2">
      <c r="B623" s="54" t="e">
        <f>VLOOKUP(E623,'VPS1'!$J$10:$J$29,1,FALSE)</f>
        <v>#N/A</v>
      </c>
      <c r="C623" s="131" t="str">
        <f t="shared" si="131"/>
        <v/>
      </c>
      <c r="D623" s="132"/>
      <c r="E623" s="132"/>
      <c r="F623" s="55"/>
      <c r="G623" s="132"/>
      <c r="H623" s="132"/>
      <c r="I623" s="132"/>
      <c r="J623" s="132"/>
      <c r="K623" s="132"/>
      <c r="L623" s="133"/>
      <c r="M623" s="134"/>
      <c r="N623" s="132"/>
      <c r="O623" s="132"/>
      <c r="P623" s="134" t="str">
        <f t="shared" si="132"/>
        <v>nepildyti</v>
      </c>
      <c r="Q623" s="135" t="str">
        <f t="shared" si="13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26"/>
        <v>0</v>
      </c>
      <c r="BH623" s="54">
        <f t="shared" si="133"/>
        <v>0</v>
      </c>
      <c r="BI623" s="54">
        <f t="shared" si="127"/>
        <v>0</v>
      </c>
      <c r="BJ623" s="54">
        <f t="shared" si="128"/>
        <v>0</v>
      </c>
      <c r="BK623" s="54">
        <f t="shared" si="129"/>
        <v>0</v>
      </c>
      <c r="BL623" s="54">
        <f t="shared" si="134"/>
        <v>0</v>
      </c>
      <c r="BM623" s="54">
        <f t="shared" si="135"/>
        <v>0</v>
      </c>
      <c r="BN623" s="54" t="str">
        <f t="shared" si="136"/>
        <v>ne</v>
      </c>
      <c r="BO623" s="54" t="str">
        <f t="shared" si="137"/>
        <v>ne</v>
      </c>
      <c r="BP623" s="54" t="str">
        <f t="shared" si="137"/>
        <v>ne</v>
      </c>
      <c r="BQ623" s="54" t="str">
        <f t="shared" si="138"/>
        <v>ne</v>
      </c>
      <c r="BR623" s="54" t="str">
        <f t="shared" si="139"/>
        <v>ne</v>
      </c>
      <c r="BS623" s="54" t="str">
        <f t="shared" si="130"/>
        <v>ne</v>
      </c>
    </row>
    <row r="624" spans="2:71" x14ac:dyDescent="0.2">
      <c r="B624" s="54" t="e">
        <f>VLOOKUP(E624,'VPS1'!$J$10:$J$29,1,FALSE)</f>
        <v>#N/A</v>
      </c>
      <c r="C624" s="131" t="str">
        <f t="shared" si="131"/>
        <v/>
      </c>
      <c r="D624" s="132"/>
      <c r="E624" s="132"/>
      <c r="F624" s="55"/>
      <c r="G624" s="132"/>
      <c r="H624" s="132"/>
      <c r="I624" s="132"/>
      <c r="J624" s="132"/>
      <c r="K624" s="132"/>
      <c r="L624" s="133"/>
      <c r="M624" s="134"/>
      <c r="N624" s="132"/>
      <c r="O624" s="132"/>
      <c r="P624" s="134" t="str">
        <f t="shared" si="132"/>
        <v>nepildyti</v>
      </c>
      <c r="Q624" s="135" t="str">
        <f t="shared" si="13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26"/>
        <v>0</v>
      </c>
      <c r="BH624" s="54">
        <f t="shared" si="133"/>
        <v>0</v>
      </c>
      <c r="BI624" s="54">
        <f t="shared" si="127"/>
        <v>0</v>
      </c>
      <c r="BJ624" s="54">
        <f t="shared" si="128"/>
        <v>0</v>
      </c>
      <c r="BK624" s="54">
        <f t="shared" si="129"/>
        <v>0</v>
      </c>
      <c r="BL624" s="54">
        <f t="shared" si="134"/>
        <v>0</v>
      </c>
      <c r="BM624" s="54">
        <f t="shared" si="135"/>
        <v>0</v>
      </c>
      <c r="BN624" s="54" t="str">
        <f t="shared" si="136"/>
        <v>ne</v>
      </c>
      <c r="BO624" s="54" t="str">
        <f t="shared" si="137"/>
        <v>ne</v>
      </c>
      <c r="BP624" s="54" t="str">
        <f t="shared" si="137"/>
        <v>ne</v>
      </c>
      <c r="BQ624" s="54" t="str">
        <f t="shared" si="138"/>
        <v>ne</v>
      </c>
      <c r="BR624" s="54" t="str">
        <f t="shared" si="139"/>
        <v>ne</v>
      </c>
      <c r="BS624" s="54" t="str">
        <f t="shared" si="130"/>
        <v>ne</v>
      </c>
    </row>
    <row r="625" spans="2:71" x14ac:dyDescent="0.2">
      <c r="B625" s="54" t="e">
        <f>VLOOKUP(E625,'VPS1'!$J$10:$J$29,1,FALSE)</f>
        <v>#N/A</v>
      </c>
      <c r="C625" s="131" t="str">
        <f t="shared" si="131"/>
        <v/>
      </c>
      <c r="D625" s="132"/>
      <c r="E625" s="132"/>
      <c r="F625" s="55"/>
      <c r="G625" s="132"/>
      <c r="H625" s="132"/>
      <c r="I625" s="132"/>
      <c r="J625" s="132"/>
      <c r="K625" s="132"/>
      <c r="L625" s="133"/>
      <c r="M625" s="134"/>
      <c r="N625" s="132"/>
      <c r="O625" s="132"/>
      <c r="P625" s="134" t="str">
        <f t="shared" si="132"/>
        <v>nepildyti</v>
      </c>
      <c r="Q625" s="135" t="str">
        <f t="shared" si="13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26"/>
        <v>0</v>
      </c>
      <c r="BH625" s="54">
        <f t="shared" si="133"/>
        <v>0</v>
      </c>
      <c r="BI625" s="54">
        <f t="shared" si="127"/>
        <v>0</v>
      </c>
      <c r="BJ625" s="54">
        <f t="shared" si="128"/>
        <v>0</v>
      </c>
      <c r="BK625" s="54">
        <f t="shared" si="129"/>
        <v>0</v>
      </c>
      <c r="BL625" s="54">
        <f t="shared" si="134"/>
        <v>0</v>
      </c>
      <c r="BM625" s="54">
        <f t="shared" si="135"/>
        <v>0</v>
      </c>
      <c r="BN625" s="54" t="str">
        <f t="shared" si="136"/>
        <v>ne</v>
      </c>
      <c r="BO625" s="54" t="str">
        <f t="shared" si="137"/>
        <v>ne</v>
      </c>
      <c r="BP625" s="54" t="str">
        <f t="shared" si="137"/>
        <v>ne</v>
      </c>
      <c r="BQ625" s="54" t="str">
        <f t="shared" si="138"/>
        <v>ne</v>
      </c>
      <c r="BR625" s="54" t="str">
        <f t="shared" si="139"/>
        <v>ne</v>
      </c>
      <c r="BS625" s="54" t="str">
        <f t="shared" si="130"/>
        <v>ne</v>
      </c>
    </row>
    <row r="626" spans="2:71" x14ac:dyDescent="0.2">
      <c r="B626" s="54" t="e">
        <f>VLOOKUP(E626,'VPS1'!$J$10:$J$29,1,FALSE)</f>
        <v>#N/A</v>
      </c>
      <c r="C626" s="131" t="str">
        <f t="shared" si="131"/>
        <v/>
      </c>
      <c r="D626" s="132"/>
      <c r="E626" s="132"/>
      <c r="F626" s="55"/>
      <c r="G626" s="132"/>
      <c r="H626" s="132"/>
      <c r="I626" s="132"/>
      <c r="J626" s="132"/>
      <c r="K626" s="132"/>
      <c r="L626" s="133"/>
      <c r="M626" s="134"/>
      <c r="N626" s="132"/>
      <c r="O626" s="132"/>
      <c r="P626" s="134" t="str">
        <f t="shared" si="132"/>
        <v>nepildyti</v>
      </c>
      <c r="Q626" s="135" t="str">
        <f t="shared" si="13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26"/>
        <v>0</v>
      </c>
      <c r="BH626" s="54">
        <f t="shared" si="133"/>
        <v>0</v>
      </c>
      <c r="BI626" s="54">
        <f t="shared" si="127"/>
        <v>0</v>
      </c>
      <c r="BJ626" s="54">
        <f t="shared" si="128"/>
        <v>0</v>
      </c>
      <c r="BK626" s="54">
        <f t="shared" si="129"/>
        <v>0</v>
      </c>
      <c r="BL626" s="54">
        <f t="shared" si="134"/>
        <v>0</v>
      </c>
      <c r="BM626" s="54">
        <f t="shared" si="135"/>
        <v>0</v>
      </c>
      <c r="BN626" s="54" t="str">
        <f t="shared" si="136"/>
        <v>ne</v>
      </c>
      <c r="BO626" s="54" t="str">
        <f t="shared" si="137"/>
        <v>ne</v>
      </c>
      <c r="BP626" s="54" t="str">
        <f t="shared" si="137"/>
        <v>ne</v>
      </c>
      <c r="BQ626" s="54" t="str">
        <f t="shared" si="138"/>
        <v>ne</v>
      </c>
      <c r="BR626" s="54" t="str">
        <f t="shared" si="139"/>
        <v>ne</v>
      </c>
      <c r="BS626" s="54" t="str">
        <f t="shared" si="130"/>
        <v>ne</v>
      </c>
    </row>
    <row r="627" spans="2:71" x14ac:dyDescent="0.2">
      <c r="B627" s="54" t="e">
        <f>VLOOKUP(E627,'VPS1'!$J$10:$J$29,1,FALSE)</f>
        <v>#N/A</v>
      </c>
      <c r="C627" s="131" t="str">
        <f t="shared" si="131"/>
        <v/>
      </c>
      <c r="D627" s="132"/>
      <c r="E627" s="132"/>
      <c r="F627" s="55"/>
      <c r="G627" s="132"/>
      <c r="H627" s="132"/>
      <c r="I627" s="132"/>
      <c r="J627" s="132"/>
      <c r="K627" s="132"/>
      <c r="L627" s="133"/>
      <c r="M627" s="134"/>
      <c r="N627" s="132"/>
      <c r="O627" s="132"/>
      <c r="P627" s="134" t="str">
        <f t="shared" si="132"/>
        <v>nepildyti</v>
      </c>
      <c r="Q627" s="135" t="str">
        <f t="shared" si="13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26"/>
        <v>0</v>
      </c>
      <c r="BH627" s="54">
        <f t="shared" si="133"/>
        <v>0</v>
      </c>
      <c r="BI627" s="54">
        <f t="shared" si="127"/>
        <v>0</v>
      </c>
      <c r="BJ627" s="54">
        <f t="shared" si="128"/>
        <v>0</v>
      </c>
      <c r="BK627" s="54">
        <f t="shared" si="129"/>
        <v>0</v>
      </c>
      <c r="BL627" s="54">
        <f t="shared" si="134"/>
        <v>0</v>
      </c>
      <c r="BM627" s="54">
        <f t="shared" si="135"/>
        <v>0</v>
      </c>
      <c r="BN627" s="54" t="str">
        <f t="shared" si="136"/>
        <v>ne</v>
      </c>
      <c r="BO627" s="54" t="str">
        <f t="shared" si="137"/>
        <v>ne</v>
      </c>
      <c r="BP627" s="54" t="str">
        <f t="shared" si="137"/>
        <v>ne</v>
      </c>
      <c r="BQ627" s="54" t="str">
        <f t="shared" si="138"/>
        <v>ne</v>
      </c>
      <c r="BR627" s="54" t="str">
        <f t="shared" si="139"/>
        <v>ne</v>
      </c>
      <c r="BS627" s="54" t="str">
        <f t="shared" si="130"/>
        <v>ne</v>
      </c>
    </row>
    <row r="628" spans="2:71" x14ac:dyDescent="0.2">
      <c r="B628" s="54" t="e">
        <f>VLOOKUP(E628,'VPS1'!$J$10:$J$29,1,FALSE)</f>
        <v>#N/A</v>
      </c>
      <c r="C628" s="131" t="str">
        <f t="shared" si="131"/>
        <v/>
      </c>
      <c r="D628" s="132"/>
      <c r="E628" s="132"/>
      <c r="F628" s="55"/>
      <c r="G628" s="132"/>
      <c r="H628" s="132"/>
      <c r="I628" s="132"/>
      <c r="J628" s="132"/>
      <c r="K628" s="132"/>
      <c r="L628" s="133"/>
      <c r="M628" s="134"/>
      <c r="N628" s="132"/>
      <c r="O628" s="132"/>
      <c r="P628" s="134" t="str">
        <f t="shared" si="132"/>
        <v>nepildyti</v>
      </c>
      <c r="Q628" s="135" t="str">
        <f t="shared" si="13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26"/>
        <v>0</v>
      </c>
      <c r="BH628" s="54">
        <f t="shared" si="133"/>
        <v>0</v>
      </c>
      <c r="BI628" s="54">
        <f t="shared" si="127"/>
        <v>0</v>
      </c>
      <c r="BJ628" s="54">
        <f t="shared" si="128"/>
        <v>0</v>
      </c>
      <c r="BK628" s="54">
        <f t="shared" si="129"/>
        <v>0</v>
      </c>
      <c r="BL628" s="54">
        <f t="shared" si="134"/>
        <v>0</v>
      </c>
      <c r="BM628" s="54">
        <f t="shared" si="135"/>
        <v>0</v>
      </c>
      <c r="BN628" s="54" t="str">
        <f t="shared" si="136"/>
        <v>ne</v>
      </c>
      <c r="BO628" s="54" t="str">
        <f t="shared" si="137"/>
        <v>ne</v>
      </c>
      <c r="BP628" s="54" t="str">
        <f t="shared" si="137"/>
        <v>ne</v>
      </c>
      <c r="BQ628" s="54" t="str">
        <f t="shared" si="138"/>
        <v>ne</v>
      </c>
      <c r="BR628" s="54" t="str">
        <f t="shared" si="139"/>
        <v>ne</v>
      </c>
      <c r="BS628" s="54" t="str">
        <f t="shared" si="130"/>
        <v>ne</v>
      </c>
    </row>
    <row r="629" spans="2:71" x14ac:dyDescent="0.2">
      <c r="B629" s="54" t="e">
        <f>VLOOKUP(E629,'VPS1'!$J$10:$J$29,1,FALSE)</f>
        <v>#N/A</v>
      </c>
      <c r="C629" s="131" t="str">
        <f t="shared" si="131"/>
        <v/>
      </c>
      <c r="D629" s="132"/>
      <c r="E629" s="132"/>
      <c r="F629" s="55"/>
      <c r="G629" s="132"/>
      <c r="H629" s="132"/>
      <c r="I629" s="132"/>
      <c r="J629" s="132"/>
      <c r="K629" s="132"/>
      <c r="L629" s="133"/>
      <c r="M629" s="134"/>
      <c r="N629" s="132"/>
      <c r="O629" s="132"/>
      <c r="P629" s="134" t="str">
        <f t="shared" si="132"/>
        <v>nepildyti</v>
      </c>
      <c r="Q629" s="135" t="str">
        <f t="shared" si="13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26"/>
        <v>0</v>
      </c>
      <c r="BH629" s="54">
        <f t="shared" si="133"/>
        <v>0</v>
      </c>
      <c r="BI629" s="54">
        <f t="shared" si="127"/>
        <v>0</v>
      </c>
      <c r="BJ629" s="54">
        <f t="shared" si="128"/>
        <v>0</v>
      </c>
      <c r="BK629" s="54">
        <f t="shared" si="129"/>
        <v>0</v>
      </c>
      <c r="BL629" s="54">
        <f t="shared" si="134"/>
        <v>0</v>
      </c>
      <c r="BM629" s="54">
        <f t="shared" si="135"/>
        <v>0</v>
      </c>
      <c r="BN629" s="54" t="str">
        <f t="shared" si="136"/>
        <v>ne</v>
      </c>
      <c r="BO629" s="54" t="str">
        <f t="shared" si="137"/>
        <v>ne</v>
      </c>
      <c r="BP629" s="54" t="str">
        <f t="shared" si="137"/>
        <v>ne</v>
      </c>
      <c r="BQ629" s="54" t="str">
        <f t="shared" si="138"/>
        <v>ne</v>
      </c>
      <c r="BR629" s="54" t="str">
        <f t="shared" si="139"/>
        <v>ne</v>
      </c>
      <c r="BS629" s="54" t="str">
        <f t="shared" si="130"/>
        <v>ne</v>
      </c>
    </row>
    <row r="630" spans="2:71" x14ac:dyDescent="0.2">
      <c r="B630" s="54" t="e">
        <f>VLOOKUP(E630,'VPS1'!$J$10:$J$29,1,FALSE)</f>
        <v>#N/A</v>
      </c>
      <c r="C630" s="131" t="str">
        <f t="shared" si="131"/>
        <v/>
      </c>
      <c r="D630" s="132"/>
      <c r="E630" s="132"/>
      <c r="F630" s="55"/>
      <c r="G630" s="132"/>
      <c r="H630" s="132"/>
      <c r="I630" s="132"/>
      <c r="J630" s="132"/>
      <c r="K630" s="132"/>
      <c r="L630" s="133"/>
      <c r="M630" s="134"/>
      <c r="N630" s="132"/>
      <c r="O630" s="132"/>
      <c r="P630" s="134" t="str">
        <f t="shared" si="132"/>
        <v>nepildyti</v>
      </c>
      <c r="Q630" s="135" t="str">
        <f t="shared" si="13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26"/>
        <v>0</v>
      </c>
      <c r="BH630" s="54">
        <f t="shared" si="133"/>
        <v>0</v>
      </c>
      <c r="BI630" s="54">
        <f t="shared" si="127"/>
        <v>0</v>
      </c>
      <c r="BJ630" s="54">
        <f t="shared" si="128"/>
        <v>0</v>
      </c>
      <c r="BK630" s="54">
        <f t="shared" si="129"/>
        <v>0</v>
      </c>
      <c r="BL630" s="54">
        <f t="shared" si="134"/>
        <v>0</v>
      </c>
      <c r="BM630" s="54">
        <f t="shared" si="135"/>
        <v>0</v>
      </c>
      <c r="BN630" s="54" t="str">
        <f t="shared" si="136"/>
        <v>ne</v>
      </c>
      <c r="BO630" s="54" t="str">
        <f t="shared" si="137"/>
        <v>ne</v>
      </c>
      <c r="BP630" s="54" t="str">
        <f t="shared" si="137"/>
        <v>ne</v>
      </c>
      <c r="BQ630" s="54" t="str">
        <f t="shared" si="138"/>
        <v>ne</v>
      </c>
      <c r="BR630" s="54" t="str">
        <f t="shared" si="139"/>
        <v>ne</v>
      </c>
      <c r="BS630" s="54" t="str">
        <f t="shared" si="130"/>
        <v>ne</v>
      </c>
    </row>
    <row r="631" spans="2:71" x14ac:dyDescent="0.2">
      <c r="B631" s="54" t="e">
        <f>VLOOKUP(E631,'VPS1'!$J$10:$J$29,1,FALSE)</f>
        <v>#N/A</v>
      </c>
      <c r="C631" s="131" t="str">
        <f t="shared" si="131"/>
        <v/>
      </c>
      <c r="D631" s="132"/>
      <c r="E631" s="132"/>
      <c r="F631" s="55"/>
      <c r="G631" s="132"/>
      <c r="H631" s="132"/>
      <c r="I631" s="132"/>
      <c r="J631" s="132"/>
      <c r="K631" s="132"/>
      <c r="L631" s="133"/>
      <c r="M631" s="134"/>
      <c r="N631" s="132"/>
      <c r="O631" s="132"/>
      <c r="P631" s="134" t="str">
        <f t="shared" si="132"/>
        <v>nepildyti</v>
      </c>
      <c r="Q631" s="135" t="str">
        <f t="shared" si="13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26"/>
        <v>0</v>
      </c>
      <c r="BH631" s="54">
        <f t="shared" si="133"/>
        <v>0</v>
      </c>
      <c r="BI631" s="54">
        <f t="shared" si="127"/>
        <v>0</v>
      </c>
      <c r="BJ631" s="54">
        <f t="shared" si="128"/>
        <v>0</v>
      </c>
      <c r="BK631" s="54">
        <f t="shared" si="129"/>
        <v>0</v>
      </c>
      <c r="BL631" s="54">
        <f t="shared" si="134"/>
        <v>0</v>
      </c>
      <c r="BM631" s="54">
        <f t="shared" si="135"/>
        <v>0</v>
      </c>
      <c r="BN631" s="54" t="str">
        <f t="shared" si="136"/>
        <v>ne</v>
      </c>
      <c r="BO631" s="54" t="str">
        <f t="shared" si="137"/>
        <v>ne</v>
      </c>
      <c r="BP631" s="54" t="str">
        <f t="shared" si="137"/>
        <v>ne</v>
      </c>
      <c r="BQ631" s="54" t="str">
        <f t="shared" si="138"/>
        <v>ne</v>
      </c>
      <c r="BR631" s="54" t="str">
        <f t="shared" si="139"/>
        <v>ne</v>
      </c>
      <c r="BS631" s="54" t="str">
        <f t="shared" si="130"/>
        <v>ne</v>
      </c>
    </row>
    <row r="632" spans="2:71" x14ac:dyDescent="0.2">
      <c r="B632" s="54" t="e">
        <f>VLOOKUP(E632,'VPS1'!$J$10:$J$29,1,FALSE)</f>
        <v>#N/A</v>
      </c>
      <c r="C632" s="131" t="str">
        <f t="shared" si="131"/>
        <v/>
      </c>
      <c r="D632" s="132"/>
      <c r="E632" s="132"/>
      <c r="F632" s="55"/>
      <c r="G632" s="132"/>
      <c r="H632" s="132"/>
      <c r="I632" s="132"/>
      <c r="J632" s="132"/>
      <c r="K632" s="132"/>
      <c r="L632" s="133"/>
      <c r="M632" s="134"/>
      <c r="N632" s="132"/>
      <c r="O632" s="132"/>
      <c r="P632" s="134" t="str">
        <f t="shared" si="132"/>
        <v>nepildyti</v>
      </c>
      <c r="Q632" s="135" t="str">
        <f t="shared" si="13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26"/>
        <v>0</v>
      </c>
      <c r="BH632" s="54">
        <f t="shared" si="133"/>
        <v>0</v>
      </c>
      <c r="BI632" s="54">
        <f t="shared" si="127"/>
        <v>0</v>
      </c>
      <c r="BJ632" s="54">
        <f t="shared" si="128"/>
        <v>0</v>
      </c>
      <c r="BK632" s="54">
        <f t="shared" si="129"/>
        <v>0</v>
      </c>
      <c r="BL632" s="54">
        <f t="shared" si="134"/>
        <v>0</v>
      </c>
      <c r="BM632" s="54">
        <f t="shared" si="135"/>
        <v>0</v>
      </c>
      <c r="BN632" s="54" t="str">
        <f t="shared" si="136"/>
        <v>ne</v>
      </c>
      <c r="BO632" s="54" t="str">
        <f t="shared" si="137"/>
        <v>ne</v>
      </c>
      <c r="BP632" s="54" t="str">
        <f t="shared" si="137"/>
        <v>ne</v>
      </c>
      <c r="BQ632" s="54" t="str">
        <f t="shared" si="138"/>
        <v>ne</v>
      </c>
      <c r="BR632" s="54" t="str">
        <f t="shared" si="139"/>
        <v>ne</v>
      </c>
      <c r="BS632" s="54" t="str">
        <f t="shared" si="130"/>
        <v>ne</v>
      </c>
    </row>
    <row r="633" spans="2:71" x14ac:dyDescent="0.2">
      <c r="B633" s="54" t="e">
        <f>VLOOKUP(E633,'VPS1'!$J$10:$J$29,1,FALSE)</f>
        <v>#N/A</v>
      </c>
      <c r="C633" s="131" t="str">
        <f t="shared" si="131"/>
        <v/>
      </c>
      <c r="D633" s="132"/>
      <c r="E633" s="132"/>
      <c r="F633" s="55"/>
      <c r="G633" s="132"/>
      <c r="H633" s="132"/>
      <c r="I633" s="132"/>
      <c r="J633" s="132"/>
      <c r="K633" s="132"/>
      <c r="L633" s="133"/>
      <c r="M633" s="134"/>
      <c r="N633" s="132"/>
      <c r="O633" s="132"/>
      <c r="P633" s="134" t="str">
        <f t="shared" si="132"/>
        <v>nepildyti</v>
      </c>
      <c r="Q633" s="135" t="str">
        <f t="shared" si="13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26"/>
        <v>0</v>
      </c>
      <c r="BH633" s="54">
        <f t="shared" si="133"/>
        <v>0</v>
      </c>
      <c r="BI633" s="54">
        <f t="shared" si="127"/>
        <v>0</v>
      </c>
      <c r="BJ633" s="54">
        <f t="shared" si="128"/>
        <v>0</v>
      </c>
      <c r="BK633" s="54">
        <f t="shared" si="129"/>
        <v>0</v>
      </c>
      <c r="BL633" s="54">
        <f t="shared" si="134"/>
        <v>0</v>
      </c>
      <c r="BM633" s="54">
        <f t="shared" si="135"/>
        <v>0</v>
      </c>
      <c r="BN633" s="54" t="str">
        <f t="shared" si="136"/>
        <v>ne</v>
      </c>
      <c r="BO633" s="54" t="str">
        <f t="shared" si="137"/>
        <v>ne</v>
      </c>
      <c r="BP633" s="54" t="str">
        <f t="shared" si="137"/>
        <v>ne</v>
      </c>
      <c r="BQ633" s="54" t="str">
        <f t="shared" si="138"/>
        <v>ne</v>
      </c>
      <c r="BR633" s="54" t="str">
        <f t="shared" si="139"/>
        <v>ne</v>
      </c>
      <c r="BS633" s="54" t="str">
        <f t="shared" si="130"/>
        <v>ne</v>
      </c>
    </row>
    <row r="634" spans="2:71" x14ac:dyDescent="0.2">
      <c r="B634" s="54" t="e">
        <f>VLOOKUP(E634,'VPS1'!$J$10:$J$29,1,FALSE)</f>
        <v>#N/A</v>
      </c>
      <c r="C634" s="131" t="str">
        <f t="shared" si="131"/>
        <v/>
      </c>
      <c r="D634" s="132"/>
      <c r="E634" s="132"/>
      <c r="F634" s="55"/>
      <c r="G634" s="132"/>
      <c r="H634" s="132"/>
      <c r="I634" s="132"/>
      <c r="J634" s="132"/>
      <c r="K634" s="132"/>
      <c r="L634" s="133"/>
      <c r="M634" s="134"/>
      <c r="N634" s="132"/>
      <c r="O634" s="132"/>
      <c r="P634" s="134" t="str">
        <f t="shared" si="132"/>
        <v>nepildyti</v>
      </c>
      <c r="Q634" s="135" t="str">
        <f t="shared" si="13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26"/>
        <v>0</v>
      </c>
      <c r="BH634" s="54">
        <f t="shared" si="133"/>
        <v>0</v>
      </c>
      <c r="BI634" s="54">
        <f t="shared" si="127"/>
        <v>0</v>
      </c>
      <c r="BJ634" s="54">
        <f t="shared" si="128"/>
        <v>0</v>
      </c>
      <c r="BK634" s="54">
        <f t="shared" si="129"/>
        <v>0</v>
      </c>
      <c r="BL634" s="54">
        <f t="shared" si="134"/>
        <v>0</v>
      </c>
      <c r="BM634" s="54">
        <f t="shared" si="135"/>
        <v>0</v>
      </c>
      <c r="BN634" s="54" t="str">
        <f t="shared" si="136"/>
        <v>ne</v>
      </c>
      <c r="BO634" s="54" t="str">
        <f t="shared" si="137"/>
        <v>ne</v>
      </c>
      <c r="BP634" s="54" t="str">
        <f t="shared" si="137"/>
        <v>ne</v>
      </c>
      <c r="BQ634" s="54" t="str">
        <f t="shared" si="138"/>
        <v>ne</v>
      </c>
      <c r="BR634" s="54" t="str">
        <f t="shared" si="139"/>
        <v>ne</v>
      </c>
      <c r="BS634" s="54" t="str">
        <f t="shared" si="130"/>
        <v>ne</v>
      </c>
    </row>
    <row r="635" spans="2:71" x14ac:dyDescent="0.2">
      <c r="B635" s="54" t="e">
        <f>VLOOKUP(E635,'VPS1'!$J$10:$J$29,1,FALSE)</f>
        <v>#N/A</v>
      </c>
      <c r="C635" s="131" t="str">
        <f t="shared" si="131"/>
        <v/>
      </c>
      <c r="D635" s="132"/>
      <c r="E635" s="132"/>
      <c r="F635" s="55"/>
      <c r="G635" s="132"/>
      <c r="H635" s="132"/>
      <c r="I635" s="132"/>
      <c r="J635" s="132"/>
      <c r="K635" s="132"/>
      <c r="L635" s="133"/>
      <c r="M635" s="134"/>
      <c r="N635" s="132"/>
      <c r="O635" s="132"/>
      <c r="P635" s="134" t="str">
        <f t="shared" si="132"/>
        <v>nepildyti</v>
      </c>
      <c r="Q635" s="135" t="str">
        <f t="shared" si="13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26"/>
        <v>0</v>
      </c>
      <c r="BH635" s="54">
        <f t="shared" si="133"/>
        <v>0</v>
      </c>
      <c r="BI635" s="54">
        <f t="shared" si="127"/>
        <v>0</v>
      </c>
      <c r="BJ635" s="54">
        <f t="shared" si="128"/>
        <v>0</v>
      </c>
      <c r="BK635" s="54">
        <f t="shared" si="129"/>
        <v>0</v>
      </c>
      <c r="BL635" s="54">
        <f t="shared" si="134"/>
        <v>0</v>
      </c>
      <c r="BM635" s="54">
        <f t="shared" si="135"/>
        <v>0</v>
      </c>
      <c r="BN635" s="54" t="str">
        <f t="shared" si="136"/>
        <v>ne</v>
      </c>
      <c r="BO635" s="54" t="str">
        <f t="shared" si="137"/>
        <v>ne</v>
      </c>
      <c r="BP635" s="54" t="str">
        <f t="shared" si="137"/>
        <v>ne</v>
      </c>
      <c r="BQ635" s="54" t="str">
        <f t="shared" si="138"/>
        <v>ne</v>
      </c>
      <c r="BR635" s="54" t="str">
        <f t="shared" si="139"/>
        <v>ne</v>
      </c>
      <c r="BS635" s="54" t="str">
        <f t="shared" si="130"/>
        <v>ne</v>
      </c>
    </row>
    <row r="636" spans="2:71" x14ac:dyDescent="0.2">
      <c r="B636" s="54" t="e">
        <f>VLOOKUP(E636,'VPS1'!$J$10:$J$29,1,FALSE)</f>
        <v>#N/A</v>
      </c>
      <c r="C636" s="131" t="str">
        <f t="shared" si="131"/>
        <v/>
      </c>
      <c r="D636" s="132"/>
      <c r="E636" s="132"/>
      <c r="F636" s="55"/>
      <c r="G636" s="132"/>
      <c r="H636" s="132"/>
      <c r="I636" s="132"/>
      <c r="J636" s="132"/>
      <c r="K636" s="132"/>
      <c r="L636" s="133"/>
      <c r="M636" s="134"/>
      <c r="N636" s="132"/>
      <c r="O636" s="132"/>
      <c r="P636" s="134" t="str">
        <f t="shared" si="132"/>
        <v>nepildyti</v>
      </c>
      <c r="Q636" s="135" t="str">
        <f t="shared" si="13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26"/>
        <v>0</v>
      </c>
      <c r="BH636" s="54">
        <f t="shared" si="133"/>
        <v>0</v>
      </c>
      <c r="BI636" s="54">
        <f t="shared" si="127"/>
        <v>0</v>
      </c>
      <c r="BJ636" s="54">
        <f t="shared" si="128"/>
        <v>0</v>
      </c>
      <c r="BK636" s="54">
        <f t="shared" si="129"/>
        <v>0</v>
      </c>
      <c r="BL636" s="54">
        <f t="shared" si="134"/>
        <v>0</v>
      </c>
      <c r="BM636" s="54">
        <f t="shared" si="135"/>
        <v>0</v>
      </c>
      <c r="BN636" s="54" t="str">
        <f t="shared" si="136"/>
        <v>ne</v>
      </c>
      <c r="BO636" s="54" t="str">
        <f t="shared" si="137"/>
        <v>ne</v>
      </c>
      <c r="BP636" s="54" t="str">
        <f t="shared" si="137"/>
        <v>ne</v>
      </c>
      <c r="BQ636" s="54" t="str">
        <f t="shared" si="138"/>
        <v>ne</v>
      </c>
      <c r="BR636" s="54" t="str">
        <f t="shared" si="139"/>
        <v>ne</v>
      </c>
      <c r="BS636" s="54" t="str">
        <f t="shared" si="130"/>
        <v>ne</v>
      </c>
    </row>
    <row r="637" spans="2:71" x14ac:dyDescent="0.2">
      <c r="B637" s="54" t="e">
        <f>VLOOKUP(E637,'VPS1'!$J$10:$J$29,1,FALSE)</f>
        <v>#N/A</v>
      </c>
      <c r="C637" s="131" t="str">
        <f t="shared" si="131"/>
        <v/>
      </c>
      <c r="D637" s="132"/>
      <c r="E637" s="132"/>
      <c r="F637" s="55"/>
      <c r="G637" s="132"/>
      <c r="H637" s="132"/>
      <c r="I637" s="132"/>
      <c r="J637" s="132"/>
      <c r="K637" s="132"/>
      <c r="L637" s="133"/>
      <c r="M637" s="134"/>
      <c r="N637" s="132"/>
      <c r="O637" s="132"/>
      <c r="P637" s="134" t="str">
        <f t="shared" si="132"/>
        <v>nepildyti</v>
      </c>
      <c r="Q637" s="135" t="str">
        <f t="shared" si="13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26"/>
        <v>0</v>
      </c>
      <c r="BH637" s="54">
        <f t="shared" si="133"/>
        <v>0</v>
      </c>
      <c r="BI637" s="54">
        <f t="shared" si="127"/>
        <v>0</v>
      </c>
      <c r="BJ637" s="54">
        <f t="shared" si="128"/>
        <v>0</v>
      </c>
      <c r="BK637" s="54">
        <f t="shared" si="129"/>
        <v>0</v>
      </c>
      <c r="BL637" s="54">
        <f t="shared" si="134"/>
        <v>0</v>
      </c>
      <c r="BM637" s="54">
        <f t="shared" si="135"/>
        <v>0</v>
      </c>
      <c r="BN637" s="54" t="str">
        <f t="shared" si="136"/>
        <v>ne</v>
      </c>
      <c r="BO637" s="54" t="str">
        <f t="shared" si="137"/>
        <v>ne</v>
      </c>
      <c r="BP637" s="54" t="str">
        <f t="shared" si="137"/>
        <v>ne</v>
      </c>
      <c r="BQ637" s="54" t="str">
        <f t="shared" si="138"/>
        <v>ne</v>
      </c>
      <c r="BR637" s="54" t="str">
        <f t="shared" si="139"/>
        <v>ne</v>
      </c>
      <c r="BS637" s="54" t="str">
        <f t="shared" si="130"/>
        <v>ne</v>
      </c>
    </row>
    <row r="638" spans="2:71" x14ac:dyDescent="0.2">
      <c r="B638" s="54" t="e">
        <f>VLOOKUP(E638,'VPS1'!$J$10:$J$29,1,FALSE)</f>
        <v>#N/A</v>
      </c>
      <c r="C638" s="131" t="str">
        <f t="shared" si="131"/>
        <v/>
      </c>
      <c r="D638" s="132"/>
      <c r="E638" s="132"/>
      <c r="F638" s="55"/>
      <c r="G638" s="132"/>
      <c r="H638" s="132"/>
      <c r="I638" s="132"/>
      <c r="J638" s="132"/>
      <c r="K638" s="132"/>
      <c r="L638" s="133"/>
      <c r="M638" s="134"/>
      <c r="N638" s="132"/>
      <c r="O638" s="132"/>
      <c r="P638" s="134" t="str">
        <f t="shared" si="132"/>
        <v>nepildyti</v>
      </c>
      <c r="Q638" s="135" t="str">
        <f t="shared" si="13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26"/>
        <v>0</v>
      </c>
      <c r="BH638" s="54">
        <f t="shared" si="133"/>
        <v>0</v>
      </c>
      <c r="BI638" s="54">
        <f t="shared" si="127"/>
        <v>0</v>
      </c>
      <c r="BJ638" s="54">
        <f t="shared" si="128"/>
        <v>0</v>
      </c>
      <c r="BK638" s="54">
        <f t="shared" si="129"/>
        <v>0</v>
      </c>
      <c r="BL638" s="54">
        <f t="shared" si="134"/>
        <v>0</v>
      </c>
      <c r="BM638" s="54">
        <f t="shared" si="135"/>
        <v>0</v>
      </c>
      <c r="BN638" s="54" t="str">
        <f t="shared" si="136"/>
        <v>ne</v>
      </c>
      <c r="BO638" s="54" t="str">
        <f t="shared" si="137"/>
        <v>ne</v>
      </c>
      <c r="BP638" s="54" t="str">
        <f t="shared" si="137"/>
        <v>ne</v>
      </c>
      <c r="BQ638" s="54" t="str">
        <f t="shared" si="138"/>
        <v>ne</v>
      </c>
      <c r="BR638" s="54" t="str">
        <f t="shared" si="139"/>
        <v>ne</v>
      </c>
      <c r="BS638" s="54" t="str">
        <f t="shared" si="130"/>
        <v>ne</v>
      </c>
    </row>
    <row r="639" spans="2:71" x14ac:dyDescent="0.2">
      <c r="B639" s="54" t="e">
        <f>VLOOKUP(E639,'VPS1'!$J$10:$J$29,1,FALSE)</f>
        <v>#N/A</v>
      </c>
      <c r="C639" s="131" t="str">
        <f t="shared" si="131"/>
        <v/>
      </c>
      <c r="D639" s="132"/>
      <c r="E639" s="132"/>
      <c r="F639" s="55"/>
      <c r="G639" s="132"/>
      <c r="H639" s="132"/>
      <c r="I639" s="132"/>
      <c r="J639" s="132"/>
      <c r="K639" s="132"/>
      <c r="L639" s="133"/>
      <c r="M639" s="134"/>
      <c r="N639" s="132"/>
      <c r="O639" s="132"/>
      <c r="P639" s="134" t="str">
        <f t="shared" si="132"/>
        <v>nepildyti</v>
      </c>
      <c r="Q639" s="135" t="str">
        <f t="shared" si="13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26"/>
        <v>0</v>
      </c>
      <c r="BH639" s="54">
        <f t="shared" si="133"/>
        <v>0</v>
      </c>
      <c r="BI639" s="54">
        <f t="shared" si="127"/>
        <v>0</v>
      </c>
      <c r="BJ639" s="54">
        <f t="shared" si="128"/>
        <v>0</v>
      </c>
      <c r="BK639" s="54">
        <f t="shared" si="129"/>
        <v>0</v>
      </c>
      <c r="BL639" s="54">
        <f t="shared" si="134"/>
        <v>0</v>
      </c>
      <c r="BM639" s="54">
        <f t="shared" si="135"/>
        <v>0</v>
      </c>
      <c r="BN639" s="54" t="str">
        <f t="shared" si="136"/>
        <v>ne</v>
      </c>
      <c r="BO639" s="54" t="str">
        <f t="shared" si="137"/>
        <v>ne</v>
      </c>
      <c r="BP639" s="54" t="str">
        <f t="shared" si="137"/>
        <v>ne</v>
      </c>
      <c r="BQ639" s="54" t="str">
        <f t="shared" si="138"/>
        <v>ne</v>
      </c>
      <c r="BR639" s="54" t="str">
        <f t="shared" si="139"/>
        <v>ne</v>
      </c>
      <c r="BS639" s="54" t="str">
        <f t="shared" si="130"/>
        <v>ne</v>
      </c>
    </row>
    <row r="640" spans="2:71" x14ac:dyDescent="0.2">
      <c r="B640" s="54" t="e">
        <f>VLOOKUP(E640,'VPS1'!$J$10:$J$29,1,FALSE)</f>
        <v>#N/A</v>
      </c>
      <c r="C640" s="131" t="str">
        <f t="shared" si="131"/>
        <v/>
      </c>
      <c r="D640" s="132"/>
      <c r="E640" s="132"/>
      <c r="F640" s="55"/>
      <c r="G640" s="132"/>
      <c r="H640" s="132"/>
      <c r="I640" s="132"/>
      <c r="J640" s="132"/>
      <c r="K640" s="132"/>
      <c r="L640" s="133"/>
      <c r="M640" s="134"/>
      <c r="N640" s="132"/>
      <c r="O640" s="132"/>
      <c r="P640" s="134" t="str">
        <f t="shared" si="132"/>
        <v>nepildyti</v>
      </c>
      <c r="Q640" s="135" t="str">
        <f t="shared" si="13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26"/>
        <v>0</v>
      </c>
      <c r="BH640" s="54">
        <f t="shared" si="133"/>
        <v>0</v>
      </c>
      <c r="BI640" s="54">
        <f t="shared" si="127"/>
        <v>0</v>
      </c>
      <c r="BJ640" s="54">
        <f t="shared" si="128"/>
        <v>0</v>
      </c>
      <c r="BK640" s="54">
        <f t="shared" si="129"/>
        <v>0</v>
      </c>
      <c r="BL640" s="54">
        <f t="shared" si="134"/>
        <v>0</v>
      </c>
      <c r="BM640" s="54">
        <f t="shared" si="135"/>
        <v>0</v>
      </c>
      <c r="BN640" s="54" t="str">
        <f t="shared" si="136"/>
        <v>ne</v>
      </c>
      <c r="BO640" s="54" t="str">
        <f t="shared" si="137"/>
        <v>ne</v>
      </c>
      <c r="BP640" s="54" t="str">
        <f t="shared" si="137"/>
        <v>ne</v>
      </c>
      <c r="BQ640" s="54" t="str">
        <f t="shared" si="138"/>
        <v>ne</v>
      </c>
      <c r="BR640" s="54" t="str">
        <f t="shared" si="139"/>
        <v>ne</v>
      </c>
      <c r="BS640" s="54" t="str">
        <f t="shared" si="130"/>
        <v>ne</v>
      </c>
    </row>
    <row r="641" spans="2:71" x14ac:dyDescent="0.2">
      <c r="B641" s="54" t="e">
        <f>VLOOKUP(E641,'VPS1'!$J$10:$J$29,1,FALSE)</f>
        <v>#N/A</v>
      </c>
      <c r="C641" s="131" t="str">
        <f t="shared" si="131"/>
        <v/>
      </c>
      <c r="D641" s="132"/>
      <c r="E641" s="132"/>
      <c r="F641" s="55"/>
      <c r="G641" s="132"/>
      <c r="H641" s="132"/>
      <c r="I641" s="132"/>
      <c r="J641" s="132"/>
      <c r="K641" s="132"/>
      <c r="L641" s="133"/>
      <c r="M641" s="134"/>
      <c r="N641" s="132"/>
      <c r="O641" s="132"/>
      <c r="P641" s="134" t="str">
        <f t="shared" si="132"/>
        <v>nepildyti</v>
      </c>
      <c r="Q641" s="135" t="str">
        <f t="shared" si="13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26"/>
        <v>0</v>
      </c>
      <c r="BH641" s="54">
        <f t="shared" si="133"/>
        <v>0</v>
      </c>
      <c r="BI641" s="54">
        <f t="shared" si="127"/>
        <v>0</v>
      </c>
      <c r="BJ641" s="54">
        <f t="shared" si="128"/>
        <v>0</v>
      </c>
      <c r="BK641" s="54">
        <f t="shared" si="129"/>
        <v>0</v>
      </c>
      <c r="BL641" s="54">
        <f t="shared" si="134"/>
        <v>0</v>
      </c>
      <c r="BM641" s="54">
        <f t="shared" si="135"/>
        <v>0</v>
      </c>
      <c r="BN641" s="54" t="str">
        <f t="shared" si="136"/>
        <v>ne</v>
      </c>
      <c r="BO641" s="54" t="str">
        <f t="shared" si="137"/>
        <v>ne</v>
      </c>
      <c r="BP641" s="54" t="str">
        <f t="shared" si="137"/>
        <v>ne</v>
      </c>
      <c r="BQ641" s="54" t="str">
        <f t="shared" si="138"/>
        <v>ne</v>
      </c>
      <c r="BR641" s="54" t="str">
        <f t="shared" si="139"/>
        <v>ne</v>
      </c>
      <c r="BS641" s="54" t="str">
        <f t="shared" si="130"/>
        <v>ne</v>
      </c>
    </row>
    <row r="642" spans="2:71" x14ac:dyDescent="0.2">
      <c r="B642" s="54" t="e">
        <f>VLOOKUP(E642,'VPS1'!$J$10:$J$29,1,FALSE)</f>
        <v>#N/A</v>
      </c>
      <c r="C642" s="131" t="str">
        <f t="shared" si="131"/>
        <v/>
      </c>
      <c r="D642" s="132"/>
      <c r="E642" s="132"/>
      <c r="F642" s="55"/>
      <c r="G642" s="132"/>
      <c r="H642" s="132"/>
      <c r="I642" s="132"/>
      <c r="J642" s="132"/>
      <c r="K642" s="132"/>
      <c r="L642" s="133"/>
      <c r="M642" s="134"/>
      <c r="N642" s="132"/>
      <c r="O642" s="132"/>
      <c r="P642" s="134" t="str">
        <f t="shared" si="132"/>
        <v>nepildyti</v>
      </c>
      <c r="Q642" s="135" t="str">
        <f t="shared" si="13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26"/>
        <v>0</v>
      </c>
      <c r="BH642" s="54">
        <f t="shared" si="133"/>
        <v>0</v>
      </c>
      <c r="BI642" s="54">
        <f t="shared" si="127"/>
        <v>0</v>
      </c>
      <c r="BJ642" s="54">
        <f t="shared" si="128"/>
        <v>0</v>
      </c>
      <c r="BK642" s="54">
        <f t="shared" si="129"/>
        <v>0</v>
      </c>
      <c r="BL642" s="54">
        <f t="shared" si="134"/>
        <v>0</v>
      </c>
      <c r="BM642" s="54">
        <f t="shared" si="135"/>
        <v>0</v>
      </c>
      <c r="BN642" s="54" t="str">
        <f t="shared" si="136"/>
        <v>ne</v>
      </c>
      <c r="BO642" s="54" t="str">
        <f t="shared" si="137"/>
        <v>ne</v>
      </c>
      <c r="BP642" s="54" t="str">
        <f t="shared" si="137"/>
        <v>ne</v>
      </c>
      <c r="BQ642" s="54" t="str">
        <f t="shared" si="138"/>
        <v>ne</v>
      </c>
      <c r="BR642" s="54" t="str">
        <f t="shared" si="139"/>
        <v>ne</v>
      </c>
      <c r="BS642" s="54" t="str">
        <f t="shared" si="130"/>
        <v>ne</v>
      </c>
    </row>
    <row r="643" spans="2:71" x14ac:dyDescent="0.2">
      <c r="B643" s="54" t="e">
        <f>VLOOKUP(E643,'VPS1'!$J$10:$J$29,1,FALSE)</f>
        <v>#N/A</v>
      </c>
      <c r="C643" s="131" t="str">
        <f t="shared" si="131"/>
        <v/>
      </c>
      <c r="D643" s="132"/>
      <c r="E643" s="132"/>
      <c r="F643" s="55"/>
      <c r="G643" s="132"/>
      <c r="H643" s="132"/>
      <c r="I643" s="132"/>
      <c r="J643" s="132"/>
      <c r="K643" s="132"/>
      <c r="L643" s="133"/>
      <c r="M643" s="134"/>
      <c r="N643" s="132"/>
      <c r="O643" s="132"/>
      <c r="P643" s="134" t="str">
        <f t="shared" si="132"/>
        <v>nepildyti</v>
      </c>
      <c r="Q643" s="135" t="str">
        <f t="shared" si="13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26"/>
        <v>0</v>
      </c>
      <c r="BH643" s="54">
        <f t="shared" si="133"/>
        <v>0</v>
      </c>
      <c r="BI643" s="54">
        <f t="shared" si="127"/>
        <v>0</v>
      </c>
      <c r="BJ643" s="54">
        <f t="shared" si="128"/>
        <v>0</v>
      </c>
      <c r="BK643" s="54">
        <f t="shared" si="129"/>
        <v>0</v>
      </c>
      <c r="BL643" s="54">
        <f t="shared" si="134"/>
        <v>0</v>
      </c>
      <c r="BM643" s="54">
        <f t="shared" si="135"/>
        <v>0</v>
      </c>
      <c r="BN643" s="54" t="str">
        <f t="shared" si="136"/>
        <v>ne</v>
      </c>
      <c r="BO643" s="54" t="str">
        <f t="shared" si="137"/>
        <v>ne</v>
      </c>
      <c r="BP643" s="54" t="str">
        <f t="shared" si="137"/>
        <v>ne</v>
      </c>
      <c r="BQ643" s="54" t="str">
        <f t="shared" si="138"/>
        <v>ne</v>
      </c>
      <c r="BR643" s="54" t="str">
        <f t="shared" si="139"/>
        <v>ne</v>
      </c>
      <c r="BS643" s="54" t="str">
        <f t="shared" si="130"/>
        <v>ne</v>
      </c>
    </row>
    <row r="644" spans="2:71" x14ac:dyDescent="0.2">
      <c r="B644" s="54" t="e">
        <f>VLOOKUP(E644,'VPS1'!$J$10:$J$29,1,FALSE)</f>
        <v>#N/A</v>
      </c>
      <c r="C644" s="131" t="str">
        <f t="shared" si="131"/>
        <v/>
      </c>
      <c r="D644" s="132"/>
      <c r="E644" s="132"/>
      <c r="F644" s="55"/>
      <c r="G644" s="132"/>
      <c r="H644" s="132"/>
      <c r="I644" s="132"/>
      <c r="J644" s="132"/>
      <c r="K644" s="132"/>
      <c r="L644" s="133"/>
      <c r="M644" s="134"/>
      <c r="N644" s="132"/>
      <c r="O644" s="132"/>
      <c r="P644" s="134" t="str">
        <f t="shared" si="132"/>
        <v>nepildyti</v>
      </c>
      <c r="Q644" s="135" t="str">
        <f t="shared" si="13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26"/>
        <v>0</v>
      </c>
      <c r="BH644" s="54">
        <f t="shared" si="133"/>
        <v>0</v>
      </c>
      <c r="BI644" s="54">
        <f t="shared" si="127"/>
        <v>0</v>
      </c>
      <c r="BJ644" s="54">
        <f t="shared" si="128"/>
        <v>0</v>
      </c>
      <c r="BK644" s="54">
        <f t="shared" si="129"/>
        <v>0</v>
      </c>
      <c r="BL644" s="54">
        <f t="shared" si="134"/>
        <v>0</v>
      </c>
      <c r="BM644" s="54">
        <f t="shared" si="135"/>
        <v>0</v>
      </c>
      <c r="BN644" s="54" t="str">
        <f t="shared" si="136"/>
        <v>ne</v>
      </c>
      <c r="BO644" s="54" t="str">
        <f t="shared" si="137"/>
        <v>ne</v>
      </c>
      <c r="BP644" s="54" t="str">
        <f t="shared" si="137"/>
        <v>ne</v>
      </c>
      <c r="BQ644" s="54" t="str">
        <f t="shared" si="138"/>
        <v>ne</v>
      </c>
      <c r="BR644" s="54" t="str">
        <f t="shared" si="139"/>
        <v>ne</v>
      </c>
      <c r="BS644" s="54" t="str">
        <f t="shared" si="130"/>
        <v>ne</v>
      </c>
    </row>
    <row r="645" spans="2:71" x14ac:dyDescent="0.2">
      <c r="B645" s="54" t="e">
        <f>VLOOKUP(E645,'VPS1'!$J$10:$J$29,1,FALSE)</f>
        <v>#N/A</v>
      </c>
      <c r="C645" s="131" t="str">
        <f t="shared" si="131"/>
        <v/>
      </c>
      <c r="D645" s="132"/>
      <c r="E645" s="132"/>
      <c r="F645" s="55"/>
      <c r="G645" s="132"/>
      <c r="H645" s="132"/>
      <c r="I645" s="132"/>
      <c r="J645" s="132"/>
      <c r="K645" s="132"/>
      <c r="L645" s="133"/>
      <c r="M645" s="134"/>
      <c r="N645" s="132"/>
      <c r="O645" s="132"/>
      <c r="P645" s="134" t="str">
        <f t="shared" si="132"/>
        <v>nepildyti</v>
      </c>
      <c r="Q645" s="135" t="str">
        <f t="shared" si="13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26"/>
        <v>0</v>
      </c>
      <c r="BH645" s="54">
        <f t="shared" si="133"/>
        <v>0</v>
      </c>
      <c r="BI645" s="54">
        <f t="shared" si="127"/>
        <v>0</v>
      </c>
      <c r="BJ645" s="54">
        <f t="shared" si="128"/>
        <v>0</v>
      </c>
      <c r="BK645" s="54">
        <f t="shared" si="129"/>
        <v>0</v>
      </c>
      <c r="BL645" s="54">
        <f t="shared" si="134"/>
        <v>0</v>
      </c>
      <c r="BM645" s="54">
        <f t="shared" si="135"/>
        <v>0</v>
      </c>
      <c r="BN645" s="54" t="str">
        <f t="shared" si="136"/>
        <v>ne</v>
      </c>
      <c r="BO645" s="54" t="str">
        <f t="shared" si="137"/>
        <v>ne</v>
      </c>
      <c r="BP645" s="54" t="str">
        <f t="shared" si="137"/>
        <v>ne</v>
      </c>
      <c r="BQ645" s="54" t="str">
        <f t="shared" si="138"/>
        <v>ne</v>
      </c>
      <c r="BR645" s="54" t="str">
        <f t="shared" si="139"/>
        <v>ne</v>
      </c>
      <c r="BS645" s="54" t="str">
        <f t="shared" si="130"/>
        <v>ne</v>
      </c>
    </row>
    <row r="646" spans="2:71" x14ac:dyDescent="0.2">
      <c r="B646" s="54" t="e">
        <f>VLOOKUP(E646,'VPS1'!$J$10:$J$29,1,FALSE)</f>
        <v>#N/A</v>
      </c>
      <c r="C646" s="131" t="str">
        <f t="shared" si="131"/>
        <v/>
      </c>
      <c r="D646" s="132"/>
      <c r="E646" s="132"/>
      <c r="F646" s="55"/>
      <c r="G646" s="132"/>
      <c r="H646" s="132"/>
      <c r="I646" s="132"/>
      <c r="J646" s="132"/>
      <c r="K646" s="132"/>
      <c r="L646" s="133"/>
      <c r="M646" s="134"/>
      <c r="N646" s="132"/>
      <c r="O646" s="132"/>
      <c r="P646" s="134" t="str">
        <f t="shared" si="132"/>
        <v>nepildyti</v>
      </c>
      <c r="Q646" s="135" t="str">
        <f t="shared" si="13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si="126"/>
        <v>0</v>
      </c>
      <c r="BH646" s="54">
        <f t="shared" si="133"/>
        <v>0</v>
      </c>
      <c r="BI646" s="54">
        <f t="shared" si="127"/>
        <v>0</v>
      </c>
      <c r="BJ646" s="54">
        <f t="shared" si="128"/>
        <v>0</v>
      </c>
      <c r="BK646" s="54">
        <f t="shared" si="129"/>
        <v>0</v>
      </c>
      <c r="BL646" s="54">
        <f t="shared" si="134"/>
        <v>0</v>
      </c>
      <c r="BM646" s="54">
        <f t="shared" si="135"/>
        <v>0</v>
      </c>
      <c r="BN646" s="54" t="str">
        <f t="shared" si="136"/>
        <v>ne</v>
      </c>
      <c r="BO646" s="54" t="str">
        <f t="shared" si="137"/>
        <v>ne</v>
      </c>
      <c r="BP646" s="54" t="str">
        <f t="shared" si="137"/>
        <v>ne</v>
      </c>
      <c r="BQ646" s="54" t="str">
        <f t="shared" si="138"/>
        <v>ne</v>
      </c>
      <c r="BR646" s="54" t="str">
        <f t="shared" si="139"/>
        <v>ne</v>
      </c>
      <c r="BS646" s="54" t="str">
        <f t="shared" si="130"/>
        <v>ne</v>
      </c>
    </row>
    <row r="647" spans="2:71" x14ac:dyDescent="0.2">
      <c r="B647" s="54" t="e">
        <f>VLOOKUP(E647,'VPS1'!$J$10:$J$29,1,FALSE)</f>
        <v>#N/A</v>
      </c>
      <c r="C647" s="131" t="str">
        <f t="shared" si="131"/>
        <v/>
      </c>
      <c r="D647" s="132"/>
      <c r="E647" s="132"/>
      <c r="F647" s="55"/>
      <c r="G647" s="132"/>
      <c r="H647" s="132"/>
      <c r="I647" s="132"/>
      <c r="J647" s="132"/>
      <c r="K647" s="132"/>
      <c r="L647" s="133"/>
      <c r="M647" s="134"/>
      <c r="N647" s="132"/>
      <c r="O647" s="132"/>
      <c r="P647" s="134" t="str">
        <f t="shared" si="132"/>
        <v>nepildyti</v>
      </c>
      <c r="Q647" s="135" t="str">
        <f t="shared" si="132"/>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26"/>
        <v>0</v>
      </c>
      <c r="BH647" s="54">
        <f t="shared" si="133"/>
        <v>0</v>
      </c>
      <c r="BI647" s="54">
        <f t="shared" si="127"/>
        <v>0</v>
      </c>
      <c r="BJ647" s="54">
        <f t="shared" si="128"/>
        <v>0</v>
      </c>
      <c r="BK647" s="54">
        <f t="shared" si="129"/>
        <v>0</v>
      </c>
      <c r="BL647" s="54">
        <f t="shared" si="134"/>
        <v>0</v>
      </c>
      <c r="BM647" s="54">
        <f t="shared" si="135"/>
        <v>0</v>
      </c>
      <c r="BN647" s="54" t="str">
        <f t="shared" si="136"/>
        <v>ne</v>
      </c>
      <c r="BO647" s="54" t="str">
        <f t="shared" si="137"/>
        <v>ne</v>
      </c>
      <c r="BP647" s="54" t="str">
        <f t="shared" si="137"/>
        <v>ne</v>
      </c>
      <c r="BQ647" s="54" t="str">
        <f t="shared" si="138"/>
        <v>ne</v>
      </c>
      <c r="BR647" s="54" t="str">
        <f t="shared" si="139"/>
        <v>ne</v>
      </c>
      <c r="BS647" s="54" t="str">
        <f t="shared" si="130"/>
        <v>ne</v>
      </c>
    </row>
    <row r="648" spans="2:71" x14ac:dyDescent="0.2">
      <c r="B648" s="54" t="e">
        <f>VLOOKUP(E648,'VPS1'!$J$10:$J$29,1,FALSE)</f>
        <v>#N/A</v>
      </c>
      <c r="C648" s="131" t="str">
        <f t="shared" si="131"/>
        <v/>
      </c>
      <c r="D648" s="132"/>
      <c r="E648" s="132"/>
      <c r="F648" s="55"/>
      <c r="G648" s="132"/>
      <c r="H648" s="132"/>
      <c r="I648" s="132"/>
      <c r="J648" s="132"/>
      <c r="K648" s="132"/>
      <c r="L648" s="133"/>
      <c r="M648" s="134"/>
      <c r="N648" s="132"/>
      <c r="O648" s="132"/>
      <c r="P648" s="134" t="str">
        <f t="shared" si="132"/>
        <v>nepildyti</v>
      </c>
      <c r="Q648" s="135" t="str">
        <f t="shared" si="132"/>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26"/>
        <v>0</v>
      </c>
      <c r="BH648" s="54">
        <f t="shared" si="133"/>
        <v>0</v>
      </c>
      <c r="BI648" s="54">
        <f t="shared" si="127"/>
        <v>0</v>
      </c>
      <c r="BJ648" s="54">
        <f t="shared" si="128"/>
        <v>0</v>
      </c>
      <c r="BK648" s="54">
        <f t="shared" si="129"/>
        <v>0</v>
      </c>
      <c r="BL648" s="54">
        <f t="shared" si="134"/>
        <v>0</v>
      </c>
      <c r="BM648" s="54">
        <f t="shared" si="135"/>
        <v>0</v>
      </c>
      <c r="BN648" s="54" t="str">
        <f t="shared" si="136"/>
        <v>ne</v>
      </c>
      <c r="BO648" s="54" t="str">
        <f t="shared" si="137"/>
        <v>ne</v>
      </c>
      <c r="BP648" s="54" t="str">
        <f t="shared" si="137"/>
        <v>ne</v>
      </c>
      <c r="BQ648" s="54" t="str">
        <f t="shared" si="138"/>
        <v>ne</v>
      </c>
      <c r="BR648" s="54" t="str">
        <f t="shared" si="139"/>
        <v>ne</v>
      </c>
      <c r="BS648" s="54" t="str">
        <f t="shared" si="130"/>
        <v>ne</v>
      </c>
    </row>
    <row r="649" spans="2:71" x14ac:dyDescent="0.2">
      <c r="B649" s="54" t="e">
        <f>VLOOKUP(E649,'VPS1'!$J$10:$J$29,1,FALSE)</f>
        <v>#N/A</v>
      </c>
      <c r="C649" s="131" t="str">
        <f t="shared" si="131"/>
        <v/>
      </c>
      <c r="D649" s="132"/>
      <c r="E649" s="132"/>
      <c r="F649" s="55"/>
      <c r="G649" s="132"/>
      <c r="H649" s="132"/>
      <c r="I649" s="132"/>
      <c r="J649" s="132"/>
      <c r="K649" s="132"/>
      <c r="L649" s="133"/>
      <c r="M649" s="134"/>
      <c r="N649" s="132"/>
      <c r="O649" s="132"/>
      <c r="P649" s="134" t="str">
        <f t="shared" si="132"/>
        <v>nepildyti</v>
      </c>
      <c r="Q649" s="135" t="str">
        <f t="shared" si="132"/>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26"/>
        <v>0</v>
      </c>
      <c r="BH649" s="54">
        <f t="shared" si="133"/>
        <v>0</v>
      </c>
      <c r="BI649" s="54">
        <f t="shared" si="127"/>
        <v>0</v>
      </c>
      <c r="BJ649" s="54">
        <f t="shared" si="128"/>
        <v>0</v>
      </c>
      <c r="BK649" s="54">
        <f t="shared" si="129"/>
        <v>0</v>
      </c>
      <c r="BL649" s="54">
        <f t="shared" si="134"/>
        <v>0</v>
      </c>
      <c r="BM649" s="54">
        <f t="shared" si="135"/>
        <v>0</v>
      </c>
      <c r="BN649" s="54" t="str">
        <f t="shared" si="136"/>
        <v>ne</v>
      </c>
      <c r="BO649" s="54" t="str">
        <f t="shared" si="137"/>
        <v>ne</v>
      </c>
      <c r="BP649" s="54" t="str">
        <f t="shared" si="137"/>
        <v>ne</v>
      </c>
      <c r="BQ649" s="54" t="str">
        <f t="shared" si="138"/>
        <v>ne</v>
      </c>
      <c r="BR649" s="54" t="str">
        <f t="shared" si="139"/>
        <v>ne</v>
      </c>
      <c r="BS649" s="54" t="str">
        <f t="shared" si="130"/>
        <v>ne</v>
      </c>
    </row>
    <row r="650" spans="2:71" x14ac:dyDescent="0.2">
      <c r="B650" s="54" t="e">
        <f>VLOOKUP(E650,'VPS1'!$J$10:$J$29,1,FALSE)</f>
        <v>#N/A</v>
      </c>
      <c r="C650" s="131" t="str">
        <f t="shared" si="131"/>
        <v/>
      </c>
      <c r="D650" s="132"/>
      <c r="E650" s="132"/>
      <c r="F650" s="55"/>
      <c r="G650" s="132"/>
      <c r="H650" s="132"/>
      <c r="I650" s="132"/>
      <c r="J650" s="132"/>
      <c r="K650" s="132"/>
      <c r="L650" s="133"/>
      <c r="M650" s="134"/>
      <c r="N650" s="132"/>
      <c r="O650" s="132"/>
      <c r="P650" s="134" t="str">
        <f t="shared" si="132"/>
        <v>nepildyti</v>
      </c>
      <c r="Q650" s="135" t="str">
        <f t="shared" si="132"/>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ref="BG650:BG713" si="140">IF($F650&gt;0,YEAR($F650),)</f>
        <v>0</v>
      </c>
      <c r="BH650" s="54">
        <f t="shared" si="133"/>
        <v>0</v>
      </c>
      <c r="BI650" s="54">
        <f t="shared" ref="BI650:BI713" si="141">IF($AH650&gt;0,YEAR($AH650),)</f>
        <v>0</v>
      </c>
      <c r="BJ650" s="54">
        <f t="shared" ref="BJ650:BJ713" si="142">IF($AI650&gt;0,YEAR($AI650),)</f>
        <v>0</v>
      </c>
      <c r="BK650" s="54">
        <f t="shared" ref="BK650:BK713" si="143">IF($AJ650&gt;0,YEAR($AJ650),)</f>
        <v>0</v>
      </c>
      <c r="BL650" s="54">
        <f t="shared" si="134"/>
        <v>0</v>
      </c>
      <c r="BM650" s="54">
        <f t="shared" si="135"/>
        <v>0</v>
      </c>
      <c r="BN650" s="54" t="str">
        <f t="shared" si="136"/>
        <v>ne</v>
      </c>
      <c r="BO650" s="54" t="str">
        <f t="shared" si="137"/>
        <v>ne</v>
      </c>
      <c r="BP650" s="54" t="str">
        <f t="shared" si="137"/>
        <v>ne</v>
      </c>
      <c r="BQ650" s="54" t="str">
        <f t="shared" si="138"/>
        <v>ne</v>
      </c>
      <c r="BR650" s="54" t="str">
        <f t="shared" si="139"/>
        <v>ne</v>
      </c>
      <c r="BS650" s="54" t="str">
        <f t="shared" ref="BS650:BS713" si="144">IF(BK650&gt;0,"taip","ne")</f>
        <v>ne</v>
      </c>
    </row>
    <row r="651" spans="2:71" x14ac:dyDescent="0.2">
      <c r="B651" s="54" t="e">
        <f>VLOOKUP(E651,'VPS1'!$J$10:$J$29,1,FALSE)</f>
        <v>#N/A</v>
      </c>
      <c r="C651" s="131" t="str">
        <f t="shared" ref="C651:C714" si="145">LEFT(E651,4)</f>
        <v/>
      </c>
      <c r="D651" s="132"/>
      <c r="E651" s="132"/>
      <c r="F651" s="55"/>
      <c r="G651" s="132"/>
      <c r="H651" s="132"/>
      <c r="I651" s="132"/>
      <c r="J651" s="132"/>
      <c r="K651" s="132"/>
      <c r="L651" s="133"/>
      <c r="M651" s="134"/>
      <c r="N651" s="132"/>
      <c r="O651" s="132"/>
      <c r="P651" s="134" t="str">
        <f t="shared" ref="P651:Q714" si="146">IF($N651="fizinis asmuo","užpildykite","nepildyti")</f>
        <v>nepildyti</v>
      </c>
      <c r="Q651" s="135" t="str">
        <f t="shared" si="146"/>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si="140"/>
        <v>0</v>
      </c>
      <c r="BH651" s="54">
        <f t="shared" ref="BH651:BH714" si="147">IF($AF651&gt;0,YEAR($AF651),)</f>
        <v>0</v>
      </c>
      <c r="BI651" s="54">
        <f t="shared" si="141"/>
        <v>0</v>
      </c>
      <c r="BJ651" s="54">
        <f t="shared" si="142"/>
        <v>0</v>
      </c>
      <c r="BK651" s="54">
        <f t="shared" si="143"/>
        <v>0</v>
      </c>
      <c r="BL651" s="54">
        <f t="shared" ref="BL651:BL714" si="148">IF($AK651&gt;0,$AK651,)</f>
        <v>0</v>
      </c>
      <c r="BM651" s="54">
        <f t="shared" ref="BM651:BM714" si="149">IF($AL651&gt;0,$AL651,)</f>
        <v>0</v>
      </c>
      <c r="BN651" s="54" t="str">
        <f t="shared" ref="BN651:BN714" si="150">IF(BH651&gt;0,"taip","ne")</f>
        <v>ne</v>
      </c>
      <c r="BO651" s="54" t="str">
        <f t="shared" ref="BO651:BP714" si="151">IF(BI651&gt;0,"taip","ne")</f>
        <v>ne</v>
      </c>
      <c r="BP651" s="54" t="str">
        <f t="shared" si="151"/>
        <v>ne</v>
      </c>
      <c r="BQ651" s="54" t="str">
        <f t="shared" ref="BQ651:BQ714" si="152">IF(BL651&gt;0,"taip","ne")</f>
        <v>ne</v>
      </c>
      <c r="BR651" s="54" t="str">
        <f t="shared" ref="BR651:BR714" si="153">IF(BM651&gt;0,"taip","ne")</f>
        <v>ne</v>
      </c>
      <c r="BS651" s="54" t="str">
        <f t="shared" si="144"/>
        <v>ne</v>
      </c>
    </row>
    <row r="652" spans="2:71" x14ac:dyDescent="0.2">
      <c r="B652" s="54" t="e">
        <f>VLOOKUP(E652,'VPS1'!$J$10:$J$29,1,FALSE)</f>
        <v>#N/A</v>
      </c>
      <c r="C652" s="131" t="str">
        <f t="shared" si="145"/>
        <v/>
      </c>
      <c r="D652" s="132"/>
      <c r="E652" s="132"/>
      <c r="F652" s="55"/>
      <c r="G652" s="132"/>
      <c r="H652" s="132"/>
      <c r="I652" s="132"/>
      <c r="J652" s="132"/>
      <c r="K652" s="132"/>
      <c r="L652" s="133"/>
      <c r="M652" s="134"/>
      <c r="N652" s="132"/>
      <c r="O652" s="132"/>
      <c r="P652" s="134" t="str">
        <f t="shared" si="146"/>
        <v>nepildyti</v>
      </c>
      <c r="Q652" s="135" t="str">
        <f t="shared" si="14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40"/>
        <v>0</v>
      </c>
      <c r="BH652" s="54">
        <f t="shared" si="147"/>
        <v>0</v>
      </c>
      <c r="BI652" s="54">
        <f t="shared" si="141"/>
        <v>0</v>
      </c>
      <c r="BJ652" s="54">
        <f t="shared" si="142"/>
        <v>0</v>
      </c>
      <c r="BK652" s="54">
        <f t="shared" si="143"/>
        <v>0</v>
      </c>
      <c r="BL652" s="54">
        <f t="shared" si="148"/>
        <v>0</v>
      </c>
      <c r="BM652" s="54">
        <f t="shared" si="149"/>
        <v>0</v>
      </c>
      <c r="BN652" s="54" t="str">
        <f t="shared" si="150"/>
        <v>ne</v>
      </c>
      <c r="BO652" s="54" t="str">
        <f t="shared" si="151"/>
        <v>ne</v>
      </c>
      <c r="BP652" s="54" t="str">
        <f t="shared" si="151"/>
        <v>ne</v>
      </c>
      <c r="BQ652" s="54" t="str">
        <f t="shared" si="152"/>
        <v>ne</v>
      </c>
      <c r="BR652" s="54" t="str">
        <f t="shared" si="153"/>
        <v>ne</v>
      </c>
      <c r="BS652" s="54" t="str">
        <f t="shared" si="144"/>
        <v>ne</v>
      </c>
    </row>
    <row r="653" spans="2:71" x14ac:dyDescent="0.2">
      <c r="B653" s="54" t="e">
        <f>VLOOKUP(E653,'VPS1'!$J$10:$J$29,1,FALSE)</f>
        <v>#N/A</v>
      </c>
      <c r="C653" s="131" t="str">
        <f t="shared" si="145"/>
        <v/>
      </c>
      <c r="D653" s="132"/>
      <c r="E653" s="132"/>
      <c r="F653" s="55"/>
      <c r="G653" s="132"/>
      <c r="H653" s="132"/>
      <c r="I653" s="132"/>
      <c r="J653" s="132"/>
      <c r="K653" s="132"/>
      <c r="L653" s="133"/>
      <c r="M653" s="134"/>
      <c r="N653" s="132"/>
      <c r="O653" s="132"/>
      <c r="P653" s="134" t="str">
        <f t="shared" si="146"/>
        <v>nepildyti</v>
      </c>
      <c r="Q653" s="135" t="str">
        <f t="shared" si="14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40"/>
        <v>0</v>
      </c>
      <c r="BH653" s="54">
        <f t="shared" si="147"/>
        <v>0</v>
      </c>
      <c r="BI653" s="54">
        <f t="shared" si="141"/>
        <v>0</v>
      </c>
      <c r="BJ653" s="54">
        <f t="shared" si="142"/>
        <v>0</v>
      </c>
      <c r="BK653" s="54">
        <f t="shared" si="143"/>
        <v>0</v>
      </c>
      <c r="BL653" s="54">
        <f t="shared" si="148"/>
        <v>0</v>
      </c>
      <c r="BM653" s="54">
        <f t="shared" si="149"/>
        <v>0</v>
      </c>
      <c r="BN653" s="54" t="str">
        <f t="shared" si="150"/>
        <v>ne</v>
      </c>
      <c r="BO653" s="54" t="str">
        <f t="shared" si="151"/>
        <v>ne</v>
      </c>
      <c r="BP653" s="54" t="str">
        <f t="shared" si="151"/>
        <v>ne</v>
      </c>
      <c r="BQ653" s="54" t="str">
        <f t="shared" si="152"/>
        <v>ne</v>
      </c>
      <c r="BR653" s="54" t="str">
        <f t="shared" si="153"/>
        <v>ne</v>
      </c>
      <c r="BS653" s="54" t="str">
        <f t="shared" si="144"/>
        <v>ne</v>
      </c>
    </row>
    <row r="654" spans="2:71" x14ac:dyDescent="0.2">
      <c r="B654" s="54" t="e">
        <f>VLOOKUP(E654,'VPS1'!$J$10:$J$29,1,FALSE)</f>
        <v>#N/A</v>
      </c>
      <c r="C654" s="131" t="str">
        <f t="shared" si="145"/>
        <v/>
      </c>
      <c r="D654" s="132"/>
      <c r="E654" s="132"/>
      <c r="F654" s="55"/>
      <c r="G654" s="132"/>
      <c r="H654" s="132"/>
      <c r="I654" s="132"/>
      <c r="J654" s="132"/>
      <c r="K654" s="132"/>
      <c r="L654" s="133"/>
      <c r="M654" s="134"/>
      <c r="N654" s="132"/>
      <c r="O654" s="132"/>
      <c r="P654" s="134" t="str">
        <f t="shared" si="146"/>
        <v>nepildyti</v>
      </c>
      <c r="Q654" s="135" t="str">
        <f t="shared" si="14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40"/>
        <v>0</v>
      </c>
      <c r="BH654" s="54">
        <f t="shared" si="147"/>
        <v>0</v>
      </c>
      <c r="BI654" s="54">
        <f t="shared" si="141"/>
        <v>0</v>
      </c>
      <c r="BJ654" s="54">
        <f t="shared" si="142"/>
        <v>0</v>
      </c>
      <c r="BK654" s="54">
        <f t="shared" si="143"/>
        <v>0</v>
      </c>
      <c r="BL654" s="54">
        <f t="shared" si="148"/>
        <v>0</v>
      </c>
      <c r="BM654" s="54">
        <f t="shared" si="149"/>
        <v>0</v>
      </c>
      <c r="BN654" s="54" t="str">
        <f t="shared" si="150"/>
        <v>ne</v>
      </c>
      <c r="BO654" s="54" t="str">
        <f t="shared" si="151"/>
        <v>ne</v>
      </c>
      <c r="BP654" s="54" t="str">
        <f t="shared" si="151"/>
        <v>ne</v>
      </c>
      <c r="BQ654" s="54" t="str">
        <f t="shared" si="152"/>
        <v>ne</v>
      </c>
      <c r="BR654" s="54" t="str">
        <f t="shared" si="153"/>
        <v>ne</v>
      </c>
      <c r="BS654" s="54" t="str">
        <f t="shared" si="144"/>
        <v>ne</v>
      </c>
    </row>
    <row r="655" spans="2:71" x14ac:dyDescent="0.2">
      <c r="B655" s="54" t="e">
        <f>VLOOKUP(E655,'VPS1'!$J$10:$J$29,1,FALSE)</f>
        <v>#N/A</v>
      </c>
      <c r="C655" s="131" t="str">
        <f t="shared" si="145"/>
        <v/>
      </c>
      <c r="D655" s="132"/>
      <c r="E655" s="132"/>
      <c r="F655" s="55"/>
      <c r="G655" s="132"/>
      <c r="H655" s="132"/>
      <c r="I655" s="132"/>
      <c r="J655" s="132"/>
      <c r="K655" s="132"/>
      <c r="L655" s="133"/>
      <c r="M655" s="134"/>
      <c r="N655" s="132"/>
      <c r="O655" s="132"/>
      <c r="P655" s="134" t="str">
        <f t="shared" si="146"/>
        <v>nepildyti</v>
      </c>
      <c r="Q655" s="135" t="str">
        <f t="shared" si="14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40"/>
        <v>0</v>
      </c>
      <c r="BH655" s="54">
        <f t="shared" si="147"/>
        <v>0</v>
      </c>
      <c r="BI655" s="54">
        <f t="shared" si="141"/>
        <v>0</v>
      </c>
      <c r="BJ655" s="54">
        <f t="shared" si="142"/>
        <v>0</v>
      </c>
      <c r="BK655" s="54">
        <f t="shared" si="143"/>
        <v>0</v>
      </c>
      <c r="BL655" s="54">
        <f t="shared" si="148"/>
        <v>0</v>
      </c>
      <c r="BM655" s="54">
        <f t="shared" si="149"/>
        <v>0</v>
      </c>
      <c r="BN655" s="54" t="str">
        <f t="shared" si="150"/>
        <v>ne</v>
      </c>
      <c r="BO655" s="54" t="str">
        <f t="shared" si="151"/>
        <v>ne</v>
      </c>
      <c r="BP655" s="54" t="str">
        <f t="shared" si="151"/>
        <v>ne</v>
      </c>
      <c r="BQ655" s="54" t="str">
        <f t="shared" si="152"/>
        <v>ne</v>
      </c>
      <c r="BR655" s="54" t="str">
        <f t="shared" si="153"/>
        <v>ne</v>
      </c>
      <c r="BS655" s="54" t="str">
        <f t="shared" si="144"/>
        <v>ne</v>
      </c>
    </row>
    <row r="656" spans="2:71" x14ac:dyDescent="0.2">
      <c r="B656" s="54" t="e">
        <f>VLOOKUP(E656,'VPS1'!$J$10:$J$29,1,FALSE)</f>
        <v>#N/A</v>
      </c>
      <c r="C656" s="131" t="str">
        <f t="shared" si="145"/>
        <v/>
      </c>
      <c r="D656" s="132"/>
      <c r="E656" s="132"/>
      <c r="F656" s="55"/>
      <c r="G656" s="132"/>
      <c r="H656" s="132"/>
      <c r="I656" s="132"/>
      <c r="J656" s="132"/>
      <c r="K656" s="132"/>
      <c r="L656" s="133"/>
      <c r="M656" s="134"/>
      <c r="N656" s="132"/>
      <c r="O656" s="132"/>
      <c r="P656" s="134" t="str">
        <f t="shared" si="146"/>
        <v>nepildyti</v>
      </c>
      <c r="Q656" s="135" t="str">
        <f t="shared" si="14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40"/>
        <v>0</v>
      </c>
      <c r="BH656" s="54">
        <f t="shared" si="147"/>
        <v>0</v>
      </c>
      <c r="BI656" s="54">
        <f t="shared" si="141"/>
        <v>0</v>
      </c>
      <c r="BJ656" s="54">
        <f t="shared" si="142"/>
        <v>0</v>
      </c>
      <c r="BK656" s="54">
        <f t="shared" si="143"/>
        <v>0</v>
      </c>
      <c r="BL656" s="54">
        <f t="shared" si="148"/>
        <v>0</v>
      </c>
      <c r="BM656" s="54">
        <f t="shared" si="149"/>
        <v>0</v>
      </c>
      <c r="BN656" s="54" t="str">
        <f t="shared" si="150"/>
        <v>ne</v>
      </c>
      <c r="BO656" s="54" t="str">
        <f t="shared" si="151"/>
        <v>ne</v>
      </c>
      <c r="BP656" s="54" t="str">
        <f t="shared" si="151"/>
        <v>ne</v>
      </c>
      <c r="BQ656" s="54" t="str">
        <f t="shared" si="152"/>
        <v>ne</v>
      </c>
      <c r="BR656" s="54" t="str">
        <f t="shared" si="153"/>
        <v>ne</v>
      </c>
      <c r="BS656" s="54" t="str">
        <f t="shared" si="144"/>
        <v>ne</v>
      </c>
    </row>
    <row r="657" spans="2:71" x14ac:dyDescent="0.2">
      <c r="B657" s="54" t="e">
        <f>VLOOKUP(E657,'VPS1'!$J$10:$J$29,1,FALSE)</f>
        <v>#N/A</v>
      </c>
      <c r="C657" s="131" t="str">
        <f t="shared" si="145"/>
        <v/>
      </c>
      <c r="D657" s="132"/>
      <c r="E657" s="132"/>
      <c r="F657" s="55"/>
      <c r="G657" s="132"/>
      <c r="H657" s="132"/>
      <c r="I657" s="132"/>
      <c r="J657" s="132"/>
      <c r="K657" s="132"/>
      <c r="L657" s="133"/>
      <c r="M657" s="134"/>
      <c r="N657" s="132"/>
      <c r="O657" s="132"/>
      <c r="P657" s="134" t="str">
        <f t="shared" si="146"/>
        <v>nepildyti</v>
      </c>
      <c r="Q657" s="135" t="str">
        <f t="shared" si="14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40"/>
        <v>0</v>
      </c>
      <c r="BH657" s="54">
        <f t="shared" si="147"/>
        <v>0</v>
      </c>
      <c r="BI657" s="54">
        <f t="shared" si="141"/>
        <v>0</v>
      </c>
      <c r="BJ657" s="54">
        <f t="shared" si="142"/>
        <v>0</v>
      </c>
      <c r="BK657" s="54">
        <f t="shared" si="143"/>
        <v>0</v>
      </c>
      <c r="BL657" s="54">
        <f t="shared" si="148"/>
        <v>0</v>
      </c>
      <c r="BM657" s="54">
        <f t="shared" si="149"/>
        <v>0</v>
      </c>
      <c r="BN657" s="54" t="str">
        <f t="shared" si="150"/>
        <v>ne</v>
      </c>
      <c r="BO657" s="54" t="str">
        <f t="shared" si="151"/>
        <v>ne</v>
      </c>
      <c r="BP657" s="54" t="str">
        <f t="shared" si="151"/>
        <v>ne</v>
      </c>
      <c r="BQ657" s="54" t="str">
        <f t="shared" si="152"/>
        <v>ne</v>
      </c>
      <c r="BR657" s="54" t="str">
        <f t="shared" si="153"/>
        <v>ne</v>
      </c>
      <c r="BS657" s="54" t="str">
        <f t="shared" si="144"/>
        <v>ne</v>
      </c>
    </row>
    <row r="658" spans="2:71" x14ac:dyDescent="0.2">
      <c r="B658" s="54" t="e">
        <f>VLOOKUP(E658,'VPS1'!$J$10:$J$29,1,FALSE)</f>
        <v>#N/A</v>
      </c>
      <c r="C658" s="131" t="str">
        <f t="shared" si="145"/>
        <v/>
      </c>
      <c r="D658" s="132"/>
      <c r="E658" s="132"/>
      <c r="F658" s="55"/>
      <c r="G658" s="132"/>
      <c r="H658" s="132"/>
      <c r="I658" s="132"/>
      <c r="J658" s="132"/>
      <c r="K658" s="132"/>
      <c r="L658" s="133"/>
      <c r="M658" s="134"/>
      <c r="N658" s="132"/>
      <c r="O658" s="132"/>
      <c r="P658" s="134" t="str">
        <f t="shared" si="146"/>
        <v>nepildyti</v>
      </c>
      <c r="Q658" s="135" t="str">
        <f t="shared" si="14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40"/>
        <v>0</v>
      </c>
      <c r="BH658" s="54">
        <f t="shared" si="147"/>
        <v>0</v>
      </c>
      <c r="BI658" s="54">
        <f t="shared" si="141"/>
        <v>0</v>
      </c>
      <c r="BJ658" s="54">
        <f t="shared" si="142"/>
        <v>0</v>
      </c>
      <c r="BK658" s="54">
        <f t="shared" si="143"/>
        <v>0</v>
      </c>
      <c r="BL658" s="54">
        <f t="shared" si="148"/>
        <v>0</v>
      </c>
      <c r="BM658" s="54">
        <f t="shared" si="149"/>
        <v>0</v>
      </c>
      <c r="BN658" s="54" t="str">
        <f t="shared" si="150"/>
        <v>ne</v>
      </c>
      <c r="BO658" s="54" t="str">
        <f t="shared" si="151"/>
        <v>ne</v>
      </c>
      <c r="BP658" s="54" t="str">
        <f t="shared" si="151"/>
        <v>ne</v>
      </c>
      <c r="BQ658" s="54" t="str">
        <f t="shared" si="152"/>
        <v>ne</v>
      </c>
      <c r="BR658" s="54" t="str">
        <f t="shared" si="153"/>
        <v>ne</v>
      </c>
      <c r="BS658" s="54" t="str">
        <f t="shared" si="144"/>
        <v>ne</v>
      </c>
    </row>
    <row r="659" spans="2:71" x14ac:dyDescent="0.2">
      <c r="B659" s="54" t="e">
        <f>VLOOKUP(E659,'VPS1'!$J$10:$J$29,1,FALSE)</f>
        <v>#N/A</v>
      </c>
      <c r="C659" s="131" t="str">
        <f t="shared" si="145"/>
        <v/>
      </c>
      <c r="D659" s="132"/>
      <c r="E659" s="132"/>
      <c r="F659" s="55"/>
      <c r="G659" s="132"/>
      <c r="H659" s="132"/>
      <c r="I659" s="132"/>
      <c r="J659" s="132"/>
      <c r="K659" s="132"/>
      <c r="L659" s="133"/>
      <c r="M659" s="134"/>
      <c r="N659" s="132"/>
      <c r="O659" s="132"/>
      <c r="P659" s="134" t="str">
        <f t="shared" si="146"/>
        <v>nepildyti</v>
      </c>
      <c r="Q659" s="135" t="str">
        <f t="shared" si="14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40"/>
        <v>0</v>
      </c>
      <c r="BH659" s="54">
        <f t="shared" si="147"/>
        <v>0</v>
      </c>
      <c r="BI659" s="54">
        <f t="shared" si="141"/>
        <v>0</v>
      </c>
      <c r="BJ659" s="54">
        <f t="shared" si="142"/>
        <v>0</v>
      </c>
      <c r="BK659" s="54">
        <f t="shared" si="143"/>
        <v>0</v>
      </c>
      <c r="BL659" s="54">
        <f t="shared" si="148"/>
        <v>0</v>
      </c>
      <c r="BM659" s="54">
        <f t="shared" si="149"/>
        <v>0</v>
      </c>
      <c r="BN659" s="54" t="str">
        <f t="shared" si="150"/>
        <v>ne</v>
      </c>
      <c r="BO659" s="54" t="str">
        <f t="shared" si="151"/>
        <v>ne</v>
      </c>
      <c r="BP659" s="54" t="str">
        <f t="shared" si="151"/>
        <v>ne</v>
      </c>
      <c r="BQ659" s="54" t="str">
        <f t="shared" si="152"/>
        <v>ne</v>
      </c>
      <c r="BR659" s="54" t="str">
        <f t="shared" si="153"/>
        <v>ne</v>
      </c>
      <c r="BS659" s="54" t="str">
        <f t="shared" si="144"/>
        <v>ne</v>
      </c>
    </row>
    <row r="660" spans="2:71" x14ac:dyDescent="0.2">
      <c r="B660" s="54" t="e">
        <f>VLOOKUP(E660,'VPS1'!$J$10:$J$29,1,FALSE)</f>
        <v>#N/A</v>
      </c>
      <c r="C660" s="131" t="str">
        <f t="shared" si="145"/>
        <v/>
      </c>
      <c r="D660" s="132"/>
      <c r="E660" s="132"/>
      <c r="F660" s="55"/>
      <c r="G660" s="132"/>
      <c r="H660" s="132"/>
      <c r="I660" s="132"/>
      <c r="J660" s="132"/>
      <c r="K660" s="132"/>
      <c r="L660" s="133"/>
      <c r="M660" s="134"/>
      <c r="N660" s="132"/>
      <c r="O660" s="132"/>
      <c r="P660" s="134" t="str">
        <f t="shared" si="146"/>
        <v>nepildyti</v>
      </c>
      <c r="Q660" s="135" t="str">
        <f t="shared" si="14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40"/>
        <v>0</v>
      </c>
      <c r="BH660" s="54">
        <f t="shared" si="147"/>
        <v>0</v>
      </c>
      <c r="BI660" s="54">
        <f t="shared" si="141"/>
        <v>0</v>
      </c>
      <c r="BJ660" s="54">
        <f t="shared" si="142"/>
        <v>0</v>
      </c>
      <c r="BK660" s="54">
        <f t="shared" si="143"/>
        <v>0</v>
      </c>
      <c r="BL660" s="54">
        <f t="shared" si="148"/>
        <v>0</v>
      </c>
      <c r="BM660" s="54">
        <f t="shared" si="149"/>
        <v>0</v>
      </c>
      <c r="BN660" s="54" t="str">
        <f t="shared" si="150"/>
        <v>ne</v>
      </c>
      <c r="BO660" s="54" t="str">
        <f t="shared" si="151"/>
        <v>ne</v>
      </c>
      <c r="BP660" s="54" t="str">
        <f t="shared" si="151"/>
        <v>ne</v>
      </c>
      <c r="BQ660" s="54" t="str">
        <f t="shared" si="152"/>
        <v>ne</v>
      </c>
      <c r="BR660" s="54" t="str">
        <f t="shared" si="153"/>
        <v>ne</v>
      </c>
      <c r="BS660" s="54" t="str">
        <f t="shared" si="144"/>
        <v>ne</v>
      </c>
    </row>
    <row r="661" spans="2:71" x14ac:dyDescent="0.2">
      <c r="B661" s="54" t="e">
        <f>VLOOKUP(E661,'VPS1'!$J$10:$J$29,1,FALSE)</f>
        <v>#N/A</v>
      </c>
      <c r="C661" s="131" t="str">
        <f t="shared" si="145"/>
        <v/>
      </c>
      <c r="D661" s="132"/>
      <c r="E661" s="132"/>
      <c r="F661" s="55"/>
      <c r="G661" s="132"/>
      <c r="H661" s="132"/>
      <c r="I661" s="132"/>
      <c r="J661" s="132"/>
      <c r="K661" s="132"/>
      <c r="L661" s="133"/>
      <c r="M661" s="134"/>
      <c r="N661" s="132"/>
      <c r="O661" s="132"/>
      <c r="P661" s="134" t="str">
        <f t="shared" si="146"/>
        <v>nepildyti</v>
      </c>
      <c r="Q661" s="135" t="str">
        <f t="shared" si="14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40"/>
        <v>0</v>
      </c>
      <c r="BH661" s="54">
        <f t="shared" si="147"/>
        <v>0</v>
      </c>
      <c r="BI661" s="54">
        <f t="shared" si="141"/>
        <v>0</v>
      </c>
      <c r="BJ661" s="54">
        <f t="shared" si="142"/>
        <v>0</v>
      </c>
      <c r="BK661" s="54">
        <f t="shared" si="143"/>
        <v>0</v>
      </c>
      <c r="BL661" s="54">
        <f t="shared" si="148"/>
        <v>0</v>
      </c>
      <c r="BM661" s="54">
        <f t="shared" si="149"/>
        <v>0</v>
      </c>
      <c r="BN661" s="54" t="str">
        <f t="shared" si="150"/>
        <v>ne</v>
      </c>
      <c r="BO661" s="54" t="str">
        <f t="shared" si="151"/>
        <v>ne</v>
      </c>
      <c r="BP661" s="54" t="str">
        <f t="shared" si="151"/>
        <v>ne</v>
      </c>
      <c r="BQ661" s="54" t="str">
        <f t="shared" si="152"/>
        <v>ne</v>
      </c>
      <c r="BR661" s="54" t="str">
        <f t="shared" si="153"/>
        <v>ne</v>
      </c>
      <c r="BS661" s="54" t="str">
        <f t="shared" si="144"/>
        <v>ne</v>
      </c>
    </row>
    <row r="662" spans="2:71" x14ac:dyDescent="0.2">
      <c r="B662" s="54" t="e">
        <f>VLOOKUP(E662,'VPS1'!$J$10:$J$29,1,FALSE)</f>
        <v>#N/A</v>
      </c>
      <c r="C662" s="131" t="str">
        <f t="shared" si="145"/>
        <v/>
      </c>
      <c r="D662" s="132"/>
      <c r="E662" s="132"/>
      <c r="F662" s="55"/>
      <c r="G662" s="132"/>
      <c r="H662" s="132"/>
      <c r="I662" s="132"/>
      <c r="J662" s="132"/>
      <c r="K662" s="132"/>
      <c r="L662" s="133"/>
      <c r="M662" s="134"/>
      <c r="N662" s="132"/>
      <c r="O662" s="132"/>
      <c r="P662" s="134" t="str">
        <f t="shared" si="146"/>
        <v>nepildyti</v>
      </c>
      <c r="Q662" s="135" t="str">
        <f t="shared" si="14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40"/>
        <v>0</v>
      </c>
      <c r="BH662" s="54">
        <f t="shared" si="147"/>
        <v>0</v>
      </c>
      <c r="BI662" s="54">
        <f t="shared" si="141"/>
        <v>0</v>
      </c>
      <c r="BJ662" s="54">
        <f t="shared" si="142"/>
        <v>0</v>
      </c>
      <c r="BK662" s="54">
        <f t="shared" si="143"/>
        <v>0</v>
      </c>
      <c r="BL662" s="54">
        <f t="shared" si="148"/>
        <v>0</v>
      </c>
      <c r="BM662" s="54">
        <f t="shared" si="149"/>
        <v>0</v>
      </c>
      <c r="BN662" s="54" t="str">
        <f t="shared" si="150"/>
        <v>ne</v>
      </c>
      <c r="BO662" s="54" t="str">
        <f t="shared" si="151"/>
        <v>ne</v>
      </c>
      <c r="BP662" s="54" t="str">
        <f t="shared" si="151"/>
        <v>ne</v>
      </c>
      <c r="BQ662" s="54" t="str">
        <f t="shared" si="152"/>
        <v>ne</v>
      </c>
      <c r="BR662" s="54" t="str">
        <f t="shared" si="153"/>
        <v>ne</v>
      </c>
      <c r="BS662" s="54" t="str">
        <f t="shared" si="144"/>
        <v>ne</v>
      </c>
    </row>
    <row r="663" spans="2:71" x14ac:dyDescent="0.2">
      <c r="B663" s="54" t="e">
        <f>VLOOKUP(E663,'VPS1'!$J$10:$J$29,1,FALSE)</f>
        <v>#N/A</v>
      </c>
      <c r="C663" s="131" t="str">
        <f t="shared" si="145"/>
        <v/>
      </c>
      <c r="D663" s="132"/>
      <c r="E663" s="132"/>
      <c r="F663" s="55"/>
      <c r="G663" s="132"/>
      <c r="H663" s="132"/>
      <c r="I663" s="132"/>
      <c r="J663" s="132"/>
      <c r="K663" s="132"/>
      <c r="L663" s="133"/>
      <c r="M663" s="134"/>
      <c r="N663" s="132"/>
      <c r="O663" s="132"/>
      <c r="P663" s="134" t="str">
        <f t="shared" si="146"/>
        <v>nepildyti</v>
      </c>
      <c r="Q663" s="135" t="str">
        <f t="shared" si="14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40"/>
        <v>0</v>
      </c>
      <c r="BH663" s="54">
        <f t="shared" si="147"/>
        <v>0</v>
      </c>
      <c r="BI663" s="54">
        <f t="shared" si="141"/>
        <v>0</v>
      </c>
      <c r="BJ663" s="54">
        <f t="shared" si="142"/>
        <v>0</v>
      </c>
      <c r="BK663" s="54">
        <f t="shared" si="143"/>
        <v>0</v>
      </c>
      <c r="BL663" s="54">
        <f t="shared" si="148"/>
        <v>0</v>
      </c>
      <c r="BM663" s="54">
        <f t="shared" si="149"/>
        <v>0</v>
      </c>
      <c r="BN663" s="54" t="str">
        <f t="shared" si="150"/>
        <v>ne</v>
      </c>
      <c r="BO663" s="54" t="str">
        <f t="shared" si="151"/>
        <v>ne</v>
      </c>
      <c r="BP663" s="54" t="str">
        <f t="shared" si="151"/>
        <v>ne</v>
      </c>
      <c r="BQ663" s="54" t="str">
        <f t="shared" si="152"/>
        <v>ne</v>
      </c>
      <c r="BR663" s="54" t="str">
        <f t="shared" si="153"/>
        <v>ne</v>
      </c>
      <c r="BS663" s="54" t="str">
        <f t="shared" si="144"/>
        <v>ne</v>
      </c>
    </row>
    <row r="664" spans="2:71" x14ac:dyDescent="0.2">
      <c r="B664" s="54" t="e">
        <f>VLOOKUP(E664,'VPS1'!$J$10:$J$29,1,FALSE)</f>
        <v>#N/A</v>
      </c>
      <c r="C664" s="131" t="str">
        <f t="shared" si="145"/>
        <v/>
      </c>
      <c r="D664" s="132"/>
      <c r="E664" s="132"/>
      <c r="F664" s="55"/>
      <c r="G664" s="132"/>
      <c r="H664" s="132"/>
      <c r="I664" s="132"/>
      <c r="J664" s="132"/>
      <c r="K664" s="132"/>
      <c r="L664" s="133"/>
      <c r="M664" s="134"/>
      <c r="N664" s="132"/>
      <c r="O664" s="132"/>
      <c r="P664" s="134" t="str">
        <f t="shared" si="146"/>
        <v>nepildyti</v>
      </c>
      <c r="Q664" s="135" t="str">
        <f t="shared" si="14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40"/>
        <v>0</v>
      </c>
      <c r="BH664" s="54">
        <f t="shared" si="147"/>
        <v>0</v>
      </c>
      <c r="BI664" s="54">
        <f t="shared" si="141"/>
        <v>0</v>
      </c>
      <c r="BJ664" s="54">
        <f t="shared" si="142"/>
        <v>0</v>
      </c>
      <c r="BK664" s="54">
        <f t="shared" si="143"/>
        <v>0</v>
      </c>
      <c r="BL664" s="54">
        <f t="shared" si="148"/>
        <v>0</v>
      </c>
      <c r="BM664" s="54">
        <f t="shared" si="149"/>
        <v>0</v>
      </c>
      <c r="BN664" s="54" t="str">
        <f t="shared" si="150"/>
        <v>ne</v>
      </c>
      <c r="BO664" s="54" t="str">
        <f t="shared" si="151"/>
        <v>ne</v>
      </c>
      <c r="BP664" s="54" t="str">
        <f t="shared" si="151"/>
        <v>ne</v>
      </c>
      <c r="BQ664" s="54" t="str">
        <f t="shared" si="152"/>
        <v>ne</v>
      </c>
      <c r="BR664" s="54" t="str">
        <f t="shared" si="153"/>
        <v>ne</v>
      </c>
      <c r="BS664" s="54" t="str">
        <f t="shared" si="144"/>
        <v>ne</v>
      </c>
    </row>
    <row r="665" spans="2:71" x14ac:dyDescent="0.2">
      <c r="B665" s="54" t="e">
        <f>VLOOKUP(E665,'VPS1'!$J$10:$J$29,1,FALSE)</f>
        <v>#N/A</v>
      </c>
      <c r="C665" s="131" t="str">
        <f t="shared" si="145"/>
        <v/>
      </c>
      <c r="D665" s="132"/>
      <c r="E665" s="132"/>
      <c r="F665" s="55"/>
      <c r="G665" s="132"/>
      <c r="H665" s="132"/>
      <c r="I665" s="132"/>
      <c r="J665" s="132"/>
      <c r="K665" s="132"/>
      <c r="L665" s="133"/>
      <c r="M665" s="134"/>
      <c r="N665" s="132"/>
      <c r="O665" s="132"/>
      <c r="P665" s="134" t="str">
        <f t="shared" si="146"/>
        <v>nepildyti</v>
      </c>
      <c r="Q665" s="135" t="str">
        <f t="shared" si="14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40"/>
        <v>0</v>
      </c>
      <c r="BH665" s="54">
        <f t="shared" si="147"/>
        <v>0</v>
      </c>
      <c r="BI665" s="54">
        <f t="shared" si="141"/>
        <v>0</v>
      </c>
      <c r="BJ665" s="54">
        <f t="shared" si="142"/>
        <v>0</v>
      </c>
      <c r="BK665" s="54">
        <f t="shared" si="143"/>
        <v>0</v>
      </c>
      <c r="BL665" s="54">
        <f t="shared" si="148"/>
        <v>0</v>
      </c>
      <c r="BM665" s="54">
        <f t="shared" si="149"/>
        <v>0</v>
      </c>
      <c r="BN665" s="54" t="str">
        <f t="shared" si="150"/>
        <v>ne</v>
      </c>
      <c r="BO665" s="54" t="str">
        <f t="shared" si="151"/>
        <v>ne</v>
      </c>
      <c r="BP665" s="54" t="str">
        <f t="shared" si="151"/>
        <v>ne</v>
      </c>
      <c r="BQ665" s="54" t="str">
        <f t="shared" si="152"/>
        <v>ne</v>
      </c>
      <c r="BR665" s="54" t="str">
        <f t="shared" si="153"/>
        <v>ne</v>
      </c>
      <c r="BS665" s="54" t="str">
        <f t="shared" si="144"/>
        <v>ne</v>
      </c>
    </row>
    <row r="666" spans="2:71" x14ac:dyDescent="0.2">
      <c r="B666" s="54" t="e">
        <f>VLOOKUP(E666,'VPS1'!$J$10:$J$29,1,FALSE)</f>
        <v>#N/A</v>
      </c>
      <c r="C666" s="131" t="str">
        <f t="shared" si="145"/>
        <v/>
      </c>
      <c r="D666" s="132"/>
      <c r="E666" s="132"/>
      <c r="F666" s="55"/>
      <c r="G666" s="132"/>
      <c r="H666" s="132"/>
      <c r="I666" s="132"/>
      <c r="J666" s="132"/>
      <c r="K666" s="132"/>
      <c r="L666" s="133"/>
      <c r="M666" s="134"/>
      <c r="N666" s="132"/>
      <c r="O666" s="132"/>
      <c r="P666" s="134" t="str">
        <f t="shared" si="146"/>
        <v>nepildyti</v>
      </c>
      <c r="Q666" s="135" t="str">
        <f t="shared" si="14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40"/>
        <v>0</v>
      </c>
      <c r="BH666" s="54">
        <f t="shared" si="147"/>
        <v>0</v>
      </c>
      <c r="BI666" s="54">
        <f t="shared" si="141"/>
        <v>0</v>
      </c>
      <c r="BJ666" s="54">
        <f t="shared" si="142"/>
        <v>0</v>
      </c>
      <c r="BK666" s="54">
        <f t="shared" si="143"/>
        <v>0</v>
      </c>
      <c r="BL666" s="54">
        <f t="shared" si="148"/>
        <v>0</v>
      </c>
      <c r="BM666" s="54">
        <f t="shared" si="149"/>
        <v>0</v>
      </c>
      <c r="BN666" s="54" t="str">
        <f t="shared" si="150"/>
        <v>ne</v>
      </c>
      <c r="BO666" s="54" t="str">
        <f t="shared" si="151"/>
        <v>ne</v>
      </c>
      <c r="BP666" s="54" t="str">
        <f t="shared" si="151"/>
        <v>ne</v>
      </c>
      <c r="BQ666" s="54" t="str">
        <f t="shared" si="152"/>
        <v>ne</v>
      </c>
      <c r="BR666" s="54" t="str">
        <f t="shared" si="153"/>
        <v>ne</v>
      </c>
      <c r="BS666" s="54" t="str">
        <f t="shared" si="144"/>
        <v>ne</v>
      </c>
    </row>
    <row r="667" spans="2:71" x14ac:dyDescent="0.2">
      <c r="B667" s="54" t="e">
        <f>VLOOKUP(E667,'VPS1'!$J$10:$J$29,1,FALSE)</f>
        <v>#N/A</v>
      </c>
      <c r="C667" s="131" t="str">
        <f t="shared" si="145"/>
        <v/>
      </c>
      <c r="D667" s="132"/>
      <c r="E667" s="132"/>
      <c r="F667" s="55"/>
      <c r="G667" s="132"/>
      <c r="H667" s="132"/>
      <c r="I667" s="132"/>
      <c r="J667" s="132"/>
      <c r="K667" s="132"/>
      <c r="L667" s="133"/>
      <c r="M667" s="134"/>
      <c r="N667" s="132"/>
      <c r="O667" s="132"/>
      <c r="P667" s="134" t="str">
        <f t="shared" si="146"/>
        <v>nepildyti</v>
      </c>
      <c r="Q667" s="135" t="str">
        <f t="shared" si="14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40"/>
        <v>0</v>
      </c>
      <c r="BH667" s="54">
        <f t="shared" si="147"/>
        <v>0</v>
      </c>
      <c r="BI667" s="54">
        <f t="shared" si="141"/>
        <v>0</v>
      </c>
      <c r="BJ667" s="54">
        <f t="shared" si="142"/>
        <v>0</v>
      </c>
      <c r="BK667" s="54">
        <f t="shared" si="143"/>
        <v>0</v>
      </c>
      <c r="BL667" s="54">
        <f t="shared" si="148"/>
        <v>0</v>
      </c>
      <c r="BM667" s="54">
        <f t="shared" si="149"/>
        <v>0</v>
      </c>
      <c r="BN667" s="54" t="str">
        <f t="shared" si="150"/>
        <v>ne</v>
      </c>
      <c r="BO667" s="54" t="str">
        <f t="shared" si="151"/>
        <v>ne</v>
      </c>
      <c r="BP667" s="54" t="str">
        <f t="shared" si="151"/>
        <v>ne</v>
      </c>
      <c r="BQ667" s="54" t="str">
        <f t="shared" si="152"/>
        <v>ne</v>
      </c>
      <c r="BR667" s="54" t="str">
        <f t="shared" si="153"/>
        <v>ne</v>
      </c>
      <c r="BS667" s="54" t="str">
        <f t="shared" si="144"/>
        <v>ne</v>
      </c>
    </row>
    <row r="668" spans="2:71" x14ac:dyDescent="0.2">
      <c r="B668" s="54" t="e">
        <f>VLOOKUP(E668,'VPS1'!$J$10:$J$29,1,FALSE)</f>
        <v>#N/A</v>
      </c>
      <c r="C668" s="131" t="str">
        <f t="shared" si="145"/>
        <v/>
      </c>
      <c r="D668" s="132"/>
      <c r="E668" s="132"/>
      <c r="F668" s="55"/>
      <c r="G668" s="132"/>
      <c r="H668" s="132"/>
      <c r="I668" s="132"/>
      <c r="J668" s="132"/>
      <c r="K668" s="132"/>
      <c r="L668" s="133"/>
      <c r="M668" s="134"/>
      <c r="N668" s="132"/>
      <c r="O668" s="132"/>
      <c r="P668" s="134" t="str">
        <f t="shared" si="146"/>
        <v>nepildyti</v>
      </c>
      <c r="Q668" s="135" t="str">
        <f t="shared" si="14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40"/>
        <v>0</v>
      </c>
      <c r="BH668" s="54">
        <f t="shared" si="147"/>
        <v>0</v>
      </c>
      <c r="BI668" s="54">
        <f t="shared" si="141"/>
        <v>0</v>
      </c>
      <c r="BJ668" s="54">
        <f t="shared" si="142"/>
        <v>0</v>
      </c>
      <c r="BK668" s="54">
        <f t="shared" si="143"/>
        <v>0</v>
      </c>
      <c r="BL668" s="54">
        <f t="shared" si="148"/>
        <v>0</v>
      </c>
      <c r="BM668" s="54">
        <f t="shared" si="149"/>
        <v>0</v>
      </c>
      <c r="BN668" s="54" t="str">
        <f t="shared" si="150"/>
        <v>ne</v>
      </c>
      <c r="BO668" s="54" t="str">
        <f t="shared" si="151"/>
        <v>ne</v>
      </c>
      <c r="BP668" s="54" t="str">
        <f t="shared" si="151"/>
        <v>ne</v>
      </c>
      <c r="BQ668" s="54" t="str">
        <f t="shared" si="152"/>
        <v>ne</v>
      </c>
      <c r="BR668" s="54" t="str">
        <f t="shared" si="153"/>
        <v>ne</v>
      </c>
      <c r="BS668" s="54" t="str">
        <f t="shared" si="144"/>
        <v>ne</v>
      </c>
    </row>
    <row r="669" spans="2:71" x14ac:dyDescent="0.2">
      <c r="B669" s="54" t="e">
        <f>VLOOKUP(E669,'VPS1'!$J$10:$J$29,1,FALSE)</f>
        <v>#N/A</v>
      </c>
      <c r="C669" s="131" t="str">
        <f t="shared" si="145"/>
        <v/>
      </c>
      <c r="D669" s="132"/>
      <c r="E669" s="132"/>
      <c r="F669" s="55"/>
      <c r="G669" s="132"/>
      <c r="H669" s="132"/>
      <c r="I669" s="132"/>
      <c r="J669" s="132"/>
      <c r="K669" s="132"/>
      <c r="L669" s="133"/>
      <c r="M669" s="134"/>
      <c r="N669" s="132"/>
      <c r="O669" s="132"/>
      <c r="P669" s="134" t="str">
        <f t="shared" si="146"/>
        <v>nepildyti</v>
      </c>
      <c r="Q669" s="135" t="str">
        <f t="shared" si="14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40"/>
        <v>0</v>
      </c>
      <c r="BH669" s="54">
        <f t="shared" si="147"/>
        <v>0</v>
      </c>
      <c r="BI669" s="54">
        <f t="shared" si="141"/>
        <v>0</v>
      </c>
      <c r="BJ669" s="54">
        <f t="shared" si="142"/>
        <v>0</v>
      </c>
      <c r="BK669" s="54">
        <f t="shared" si="143"/>
        <v>0</v>
      </c>
      <c r="BL669" s="54">
        <f t="shared" si="148"/>
        <v>0</v>
      </c>
      <c r="BM669" s="54">
        <f t="shared" si="149"/>
        <v>0</v>
      </c>
      <c r="BN669" s="54" t="str">
        <f t="shared" si="150"/>
        <v>ne</v>
      </c>
      <c r="BO669" s="54" t="str">
        <f t="shared" si="151"/>
        <v>ne</v>
      </c>
      <c r="BP669" s="54" t="str">
        <f t="shared" si="151"/>
        <v>ne</v>
      </c>
      <c r="BQ669" s="54" t="str">
        <f t="shared" si="152"/>
        <v>ne</v>
      </c>
      <c r="BR669" s="54" t="str">
        <f t="shared" si="153"/>
        <v>ne</v>
      </c>
      <c r="BS669" s="54" t="str">
        <f t="shared" si="144"/>
        <v>ne</v>
      </c>
    </row>
    <row r="670" spans="2:71" x14ac:dyDescent="0.2">
      <c r="B670" s="54" t="e">
        <f>VLOOKUP(E670,'VPS1'!$J$10:$J$29,1,FALSE)</f>
        <v>#N/A</v>
      </c>
      <c r="C670" s="131" t="str">
        <f t="shared" si="145"/>
        <v/>
      </c>
      <c r="D670" s="132"/>
      <c r="E670" s="132"/>
      <c r="F670" s="55"/>
      <c r="G670" s="132"/>
      <c r="H670" s="132"/>
      <c r="I670" s="132"/>
      <c r="J670" s="132"/>
      <c r="K670" s="132"/>
      <c r="L670" s="133"/>
      <c r="M670" s="134"/>
      <c r="N670" s="132"/>
      <c r="O670" s="132"/>
      <c r="P670" s="134" t="str">
        <f t="shared" si="146"/>
        <v>nepildyti</v>
      </c>
      <c r="Q670" s="135" t="str">
        <f t="shared" si="14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40"/>
        <v>0</v>
      </c>
      <c r="BH670" s="54">
        <f t="shared" si="147"/>
        <v>0</v>
      </c>
      <c r="BI670" s="54">
        <f t="shared" si="141"/>
        <v>0</v>
      </c>
      <c r="BJ670" s="54">
        <f t="shared" si="142"/>
        <v>0</v>
      </c>
      <c r="BK670" s="54">
        <f t="shared" si="143"/>
        <v>0</v>
      </c>
      <c r="BL670" s="54">
        <f t="shared" si="148"/>
        <v>0</v>
      </c>
      <c r="BM670" s="54">
        <f t="shared" si="149"/>
        <v>0</v>
      </c>
      <c r="BN670" s="54" t="str">
        <f t="shared" si="150"/>
        <v>ne</v>
      </c>
      <c r="BO670" s="54" t="str">
        <f t="shared" si="151"/>
        <v>ne</v>
      </c>
      <c r="BP670" s="54" t="str">
        <f t="shared" si="151"/>
        <v>ne</v>
      </c>
      <c r="BQ670" s="54" t="str">
        <f t="shared" si="152"/>
        <v>ne</v>
      </c>
      <c r="BR670" s="54" t="str">
        <f t="shared" si="153"/>
        <v>ne</v>
      </c>
      <c r="BS670" s="54" t="str">
        <f t="shared" si="144"/>
        <v>ne</v>
      </c>
    </row>
    <row r="671" spans="2:71" x14ac:dyDescent="0.2">
      <c r="B671" s="54" t="e">
        <f>VLOOKUP(E671,'VPS1'!$J$10:$J$29,1,FALSE)</f>
        <v>#N/A</v>
      </c>
      <c r="C671" s="131" t="str">
        <f t="shared" si="145"/>
        <v/>
      </c>
      <c r="D671" s="132"/>
      <c r="E671" s="132"/>
      <c r="F671" s="55"/>
      <c r="G671" s="132"/>
      <c r="H671" s="132"/>
      <c r="I671" s="132"/>
      <c r="J671" s="132"/>
      <c r="K671" s="132"/>
      <c r="L671" s="133"/>
      <c r="M671" s="134"/>
      <c r="N671" s="132"/>
      <c r="O671" s="132"/>
      <c r="P671" s="134" t="str">
        <f t="shared" si="146"/>
        <v>nepildyti</v>
      </c>
      <c r="Q671" s="135" t="str">
        <f t="shared" si="14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40"/>
        <v>0</v>
      </c>
      <c r="BH671" s="54">
        <f t="shared" si="147"/>
        <v>0</v>
      </c>
      <c r="BI671" s="54">
        <f t="shared" si="141"/>
        <v>0</v>
      </c>
      <c r="BJ671" s="54">
        <f t="shared" si="142"/>
        <v>0</v>
      </c>
      <c r="BK671" s="54">
        <f t="shared" si="143"/>
        <v>0</v>
      </c>
      <c r="BL671" s="54">
        <f t="shared" si="148"/>
        <v>0</v>
      </c>
      <c r="BM671" s="54">
        <f t="shared" si="149"/>
        <v>0</v>
      </c>
      <c r="BN671" s="54" t="str">
        <f t="shared" si="150"/>
        <v>ne</v>
      </c>
      <c r="BO671" s="54" t="str">
        <f t="shared" si="151"/>
        <v>ne</v>
      </c>
      <c r="BP671" s="54" t="str">
        <f t="shared" si="151"/>
        <v>ne</v>
      </c>
      <c r="BQ671" s="54" t="str">
        <f t="shared" si="152"/>
        <v>ne</v>
      </c>
      <c r="BR671" s="54" t="str">
        <f t="shared" si="153"/>
        <v>ne</v>
      </c>
      <c r="BS671" s="54" t="str">
        <f t="shared" si="144"/>
        <v>ne</v>
      </c>
    </row>
    <row r="672" spans="2:71" x14ac:dyDescent="0.2">
      <c r="B672" s="54" t="e">
        <f>VLOOKUP(E672,'VPS1'!$J$10:$J$29,1,FALSE)</f>
        <v>#N/A</v>
      </c>
      <c r="C672" s="131" t="str">
        <f t="shared" si="145"/>
        <v/>
      </c>
      <c r="D672" s="132"/>
      <c r="E672" s="132"/>
      <c r="F672" s="55"/>
      <c r="G672" s="132"/>
      <c r="H672" s="132"/>
      <c r="I672" s="132"/>
      <c r="J672" s="132"/>
      <c r="K672" s="132"/>
      <c r="L672" s="133"/>
      <c r="M672" s="134"/>
      <c r="N672" s="132"/>
      <c r="O672" s="132"/>
      <c r="P672" s="134" t="str">
        <f t="shared" si="146"/>
        <v>nepildyti</v>
      </c>
      <c r="Q672" s="135" t="str">
        <f t="shared" si="14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40"/>
        <v>0</v>
      </c>
      <c r="BH672" s="54">
        <f t="shared" si="147"/>
        <v>0</v>
      </c>
      <c r="BI672" s="54">
        <f t="shared" si="141"/>
        <v>0</v>
      </c>
      <c r="BJ672" s="54">
        <f t="shared" si="142"/>
        <v>0</v>
      </c>
      <c r="BK672" s="54">
        <f t="shared" si="143"/>
        <v>0</v>
      </c>
      <c r="BL672" s="54">
        <f t="shared" si="148"/>
        <v>0</v>
      </c>
      <c r="BM672" s="54">
        <f t="shared" si="149"/>
        <v>0</v>
      </c>
      <c r="BN672" s="54" t="str">
        <f t="shared" si="150"/>
        <v>ne</v>
      </c>
      <c r="BO672" s="54" t="str">
        <f t="shared" si="151"/>
        <v>ne</v>
      </c>
      <c r="BP672" s="54" t="str">
        <f t="shared" si="151"/>
        <v>ne</v>
      </c>
      <c r="BQ672" s="54" t="str">
        <f t="shared" si="152"/>
        <v>ne</v>
      </c>
      <c r="BR672" s="54" t="str">
        <f t="shared" si="153"/>
        <v>ne</v>
      </c>
      <c r="BS672" s="54" t="str">
        <f t="shared" si="144"/>
        <v>ne</v>
      </c>
    </row>
    <row r="673" spans="2:71" x14ac:dyDescent="0.2">
      <c r="B673" s="54" t="e">
        <f>VLOOKUP(E673,'VPS1'!$J$10:$J$29,1,FALSE)</f>
        <v>#N/A</v>
      </c>
      <c r="C673" s="131" t="str">
        <f t="shared" si="145"/>
        <v/>
      </c>
      <c r="D673" s="132"/>
      <c r="E673" s="132"/>
      <c r="F673" s="55"/>
      <c r="G673" s="132"/>
      <c r="H673" s="132"/>
      <c r="I673" s="132"/>
      <c r="J673" s="132"/>
      <c r="K673" s="132"/>
      <c r="L673" s="133"/>
      <c r="M673" s="134"/>
      <c r="N673" s="132"/>
      <c r="O673" s="132"/>
      <c r="P673" s="134" t="str">
        <f t="shared" si="146"/>
        <v>nepildyti</v>
      </c>
      <c r="Q673" s="135" t="str">
        <f t="shared" si="14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40"/>
        <v>0</v>
      </c>
      <c r="BH673" s="54">
        <f t="shared" si="147"/>
        <v>0</v>
      </c>
      <c r="BI673" s="54">
        <f t="shared" si="141"/>
        <v>0</v>
      </c>
      <c r="BJ673" s="54">
        <f t="shared" si="142"/>
        <v>0</v>
      </c>
      <c r="BK673" s="54">
        <f t="shared" si="143"/>
        <v>0</v>
      </c>
      <c r="BL673" s="54">
        <f t="shared" si="148"/>
        <v>0</v>
      </c>
      <c r="BM673" s="54">
        <f t="shared" si="149"/>
        <v>0</v>
      </c>
      <c r="BN673" s="54" t="str">
        <f t="shared" si="150"/>
        <v>ne</v>
      </c>
      <c r="BO673" s="54" t="str">
        <f t="shared" si="151"/>
        <v>ne</v>
      </c>
      <c r="BP673" s="54" t="str">
        <f t="shared" si="151"/>
        <v>ne</v>
      </c>
      <c r="BQ673" s="54" t="str">
        <f t="shared" si="152"/>
        <v>ne</v>
      </c>
      <c r="BR673" s="54" t="str">
        <f t="shared" si="153"/>
        <v>ne</v>
      </c>
      <c r="BS673" s="54" t="str">
        <f t="shared" si="144"/>
        <v>ne</v>
      </c>
    </row>
    <row r="674" spans="2:71" x14ac:dyDescent="0.2">
      <c r="B674" s="54" t="e">
        <f>VLOOKUP(E674,'VPS1'!$J$10:$J$29,1,FALSE)</f>
        <v>#N/A</v>
      </c>
      <c r="C674" s="131" t="str">
        <f t="shared" si="145"/>
        <v/>
      </c>
      <c r="D674" s="132"/>
      <c r="E674" s="132"/>
      <c r="F674" s="55"/>
      <c r="G674" s="132"/>
      <c r="H674" s="132"/>
      <c r="I674" s="132"/>
      <c r="J674" s="132"/>
      <c r="K674" s="132"/>
      <c r="L674" s="133"/>
      <c r="M674" s="134"/>
      <c r="N674" s="132"/>
      <c r="O674" s="132"/>
      <c r="P674" s="134" t="str">
        <f t="shared" si="146"/>
        <v>nepildyti</v>
      </c>
      <c r="Q674" s="135" t="str">
        <f t="shared" si="14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40"/>
        <v>0</v>
      </c>
      <c r="BH674" s="54">
        <f t="shared" si="147"/>
        <v>0</v>
      </c>
      <c r="BI674" s="54">
        <f t="shared" si="141"/>
        <v>0</v>
      </c>
      <c r="BJ674" s="54">
        <f t="shared" si="142"/>
        <v>0</v>
      </c>
      <c r="BK674" s="54">
        <f t="shared" si="143"/>
        <v>0</v>
      </c>
      <c r="BL674" s="54">
        <f t="shared" si="148"/>
        <v>0</v>
      </c>
      <c r="BM674" s="54">
        <f t="shared" si="149"/>
        <v>0</v>
      </c>
      <c r="BN674" s="54" t="str">
        <f t="shared" si="150"/>
        <v>ne</v>
      </c>
      <c r="BO674" s="54" t="str">
        <f t="shared" si="151"/>
        <v>ne</v>
      </c>
      <c r="BP674" s="54" t="str">
        <f t="shared" si="151"/>
        <v>ne</v>
      </c>
      <c r="BQ674" s="54" t="str">
        <f t="shared" si="152"/>
        <v>ne</v>
      </c>
      <c r="BR674" s="54" t="str">
        <f t="shared" si="153"/>
        <v>ne</v>
      </c>
      <c r="BS674" s="54" t="str">
        <f t="shared" si="144"/>
        <v>ne</v>
      </c>
    </row>
    <row r="675" spans="2:71" x14ac:dyDescent="0.2">
      <c r="B675" s="54" t="e">
        <f>VLOOKUP(E675,'VPS1'!$J$10:$J$29,1,FALSE)</f>
        <v>#N/A</v>
      </c>
      <c r="C675" s="131" t="str">
        <f t="shared" si="145"/>
        <v/>
      </c>
      <c r="D675" s="132"/>
      <c r="E675" s="132"/>
      <c r="F675" s="55"/>
      <c r="G675" s="132"/>
      <c r="H675" s="132"/>
      <c r="I675" s="132"/>
      <c r="J675" s="132"/>
      <c r="K675" s="132"/>
      <c r="L675" s="133"/>
      <c r="M675" s="134"/>
      <c r="N675" s="132"/>
      <c r="O675" s="132"/>
      <c r="P675" s="134" t="str">
        <f t="shared" si="146"/>
        <v>nepildyti</v>
      </c>
      <c r="Q675" s="135" t="str">
        <f t="shared" si="14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40"/>
        <v>0</v>
      </c>
      <c r="BH675" s="54">
        <f t="shared" si="147"/>
        <v>0</v>
      </c>
      <c r="BI675" s="54">
        <f t="shared" si="141"/>
        <v>0</v>
      </c>
      <c r="BJ675" s="54">
        <f t="shared" si="142"/>
        <v>0</v>
      </c>
      <c r="BK675" s="54">
        <f t="shared" si="143"/>
        <v>0</v>
      </c>
      <c r="BL675" s="54">
        <f t="shared" si="148"/>
        <v>0</v>
      </c>
      <c r="BM675" s="54">
        <f t="shared" si="149"/>
        <v>0</v>
      </c>
      <c r="BN675" s="54" t="str">
        <f t="shared" si="150"/>
        <v>ne</v>
      </c>
      <c r="BO675" s="54" t="str">
        <f t="shared" si="151"/>
        <v>ne</v>
      </c>
      <c r="BP675" s="54" t="str">
        <f t="shared" si="151"/>
        <v>ne</v>
      </c>
      <c r="BQ675" s="54" t="str">
        <f t="shared" si="152"/>
        <v>ne</v>
      </c>
      <c r="BR675" s="54" t="str">
        <f t="shared" si="153"/>
        <v>ne</v>
      </c>
      <c r="BS675" s="54" t="str">
        <f t="shared" si="144"/>
        <v>ne</v>
      </c>
    </row>
    <row r="676" spans="2:71" x14ac:dyDescent="0.2">
      <c r="B676" s="54" t="e">
        <f>VLOOKUP(E676,'VPS1'!$J$10:$J$29,1,FALSE)</f>
        <v>#N/A</v>
      </c>
      <c r="C676" s="131" t="str">
        <f t="shared" si="145"/>
        <v/>
      </c>
      <c r="D676" s="132"/>
      <c r="E676" s="132"/>
      <c r="F676" s="55"/>
      <c r="G676" s="132"/>
      <c r="H676" s="132"/>
      <c r="I676" s="132"/>
      <c r="J676" s="132"/>
      <c r="K676" s="132"/>
      <c r="L676" s="133"/>
      <c r="M676" s="134"/>
      <c r="N676" s="132"/>
      <c r="O676" s="132"/>
      <c r="P676" s="134" t="str">
        <f t="shared" si="146"/>
        <v>nepildyti</v>
      </c>
      <c r="Q676" s="135" t="str">
        <f t="shared" si="14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40"/>
        <v>0</v>
      </c>
      <c r="BH676" s="54">
        <f t="shared" si="147"/>
        <v>0</v>
      </c>
      <c r="BI676" s="54">
        <f t="shared" si="141"/>
        <v>0</v>
      </c>
      <c r="BJ676" s="54">
        <f t="shared" si="142"/>
        <v>0</v>
      </c>
      <c r="BK676" s="54">
        <f t="shared" si="143"/>
        <v>0</v>
      </c>
      <c r="BL676" s="54">
        <f t="shared" si="148"/>
        <v>0</v>
      </c>
      <c r="BM676" s="54">
        <f t="shared" si="149"/>
        <v>0</v>
      </c>
      <c r="BN676" s="54" t="str">
        <f t="shared" si="150"/>
        <v>ne</v>
      </c>
      <c r="BO676" s="54" t="str">
        <f t="shared" si="151"/>
        <v>ne</v>
      </c>
      <c r="BP676" s="54" t="str">
        <f t="shared" si="151"/>
        <v>ne</v>
      </c>
      <c r="BQ676" s="54" t="str">
        <f t="shared" si="152"/>
        <v>ne</v>
      </c>
      <c r="BR676" s="54" t="str">
        <f t="shared" si="153"/>
        <v>ne</v>
      </c>
      <c r="BS676" s="54" t="str">
        <f t="shared" si="144"/>
        <v>ne</v>
      </c>
    </row>
    <row r="677" spans="2:71" x14ac:dyDescent="0.2">
      <c r="B677" s="54" t="e">
        <f>VLOOKUP(E677,'VPS1'!$J$10:$J$29,1,FALSE)</f>
        <v>#N/A</v>
      </c>
      <c r="C677" s="131" t="str">
        <f t="shared" si="145"/>
        <v/>
      </c>
      <c r="D677" s="132"/>
      <c r="E677" s="132"/>
      <c r="F677" s="55"/>
      <c r="G677" s="132"/>
      <c r="H677" s="132"/>
      <c r="I677" s="132"/>
      <c r="J677" s="132"/>
      <c r="K677" s="132"/>
      <c r="L677" s="133"/>
      <c r="M677" s="134"/>
      <c r="N677" s="132"/>
      <c r="O677" s="132"/>
      <c r="P677" s="134" t="str">
        <f t="shared" si="146"/>
        <v>nepildyti</v>
      </c>
      <c r="Q677" s="135" t="str">
        <f t="shared" si="14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40"/>
        <v>0</v>
      </c>
      <c r="BH677" s="54">
        <f t="shared" si="147"/>
        <v>0</v>
      </c>
      <c r="BI677" s="54">
        <f t="shared" si="141"/>
        <v>0</v>
      </c>
      <c r="BJ677" s="54">
        <f t="shared" si="142"/>
        <v>0</v>
      </c>
      <c r="BK677" s="54">
        <f t="shared" si="143"/>
        <v>0</v>
      </c>
      <c r="BL677" s="54">
        <f t="shared" si="148"/>
        <v>0</v>
      </c>
      <c r="BM677" s="54">
        <f t="shared" si="149"/>
        <v>0</v>
      </c>
      <c r="BN677" s="54" t="str">
        <f t="shared" si="150"/>
        <v>ne</v>
      </c>
      <c r="BO677" s="54" t="str">
        <f t="shared" si="151"/>
        <v>ne</v>
      </c>
      <c r="BP677" s="54" t="str">
        <f t="shared" si="151"/>
        <v>ne</v>
      </c>
      <c r="BQ677" s="54" t="str">
        <f t="shared" si="152"/>
        <v>ne</v>
      </c>
      <c r="BR677" s="54" t="str">
        <f t="shared" si="153"/>
        <v>ne</v>
      </c>
      <c r="BS677" s="54" t="str">
        <f t="shared" si="144"/>
        <v>ne</v>
      </c>
    </row>
    <row r="678" spans="2:71" x14ac:dyDescent="0.2">
      <c r="B678" s="54" t="e">
        <f>VLOOKUP(E678,'VPS1'!$J$10:$J$29,1,FALSE)</f>
        <v>#N/A</v>
      </c>
      <c r="C678" s="131" t="str">
        <f t="shared" si="145"/>
        <v/>
      </c>
      <c r="D678" s="132"/>
      <c r="E678" s="132"/>
      <c r="F678" s="55"/>
      <c r="G678" s="132"/>
      <c r="H678" s="132"/>
      <c r="I678" s="132"/>
      <c r="J678" s="132"/>
      <c r="K678" s="132"/>
      <c r="L678" s="133"/>
      <c r="M678" s="134"/>
      <c r="N678" s="132"/>
      <c r="O678" s="132"/>
      <c r="P678" s="134" t="str">
        <f t="shared" si="146"/>
        <v>nepildyti</v>
      </c>
      <c r="Q678" s="135" t="str">
        <f t="shared" si="14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40"/>
        <v>0</v>
      </c>
      <c r="BH678" s="54">
        <f t="shared" si="147"/>
        <v>0</v>
      </c>
      <c r="BI678" s="54">
        <f t="shared" si="141"/>
        <v>0</v>
      </c>
      <c r="BJ678" s="54">
        <f t="shared" si="142"/>
        <v>0</v>
      </c>
      <c r="BK678" s="54">
        <f t="shared" si="143"/>
        <v>0</v>
      </c>
      <c r="BL678" s="54">
        <f t="shared" si="148"/>
        <v>0</v>
      </c>
      <c r="BM678" s="54">
        <f t="shared" si="149"/>
        <v>0</v>
      </c>
      <c r="BN678" s="54" t="str">
        <f t="shared" si="150"/>
        <v>ne</v>
      </c>
      <c r="BO678" s="54" t="str">
        <f t="shared" si="151"/>
        <v>ne</v>
      </c>
      <c r="BP678" s="54" t="str">
        <f t="shared" si="151"/>
        <v>ne</v>
      </c>
      <c r="BQ678" s="54" t="str">
        <f t="shared" si="152"/>
        <v>ne</v>
      </c>
      <c r="BR678" s="54" t="str">
        <f t="shared" si="153"/>
        <v>ne</v>
      </c>
      <c r="BS678" s="54" t="str">
        <f t="shared" si="144"/>
        <v>ne</v>
      </c>
    </row>
    <row r="679" spans="2:71" x14ac:dyDescent="0.2">
      <c r="B679" s="54" t="e">
        <f>VLOOKUP(E679,'VPS1'!$J$10:$J$29,1,FALSE)</f>
        <v>#N/A</v>
      </c>
      <c r="C679" s="131" t="str">
        <f t="shared" si="145"/>
        <v/>
      </c>
      <c r="D679" s="132"/>
      <c r="E679" s="132"/>
      <c r="F679" s="55"/>
      <c r="G679" s="132"/>
      <c r="H679" s="132"/>
      <c r="I679" s="132"/>
      <c r="J679" s="132"/>
      <c r="K679" s="132"/>
      <c r="L679" s="133"/>
      <c r="M679" s="134"/>
      <c r="N679" s="132"/>
      <c r="O679" s="132"/>
      <c r="P679" s="134" t="str">
        <f t="shared" si="146"/>
        <v>nepildyti</v>
      </c>
      <c r="Q679" s="135" t="str">
        <f t="shared" si="14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40"/>
        <v>0</v>
      </c>
      <c r="BH679" s="54">
        <f t="shared" si="147"/>
        <v>0</v>
      </c>
      <c r="BI679" s="54">
        <f t="shared" si="141"/>
        <v>0</v>
      </c>
      <c r="BJ679" s="54">
        <f t="shared" si="142"/>
        <v>0</v>
      </c>
      <c r="BK679" s="54">
        <f t="shared" si="143"/>
        <v>0</v>
      </c>
      <c r="BL679" s="54">
        <f t="shared" si="148"/>
        <v>0</v>
      </c>
      <c r="BM679" s="54">
        <f t="shared" si="149"/>
        <v>0</v>
      </c>
      <c r="BN679" s="54" t="str">
        <f t="shared" si="150"/>
        <v>ne</v>
      </c>
      <c r="BO679" s="54" t="str">
        <f t="shared" si="151"/>
        <v>ne</v>
      </c>
      <c r="BP679" s="54" t="str">
        <f t="shared" si="151"/>
        <v>ne</v>
      </c>
      <c r="BQ679" s="54" t="str">
        <f t="shared" si="152"/>
        <v>ne</v>
      </c>
      <c r="BR679" s="54" t="str">
        <f t="shared" si="153"/>
        <v>ne</v>
      </c>
      <c r="BS679" s="54" t="str">
        <f t="shared" si="144"/>
        <v>ne</v>
      </c>
    </row>
    <row r="680" spans="2:71" x14ac:dyDescent="0.2">
      <c r="B680" s="54" t="e">
        <f>VLOOKUP(E680,'VPS1'!$J$10:$J$29,1,FALSE)</f>
        <v>#N/A</v>
      </c>
      <c r="C680" s="131" t="str">
        <f t="shared" si="145"/>
        <v/>
      </c>
      <c r="D680" s="132"/>
      <c r="E680" s="132"/>
      <c r="F680" s="55"/>
      <c r="G680" s="132"/>
      <c r="H680" s="132"/>
      <c r="I680" s="132"/>
      <c r="J680" s="132"/>
      <c r="K680" s="132"/>
      <c r="L680" s="133"/>
      <c r="M680" s="134"/>
      <c r="N680" s="132"/>
      <c r="O680" s="132"/>
      <c r="P680" s="134" t="str">
        <f t="shared" si="146"/>
        <v>nepildyti</v>
      </c>
      <c r="Q680" s="135" t="str">
        <f t="shared" si="14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40"/>
        <v>0</v>
      </c>
      <c r="BH680" s="54">
        <f t="shared" si="147"/>
        <v>0</v>
      </c>
      <c r="BI680" s="54">
        <f t="shared" si="141"/>
        <v>0</v>
      </c>
      <c r="BJ680" s="54">
        <f t="shared" si="142"/>
        <v>0</v>
      </c>
      <c r="BK680" s="54">
        <f t="shared" si="143"/>
        <v>0</v>
      </c>
      <c r="BL680" s="54">
        <f t="shared" si="148"/>
        <v>0</v>
      </c>
      <c r="BM680" s="54">
        <f t="shared" si="149"/>
        <v>0</v>
      </c>
      <c r="BN680" s="54" t="str">
        <f t="shared" si="150"/>
        <v>ne</v>
      </c>
      <c r="BO680" s="54" t="str">
        <f t="shared" si="151"/>
        <v>ne</v>
      </c>
      <c r="BP680" s="54" t="str">
        <f t="shared" si="151"/>
        <v>ne</v>
      </c>
      <c r="BQ680" s="54" t="str">
        <f t="shared" si="152"/>
        <v>ne</v>
      </c>
      <c r="BR680" s="54" t="str">
        <f t="shared" si="153"/>
        <v>ne</v>
      </c>
      <c r="BS680" s="54" t="str">
        <f t="shared" si="144"/>
        <v>ne</v>
      </c>
    </row>
    <row r="681" spans="2:71" x14ac:dyDescent="0.2">
      <c r="B681" s="54" t="e">
        <f>VLOOKUP(E681,'VPS1'!$J$10:$J$29,1,FALSE)</f>
        <v>#N/A</v>
      </c>
      <c r="C681" s="131" t="str">
        <f t="shared" si="145"/>
        <v/>
      </c>
      <c r="D681" s="132"/>
      <c r="E681" s="132"/>
      <c r="F681" s="55"/>
      <c r="G681" s="132"/>
      <c r="H681" s="132"/>
      <c r="I681" s="132"/>
      <c r="J681" s="132"/>
      <c r="K681" s="132"/>
      <c r="L681" s="133"/>
      <c r="M681" s="134"/>
      <c r="N681" s="132"/>
      <c r="O681" s="132"/>
      <c r="P681" s="134" t="str">
        <f t="shared" si="146"/>
        <v>nepildyti</v>
      </c>
      <c r="Q681" s="135" t="str">
        <f t="shared" si="14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40"/>
        <v>0</v>
      </c>
      <c r="BH681" s="54">
        <f t="shared" si="147"/>
        <v>0</v>
      </c>
      <c r="BI681" s="54">
        <f t="shared" si="141"/>
        <v>0</v>
      </c>
      <c r="BJ681" s="54">
        <f t="shared" si="142"/>
        <v>0</v>
      </c>
      <c r="BK681" s="54">
        <f t="shared" si="143"/>
        <v>0</v>
      </c>
      <c r="BL681" s="54">
        <f t="shared" si="148"/>
        <v>0</v>
      </c>
      <c r="BM681" s="54">
        <f t="shared" si="149"/>
        <v>0</v>
      </c>
      <c r="BN681" s="54" t="str">
        <f t="shared" si="150"/>
        <v>ne</v>
      </c>
      <c r="BO681" s="54" t="str">
        <f t="shared" si="151"/>
        <v>ne</v>
      </c>
      <c r="BP681" s="54" t="str">
        <f t="shared" si="151"/>
        <v>ne</v>
      </c>
      <c r="BQ681" s="54" t="str">
        <f t="shared" si="152"/>
        <v>ne</v>
      </c>
      <c r="BR681" s="54" t="str">
        <f t="shared" si="153"/>
        <v>ne</v>
      </c>
      <c r="BS681" s="54" t="str">
        <f t="shared" si="144"/>
        <v>ne</v>
      </c>
    </row>
    <row r="682" spans="2:71" x14ac:dyDescent="0.2">
      <c r="B682" s="54" t="e">
        <f>VLOOKUP(E682,'VPS1'!$J$10:$J$29,1,FALSE)</f>
        <v>#N/A</v>
      </c>
      <c r="C682" s="131" t="str">
        <f t="shared" si="145"/>
        <v/>
      </c>
      <c r="D682" s="132"/>
      <c r="E682" s="132"/>
      <c r="F682" s="55"/>
      <c r="G682" s="132"/>
      <c r="H682" s="132"/>
      <c r="I682" s="132"/>
      <c r="J682" s="132"/>
      <c r="K682" s="132"/>
      <c r="L682" s="133"/>
      <c r="M682" s="134"/>
      <c r="N682" s="132"/>
      <c r="O682" s="132"/>
      <c r="P682" s="134" t="str">
        <f t="shared" si="146"/>
        <v>nepildyti</v>
      </c>
      <c r="Q682" s="135" t="str">
        <f t="shared" si="14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40"/>
        <v>0</v>
      </c>
      <c r="BH682" s="54">
        <f t="shared" si="147"/>
        <v>0</v>
      </c>
      <c r="BI682" s="54">
        <f t="shared" si="141"/>
        <v>0</v>
      </c>
      <c r="BJ682" s="54">
        <f t="shared" si="142"/>
        <v>0</v>
      </c>
      <c r="BK682" s="54">
        <f t="shared" si="143"/>
        <v>0</v>
      </c>
      <c r="BL682" s="54">
        <f t="shared" si="148"/>
        <v>0</v>
      </c>
      <c r="BM682" s="54">
        <f t="shared" si="149"/>
        <v>0</v>
      </c>
      <c r="BN682" s="54" t="str">
        <f t="shared" si="150"/>
        <v>ne</v>
      </c>
      <c r="BO682" s="54" t="str">
        <f t="shared" si="151"/>
        <v>ne</v>
      </c>
      <c r="BP682" s="54" t="str">
        <f t="shared" si="151"/>
        <v>ne</v>
      </c>
      <c r="BQ682" s="54" t="str">
        <f t="shared" si="152"/>
        <v>ne</v>
      </c>
      <c r="BR682" s="54" t="str">
        <f t="shared" si="153"/>
        <v>ne</v>
      </c>
      <c r="BS682" s="54" t="str">
        <f t="shared" si="144"/>
        <v>ne</v>
      </c>
    </row>
    <row r="683" spans="2:71" x14ac:dyDescent="0.2">
      <c r="B683" s="54" t="e">
        <f>VLOOKUP(E683,'VPS1'!$J$10:$J$29,1,FALSE)</f>
        <v>#N/A</v>
      </c>
      <c r="C683" s="131" t="str">
        <f t="shared" si="145"/>
        <v/>
      </c>
      <c r="D683" s="132"/>
      <c r="E683" s="132"/>
      <c r="F683" s="55"/>
      <c r="G683" s="132"/>
      <c r="H683" s="132"/>
      <c r="I683" s="132"/>
      <c r="J683" s="132"/>
      <c r="K683" s="132"/>
      <c r="L683" s="133"/>
      <c r="M683" s="134"/>
      <c r="N683" s="132"/>
      <c r="O683" s="132"/>
      <c r="P683" s="134" t="str">
        <f t="shared" si="146"/>
        <v>nepildyti</v>
      </c>
      <c r="Q683" s="135" t="str">
        <f t="shared" si="14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40"/>
        <v>0</v>
      </c>
      <c r="BH683" s="54">
        <f t="shared" si="147"/>
        <v>0</v>
      </c>
      <c r="BI683" s="54">
        <f t="shared" si="141"/>
        <v>0</v>
      </c>
      <c r="BJ683" s="54">
        <f t="shared" si="142"/>
        <v>0</v>
      </c>
      <c r="BK683" s="54">
        <f t="shared" si="143"/>
        <v>0</v>
      </c>
      <c r="BL683" s="54">
        <f t="shared" si="148"/>
        <v>0</v>
      </c>
      <c r="BM683" s="54">
        <f t="shared" si="149"/>
        <v>0</v>
      </c>
      <c r="BN683" s="54" t="str">
        <f t="shared" si="150"/>
        <v>ne</v>
      </c>
      <c r="BO683" s="54" t="str">
        <f t="shared" si="151"/>
        <v>ne</v>
      </c>
      <c r="BP683" s="54" t="str">
        <f t="shared" si="151"/>
        <v>ne</v>
      </c>
      <c r="BQ683" s="54" t="str">
        <f t="shared" si="152"/>
        <v>ne</v>
      </c>
      <c r="BR683" s="54" t="str">
        <f t="shared" si="153"/>
        <v>ne</v>
      </c>
      <c r="BS683" s="54" t="str">
        <f t="shared" si="144"/>
        <v>ne</v>
      </c>
    </row>
    <row r="684" spans="2:71" x14ac:dyDescent="0.2">
      <c r="B684" s="54" t="e">
        <f>VLOOKUP(E684,'VPS1'!$J$10:$J$29,1,FALSE)</f>
        <v>#N/A</v>
      </c>
      <c r="C684" s="131" t="str">
        <f t="shared" si="145"/>
        <v/>
      </c>
      <c r="D684" s="132"/>
      <c r="E684" s="132"/>
      <c r="F684" s="55"/>
      <c r="G684" s="132"/>
      <c r="H684" s="132"/>
      <c r="I684" s="132"/>
      <c r="J684" s="132"/>
      <c r="K684" s="132"/>
      <c r="L684" s="133"/>
      <c r="M684" s="134"/>
      <c r="N684" s="132"/>
      <c r="O684" s="132"/>
      <c r="P684" s="134" t="str">
        <f t="shared" si="146"/>
        <v>nepildyti</v>
      </c>
      <c r="Q684" s="135" t="str">
        <f t="shared" si="14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40"/>
        <v>0</v>
      </c>
      <c r="BH684" s="54">
        <f t="shared" si="147"/>
        <v>0</v>
      </c>
      <c r="BI684" s="54">
        <f t="shared" si="141"/>
        <v>0</v>
      </c>
      <c r="BJ684" s="54">
        <f t="shared" si="142"/>
        <v>0</v>
      </c>
      <c r="BK684" s="54">
        <f t="shared" si="143"/>
        <v>0</v>
      </c>
      <c r="BL684" s="54">
        <f t="shared" si="148"/>
        <v>0</v>
      </c>
      <c r="BM684" s="54">
        <f t="shared" si="149"/>
        <v>0</v>
      </c>
      <c r="BN684" s="54" t="str">
        <f t="shared" si="150"/>
        <v>ne</v>
      </c>
      <c r="BO684" s="54" t="str">
        <f t="shared" si="151"/>
        <v>ne</v>
      </c>
      <c r="BP684" s="54" t="str">
        <f t="shared" si="151"/>
        <v>ne</v>
      </c>
      <c r="BQ684" s="54" t="str">
        <f t="shared" si="152"/>
        <v>ne</v>
      </c>
      <c r="BR684" s="54" t="str">
        <f t="shared" si="153"/>
        <v>ne</v>
      </c>
      <c r="BS684" s="54" t="str">
        <f t="shared" si="144"/>
        <v>ne</v>
      </c>
    </row>
    <row r="685" spans="2:71" x14ac:dyDescent="0.2">
      <c r="B685" s="54" t="e">
        <f>VLOOKUP(E685,'VPS1'!$J$10:$J$29,1,FALSE)</f>
        <v>#N/A</v>
      </c>
      <c r="C685" s="131" t="str">
        <f t="shared" si="145"/>
        <v/>
      </c>
      <c r="D685" s="132"/>
      <c r="E685" s="132"/>
      <c r="F685" s="55"/>
      <c r="G685" s="132"/>
      <c r="H685" s="132"/>
      <c r="I685" s="132"/>
      <c r="J685" s="132"/>
      <c r="K685" s="132"/>
      <c r="L685" s="133"/>
      <c r="M685" s="134"/>
      <c r="N685" s="132"/>
      <c r="O685" s="132"/>
      <c r="P685" s="134" t="str">
        <f t="shared" si="146"/>
        <v>nepildyti</v>
      </c>
      <c r="Q685" s="135" t="str">
        <f t="shared" si="14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40"/>
        <v>0</v>
      </c>
      <c r="BH685" s="54">
        <f t="shared" si="147"/>
        <v>0</v>
      </c>
      <c r="BI685" s="54">
        <f t="shared" si="141"/>
        <v>0</v>
      </c>
      <c r="BJ685" s="54">
        <f t="shared" si="142"/>
        <v>0</v>
      </c>
      <c r="BK685" s="54">
        <f t="shared" si="143"/>
        <v>0</v>
      </c>
      <c r="BL685" s="54">
        <f t="shared" si="148"/>
        <v>0</v>
      </c>
      <c r="BM685" s="54">
        <f t="shared" si="149"/>
        <v>0</v>
      </c>
      <c r="BN685" s="54" t="str">
        <f t="shared" si="150"/>
        <v>ne</v>
      </c>
      <c r="BO685" s="54" t="str">
        <f t="shared" si="151"/>
        <v>ne</v>
      </c>
      <c r="BP685" s="54" t="str">
        <f t="shared" si="151"/>
        <v>ne</v>
      </c>
      <c r="BQ685" s="54" t="str">
        <f t="shared" si="152"/>
        <v>ne</v>
      </c>
      <c r="BR685" s="54" t="str">
        <f t="shared" si="153"/>
        <v>ne</v>
      </c>
      <c r="BS685" s="54" t="str">
        <f t="shared" si="144"/>
        <v>ne</v>
      </c>
    </row>
    <row r="686" spans="2:71" x14ac:dyDescent="0.2">
      <c r="B686" s="54" t="e">
        <f>VLOOKUP(E686,'VPS1'!$J$10:$J$29,1,FALSE)</f>
        <v>#N/A</v>
      </c>
      <c r="C686" s="131" t="str">
        <f t="shared" si="145"/>
        <v/>
      </c>
      <c r="D686" s="132"/>
      <c r="E686" s="132"/>
      <c r="F686" s="55"/>
      <c r="G686" s="132"/>
      <c r="H686" s="132"/>
      <c r="I686" s="132"/>
      <c r="J686" s="132"/>
      <c r="K686" s="132"/>
      <c r="L686" s="133"/>
      <c r="M686" s="134"/>
      <c r="N686" s="132"/>
      <c r="O686" s="132"/>
      <c r="P686" s="134" t="str">
        <f t="shared" si="146"/>
        <v>nepildyti</v>
      </c>
      <c r="Q686" s="135" t="str">
        <f t="shared" si="14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40"/>
        <v>0</v>
      </c>
      <c r="BH686" s="54">
        <f t="shared" si="147"/>
        <v>0</v>
      </c>
      <c r="BI686" s="54">
        <f t="shared" si="141"/>
        <v>0</v>
      </c>
      <c r="BJ686" s="54">
        <f t="shared" si="142"/>
        <v>0</v>
      </c>
      <c r="BK686" s="54">
        <f t="shared" si="143"/>
        <v>0</v>
      </c>
      <c r="BL686" s="54">
        <f t="shared" si="148"/>
        <v>0</v>
      </c>
      <c r="BM686" s="54">
        <f t="shared" si="149"/>
        <v>0</v>
      </c>
      <c r="BN686" s="54" t="str">
        <f t="shared" si="150"/>
        <v>ne</v>
      </c>
      <c r="BO686" s="54" t="str">
        <f t="shared" si="151"/>
        <v>ne</v>
      </c>
      <c r="BP686" s="54" t="str">
        <f t="shared" si="151"/>
        <v>ne</v>
      </c>
      <c r="BQ686" s="54" t="str">
        <f t="shared" si="152"/>
        <v>ne</v>
      </c>
      <c r="BR686" s="54" t="str">
        <f t="shared" si="153"/>
        <v>ne</v>
      </c>
      <c r="BS686" s="54" t="str">
        <f t="shared" si="144"/>
        <v>ne</v>
      </c>
    </row>
    <row r="687" spans="2:71" x14ac:dyDescent="0.2">
      <c r="B687" s="54" t="e">
        <f>VLOOKUP(E687,'VPS1'!$J$10:$J$29,1,FALSE)</f>
        <v>#N/A</v>
      </c>
      <c r="C687" s="131" t="str">
        <f t="shared" si="145"/>
        <v/>
      </c>
      <c r="D687" s="132"/>
      <c r="E687" s="132"/>
      <c r="F687" s="55"/>
      <c r="G687" s="132"/>
      <c r="H687" s="132"/>
      <c r="I687" s="132"/>
      <c r="J687" s="132"/>
      <c r="K687" s="132"/>
      <c r="L687" s="133"/>
      <c r="M687" s="134"/>
      <c r="N687" s="132"/>
      <c r="O687" s="132"/>
      <c r="P687" s="134" t="str">
        <f t="shared" si="146"/>
        <v>nepildyti</v>
      </c>
      <c r="Q687" s="135" t="str">
        <f t="shared" si="14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40"/>
        <v>0</v>
      </c>
      <c r="BH687" s="54">
        <f t="shared" si="147"/>
        <v>0</v>
      </c>
      <c r="BI687" s="54">
        <f t="shared" si="141"/>
        <v>0</v>
      </c>
      <c r="BJ687" s="54">
        <f t="shared" si="142"/>
        <v>0</v>
      </c>
      <c r="BK687" s="54">
        <f t="shared" si="143"/>
        <v>0</v>
      </c>
      <c r="BL687" s="54">
        <f t="shared" si="148"/>
        <v>0</v>
      </c>
      <c r="BM687" s="54">
        <f t="shared" si="149"/>
        <v>0</v>
      </c>
      <c r="BN687" s="54" t="str">
        <f t="shared" si="150"/>
        <v>ne</v>
      </c>
      <c r="BO687" s="54" t="str">
        <f t="shared" si="151"/>
        <v>ne</v>
      </c>
      <c r="BP687" s="54" t="str">
        <f t="shared" si="151"/>
        <v>ne</v>
      </c>
      <c r="BQ687" s="54" t="str">
        <f t="shared" si="152"/>
        <v>ne</v>
      </c>
      <c r="BR687" s="54" t="str">
        <f t="shared" si="153"/>
        <v>ne</v>
      </c>
      <c r="BS687" s="54" t="str">
        <f t="shared" si="144"/>
        <v>ne</v>
      </c>
    </row>
    <row r="688" spans="2:71" x14ac:dyDescent="0.2">
      <c r="B688" s="54" t="e">
        <f>VLOOKUP(E688,'VPS1'!$J$10:$J$29,1,FALSE)</f>
        <v>#N/A</v>
      </c>
      <c r="C688" s="131" t="str">
        <f t="shared" si="145"/>
        <v/>
      </c>
      <c r="D688" s="132"/>
      <c r="E688" s="132"/>
      <c r="F688" s="55"/>
      <c r="G688" s="132"/>
      <c r="H688" s="132"/>
      <c r="I688" s="132"/>
      <c r="J688" s="132"/>
      <c r="K688" s="132"/>
      <c r="L688" s="133"/>
      <c r="M688" s="134"/>
      <c r="N688" s="132"/>
      <c r="O688" s="132"/>
      <c r="P688" s="134" t="str">
        <f t="shared" si="146"/>
        <v>nepildyti</v>
      </c>
      <c r="Q688" s="135" t="str">
        <f t="shared" si="14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40"/>
        <v>0</v>
      </c>
      <c r="BH688" s="54">
        <f t="shared" si="147"/>
        <v>0</v>
      </c>
      <c r="BI688" s="54">
        <f t="shared" si="141"/>
        <v>0</v>
      </c>
      <c r="BJ688" s="54">
        <f t="shared" si="142"/>
        <v>0</v>
      </c>
      <c r="BK688" s="54">
        <f t="shared" si="143"/>
        <v>0</v>
      </c>
      <c r="BL688" s="54">
        <f t="shared" si="148"/>
        <v>0</v>
      </c>
      <c r="BM688" s="54">
        <f t="shared" si="149"/>
        <v>0</v>
      </c>
      <c r="BN688" s="54" t="str">
        <f t="shared" si="150"/>
        <v>ne</v>
      </c>
      <c r="BO688" s="54" t="str">
        <f t="shared" si="151"/>
        <v>ne</v>
      </c>
      <c r="BP688" s="54" t="str">
        <f t="shared" si="151"/>
        <v>ne</v>
      </c>
      <c r="BQ688" s="54" t="str">
        <f t="shared" si="152"/>
        <v>ne</v>
      </c>
      <c r="BR688" s="54" t="str">
        <f t="shared" si="153"/>
        <v>ne</v>
      </c>
      <c r="BS688" s="54" t="str">
        <f t="shared" si="144"/>
        <v>ne</v>
      </c>
    </row>
    <row r="689" spans="2:71" x14ac:dyDescent="0.2">
      <c r="B689" s="54" t="e">
        <f>VLOOKUP(E689,'VPS1'!$J$10:$J$29,1,FALSE)</f>
        <v>#N/A</v>
      </c>
      <c r="C689" s="131" t="str">
        <f t="shared" si="145"/>
        <v/>
      </c>
      <c r="D689" s="132"/>
      <c r="E689" s="132"/>
      <c r="F689" s="55"/>
      <c r="G689" s="132"/>
      <c r="H689" s="132"/>
      <c r="I689" s="132"/>
      <c r="J689" s="132"/>
      <c r="K689" s="132"/>
      <c r="L689" s="133"/>
      <c r="M689" s="134"/>
      <c r="N689" s="132"/>
      <c r="O689" s="132"/>
      <c r="P689" s="134" t="str">
        <f t="shared" si="146"/>
        <v>nepildyti</v>
      </c>
      <c r="Q689" s="135" t="str">
        <f t="shared" si="14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40"/>
        <v>0</v>
      </c>
      <c r="BH689" s="54">
        <f t="shared" si="147"/>
        <v>0</v>
      </c>
      <c r="BI689" s="54">
        <f t="shared" si="141"/>
        <v>0</v>
      </c>
      <c r="BJ689" s="54">
        <f t="shared" si="142"/>
        <v>0</v>
      </c>
      <c r="BK689" s="54">
        <f t="shared" si="143"/>
        <v>0</v>
      </c>
      <c r="BL689" s="54">
        <f t="shared" si="148"/>
        <v>0</v>
      </c>
      <c r="BM689" s="54">
        <f t="shared" si="149"/>
        <v>0</v>
      </c>
      <c r="BN689" s="54" t="str">
        <f t="shared" si="150"/>
        <v>ne</v>
      </c>
      <c r="BO689" s="54" t="str">
        <f t="shared" si="151"/>
        <v>ne</v>
      </c>
      <c r="BP689" s="54" t="str">
        <f t="shared" si="151"/>
        <v>ne</v>
      </c>
      <c r="BQ689" s="54" t="str">
        <f t="shared" si="152"/>
        <v>ne</v>
      </c>
      <c r="BR689" s="54" t="str">
        <f t="shared" si="153"/>
        <v>ne</v>
      </c>
      <c r="BS689" s="54" t="str">
        <f t="shared" si="144"/>
        <v>ne</v>
      </c>
    </row>
    <row r="690" spans="2:71" x14ac:dyDescent="0.2">
      <c r="B690" s="54" t="e">
        <f>VLOOKUP(E690,'VPS1'!$J$10:$J$29,1,FALSE)</f>
        <v>#N/A</v>
      </c>
      <c r="C690" s="131" t="str">
        <f t="shared" si="145"/>
        <v/>
      </c>
      <c r="D690" s="132"/>
      <c r="E690" s="132"/>
      <c r="F690" s="55"/>
      <c r="G690" s="132"/>
      <c r="H690" s="132"/>
      <c r="I690" s="132"/>
      <c r="J690" s="132"/>
      <c r="K690" s="132"/>
      <c r="L690" s="133"/>
      <c r="M690" s="134"/>
      <c r="N690" s="132"/>
      <c r="O690" s="132"/>
      <c r="P690" s="134" t="str">
        <f t="shared" si="146"/>
        <v>nepildyti</v>
      </c>
      <c r="Q690" s="135" t="str">
        <f t="shared" si="14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40"/>
        <v>0</v>
      </c>
      <c r="BH690" s="54">
        <f t="shared" si="147"/>
        <v>0</v>
      </c>
      <c r="BI690" s="54">
        <f t="shared" si="141"/>
        <v>0</v>
      </c>
      <c r="BJ690" s="54">
        <f t="shared" si="142"/>
        <v>0</v>
      </c>
      <c r="BK690" s="54">
        <f t="shared" si="143"/>
        <v>0</v>
      </c>
      <c r="BL690" s="54">
        <f t="shared" si="148"/>
        <v>0</v>
      </c>
      <c r="BM690" s="54">
        <f t="shared" si="149"/>
        <v>0</v>
      </c>
      <c r="BN690" s="54" t="str">
        <f t="shared" si="150"/>
        <v>ne</v>
      </c>
      <c r="BO690" s="54" t="str">
        <f t="shared" si="151"/>
        <v>ne</v>
      </c>
      <c r="BP690" s="54" t="str">
        <f t="shared" si="151"/>
        <v>ne</v>
      </c>
      <c r="BQ690" s="54" t="str">
        <f t="shared" si="152"/>
        <v>ne</v>
      </c>
      <c r="BR690" s="54" t="str">
        <f t="shared" si="153"/>
        <v>ne</v>
      </c>
      <c r="BS690" s="54" t="str">
        <f t="shared" si="144"/>
        <v>ne</v>
      </c>
    </row>
    <row r="691" spans="2:71" x14ac:dyDescent="0.2">
      <c r="B691" s="54" t="e">
        <f>VLOOKUP(E691,'VPS1'!$J$10:$J$29,1,FALSE)</f>
        <v>#N/A</v>
      </c>
      <c r="C691" s="131" t="str">
        <f t="shared" si="145"/>
        <v/>
      </c>
      <c r="D691" s="132"/>
      <c r="E691" s="132"/>
      <c r="F691" s="55"/>
      <c r="G691" s="132"/>
      <c r="H691" s="132"/>
      <c r="I691" s="132"/>
      <c r="J691" s="132"/>
      <c r="K691" s="132"/>
      <c r="L691" s="133"/>
      <c r="M691" s="134"/>
      <c r="N691" s="132"/>
      <c r="O691" s="132"/>
      <c r="P691" s="134" t="str">
        <f t="shared" si="146"/>
        <v>nepildyti</v>
      </c>
      <c r="Q691" s="135" t="str">
        <f t="shared" si="14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40"/>
        <v>0</v>
      </c>
      <c r="BH691" s="54">
        <f t="shared" si="147"/>
        <v>0</v>
      </c>
      <c r="BI691" s="54">
        <f t="shared" si="141"/>
        <v>0</v>
      </c>
      <c r="BJ691" s="54">
        <f t="shared" si="142"/>
        <v>0</v>
      </c>
      <c r="BK691" s="54">
        <f t="shared" si="143"/>
        <v>0</v>
      </c>
      <c r="BL691" s="54">
        <f t="shared" si="148"/>
        <v>0</v>
      </c>
      <c r="BM691" s="54">
        <f t="shared" si="149"/>
        <v>0</v>
      </c>
      <c r="BN691" s="54" t="str">
        <f t="shared" si="150"/>
        <v>ne</v>
      </c>
      <c r="BO691" s="54" t="str">
        <f t="shared" si="151"/>
        <v>ne</v>
      </c>
      <c r="BP691" s="54" t="str">
        <f t="shared" si="151"/>
        <v>ne</v>
      </c>
      <c r="BQ691" s="54" t="str">
        <f t="shared" si="152"/>
        <v>ne</v>
      </c>
      <c r="BR691" s="54" t="str">
        <f t="shared" si="153"/>
        <v>ne</v>
      </c>
      <c r="BS691" s="54" t="str">
        <f t="shared" si="144"/>
        <v>ne</v>
      </c>
    </row>
    <row r="692" spans="2:71" x14ac:dyDescent="0.2">
      <c r="B692" s="54" t="e">
        <f>VLOOKUP(E692,'VPS1'!$J$10:$J$29,1,FALSE)</f>
        <v>#N/A</v>
      </c>
      <c r="C692" s="131" t="str">
        <f t="shared" si="145"/>
        <v/>
      </c>
      <c r="D692" s="132"/>
      <c r="E692" s="132"/>
      <c r="F692" s="55"/>
      <c r="G692" s="132"/>
      <c r="H692" s="132"/>
      <c r="I692" s="132"/>
      <c r="J692" s="132"/>
      <c r="K692" s="132"/>
      <c r="L692" s="133"/>
      <c r="M692" s="134"/>
      <c r="N692" s="132"/>
      <c r="O692" s="132"/>
      <c r="P692" s="134" t="str">
        <f t="shared" si="146"/>
        <v>nepildyti</v>
      </c>
      <c r="Q692" s="135" t="str">
        <f t="shared" si="14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40"/>
        <v>0</v>
      </c>
      <c r="BH692" s="54">
        <f t="shared" si="147"/>
        <v>0</v>
      </c>
      <c r="BI692" s="54">
        <f t="shared" si="141"/>
        <v>0</v>
      </c>
      <c r="BJ692" s="54">
        <f t="shared" si="142"/>
        <v>0</v>
      </c>
      <c r="BK692" s="54">
        <f t="shared" si="143"/>
        <v>0</v>
      </c>
      <c r="BL692" s="54">
        <f t="shared" si="148"/>
        <v>0</v>
      </c>
      <c r="BM692" s="54">
        <f t="shared" si="149"/>
        <v>0</v>
      </c>
      <c r="BN692" s="54" t="str">
        <f t="shared" si="150"/>
        <v>ne</v>
      </c>
      <c r="BO692" s="54" t="str">
        <f t="shared" si="151"/>
        <v>ne</v>
      </c>
      <c r="BP692" s="54" t="str">
        <f t="shared" si="151"/>
        <v>ne</v>
      </c>
      <c r="BQ692" s="54" t="str">
        <f t="shared" si="152"/>
        <v>ne</v>
      </c>
      <c r="BR692" s="54" t="str">
        <f t="shared" si="153"/>
        <v>ne</v>
      </c>
      <c r="BS692" s="54" t="str">
        <f t="shared" si="144"/>
        <v>ne</v>
      </c>
    </row>
    <row r="693" spans="2:71" x14ac:dyDescent="0.2">
      <c r="B693" s="54" t="e">
        <f>VLOOKUP(E693,'VPS1'!$J$10:$J$29,1,FALSE)</f>
        <v>#N/A</v>
      </c>
      <c r="C693" s="131" t="str">
        <f t="shared" si="145"/>
        <v/>
      </c>
      <c r="D693" s="132"/>
      <c r="E693" s="132"/>
      <c r="F693" s="55"/>
      <c r="G693" s="132"/>
      <c r="H693" s="132"/>
      <c r="I693" s="132"/>
      <c r="J693" s="132"/>
      <c r="K693" s="132"/>
      <c r="L693" s="133"/>
      <c r="M693" s="134"/>
      <c r="N693" s="132"/>
      <c r="O693" s="132"/>
      <c r="P693" s="134" t="str">
        <f t="shared" si="146"/>
        <v>nepildyti</v>
      </c>
      <c r="Q693" s="135" t="str">
        <f t="shared" si="14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40"/>
        <v>0</v>
      </c>
      <c r="BH693" s="54">
        <f t="shared" si="147"/>
        <v>0</v>
      </c>
      <c r="BI693" s="54">
        <f t="shared" si="141"/>
        <v>0</v>
      </c>
      <c r="BJ693" s="54">
        <f t="shared" si="142"/>
        <v>0</v>
      </c>
      <c r="BK693" s="54">
        <f t="shared" si="143"/>
        <v>0</v>
      </c>
      <c r="BL693" s="54">
        <f t="shared" si="148"/>
        <v>0</v>
      </c>
      <c r="BM693" s="54">
        <f t="shared" si="149"/>
        <v>0</v>
      </c>
      <c r="BN693" s="54" t="str">
        <f t="shared" si="150"/>
        <v>ne</v>
      </c>
      <c r="BO693" s="54" t="str">
        <f t="shared" si="151"/>
        <v>ne</v>
      </c>
      <c r="BP693" s="54" t="str">
        <f t="shared" si="151"/>
        <v>ne</v>
      </c>
      <c r="BQ693" s="54" t="str">
        <f t="shared" si="152"/>
        <v>ne</v>
      </c>
      <c r="BR693" s="54" t="str">
        <f t="shared" si="153"/>
        <v>ne</v>
      </c>
      <c r="BS693" s="54" t="str">
        <f t="shared" si="144"/>
        <v>ne</v>
      </c>
    </row>
    <row r="694" spans="2:71" x14ac:dyDescent="0.2">
      <c r="B694" s="54" t="e">
        <f>VLOOKUP(E694,'VPS1'!$J$10:$J$29,1,FALSE)</f>
        <v>#N/A</v>
      </c>
      <c r="C694" s="131" t="str">
        <f t="shared" si="145"/>
        <v/>
      </c>
      <c r="D694" s="132"/>
      <c r="E694" s="132"/>
      <c r="F694" s="55"/>
      <c r="G694" s="132"/>
      <c r="H694" s="132"/>
      <c r="I694" s="132"/>
      <c r="J694" s="132"/>
      <c r="K694" s="132"/>
      <c r="L694" s="133"/>
      <c r="M694" s="134"/>
      <c r="N694" s="132"/>
      <c r="O694" s="132"/>
      <c r="P694" s="134" t="str">
        <f t="shared" si="146"/>
        <v>nepildyti</v>
      </c>
      <c r="Q694" s="135" t="str">
        <f t="shared" si="14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40"/>
        <v>0</v>
      </c>
      <c r="BH694" s="54">
        <f t="shared" si="147"/>
        <v>0</v>
      </c>
      <c r="BI694" s="54">
        <f t="shared" si="141"/>
        <v>0</v>
      </c>
      <c r="BJ694" s="54">
        <f t="shared" si="142"/>
        <v>0</v>
      </c>
      <c r="BK694" s="54">
        <f t="shared" si="143"/>
        <v>0</v>
      </c>
      <c r="BL694" s="54">
        <f t="shared" si="148"/>
        <v>0</v>
      </c>
      <c r="BM694" s="54">
        <f t="shared" si="149"/>
        <v>0</v>
      </c>
      <c r="BN694" s="54" t="str">
        <f t="shared" si="150"/>
        <v>ne</v>
      </c>
      <c r="BO694" s="54" t="str">
        <f t="shared" si="151"/>
        <v>ne</v>
      </c>
      <c r="BP694" s="54" t="str">
        <f t="shared" si="151"/>
        <v>ne</v>
      </c>
      <c r="BQ694" s="54" t="str">
        <f t="shared" si="152"/>
        <v>ne</v>
      </c>
      <c r="BR694" s="54" t="str">
        <f t="shared" si="153"/>
        <v>ne</v>
      </c>
      <c r="BS694" s="54" t="str">
        <f t="shared" si="144"/>
        <v>ne</v>
      </c>
    </row>
    <row r="695" spans="2:71" x14ac:dyDescent="0.2">
      <c r="B695" s="54" t="e">
        <f>VLOOKUP(E695,'VPS1'!$J$10:$J$29,1,FALSE)</f>
        <v>#N/A</v>
      </c>
      <c r="C695" s="131" t="str">
        <f t="shared" si="145"/>
        <v/>
      </c>
      <c r="D695" s="132"/>
      <c r="E695" s="132"/>
      <c r="F695" s="55"/>
      <c r="G695" s="132"/>
      <c r="H695" s="132"/>
      <c r="I695" s="132"/>
      <c r="J695" s="132"/>
      <c r="K695" s="132"/>
      <c r="L695" s="133"/>
      <c r="M695" s="134"/>
      <c r="N695" s="132"/>
      <c r="O695" s="132"/>
      <c r="P695" s="134" t="str">
        <f t="shared" si="146"/>
        <v>nepildyti</v>
      </c>
      <c r="Q695" s="135" t="str">
        <f t="shared" si="14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40"/>
        <v>0</v>
      </c>
      <c r="BH695" s="54">
        <f t="shared" si="147"/>
        <v>0</v>
      </c>
      <c r="BI695" s="54">
        <f t="shared" si="141"/>
        <v>0</v>
      </c>
      <c r="BJ695" s="54">
        <f t="shared" si="142"/>
        <v>0</v>
      </c>
      <c r="BK695" s="54">
        <f t="shared" si="143"/>
        <v>0</v>
      </c>
      <c r="BL695" s="54">
        <f t="shared" si="148"/>
        <v>0</v>
      </c>
      <c r="BM695" s="54">
        <f t="shared" si="149"/>
        <v>0</v>
      </c>
      <c r="BN695" s="54" t="str">
        <f t="shared" si="150"/>
        <v>ne</v>
      </c>
      <c r="BO695" s="54" t="str">
        <f t="shared" si="151"/>
        <v>ne</v>
      </c>
      <c r="BP695" s="54" t="str">
        <f t="shared" si="151"/>
        <v>ne</v>
      </c>
      <c r="BQ695" s="54" t="str">
        <f t="shared" si="152"/>
        <v>ne</v>
      </c>
      <c r="BR695" s="54" t="str">
        <f t="shared" si="153"/>
        <v>ne</v>
      </c>
      <c r="BS695" s="54" t="str">
        <f t="shared" si="144"/>
        <v>ne</v>
      </c>
    </row>
    <row r="696" spans="2:71" x14ac:dyDescent="0.2">
      <c r="B696" s="54" t="e">
        <f>VLOOKUP(E696,'VPS1'!$J$10:$J$29,1,FALSE)</f>
        <v>#N/A</v>
      </c>
      <c r="C696" s="131" t="str">
        <f t="shared" si="145"/>
        <v/>
      </c>
      <c r="D696" s="132"/>
      <c r="E696" s="132"/>
      <c r="F696" s="55"/>
      <c r="G696" s="132"/>
      <c r="H696" s="132"/>
      <c r="I696" s="132"/>
      <c r="J696" s="132"/>
      <c r="K696" s="132"/>
      <c r="L696" s="133"/>
      <c r="M696" s="134"/>
      <c r="N696" s="132"/>
      <c r="O696" s="132"/>
      <c r="P696" s="134" t="str">
        <f t="shared" si="146"/>
        <v>nepildyti</v>
      </c>
      <c r="Q696" s="135" t="str">
        <f t="shared" si="14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40"/>
        <v>0</v>
      </c>
      <c r="BH696" s="54">
        <f t="shared" si="147"/>
        <v>0</v>
      </c>
      <c r="BI696" s="54">
        <f t="shared" si="141"/>
        <v>0</v>
      </c>
      <c r="BJ696" s="54">
        <f t="shared" si="142"/>
        <v>0</v>
      </c>
      <c r="BK696" s="54">
        <f t="shared" si="143"/>
        <v>0</v>
      </c>
      <c r="BL696" s="54">
        <f t="shared" si="148"/>
        <v>0</v>
      </c>
      <c r="BM696" s="54">
        <f t="shared" si="149"/>
        <v>0</v>
      </c>
      <c r="BN696" s="54" t="str">
        <f t="shared" si="150"/>
        <v>ne</v>
      </c>
      <c r="BO696" s="54" t="str">
        <f t="shared" si="151"/>
        <v>ne</v>
      </c>
      <c r="BP696" s="54" t="str">
        <f t="shared" si="151"/>
        <v>ne</v>
      </c>
      <c r="BQ696" s="54" t="str">
        <f t="shared" si="152"/>
        <v>ne</v>
      </c>
      <c r="BR696" s="54" t="str">
        <f t="shared" si="153"/>
        <v>ne</v>
      </c>
      <c r="BS696" s="54" t="str">
        <f t="shared" si="144"/>
        <v>ne</v>
      </c>
    </row>
    <row r="697" spans="2:71" x14ac:dyDescent="0.2">
      <c r="B697" s="54" t="e">
        <f>VLOOKUP(E697,'VPS1'!$J$10:$J$29,1,FALSE)</f>
        <v>#N/A</v>
      </c>
      <c r="C697" s="131" t="str">
        <f t="shared" si="145"/>
        <v/>
      </c>
      <c r="D697" s="132"/>
      <c r="E697" s="132"/>
      <c r="F697" s="55"/>
      <c r="G697" s="132"/>
      <c r="H697" s="132"/>
      <c r="I697" s="132"/>
      <c r="J697" s="132"/>
      <c r="K697" s="132"/>
      <c r="L697" s="133"/>
      <c r="M697" s="134"/>
      <c r="N697" s="132"/>
      <c r="O697" s="132"/>
      <c r="P697" s="134" t="str">
        <f t="shared" si="146"/>
        <v>nepildyti</v>
      </c>
      <c r="Q697" s="135" t="str">
        <f t="shared" si="14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40"/>
        <v>0</v>
      </c>
      <c r="BH697" s="54">
        <f t="shared" si="147"/>
        <v>0</v>
      </c>
      <c r="BI697" s="54">
        <f t="shared" si="141"/>
        <v>0</v>
      </c>
      <c r="BJ697" s="54">
        <f t="shared" si="142"/>
        <v>0</v>
      </c>
      <c r="BK697" s="54">
        <f t="shared" si="143"/>
        <v>0</v>
      </c>
      <c r="BL697" s="54">
        <f t="shared" si="148"/>
        <v>0</v>
      </c>
      <c r="BM697" s="54">
        <f t="shared" si="149"/>
        <v>0</v>
      </c>
      <c r="BN697" s="54" t="str">
        <f t="shared" si="150"/>
        <v>ne</v>
      </c>
      <c r="BO697" s="54" t="str">
        <f t="shared" si="151"/>
        <v>ne</v>
      </c>
      <c r="BP697" s="54" t="str">
        <f t="shared" si="151"/>
        <v>ne</v>
      </c>
      <c r="BQ697" s="54" t="str">
        <f t="shared" si="152"/>
        <v>ne</v>
      </c>
      <c r="BR697" s="54" t="str">
        <f t="shared" si="153"/>
        <v>ne</v>
      </c>
      <c r="BS697" s="54" t="str">
        <f t="shared" si="144"/>
        <v>ne</v>
      </c>
    </row>
    <row r="698" spans="2:71" x14ac:dyDescent="0.2">
      <c r="B698" s="54" t="e">
        <f>VLOOKUP(E698,'VPS1'!$J$10:$J$29,1,FALSE)</f>
        <v>#N/A</v>
      </c>
      <c r="C698" s="131" t="str">
        <f t="shared" si="145"/>
        <v/>
      </c>
      <c r="D698" s="132"/>
      <c r="E698" s="132"/>
      <c r="F698" s="55"/>
      <c r="G698" s="132"/>
      <c r="H698" s="132"/>
      <c r="I698" s="132"/>
      <c r="J698" s="132"/>
      <c r="K698" s="132"/>
      <c r="L698" s="133"/>
      <c r="M698" s="134"/>
      <c r="N698" s="132"/>
      <c r="O698" s="132"/>
      <c r="P698" s="134" t="str">
        <f t="shared" si="146"/>
        <v>nepildyti</v>
      </c>
      <c r="Q698" s="135" t="str">
        <f t="shared" si="14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40"/>
        <v>0</v>
      </c>
      <c r="BH698" s="54">
        <f t="shared" si="147"/>
        <v>0</v>
      </c>
      <c r="BI698" s="54">
        <f t="shared" si="141"/>
        <v>0</v>
      </c>
      <c r="BJ698" s="54">
        <f t="shared" si="142"/>
        <v>0</v>
      </c>
      <c r="BK698" s="54">
        <f t="shared" si="143"/>
        <v>0</v>
      </c>
      <c r="BL698" s="54">
        <f t="shared" si="148"/>
        <v>0</v>
      </c>
      <c r="BM698" s="54">
        <f t="shared" si="149"/>
        <v>0</v>
      </c>
      <c r="BN698" s="54" t="str">
        <f t="shared" si="150"/>
        <v>ne</v>
      </c>
      <c r="BO698" s="54" t="str">
        <f t="shared" si="151"/>
        <v>ne</v>
      </c>
      <c r="BP698" s="54" t="str">
        <f t="shared" si="151"/>
        <v>ne</v>
      </c>
      <c r="BQ698" s="54" t="str">
        <f t="shared" si="152"/>
        <v>ne</v>
      </c>
      <c r="BR698" s="54" t="str">
        <f t="shared" si="153"/>
        <v>ne</v>
      </c>
      <c r="BS698" s="54" t="str">
        <f t="shared" si="144"/>
        <v>ne</v>
      </c>
    </row>
    <row r="699" spans="2:71" x14ac:dyDescent="0.2">
      <c r="B699" s="54" t="e">
        <f>VLOOKUP(E699,'VPS1'!$J$10:$J$29,1,FALSE)</f>
        <v>#N/A</v>
      </c>
      <c r="C699" s="131" t="str">
        <f t="shared" si="145"/>
        <v/>
      </c>
      <c r="D699" s="132"/>
      <c r="E699" s="132"/>
      <c r="F699" s="55"/>
      <c r="G699" s="132"/>
      <c r="H699" s="132"/>
      <c r="I699" s="132"/>
      <c r="J699" s="132"/>
      <c r="K699" s="132"/>
      <c r="L699" s="133"/>
      <c r="M699" s="134"/>
      <c r="N699" s="132"/>
      <c r="O699" s="132"/>
      <c r="P699" s="134" t="str">
        <f t="shared" si="146"/>
        <v>nepildyti</v>
      </c>
      <c r="Q699" s="135" t="str">
        <f t="shared" si="14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40"/>
        <v>0</v>
      </c>
      <c r="BH699" s="54">
        <f t="shared" si="147"/>
        <v>0</v>
      </c>
      <c r="BI699" s="54">
        <f t="shared" si="141"/>
        <v>0</v>
      </c>
      <c r="BJ699" s="54">
        <f t="shared" si="142"/>
        <v>0</v>
      </c>
      <c r="BK699" s="54">
        <f t="shared" si="143"/>
        <v>0</v>
      </c>
      <c r="BL699" s="54">
        <f t="shared" si="148"/>
        <v>0</v>
      </c>
      <c r="BM699" s="54">
        <f t="shared" si="149"/>
        <v>0</v>
      </c>
      <c r="BN699" s="54" t="str">
        <f t="shared" si="150"/>
        <v>ne</v>
      </c>
      <c r="BO699" s="54" t="str">
        <f t="shared" si="151"/>
        <v>ne</v>
      </c>
      <c r="BP699" s="54" t="str">
        <f t="shared" si="151"/>
        <v>ne</v>
      </c>
      <c r="BQ699" s="54" t="str">
        <f t="shared" si="152"/>
        <v>ne</v>
      </c>
      <c r="BR699" s="54" t="str">
        <f t="shared" si="153"/>
        <v>ne</v>
      </c>
      <c r="BS699" s="54" t="str">
        <f t="shared" si="144"/>
        <v>ne</v>
      </c>
    </row>
    <row r="700" spans="2:71" x14ac:dyDescent="0.2">
      <c r="B700" s="54" t="e">
        <f>VLOOKUP(E700,'VPS1'!$J$10:$J$29,1,FALSE)</f>
        <v>#N/A</v>
      </c>
      <c r="C700" s="131" t="str">
        <f t="shared" si="145"/>
        <v/>
      </c>
      <c r="D700" s="132"/>
      <c r="E700" s="132"/>
      <c r="F700" s="55"/>
      <c r="G700" s="132"/>
      <c r="H700" s="132"/>
      <c r="I700" s="132"/>
      <c r="J700" s="132"/>
      <c r="K700" s="132"/>
      <c r="L700" s="133"/>
      <c r="M700" s="134"/>
      <c r="N700" s="132"/>
      <c r="O700" s="132"/>
      <c r="P700" s="134" t="str">
        <f t="shared" si="146"/>
        <v>nepildyti</v>
      </c>
      <c r="Q700" s="135" t="str">
        <f t="shared" si="14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40"/>
        <v>0</v>
      </c>
      <c r="BH700" s="54">
        <f t="shared" si="147"/>
        <v>0</v>
      </c>
      <c r="BI700" s="54">
        <f t="shared" si="141"/>
        <v>0</v>
      </c>
      <c r="BJ700" s="54">
        <f t="shared" si="142"/>
        <v>0</v>
      </c>
      <c r="BK700" s="54">
        <f t="shared" si="143"/>
        <v>0</v>
      </c>
      <c r="BL700" s="54">
        <f t="shared" si="148"/>
        <v>0</v>
      </c>
      <c r="BM700" s="54">
        <f t="shared" si="149"/>
        <v>0</v>
      </c>
      <c r="BN700" s="54" t="str">
        <f t="shared" si="150"/>
        <v>ne</v>
      </c>
      <c r="BO700" s="54" t="str">
        <f t="shared" si="151"/>
        <v>ne</v>
      </c>
      <c r="BP700" s="54" t="str">
        <f t="shared" si="151"/>
        <v>ne</v>
      </c>
      <c r="BQ700" s="54" t="str">
        <f t="shared" si="152"/>
        <v>ne</v>
      </c>
      <c r="BR700" s="54" t="str">
        <f t="shared" si="153"/>
        <v>ne</v>
      </c>
      <c r="BS700" s="54" t="str">
        <f t="shared" si="144"/>
        <v>ne</v>
      </c>
    </row>
    <row r="701" spans="2:71" x14ac:dyDescent="0.2">
      <c r="B701" s="54" t="e">
        <f>VLOOKUP(E701,'VPS1'!$J$10:$J$29,1,FALSE)</f>
        <v>#N/A</v>
      </c>
      <c r="C701" s="131" t="str">
        <f t="shared" si="145"/>
        <v/>
      </c>
      <c r="D701" s="132"/>
      <c r="E701" s="132"/>
      <c r="F701" s="55"/>
      <c r="G701" s="132"/>
      <c r="H701" s="132"/>
      <c r="I701" s="132"/>
      <c r="J701" s="132"/>
      <c r="K701" s="132"/>
      <c r="L701" s="133"/>
      <c r="M701" s="134"/>
      <c r="N701" s="132"/>
      <c r="O701" s="132"/>
      <c r="P701" s="134" t="str">
        <f t="shared" si="146"/>
        <v>nepildyti</v>
      </c>
      <c r="Q701" s="135" t="str">
        <f t="shared" si="14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40"/>
        <v>0</v>
      </c>
      <c r="BH701" s="54">
        <f t="shared" si="147"/>
        <v>0</v>
      </c>
      <c r="BI701" s="54">
        <f t="shared" si="141"/>
        <v>0</v>
      </c>
      <c r="BJ701" s="54">
        <f t="shared" si="142"/>
        <v>0</v>
      </c>
      <c r="BK701" s="54">
        <f t="shared" si="143"/>
        <v>0</v>
      </c>
      <c r="BL701" s="54">
        <f t="shared" si="148"/>
        <v>0</v>
      </c>
      <c r="BM701" s="54">
        <f t="shared" si="149"/>
        <v>0</v>
      </c>
      <c r="BN701" s="54" t="str">
        <f t="shared" si="150"/>
        <v>ne</v>
      </c>
      <c r="BO701" s="54" t="str">
        <f t="shared" si="151"/>
        <v>ne</v>
      </c>
      <c r="BP701" s="54" t="str">
        <f t="shared" si="151"/>
        <v>ne</v>
      </c>
      <c r="BQ701" s="54" t="str">
        <f t="shared" si="152"/>
        <v>ne</v>
      </c>
      <c r="BR701" s="54" t="str">
        <f t="shared" si="153"/>
        <v>ne</v>
      </c>
      <c r="BS701" s="54" t="str">
        <f t="shared" si="144"/>
        <v>ne</v>
      </c>
    </row>
    <row r="702" spans="2:71" x14ac:dyDescent="0.2">
      <c r="B702" s="54" t="e">
        <f>VLOOKUP(E702,'VPS1'!$J$10:$J$29,1,FALSE)</f>
        <v>#N/A</v>
      </c>
      <c r="C702" s="131" t="str">
        <f t="shared" si="145"/>
        <v/>
      </c>
      <c r="D702" s="132"/>
      <c r="E702" s="132"/>
      <c r="F702" s="55"/>
      <c r="G702" s="132"/>
      <c r="H702" s="132"/>
      <c r="I702" s="132"/>
      <c r="J702" s="132"/>
      <c r="K702" s="132"/>
      <c r="L702" s="133"/>
      <c r="M702" s="134"/>
      <c r="N702" s="132"/>
      <c r="O702" s="132"/>
      <c r="P702" s="134" t="str">
        <f t="shared" si="146"/>
        <v>nepildyti</v>
      </c>
      <c r="Q702" s="135" t="str">
        <f t="shared" si="14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40"/>
        <v>0</v>
      </c>
      <c r="BH702" s="54">
        <f t="shared" si="147"/>
        <v>0</v>
      </c>
      <c r="BI702" s="54">
        <f t="shared" si="141"/>
        <v>0</v>
      </c>
      <c r="BJ702" s="54">
        <f t="shared" si="142"/>
        <v>0</v>
      </c>
      <c r="BK702" s="54">
        <f t="shared" si="143"/>
        <v>0</v>
      </c>
      <c r="BL702" s="54">
        <f t="shared" si="148"/>
        <v>0</v>
      </c>
      <c r="BM702" s="54">
        <f t="shared" si="149"/>
        <v>0</v>
      </c>
      <c r="BN702" s="54" t="str">
        <f t="shared" si="150"/>
        <v>ne</v>
      </c>
      <c r="BO702" s="54" t="str">
        <f t="shared" si="151"/>
        <v>ne</v>
      </c>
      <c r="BP702" s="54" t="str">
        <f t="shared" si="151"/>
        <v>ne</v>
      </c>
      <c r="BQ702" s="54" t="str">
        <f t="shared" si="152"/>
        <v>ne</v>
      </c>
      <c r="BR702" s="54" t="str">
        <f t="shared" si="153"/>
        <v>ne</v>
      </c>
      <c r="BS702" s="54" t="str">
        <f t="shared" si="144"/>
        <v>ne</v>
      </c>
    </row>
    <row r="703" spans="2:71" x14ac:dyDescent="0.2">
      <c r="B703" s="54" t="e">
        <f>VLOOKUP(E703,'VPS1'!$J$10:$J$29,1,FALSE)</f>
        <v>#N/A</v>
      </c>
      <c r="C703" s="131" t="str">
        <f t="shared" si="145"/>
        <v/>
      </c>
      <c r="D703" s="132"/>
      <c r="E703" s="132"/>
      <c r="F703" s="55"/>
      <c r="G703" s="132"/>
      <c r="H703" s="132"/>
      <c r="I703" s="132"/>
      <c r="J703" s="132"/>
      <c r="K703" s="132"/>
      <c r="L703" s="133"/>
      <c r="M703" s="134"/>
      <c r="N703" s="132"/>
      <c r="O703" s="132"/>
      <c r="P703" s="134" t="str">
        <f t="shared" si="146"/>
        <v>nepildyti</v>
      </c>
      <c r="Q703" s="135" t="str">
        <f t="shared" si="14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40"/>
        <v>0</v>
      </c>
      <c r="BH703" s="54">
        <f t="shared" si="147"/>
        <v>0</v>
      </c>
      <c r="BI703" s="54">
        <f t="shared" si="141"/>
        <v>0</v>
      </c>
      <c r="BJ703" s="54">
        <f t="shared" si="142"/>
        <v>0</v>
      </c>
      <c r="BK703" s="54">
        <f t="shared" si="143"/>
        <v>0</v>
      </c>
      <c r="BL703" s="54">
        <f t="shared" si="148"/>
        <v>0</v>
      </c>
      <c r="BM703" s="54">
        <f t="shared" si="149"/>
        <v>0</v>
      </c>
      <c r="BN703" s="54" t="str">
        <f t="shared" si="150"/>
        <v>ne</v>
      </c>
      <c r="BO703" s="54" t="str">
        <f t="shared" si="151"/>
        <v>ne</v>
      </c>
      <c r="BP703" s="54" t="str">
        <f t="shared" si="151"/>
        <v>ne</v>
      </c>
      <c r="BQ703" s="54" t="str">
        <f t="shared" si="152"/>
        <v>ne</v>
      </c>
      <c r="BR703" s="54" t="str">
        <f t="shared" si="153"/>
        <v>ne</v>
      </c>
      <c r="BS703" s="54" t="str">
        <f t="shared" si="144"/>
        <v>ne</v>
      </c>
    </row>
    <row r="704" spans="2:71" x14ac:dyDescent="0.2">
      <c r="B704" s="54" t="e">
        <f>VLOOKUP(E704,'VPS1'!$J$10:$J$29,1,FALSE)</f>
        <v>#N/A</v>
      </c>
      <c r="C704" s="131" t="str">
        <f t="shared" si="145"/>
        <v/>
      </c>
      <c r="D704" s="132"/>
      <c r="E704" s="132"/>
      <c r="F704" s="55"/>
      <c r="G704" s="132"/>
      <c r="H704" s="132"/>
      <c r="I704" s="132"/>
      <c r="J704" s="132"/>
      <c r="K704" s="132"/>
      <c r="L704" s="133"/>
      <c r="M704" s="134"/>
      <c r="N704" s="132"/>
      <c r="O704" s="132"/>
      <c r="P704" s="134" t="str">
        <f t="shared" si="146"/>
        <v>nepildyti</v>
      </c>
      <c r="Q704" s="135" t="str">
        <f t="shared" si="14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40"/>
        <v>0</v>
      </c>
      <c r="BH704" s="54">
        <f t="shared" si="147"/>
        <v>0</v>
      </c>
      <c r="BI704" s="54">
        <f t="shared" si="141"/>
        <v>0</v>
      </c>
      <c r="BJ704" s="54">
        <f t="shared" si="142"/>
        <v>0</v>
      </c>
      <c r="BK704" s="54">
        <f t="shared" si="143"/>
        <v>0</v>
      </c>
      <c r="BL704" s="54">
        <f t="shared" si="148"/>
        <v>0</v>
      </c>
      <c r="BM704" s="54">
        <f t="shared" si="149"/>
        <v>0</v>
      </c>
      <c r="BN704" s="54" t="str">
        <f t="shared" si="150"/>
        <v>ne</v>
      </c>
      <c r="BO704" s="54" t="str">
        <f t="shared" si="151"/>
        <v>ne</v>
      </c>
      <c r="BP704" s="54" t="str">
        <f t="shared" si="151"/>
        <v>ne</v>
      </c>
      <c r="BQ704" s="54" t="str">
        <f t="shared" si="152"/>
        <v>ne</v>
      </c>
      <c r="BR704" s="54" t="str">
        <f t="shared" si="153"/>
        <v>ne</v>
      </c>
      <c r="BS704" s="54" t="str">
        <f t="shared" si="144"/>
        <v>ne</v>
      </c>
    </row>
    <row r="705" spans="2:71" x14ac:dyDescent="0.2">
      <c r="B705" s="54" t="e">
        <f>VLOOKUP(E705,'VPS1'!$J$10:$J$29,1,FALSE)</f>
        <v>#N/A</v>
      </c>
      <c r="C705" s="131" t="str">
        <f t="shared" si="145"/>
        <v/>
      </c>
      <c r="D705" s="132"/>
      <c r="E705" s="132"/>
      <c r="F705" s="55"/>
      <c r="G705" s="132"/>
      <c r="H705" s="132"/>
      <c r="I705" s="132"/>
      <c r="J705" s="132"/>
      <c r="K705" s="132"/>
      <c r="L705" s="133"/>
      <c r="M705" s="134"/>
      <c r="N705" s="132"/>
      <c r="O705" s="132"/>
      <c r="P705" s="134" t="str">
        <f t="shared" si="146"/>
        <v>nepildyti</v>
      </c>
      <c r="Q705" s="135" t="str">
        <f t="shared" si="14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40"/>
        <v>0</v>
      </c>
      <c r="BH705" s="54">
        <f t="shared" si="147"/>
        <v>0</v>
      </c>
      <c r="BI705" s="54">
        <f t="shared" si="141"/>
        <v>0</v>
      </c>
      <c r="BJ705" s="54">
        <f t="shared" si="142"/>
        <v>0</v>
      </c>
      <c r="BK705" s="54">
        <f t="shared" si="143"/>
        <v>0</v>
      </c>
      <c r="BL705" s="54">
        <f t="shared" si="148"/>
        <v>0</v>
      </c>
      <c r="BM705" s="54">
        <f t="shared" si="149"/>
        <v>0</v>
      </c>
      <c r="BN705" s="54" t="str">
        <f t="shared" si="150"/>
        <v>ne</v>
      </c>
      <c r="BO705" s="54" t="str">
        <f t="shared" si="151"/>
        <v>ne</v>
      </c>
      <c r="BP705" s="54" t="str">
        <f t="shared" si="151"/>
        <v>ne</v>
      </c>
      <c r="BQ705" s="54" t="str">
        <f t="shared" si="152"/>
        <v>ne</v>
      </c>
      <c r="BR705" s="54" t="str">
        <f t="shared" si="153"/>
        <v>ne</v>
      </c>
      <c r="BS705" s="54" t="str">
        <f t="shared" si="144"/>
        <v>ne</v>
      </c>
    </row>
    <row r="706" spans="2:71" x14ac:dyDescent="0.2">
      <c r="B706" s="54" t="e">
        <f>VLOOKUP(E706,'VPS1'!$J$10:$J$29,1,FALSE)</f>
        <v>#N/A</v>
      </c>
      <c r="C706" s="131" t="str">
        <f t="shared" si="145"/>
        <v/>
      </c>
      <c r="D706" s="132"/>
      <c r="E706" s="132"/>
      <c r="F706" s="55"/>
      <c r="G706" s="132"/>
      <c r="H706" s="132"/>
      <c r="I706" s="132"/>
      <c r="J706" s="132"/>
      <c r="K706" s="132"/>
      <c r="L706" s="133"/>
      <c r="M706" s="134"/>
      <c r="N706" s="132"/>
      <c r="O706" s="132"/>
      <c r="P706" s="134" t="str">
        <f t="shared" si="146"/>
        <v>nepildyti</v>
      </c>
      <c r="Q706" s="135" t="str">
        <f t="shared" si="14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40"/>
        <v>0</v>
      </c>
      <c r="BH706" s="54">
        <f t="shared" si="147"/>
        <v>0</v>
      </c>
      <c r="BI706" s="54">
        <f t="shared" si="141"/>
        <v>0</v>
      </c>
      <c r="BJ706" s="54">
        <f t="shared" si="142"/>
        <v>0</v>
      </c>
      <c r="BK706" s="54">
        <f t="shared" si="143"/>
        <v>0</v>
      </c>
      <c r="BL706" s="54">
        <f t="shared" si="148"/>
        <v>0</v>
      </c>
      <c r="BM706" s="54">
        <f t="shared" si="149"/>
        <v>0</v>
      </c>
      <c r="BN706" s="54" t="str">
        <f t="shared" si="150"/>
        <v>ne</v>
      </c>
      <c r="BO706" s="54" t="str">
        <f t="shared" si="151"/>
        <v>ne</v>
      </c>
      <c r="BP706" s="54" t="str">
        <f t="shared" si="151"/>
        <v>ne</v>
      </c>
      <c r="BQ706" s="54" t="str">
        <f t="shared" si="152"/>
        <v>ne</v>
      </c>
      <c r="BR706" s="54" t="str">
        <f t="shared" si="153"/>
        <v>ne</v>
      </c>
      <c r="BS706" s="54" t="str">
        <f t="shared" si="144"/>
        <v>ne</v>
      </c>
    </row>
    <row r="707" spans="2:71" x14ac:dyDescent="0.2">
      <c r="B707" s="54" t="e">
        <f>VLOOKUP(E707,'VPS1'!$J$10:$J$29,1,FALSE)</f>
        <v>#N/A</v>
      </c>
      <c r="C707" s="131" t="str">
        <f t="shared" si="145"/>
        <v/>
      </c>
      <c r="D707" s="132"/>
      <c r="E707" s="132"/>
      <c r="F707" s="55"/>
      <c r="G707" s="132"/>
      <c r="H707" s="132"/>
      <c r="I707" s="132"/>
      <c r="J707" s="132"/>
      <c r="K707" s="132"/>
      <c r="L707" s="133"/>
      <c r="M707" s="134"/>
      <c r="N707" s="132"/>
      <c r="O707" s="132"/>
      <c r="P707" s="134" t="str">
        <f t="shared" si="146"/>
        <v>nepildyti</v>
      </c>
      <c r="Q707" s="135" t="str">
        <f t="shared" si="14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40"/>
        <v>0</v>
      </c>
      <c r="BH707" s="54">
        <f t="shared" si="147"/>
        <v>0</v>
      </c>
      <c r="BI707" s="54">
        <f t="shared" si="141"/>
        <v>0</v>
      </c>
      <c r="BJ707" s="54">
        <f t="shared" si="142"/>
        <v>0</v>
      </c>
      <c r="BK707" s="54">
        <f t="shared" si="143"/>
        <v>0</v>
      </c>
      <c r="BL707" s="54">
        <f t="shared" si="148"/>
        <v>0</v>
      </c>
      <c r="BM707" s="54">
        <f t="shared" si="149"/>
        <v>0</v>
      </c>
      <c r="BN707" s="54" t="str">
        <f t="shared" si="150"/>
        <v>ne</v>
      </c>
      <c r="BO707" s="54" t="str">
        <f t="shared" si="151"/>
        <v>ne</v>
      </c>
      <c r="BP707" s="54" t="str">
        <f t="shared" si="151"/>
        <v>ne</v>
      </c>
      <c r="BQ707" s="54" t="str">
        <f t="shared" si="152"/>
        <v>ne</v>
      </c>
      <c r="BR707" s="54" t="str">
        <f t="shared" si="153"/>
        <v>ne</v>
      </c>
      <c r="BS707" s="54" t="str">
        <f t="shared" si="144"/>
        <v>ne</v>
      </c>
    </row>
    <row r="708" spans="2:71" x14ac:dyDescent="0.2">
      <c r="B708" s="54" t="e">
        <f>VLOOKUP(E708,'VPS1'!$J$10:$J$29,1,FALSE)</f>
        <v>#N/A</v>
      </c>
      <c r="C708" s="131" t="str">
        <f t="shared" si="145"/>
        <v/>
      </c>
      <c r="D708" s="132"/>
      <c r="E708" s="132"/>
      <c r="F708" s="55"/>
      <c r="G708" s="132"/>
      <c r="H708" s="132"/>
      <c r="I708" s="132"/>
      <c r="J708" s="132"/>
      <c r="K708" s="132"/>
      <c r="L708" s="133"/>
      <c r="M708" s="134"/>
      <c r="N708" s="132"/>
      <c r="O708" s="132"/>
      <c r="P708" s="134" t="str">
        <f t="shared" si="146"/>
        <v>nepildyti</v>
      </c>
      <c r="Q708" s="135" t="str">
        <f t="shared" si="14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40"/>
        <v>0</v>
      </c>
      <c r="BH708" s="54">
        <f t="shared" si="147"/>
        <v>0</v>
      </c>
      <c r="BI708" s="54">
        <f t="shared" si="141"/>
        <v>0</v>
      </c>
      <c r="BJ708" s="54">
        <f t="shared" si="142"/>
        <v>0</v>
      </c>
      <c r="BK708" s="54">
        <f t="shared" si="143"/>
        <v>0</v>
      </c>
      <c r="BL708" s="54">
        <f t="shared" si="148"/>
        <v>0</v>
      </c>
      <c r="BM708" s="54">
        <f t="shared" si="149"/>
        <v>0</v>
      </c>
      <c r="BN708" s="54" t="str">
        <f t="shared" si="150"/>
        <v>ne</v>
      </c>
      <c r="BO708" s="54" t="str">
        <f t="shared" si="151"/>
        <v>ne</v>
      </c>
      <c r="BP708" s="54" t="str">
        <f t="shared" si="151"/>
        <v>ne</v>
      </c>
      <c r="BQ708" s="54" t="str">
        <f t="shared" si="152"/>
        <v>ne</v>
      </c>
      <c r="BR708" s="54" t="str">
        <f t="shared" si="153"/>
        <v>ne</v>
      </c>
      <c r="BS708" s="54" t="str">
        <f t="shared" si="144"/>
        <v>ne</v>
      </c>
    </row>
    <row r="709" spans="2:71" x14ac:dyDescent="0.2">
      <c r="B709" s="54" t="e">
        <f>VLOOKUP(E709,'VPS1'!$J$10:$J$29,1,FALSE)</f>
        <v>#N/A</v>
      </c>
      <c r="C709" s="131" t="str">
        <f t="shared" si="145"/>
        <v/>
      </c>
      <c r="D709" s="132"/>
      <c r="E709" s="132"/>
      <c r="F709" s="55"/>
      <c r="G709" s="132"/>
      <c r="H709" s="132"/>
      <c r="I709" s="132"/>
      <c r="J709" s="132"/>
      <c r="K709" s="132"/>
      <c r="L709" s="133"/>
      <c r="M709" s="134"/>
      <c r="N709" s="132"/>
      <c r="O709" s="132"/>
      <c r="P709" s="134" t="str">
        <f t="shared" si="146"/>
        <v>nepildyti</v>
      </c>
      <c r="Q709" s="135" t="str">
        <f t="shared" si="14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40"/>
        <v>0</v>
      </c>
      <c r="BH709" s="54">
        <f t="shared" si="147"/>
        <v>0</v>
      </c>
      <c r="BI709" s="54">
        <f t="shared" si="141"/>
        <v>0</v>
      </c>
      <c r="BJ709" s="54">
        <f t="shared" si="142"/>
        <v>0</v>
      </c>
      <c r="BK709" s="54">
        <f t="shared" si="143"/>
        <v>0</v>
      </c>
      <c r="BL709" s="54">
        <f t="shared" si="148"/>
        <v>0</v>
      </c>
      <c r="BM709" s="54">
        <f t="shared" si="149"/>
        <v>0</v>
      </c>
      <c r="BN709" s="54" t="str">
        <f t="shared" si="150"/>
        <v>ne</v>
      </c>
      <c r="BO709" s="54" t="str">
        <f t="shared" si="151"/>
        <v>ne</v>
      </c>
      <c r="BP709" s="54" t="str">
        <f t="shared" si="151"/>
        <v>ne</v>
      </c>
      <c r="BQ709" s="54" t="str">
        <f t="shared" si="152"/>
        <v>ne</v>
      </c>
      <c r="BR709" s="54" t="str">
        <f t="shared" si="153"/>
        <v>ne</v>
      </c>
      <c r="BS709" s="54" t="str">
        <f t="shared" si="144"/>
        <v>ne</v>
      </c>
    </row>
    <row r="710" spans="2:71" x14ac:dyDescent="0.2">
      <c r="B710" s="54" t="e">
        <f>VLOOKUP(E710,'VPS1'!$J$10:$J$29,1,FALSE)</f>
        <v>#N/A</v>
      </c>
      <c r="C710" s="131" t="str">
        <f t="shared" si="145"/>
        <v/>
      </c>
      <c r="D710" s="132"/>
      <c r="E710" s="132"/>
      <c r="F710" s="55"/>
      <c r="G710" s="132"/>
      <c r="H710" s="132"/>
      <c r="I710" s="132"/>
      <c r="J710" s="132"/>
      <c r="K710" s="132"/>
      <c r="L710" s="133"/>
      <c r="M710" s="134"/>
      <c r="N710" s="132"/>
      <c r="O710" s="132"/>
      <c r="P710" s="134" t="str">
        <f t="shared" si="146"/>
        <v>nepildyti</v>
      </c>
      <c r="Q710" s="135" t="str">
        <f t="shared" si="14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si="140"/>
        <v>0</v>
      </c>
      <c r="BH710" s="54">
        <f t="shared" si="147"/>
        <v>0</v>
      </c>
      <c r="BI710" s="54">
        <f t="shared" si="141"/>
        <v>0</v>
      </c>
      <c r="BJ710" s="54">
        <f t="shared" si="142"/>
        <v>0</v>
      </c>
      <c r="BK710" s="54">
        <f t="shared" si="143"/>
        <v>0</v>
      </c>
      <c r="BL710" s="54">
        <f t="shared" si="148"/>
        <v>0</v>
      </c>
      <c r="BM710" s="54">
        <f t="shared" si="149"/>
        <v>0</v>
      </c>
      <c r="BN710" s="54" t="str">
        <f t="shared" si="150"/>
        <v>ne</v>
      </c>
      <c r="BO710" s="54" t="str">
        <f t="shared" si="151"/>
        <v>ne</v>
      </c>
      <c r="BP710" s="54" t="str">
        <f t="shared" si="151"/>
        <v>ne</v>
      </c>
      <c r="BQ710" s="54" t="str">
        <f t="shared" si="152"/>
        <v>ne</v>
      </c>
      <c r="BR710" s="54" t="str">
        <f t="shared" si="153"/>
        <v>ne</v>
      </c>
      <c r="BS710" s="54" t="str">
        <f t="shared" si="144"/>
        <v>ne</v>
      </c>
    </row>
    <row r="711" spans="2:71" x14ac:dyDescent="0.2">
      <c r="B711" s="54" t="e">
        <f>VLOOKUP(E711,'VPS1'!$J$10:$J$29,1,FALSE)</f>
        <v>#N/A</v>
      </c>
      <c r="C711" s="131" t="str">
        <f t="shared" si="145"/>
        <v/>
      </c>
      <c r="D711" s="132"/>
      <c r="E711" s="132"/>
      <c r="F711" s="55"/>
      <c r="G711" s="132"/>
      <c r="H711" s="132"/>
      <c r="I711" s="132"/>
      <c r="J711" s="132"/>
      <c r="K711" s="132"/>
      <c r="L711" s="133"/>
      <c r="M711" s="134"/>
      <c r="N711" s="132"/>
      <c r="O711" s="132"/>
      <c r="P711" s="134" t="str">
        <f t="shared" si="146"/>
        <v>nepildyti</v>
      </c>
      <c r="Q711" s="135" t="str">
        <f t="shared" si="146"/>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40"/>
        <v>0</v>
      </c>
      <c r="BH711" s="54">
        <f t="shared" si="147"/>
        <v>0</v>
      </c>
      <c r="BI711" s="54">
        <f t="shared" si="141"/>
        <v>0</v>
      </c>
      <c r="BJ711" s="54">
        <f t="shared" si="142"/>
        <v>0</v>
      </c>
      <c r="BK711" s="54">
        <f t="shared" si="143"/>
        <v>0</v>
      </c>
      <c r="BL711" s="54">
        <f t="shared" si="148"/>
        <v>0</v>
      </c>
      <c r="BM711" s="54">
        <f t="shared" si="149"/>
        <v>0</v>
      </c>
      <c r="BN711" s="54" t="str">
        <f t="shared" si="150"/>
        <v>ne</v>
      </c>
      <c r="BO711" s="54" t="str">
        <f t="shared" si="151"/>
        <v>ne</v>
      </c>
      <c r="BP711" s="54" t="str">
        <f t="shared" si="151"/>
        <v>ne</v>
      </c>
      <c r="BQ711" s="54" t="str">
        <f t="shared" si="152"/>
        <v>ne</v>
      </c>
      <c r="BR711" s="54" t="str">
        <f t="shared" si="153"/>
        <v>ne</v>
      </c>
      <c r="BS711" s="54" t="str">
        <f t="shared" si="144"/>
        <v>ne</v>
      </c>
    </row>
    <row r="712" spans="2:71" x14ac:dyDescent="0.2">
      <c r="B712" s="54" t="e">
        <f>VLOOKUP(E712,'VPS1'!$J$10:$J$29,1,FALSE)</f>
        <v>#N/A</v>
      </c>
      <c r="C712" s="131" t="str">
        <f t="shared" si="145"/>
        <v/>
      </c>
      <c r="D712" s="132"/>
      <c r="E712" s="132"/>
      <c r="F712" s="55"/>
      <c r="G712" s="132"/>
      <c r="H712" s="132"/>
      <c r="I712" s="132"/>
      <c r="J712" s="132"/>
      <c r="K712" s="132"/>
      <c r="L712" s="133"/>
      <c r="M712" s="134"/>
      <c r="N712" s="132"/>
      <c r="O712" s="132"/>
      <c r="P712" s="134" t="str">
        <f t="shared" si="146"/>
        <v>nepildyti</v>
      </c>
      <c r="Q712" s="135" t="str">
        <f t="shared" si="146"/>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40"/>
        <v>0</v>
      </c>
      <c r="BH712" s="54">
        <f t="shared" si="147"/>
        <v>0</v>
      </c>
      <c r="BI712" s="54">
        <f t="shared" si="141"/>
        <v>0</v>
      </c>
      <c r="BJ712" s="54">
        <f t="shared" si="142"/>
        <v>0</v>
      </c>
      <c r="BK712" s="54">
        <f t="shared" si="143"/>
        <v>0</v>
      </c>
      <c r="BL712" s="54">
        <f t="shared" si="148"/>
        <v>0</v>
      </c>
      <c r="BM712" s="54">
        <f t="shared" si="149"/>
        <v>0</v>
      </c>
      <c r="BN712" s="54" t="str">
        <f t="shared" si="150"/>
        <v>ne</v>
      </c>
      <c r="BO712" s="54" t="str">
        <f t="shared" si="151"/>
        <v>ne</v>
      </c>
      <c r="BP712" s="54" t="str">
        <f t="shared" si="151"/>
        <v>ne</v>
      </c>
      <c r="BQ712" s="54" t="str">
        <f t="shared" si="152"/>
        <v>ne</v>
      </c>
      <c r="BR712" s="54" t="str">
        <f t="shared" si="153"/>
        <v>ne</v>
      </c>
      <c r="BS712" s="54" t="str">
        <f t="shared" si="144"/>
        <v>ne</v>
      </c>
    </row>
    <row r="713" spans="2:71" x14ac:dyDescent="0.2">
      <c r="B713" s="54" t="e">
        <f>VLOOKUP(E713,'VPS1'!$J$10:$J$29,1,FALSE)</f>
        <v>#N/A</v>
      </c>
      <c r="C713" s="131" t="str">
        <f t="shared" si="145"/>
        <v/>
      </c>
      <c r="D713" s="132"/>
      <c r="E713" s="132"/>
      <c r="F713" s="55"/>
      <c r="G713" s="132"/>
      <c r="H713" s="132"/>
      <c r="I713" s="132"/>
      <c r="J713" s="132"/>
      <c r="K713" s="132"/>
      <c r="L713" s="133"/>
      <c r="M713" s="134"/>
      <c r="N713" s="132"/>
      <c r="O713" s="132"/>
      <c r="P713" s="134" t="str">
        <f t="shared" si="146"/>
        <v>nepildyti</v>
      </c>
      <c r="Q713" s="135" t="str">
        <f t="shared" si="146"/>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40"/>
        <v>0</v>
      </c>
      <c r="BH713" s="54">
        <f t="shared" si="147"/>
        <v>0</v>
      </c>
      <c r="BI713" s="54">
        <f t="shared" si="141"/>
        <v>0</v>
      </c>
      <c r="BJ713" s="54">
        <f t="shared" si="142"/>
        <v>0</v>
      </c>
      <c r="BK713" s="54">
        <f t="shared" si="143"/>
        <v>0</v>
      </c>
      <c r="BL713" s="54">
        <f t="shared" si="148"/>
        <v>0</v>
      </c>
      <c r="BM713" s="54">
        <f t="shared" si="149"/>
        <v>0</v>
      </c>
      <c r="BN713" s="54" t="str">
        <f t="shared" si="150"/>
        <v>ne</v>
      </c>
      <c r="BO713" s="54" t="str">
        <f t="shared" si="151"/>
        <v>ne</v>
      </c>
      <c r="BP713" s="54" t="str">
        <f t="shared" si="151"/>
        <v>ne</v>
      </c>
      <c r="BQ713" s="54" t="str">
        <f t="shared" si="152"/>
        <v>ne</v>
      </c>
      <c r="BR713" s="54" t="str">
        <f t="shared" si="153"/>
        <v>ne</v>
      </c>
      <c r="BS713" s="54" t="str">
        <f t="shared" si="144"/>
        <v>ne</v>
      </c>
    </row>
    <row r="714" spans="2:71" x14ac:dyDescent="0.2">
      <c r="B714" s="54" t="e">
        <f>VLOOKUP(E714,'VPS1'!$J$10:$J$29,1,FALSE)</f>
        <v>#N/A</v>
      </c>
      <c r="C714" s="131" t="str">
        <f t="shared" si="145"/>
        <v/>
      </c>
      <c r="D714" s="132"/>
      <c r="E714" s="132"/>
      <c r="F714" s="55"/>
      <c r="G714" s="132"/>
      <c r="H714" s="132"/>
      <c r="I714" s="132"/>
      <c r="J714" s="132"/>
      <c r="K714" s="132"/>
      <c r="L714" s="133"/>
      <c r="M714" s="134"/>
      <c r="N714" s="132"/>
      <c r="O714" s="132"/>
      <c r="P714" s="134" t="str">
        <f t="shared" si="146"/>
        <v>nepildyti</v>
      </c>
      <c r="Q714" s="135" t="str">
        <f t="shared" si="146"/>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ref="BG714:BG777" si="154">IF($F714&gt;0,YEAR($F714),)</f>
        <v>0</v>
      </c>
      <c r="BH714" s="54">
        <f t="shared" si="147"/>
        <v>0</v>
      </c>
      <c r="BI714" s="54">
        <f t="shared" ref="BI714:BI777" si="155">IF($AH714&gt;0,YEAR($AH714),)</f>
        <v>0</v>
      </c>
      <c r="BJ714" s="54">
        <f t="shared" ref="BJ714:BJ777" si="156">IF($AI714&gt;0,YEAR($AI714),)</f>
        <v>0</v>
      </c>
      <c r="BK714" s="54">
        <f t="shared" ref="BK714:BK777" si="157">IF($AJ714&gt;0,YEAR($AJ714),)</f>
        <v>0</v>
      </c>
      <c r="BL714" s="54">
        <f t="shared" si="148"/>
        <v>0</v>
      </c>
      <c r="BM714" s="54">
        <f t="shared" si="149"/>
        <v>0</v>
      </c>
      <c r="BN714" s="54" t="str">
        <f t="shared" si="150"/>
        <v>ne</v>
      </c>
      <c r="BO714" s="54" t="str">
        <f t="shared" si="151"/>
        <v>ne</v>
      </c>
      <c r="BP714" s="54" t="str">
        <f t="shared" si="151"/>
        <v>ne</v>
      </c>
      <c r="BQ714" s="54" t="str">
        <f t="shared" si="152"/>
        <v>ne</v>
      </c>
      <c r="BR714" s="54" t="str">
        <f t="shared" si="153"/>
        <v>ne</v>
      </c>
      <c r="BS714" s="54" t="str">
        <f t="shared" ref="BS714:BS777" si="158">IF(BK714&gt;0,"taip","ne")</f>
        <v>ne</v>
      </c>
    </row>
    <row r="715" spans="2:71" x14ac:dyDescent="0.2">
      <c r="B715" s="54" t="e">
        <f>VLOOKUP(E715,'VPS1'!$J$10:$J$29,1,FALSE)</f>
        <v>#N/A</v>
      </c>
      <c r="C715" s="131" t="str">
        <f t="shared" ref="C715:C778" si="159">LEFT(E715,4)</f>
        <v/>
      </c>
      <c r="D715" s="132"/>
      <c r="E715" s="132"/>
      <c r="F715" s="55"/>
      <c r="G715" s="132"/>
      <c r="H715" s="132"/>
      <c r="I715" s="132"/>
      <c r="J715" s="132"/>
      <c r="K715" s="132"/>
      <c r="L715" s="133"/>
      <c r="M715" s="134"/>
      <c r="N715" s="132"/>
      <c r="O715" s="132"/>
      <c r="P715" s="134" t="str">
        <f t="shared" ref="P715:Q778" si="160">IF($N715="fizinis asmuo","užpildykite","nepildyti")</f>
        <v>nepildyti</v>
      </c>
      <c r="Q715" s="135" t="str">
        <f t="shared" si="160"/>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si="154"/>
        <v>0</v>
      </c>
      <c r="BH715" s="54">
        <f t="shared" ref="BH715:BH778" si="161">IF($AF715&gt;0,YEAR($AF715),)</f>
        <v>0</v>
      </c>
      <c r="BI715" s="54">
        <f t="shared" si="155"/>
        <v>0</v>
      </c>
      <c r="BJ715" s="54">
        <f t="shared" si="156"/>
        <v>0</v>
      </c>
      <c r="BK715" s="54">
        <f t="shared" si="157"/>
        <v>0</v>
      </c>
      <c r="BL715" s="54">
        <f t="shared" ref="BL715:BL778" si="162">IF($AK715&gt;0,$AK715,)</f>
        <v>0</v>
      </c>
      <c r="BM715" s="54">
        <f t="shared" ref="BM715:BM778" si="163">IF($AL715&gt;0,$AL715,)</f>
        <v>0</v>
      </c>
      <c r="BN715" s="54" t="str">
        <f t="shared" ref="BN715:BN778" si="164">IF(BH715&gt;0,"taip","ne")</f>
        <v>ne</v>
      </c>
      <c r="BO715" s="54" t="str">
        <f t="shared" ref="BO715:BP778" si="165">IF(BI715&gt;0,"taip","ne")</f>
        <v>ne</v>
      </c>
      <c r="BP715" s="54" t="str">
        <f t="shared" si="165"/>
        <v>ne</v>
      </c>
      <c r="BQ715" s="54" t="str">
        <f t="shared" ref="BQ715:BQ778" si="166">IF(BL715&gt;0,"taip","ne")</f>
        <v>ne</v>
      </c>
      <c r="BR715" s="54" t="str">
        <f t="shared" ref="BR715:BR778" si="167">IF(BM715&gt;0,"taip","ne")</f>
        <v>ne</v>
      </c>
      <c r="BS715" s="54" t="str">
        <f t="shared" si="158"/>
        <v>ne</v>
      </c>
    </row>
    <row r="716" spans="2:71" x14ac:dyDescent="0.2">
      <c r="B716" s="54" t="e">
        <f>VLOOKUP(E716,'VPS1'!$J$10:$J$29,1,FALSE)</f>
        <v>#N/A</v>
      </c>
      <c r="C716" s="131" t="str">
        <f t="shared" si="159"/>
        <v/>
      </c>
      <c r="D716" s="132"/>
      <c r="E716" s="132"/>
      <c r="F716" s="55"/>
      <c r="G716" s="132"/>
      <c r="H716" s="132"/>
      <c r="I716" s="132"/>
      <c r="J716" s="132"/>
      <c r="K716" s="132"/>
      <c r="L716" s="133"/>
      <c r="M716" s="134"/>
      <c r="N716" s="132"/>
      <c r="O716" s="132"/>
      <c r="P716" s="134" t="str">
        <f t="shared" si="160"/>
        <v>nepildyti</v>
      </c>
      <c r="Q716" s="135" t="str">
        <f t="shared" si="16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54"/>
        <v>0</v>
      </c>
      <c r="BH716" s="54">
        <f t="shared" si="161"/>
        <v>0</v>
      </c>
      <c r="BI716" s="54">
        <f t="shared" si="155"/>
        <v>0</v>
      </c>
      <c r="BJ716" s="54">
        <f t="shared" si="156"/>
        <v>0</v>
      </c>
      <c r="BK716" s="54">
        <f t="shared" si="157"/>
        <v>0</v>
      </c>
      <c r="BL716" s="54">
        <f t="shared" si="162"/>
        <v>0</v>
      </c>
      <c r="BM716" s="54">
        <f t="shared" si="163"/>
        <v>0</v>
      </c>
      <c r="BN716" s="54" t="str">
        <f t="shared" si="164"/>
        <v>ne</v>
      </c>
      <c r="BO716" s="54" t="str">
        <f t="shared" si="165"/>
        <v>ne</v>
      </c>
      <c r="BP716" s="54" t="str">
        <f t="shared" si="165"/>
        <v>ne</v>
      </c>
      <c r="BQ716" s="54" t="str">
        <f t="shared" si="166"/>
        <v>ne</v>
      </c>
      <c r="BR716" s="54" t="str">
        <f t="shared" si="167"/>
        <v>ne</v>
      </c>
      <c r="BS716" s="54" t="str">
        <f t="shared" si="158"/>
        <v>ne</v>
      </c>
    </row>
    <row r="717" spans="2:71" x14ac:dyDescent="0.2">
      <c r="B717" s="54" t="e">
        <f>VLOOKUP(E717,'VPS1'!$J$10:$J$29,1,FALSE)</f>
        <v>#N/A</v>
      </c>
      <c r="C717" s="131" t="str">
        <f t="shared" si="159"/>
        <v/>
      </c>
      <c r="D717" s="132"/>
      <c r="E717" s="132"/>
      <c r="F717" s="55"/>
      <c r="G717" s="132"/>
      <c r="H717" s="132"/>
      <c r="I717" s="132"/>
      <c r="J717" s="132"/>
      <c r="K717" s="132"/>
      <c r="L717" s="133"/>
      <c r="M717" s="134"/>
      <c r="N717" s="132"/>
      <c r="O717" s="132"/>
      <c r="P717" s="134" t="str">
        <f t="shared" si="160"/>
        <v>nepildyti</v>
      </c>
      <c r="Q717" s="135" t="str">
        <f t="shared" si="16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54"/>
        <v>0</v>
      </c>
      <c r="BH717" s="54">
        <f t="shared" si="161"/>
        <v>0</v>
      </c>
      <c r="BI717" s="54">
        <f t="shared" si="155"/>
        <v>0</v>
      </c>
      <c r="BJ717" s="54">
        <f t="shared" si="156"/>
        <v>0</v>
      </c>
      <c r="BK717" s="54">
        <f t="shared" si="157"/>
        <v>0</v>
      </c>
      <c r="BL717" s="54">
        <f t="shared" si="162"/>
        <v>0</v>
      </c>
      <c r="BM717" s="54">
        <f t="shared" si="163"/>
        <v>0</v>
      </c>
      <c r="BN717" s="54" t="str">
        <f t="shared" si="164"/>
        <v>ne</v>
      </c>
      <c r="BO717" s="54" t="str">
        <f t="shared" si="165"/>
        <v>ne</v>
      </c>
      <c r="BP717" s="54" t="str">
        <f t="shared" si="165"/>
        <v>ne</v>
      </c>
      <c r="BQ717" s="54" t="str">
        <f t="shared" si="166"/>
        <v>ne</v>
      </c>
      <c r="BR717" s="54" t="str">
        <f t="shared" si="167"/>
        <v>ne</v>
      </c>
      <c r="BS717" s="54" t="str">
        <f t="shared" si="158"/>
        <v>ne</v>
      </c>
    </row>
    <row r="718" spans="2:71" x14ac:dyDescent="0.2">
      <c r="B718" s="54" t="e">
        <f>VLOOKUP(E718,'VPS1'!$J$10:$J$29,1,FALSE)</f>
        <v>#N/A</v>
      </c>
      <c r="C718" s="131" t="str">
        <f t="shared" si="159"/>
        <v/>
      </c>
      <c r="D718" s="132"/>
      <c r="E718" s="132"/>
      <c r="F718" s="55"/>
      <c r="G718" s="132"/>
      <c r="H718" s="132"/>
      <c r="I718" s="132"/>
      <c r="J718" s="132"/>
      <c r="K718" s="132"/>
      <c r="L718" s="133"/>
      <c r="M718" s="134"/>
      <c r="N718" s="132"/>
      <c r="O718" s="132"/>
      <c r="P718" s="134" t="str">
        <f t="shared" si="160"/>
        <v>nepildyti</v>
      </c>
      <c r="Q718" s="135" t="str">
        <f t="shared" si="16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54"/>
        <v>0</v>
      </c>
      <c r="BH718" s="54">
        <f t="shared" si="161"/>
        <v>0</v>
      </c>
      <c r="BI718" s="54">
        <f t="shared" si="155"/>
        <v>0</v>
      </c>
      <c r="BJ718" s="54">
        <f t="shared" si="156"/>
        <v>0</v>
      </c>
      <c r="BK718" s="54">
        <f t="shared" si="157"/>
        <v>0</v>
      </c>
      <c r="BL718" s="54">
        <f t="shared" si="162"/>
        <v>0</v>
      </c>
      <c r="BM718" s="54">
        <f t="shared" si="163"/>
        <v>0</v>
      </c>
      <c r="BN718" s="54" t="str">
        <f t="shared" si="164"/>
        <v>ne</v>
      </c>
      <c r="BO718" s="54" t="str">
        <f t="shared" si="165"/>
        <v>ne</v>
      </c>
      <c r="BP718" s="54" t="str">
        <f t="shared" si="165"/>
        <v>ne</v>
      </c>
      <c r="BQ718" s="54" t="str">
        <f t="shared" si="166"/>
        <v>ne</v>
      </c>
      <c r="BR718" s="54" t="str">
        <f t="shared" si="167"/>
        <v>ne</v>
      </c>
      <c r="BS718" s="54" t="str">
        <f t="shared" si="158"/>
        <v>ne</v>
      </c>
    </row>
    <row r="719" spans="2:71" x14ac:dyDescent="0.2">
      <c r="B719" s="54" t="e">
        <f>VLOOKUP(E719,'VPS1'!$J$10:$J$29,1,FALSE)</f>
        <v>#N/A</v>
      </c>
      <c r="C719" s="131" t="str">
        <f t="shared" si="159"/>
        <v/>
      </c>
      <c r="D719" s="132"/>
      <c r="E719" s="132"/>
      <c r="F719" s="55"/>
      <c r="G719" s="132"/>
      <c r="H719" s="132"/>
      <c r="I719" s="132"/>
      <c r="J719" s="132"/>
      <c r="K719" s="132"/>
      <c r="L719" s="133"/>
      <c r="M719" s="134"/>
      <c r="N719" s="132"/>
      <c r="O719" s="132"/>
      <c r="P719" s="134" t="str">
        <f t="shared" si="160"/>
        <v>nepildyti</v>
      </c>
      <c r="Q719" s="135" t="str">
        <f t="shared" si="16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54"/>
        <v>0</v>
      </c>
      <c r="BH719" s="54">
        <f t="shared" si="161"/>
        <v>0</v>
      </c>
      <c r="BI719" s="54">
        <f t="shared" si="155"/>
        <v>0</v>
      </c>
      <c r="BJ719" s="54">
        <f t="shared" si="156"/>
        <v>0</v>
      </c>
      <c r="BK719" s="54">
        <f t="shared" si="157"/>
        <v>0</v>
      </c>
      <c r="BL719" s="54">
        <f t="shared" si="162"/>
        <v>0</v>
      </c>
      <c r="BM719" s="54">
        <f t="shared" si="163"/>
        <v>0</v>
      </c>
      <c r="BN719" s="54" t="str">
        <f t="shared" si="164"/>
        <v>ne</v>
      </c>
      <c r="BO719" s="54" t="str">
        <f t="shared" si="165"/>
        <v>ne</v>
      </c>
      <c r="BP719" s="54" t="str">
        <f t="shared" si="165"/>
        <v>ne</v>
      </c>
      <c r="BQ719" s="54" t="str">
        <f t="shared" si="166"/>
        <v>ne</v>
      </c>
      <c r="BR719" s="54" t="str">
        <f t="shared" si="167"/>
        <v>ne</v>
      </c>
      <c r="BS719" s="54" t="str">
        <f t="shared" si="158"/>
        <v>ne</v>
      </c>
    </row>
    <row r="720" spans="2:71" x14ac:dyDescent="0.2">
      <c r="B720" s="54" t="e">
        <f>VLOOKUP(E720,'VPS1'!$J$10:$J$29,1,FALSE)</f>
        <v>#N/A</v>
      </c>
      <c r="C720" s="131" t="str">
        <f t="shared" si="159"/>
        <v/>
      </c>
      <c r="D720" s="132"/>
      <c r="E720" s="132"/>
      <c r="F720" s="55"/>
      <c r="G720" s="132"/>
      <c r="H720" s="132"/>
      <c r="I720" s="132"/>
      <c r="J720" s="132"/>
      <c r="K720" s="132"/>
      <c r="L720" s="133"/>
      <c r="M720" s="134"/>
      <c r="N720" s="132"/>
      <c r="O720" s="132"/>
      <c r="P720" s="134" t="str">
        <f t="shared" si="160"/>
        <v>nepildyti</v>
      </c>
      <c r="Q720" s="135" t="str">
        <f t="shared" si="16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54"/>
        <v>0</v>
      </c>
      <c r="BH720" s="54">
        <f t="shared" si="161"/>
        <v>0</v>
      </c>
      <c r="BI720" s="54">
        <f t="shared" si="155"/>
        <v>0</v>
      </c>
      <c r="BJ720" s="54">
        <f t="shared" si="156"/>
        <v>0</v>
      </c>
      <c r="BK720" s="54">
        <f t="shared" si="157"/>
        <v>0</v>
      </c>
      <c r="BL720" s="54">
        <f t="shared" si="162"/>
        <v>0</v>
      </c>
      <c r="BM720" s="54">
        <f t="shared" si="163"/>
        <v>0</v>
      </c>
      <c r="BN720" s="54" t="str">
        <f t="shared" si="164"/>
        <v>ne</v>
      </c>
      <c r="BO720" s="54" t="str">
        <f t="shared" si="165"/>
        <v>ne</v>
      </c>
      <c r="BP720" s="54" t="str">
        <f t="shared" si="165"/>
        <v>ne</v>
      </c>
      <c r="BQ720" s="54" t="str">
        <f t="shared" si="166"/>
        <v>ne</v>
      </c>
      <c r="BR720" s="54" t="str">
        <f t="shared" si="167"/>
        <v>ne</v>
      </c>
      <c r="BS720" s="54" t="str">
        <f t="shared" si="158"/>
        <v>ne</v>
      </c>
    </row>
    <row r="721" spans="2:71" x14ac:dyDescent="0.2">
      <c r="B721" s="54" t="e">
        <f>VLOOKUP(E721,'VPS1'!$J$10:$J$29,1,FALSE)</f>
        <v>#N/A</v>
      </c>
      <c r="C721" s="131" t="str">
        <f t="shared" si="159"/>
        <v/>
      </c>
      <c r="D721" s="132"/>
      <c r="E721" s="132"/>
      <c r="F721" s="55"/>
      <c r="G721" s="132"/>
      <c r="H721" s="132"/>
      <c r="I721" s="132"/>
      <c r="J721" s="132"/>
      <c r="K721" s="132"/>
      <c r="L721" s="133"/>
      <c r="M721" s="134"/>
      <c r="N721" s="132"/>
      <c r="O721" s="132"/>
      <c r="P721" s="134" t="str">
        <f t="shared" si="160"/>
        <v>nepildyti</v>
      </c>
      <c r="Q721" s="135" t="str">
        <f t="shared" si="16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54"/>
        <v>0</v>
      </c>
      <c r="BH721" s="54">
        <f t="shared" si="161"/>
        <v>0</v>
      </c>
      <c r="BI721" s="54">
        <f t="shared" si="155"/>
        <v>0</v>
      </c>
      <c r="BJ721" s="54">
        <f t="shared" si="156"/>
        <v>0</v>
      </c>
      <c r="BK721" s="54">
        <f t="shared" si="157"/>
        <v>0</v>
      </c>
      <c r="BL721" s="54">
        <f t="shared" si="162"/>
        <v>0</v>
      </c>
      <c r="BM721" s="54">
        <f t="shared" si="163"/>
        <v>0</v>
      </c>
      <c r="BN721" s="54" t="str">
        <f t="shared" si="164"/>
        <v>ne</v>
      </c>
      <c r="BO721" s="54" t="str">
        <f t="shared" si="165"/>
        <v>ne</v>
      </c>
      <c r="BP721" s="54" t="str">
        <f t="shared" si="165"/>
        <v>ne</v>
      </c>
      <c r="BQ721" s="54" t="str">
        <f t="shared" si="166"/>
        <v>ne</v>
      </c>
      <c r="BR721" s="54" t="str">
        <f t="shared" si="167"/>
        <v>ne</v>
      </c>
      <c r="BS721" s="54" t="str">
        <f t="shared" si="158"/>
        <v>ne</v>
      </c>
    </row>
    <row r="722" spans="2:71" x14ac:dyDescent="0.2">
      <c r="B722" s="54" t="e">
        <f>VLOOKUP(E722,'VPS1'!$J$10:$J$29,1,FALSE)</f>
        <v>#N/A</v>
      </c>
      <c r="C722" s="131" t="str">
        <f t="shared" si="159"/>
        <v/>
      </c>
      <c r="D722" s="132"/>
      <c r="E722" s="132"/>
      <c r="F722" s="55"/>
      <c r="G722" s="132"/>
      <c r="H722" s="132"/>
      <c r="I722" s="132"/>
      <c r="J722" s="132"/>
      <c r="K722" s="132"/>
      <c r="L722" s="133"/>
      <c r="M722" s="134"/>
      <c r="N722" s="132"/>
      <c r="O722" s="132"/>
      <c r="P722" s="134" t="str">
        <f t="shared" si="160"/>
        <v>nepildyti</v>
      </c>
      <c r="Q722" s="135" t="str">
        <f t="shared" si="16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54"/>
        <v>0</v>
      </c>
      <c r="BH722" s="54">
        <f t="shared" si="161"/>
        <v>0</v>
      </c>
      <c r="BI722" s="54">
        <f t="shared" si="155"/>
        <v>0</v>
      </c>
      <c r="BJ722" s="54">
        <f t="shared" si="156"/>
        <v>0</v>
      </c>
      <c r="BK722" s="54">
        <f t="shared" si="157"/>
        <v>0</v>
      </c>
      <c r="BL722" s="54">
        <f t="shared" si="162"/>
        <v>0</v>
      </c>
      <c r="BM722" s="54">
        <f t="shared" si="163"/>
        <v>0</v>
      </c>
      <c r="BN722" s="54" t="str">
        <f t="shared" si="164"/>
        <v>ne</v>
      </c>
      <c r="BO722" s="54" t="str">
        <f t="shared" si="165"/>
        <v>ne</v>
      </c>
      <c r="BP722" s="54" t="str">
        <f t="shared" si="165"/>
        <v>ne</v>
      </c>
      <c r="BQ722" s="54" t="str">
        <f t="shared" si="166"/>
        <v>ne</v>
      </c>
      <c r="BR722" s="54" t="str">
        <f t="shared" si="167"/>
        <v>ne</v>
      </c>
      <c r="BS722" s="54" t="str">
        <f t="shared" si="158"/>
        <v>ne</v>
      </c>
    </row>
    <row r="723" spans="2:71" x14ac:dyDescent="0.2">
      <c r="B723" s="54" t="e">
        <f>VLOOKUP(E723,'VPS1'!$J$10:$J$29,1,FALSE)</f>
        <v>#N/A</v>
      </c>
      <c r="C723" s="131" t="str">
        <f t="shared" si="159"/>
        <v/>
      </c>
      <c r="D723" s="132"/>
      <c r="E723" s="132"/>
      <c r="F723" s="55"/>
      <c r="G723" s="132"/>
      <c r="H723" s="132"/>
      <c r="I723" s="132"/>
      <c r="J723" s="132"/>
      <c r="K723" s="132"/>
      <c r="L723" s="133"/>
      <c r="M723" s="134"/>
      <c r="N723" s="132"/>
      <c r="O723" s="132"/>
      <c r="P723" s="134" t="str">
        <f t="shared" si="160"/>
        <v>nepildyti</v>
      </c>
      <c r="Q723" s="135" t="str">
        <f t="shared" si="16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54"/>
        <v>0</v>
      </c>
      <c r="BH723" s="54">
        <f t="shared" si="161"/>
        <v>0</v>
      </c>
      <c r="BI723" s="54">
        <f t="shared" si="155"/>
        <v>0</v>
      </c>
      <c r="BJ723" s="54">
        <f t="shared" si="156"/>
        <v>0</v>
      </c>
      <c r="BK723" s="54">
        <f t="shared" si="157"/>
        <v>0</v>
      </c>
      <c r="BL723" s="54">
        <f t="shared" si="162"/>
        <v>0</v>
      </c>
      <c r="BM723" s="54">
        <f t="shared" si="163"/>
        <v>0</v>
      </c>
      <c r="BN723" s="54" t="str">
        <f t="shared" si="164"/>
        <v>ne</v>
      </c>
      <c r="BO723" s="54" t="str">
        <f t="shared" si="165"/>
        <v>ne</v>
      </c>
      <c r="BP723" s="54" t="str">
        <f t="shared" si="165"/>
        <v>ne</v>
      </c>
      <c r="BQ723" s="54" t="str">
        <f t="shared" si="166"/>
        <v>ne</v>
      </c>
      <c r="BR723" s="54" t="str">
        <f t="shared" si="167"/>
        <v>ne</v>
      </c>
      <c r="BS723" s="54" t="str">
        <f t="shared" si="158"/>
        <v>ne</v>
      </c>
    </row>
    <row r="724" spans="2:71" x14ac:dyDescent="0.2">
      <c r="B724" s="54" t="e">
        <f>VLOOKUP(E724,'VPS1'!$J$10:$J$29,1,FALSE)</f>
        <v>#N/A</v>
      </c>
      <c r="C724" s="131" t="str">
        <f t="shared" si="159"/>
        <v/>
      </c>
      <c r="D724" s="132"/>
      <c r="E724" s="132"/>
      <c r="F724" s="55"/>
      <c r="G724" s="132"/>
      <c r="H724" s="132"/>
      <c r="I724" s="132"/>
      <c r="J724" s="132"/>
      <c r="K724" s="132"/>
      <c r="L724" s="133"/>
      <c r="M724" s="134"/>
      <c r="N724" s="132"/>
      <c r="O724" s="132"/>
      <c r="P724" s="134" t="str">
        <f t="shared" si="160"/>
        <v>nepildyti</v>
      </c>
      <c r="Q724" s="135" t="str">
        <f t="shared" si="16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54"/>
        <v>0</v>
      </c>
      <c r="BH724" s="54">
        <f t="shared" si="161"/>
        <v>0</v>
      </c>
      <c r="BI724" s="54">
        <f t="shared" si="155"/>
        <v>0</v>
      </c>
      <c r="BJ724" s="54">
        <f t="shared" si="156"/>
        <v>0</v>
      </c>
      <c r="BK724" s="54">
        <f t="shared" si="157"/>
        <v>0</v>
      </c>
      <c r="BL724" s="54">
        <f t="shared" si="162"/>
        <v>0</v>
      </c>
      <c r="BM724" s="54">
        <f t="shared" si="163"/>
        <v>0</v>
      </c>
      <c r="BN724" s="54" t="str">
        <f t="shared" si="164"/>
        <v>ne</v>
      </c>
      <c r="BO724" s="54" t="str">
        <f t="shared" si="165"/>
        <v>ne</v>
      </c>
      <c r="BP724" s="54" t="str">
        <f t="shared" si="165"/>
        <v>ne</v>
      </c>
      <c r="BQ724" s="54" t="str">
        <f t="shared" si="166"/>
        <v>ne</v>
      </c>
      <c r="BR724" s="54" t="str">
        <f t="shared" si="167"/>
        <v>ne</v>
      </c>
      <c r="BS724" s="54" t="str">
        <f t="shared" si="158"/>
        <v>ne</v>
      </c>
    </row>
    <row r="725" spans="2:71" x14ac:dyDescent="0.2">
      <c r="B725" s="54" t="e">
        <f>VLOOKUP(E725,'VPS1'!$J$10:$J$29,1,FALSE)</f>
        <v>#N/A</v>
      </c>
      <c r="C725" s="131" t="str">
        <f t="shared" si="159"/>
        <v/>
      </c>
      <c r="D725" s="132"/>
      <c r="E725" s="132"/>
      <c r="F725" s="55"/>
      <c r="G725" s="132"/>
      <c r="H725" s="132"/>
      <c r="I725" s="132"/>
      <c r="J725" s="132"/>
      <c r="K725" s="132"/>
      <c r="L725" s="133"/>
      <c r="M725" s="134"/>
      <c r="N725" s="132"/>
      <c r="O725" s="132"/>
      <c r="P725" s="134" t="str">
        <f t="shared" si="160"/>
        <v>nepildyti</v>
      </c>
      <c r="Q725" s="135" t="str">
        <f t="shared" si="16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54"/>
        <v>0</v>
      </c>
      <c r="BH725" s="54">
        <f t="shared" si="161"/>
        <v>0</v>
      </c>
      <c r="BI725" s="54">
        <f t="shared" si="155"/>
        <v>0</v>
      </c>
      <c r="BJ725" s="54">
        <f t="shared" si="156"/>
        <v>0</v>
      </c>
      <c r="BK725" s="54">
        <f t="shared" si="157"/>
        <v>0</v>
      </c>
      <c r="BL725" s="54">
        <f t="shared" si="162"/>
        <v>0</v>
      </c>
      <c r="BM725" s="54">
        <f t="shared" si="163"/>
        <v>0</v>
      </c>
      <c r="BN725" s="54" t="str">
        <f t="shared" si="164"/>
        <v>ne</v>
      </c>
      <c r="BO725" s="54" t="str">
        <f t="shared" si="165"/>
        <v>ne</v>
      </c>
      <c r="BP725" s="54" t="str">
        <f t="shared" si="165"/>
        <v>ne</v>
      </c>
      <c r="BQ725" s="54" t="str">
        <f t="shared" si="166"/>
        <v>ne</v>
      </c>
      <c r="BR725" s="54" t="str">
        <f t="shared" si="167"/>
        <v>ne</v>
      </c>
      <c r="BS725" s="54" t="str">
        <f t="shared" si="158"/>
        <v>ne</v>
      </c>
    </row>
    <row r="726" spans="2:71" x14ac:dyDescent="0.2">
      <c r="B726" s="54" t="e">
        <f>VLOOKUP(E726,'VPS1'!$J$10:$J$29,1,FALSE)</f>
        <v>#N/A</v>
      </c>
      <c r="C726" s="131" t="str">
        <f t="shared" si="159"/>
        <v/>
      </c>
      <c r="D726" s="132"/>
      <c r="E726" s="132"/>
      <c r="F726" s="55"/>
      <c r="G726" s="132"/>
      <c r="H726" s="132"/>
      <c r="I726" s="132"/>
      <c r="J726" s="132"/>
      <c r="K726" s="132"/>
      <c r="L726" s="133"/>
      <c r="M726" s="134"/>
      <c r="N726" s="132"/>
      <c r="O726" s="132"/>
      <c r="P726" s="134" t="str">
        <f t="shared" si="160"/>
        <v>nepildyti</v>
      </c>
      <c r="Q726" s="135" t="str">
        <f t="shared" si="16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54"/>
        <v>0</v>
      </c>
      <c r="BH726" s="54">
        <f t="shared" si="161"/>
        <v>0</v>
      </c>
      <c r="BI726" s="54">
        <f t="shared" si="155"/>
        <v>0</v>
      </c>
      <c r="BJ726" s="54">
        <f t="shared" si="156"/>
        <v>0</v>
      </c>
      <c r="BK726" s="54">
        <f t="shared" si="157"/>
        <v>0</v>
      </c>
      <c r="BL726" s="54">
        <f t="shared" si="162"/>
        <v>0</v>
      </c>
      <c r="BM726" s="54">
        <f t="shared" si="163"/>
        <v>0</v>
      </c>
      <c r="BN726" s="54" t="str">
        <f t="shared" si="164"/>
        <v>ne</v>
      </c>
      <c r="BO726" s="54" t="str">
        <f t="shared" si="165"/>
        <v>ne</v>
      </c>
      <c r="BP726" s="54" t="str">
        <f t="shared" si="165"/>
        <v>ne</v>
      </c>
      <c r="BQ726" s="54" t="str">
        <f t="shared" si="166"/>
        <v>ne</v>
      </c>
      <c r="BR726" s="54" t="str">
        <f t="shared" si="167"/>
        <v>ne</v>
      </c>
      <c r="BS726" s="54" t="str">
        <f t="shared" si="158"/>
        <v>ne</v>
      </c>
    </row>
    <row r="727" spans="2:71" x14ac:dyDescent="0.2">
      <c r="B727" s="54" t="e">
        <f>VLOOKUP(E727,'VPS1'!$J$10:$J$29,1,FALSE)</f>
        <v>#N/A</v>
      </c>
      <c r="C727" s="131" t="str">
        <f t="shared" si="159"/>
        <v/>
      </c>
      <c r="D727" s="132"/>
      <c r="E727" s="132"/>
      <c r="F727" s="55"/>
      <c r="G727" s="132"/>
      <c r="H727" s="132"/>
      <c r="I727" s="132"/>
      <c r="J727" s="132"/>
      <c r="K727" s="132"/>
      <c r="L727" s="133"/>
      <c r="M727" s="134"/>
      <c r="N727" s="132"/>
      <c r="O727" s="132"/>
      <c r="P727" s="134" t="str">
        <f t="shared" si="160"/>
        <v>nepildyti</v>
      </c>
      <c r="Q727" s="135" t="str">
        <f t="shared" si="16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54"/>
        <v>0</v>
      </c>
      <c r="BH727" s="54">
        <f t="shared" si="161"/>
        <v>0</v>
      </c>
      <c r="BI727" s="54">
        <f t="shared" si="155"/>
        <v>0</v>
      </c>
      <c r="BJ727" s="54">
        <f t="shared" si="156"/>
        <v>0</v>
      </c>
      <c r="BK727" s="54">
        <f t="shared" si="157"/>
        <v>0</v>
      </c>
      <c r="BL727" s="54">
        <f t="shared" si="162"/>
        <v>0</v>
      </c>
      <c r="BM727" s="54">
        <f t="shared" si="163"/>
        <v>0</v>
      </c>
      <c r="BN727" s="54" t="str">
        <f t="shared" si="164"/>
        <v>ne</v>
      </c>
      <c r="BO727" s="54" t="str">
        <f t="shared" si="165"/>
        <v>ne</v>
      </c>
      <c r="BP727" s="54" t="str">
        <f t="shared" si="165"/>
        <v>ne</v>
      </c>
      <c r="BQ727" s="54" t="str">
        <f t="shared" si="166"/>
        <v>ne</v>
      </c>
      <c r="BR727" s="54" t="str">
        <f t="shared" si="167"/>
        <v>ne</v>
      </c>
      <c r="BS727" s="54" t="str">
        <f t="shared" si="158"/>
        <v>ne</v>
      </c>
    </row>
    <row r="728" spans="2:71" x14ac:dyDescent="0.2">
      <c r="B728" s="54" t="e">
        <f>VLOOKUP(E728,'VPS1'!$J$10:$J$29,1,FALSE)</f>
        <v>#N/A</v>
      </c>
      <c r="C728" s="131" t="str">
        <f t="shared" si="159"/>
        <v/>
      </c>
      <c r="D728" s="132"/>
      <c r="E728" s="132"/>
      <c r="F728" s="55"/>
      <c r="G728" s="132"/>
      <c r="H728" s="132"/>
      <c r="I728" s="132"/>
      <c r="J728" s="132"/>
      <c r="K728" s="132"/>
      <c r="L728" s="133"/>
      <c r="M728" s="134"/>
      <c r="N728" s="132"/>
      <c r="O728" s="132"/>
      <c r="P728" s="134" t="str">
        <f t="shared" si="160"/>
        <v>nepildyti</v>
      </c>
      <c r="Q728" s="135" t="str">
        <f t="shared" si="16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54"/>
        <v>0</v>
      </c>
      <c r="BH728" s="54">
        <f t="shared" si="161"/>
        <v>0</v>
      </c>
      <c r="BI728" s="54">
        <f t="shared" si="155"/>
        <v>0</v>
      </c>
      <c r="BJ728" s="54">
        <f t="shared" si="156"/>
        <v>0</v>
      </c>
      <c r="BK728" s="54">
        <f t="shared" si="157"/>
        <v>0</v>
      </c>
      <c r="BL728" s="54">
        <f t="shared" si="162"/>
        <v>0</v>
      </c>
      <c r="BM728" s="54">
        <f t="shared" si="163"/>
        <v>0</v>
      </c>
      <c r="BN728" s="54" t="str">
        <f t="shared" si="164"/>
        <v>ne</v>
      </c>
      <c r="BO728" s="54" t="str">
        <f t="shared" si="165"/>
        <v>ne</v>
      </c>
      <c r="BP728" s="54" t="str">
        <f t="shared" si="165"/>
        <v>ne</v>
      </c>
      <c r="BQ728" s="54" t="str">
        <f t="shared" si="166"/>
        <v>ne</v>
      </c>
      <c r="BR728" s="54" t="str">
        <f t="shared" si="167"/>
        <v>ne</v>
      </c>
      <c r="BS728" s="54" t="str">
        <f t="shared" si="158"/>
        <v>ne</v>
      </c>
    </row>
    <row r="729" spans="2:71" x14ac:dyDescent="0.2">
      <c r="B729" s="54" t="e">
        <f>VLOOKUP(E729,'VPS1'!$J$10:$J$29,1,FALSE)</f>
        <v>#N/A</v>
      </c>
      <c r="C729" s="131" t="str">
        <f t="shared" si="159"/>
        <v/>
      </c>
      <c r="D729" s="132"/>
      <c r="E729" s="132"/>
      <c r="F729" s="55"/>
      <c r="G729" s="132"/>
      <c r="H729" s="132"/>
      <c r="I729" s="132"/>
      <c r="J729" s="132"/>
      <c r="K729" s="132"/>
      <c r="L729" s="133"/>
      <c r="M729" s="134"/>
      <c r="N729" s="132"/>
      <c r="O729" s="132"/>
      <c r="P729" s="134" t="str">
        <f t="shared" si="160"/>
        <v>nepildyti</v>
      </c>
      <c r="Q729" s="135" t="str">
        <f t="shared" si="16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54"/>
        <v>0</v>
      </c>
      <c r="BH729" s="54">
        <f t="shared" si="161"/>
        <v>0</v>
      </c>
      <c r="BI729" s="54">
        <f t="shared" si="155"/>
        <v>0</v>
      </c>
      <c r="BJ729" s="54">
        <f t="shared" si="156"/>
        <v>0</v>
      </c>
      <c r="BK729" s="54">
        <f t="shared" si="157"/>
        <v>0</v>
      </c>
      <c r="BL729" s="54">
        <f t="shared" si="162"/>
        <v>0</v>
      </c>
      <c r="BM729" s="54">
        <f t="shared" si="163"/>
        <v>0</v>
      </c>
      <c r="BN729" s="54" t="str">
        <f t="shared" si="164"/>
        <v>ne</v>
      </c>
      <c r="BO729" s="54" t="str">
        <f t="shared" si="165"/>
        <v>ne</v>
      </c>
      <c r="BP729" s="54" t="str">
        <f t="shared" si="165"/>
        <v>ne</v>
      </c>
      <c r="BQ729" s="54" t="str">
        <f t="shared" si="166"/>
        <v>ne</v>
      </c>
      <c r="BR729" s="54" t="str">
        <f t="shared" si="167"/>
        <v>ne</v>
      </c>
      <c r="BS729" s="54" t="str">
        <f t="shared" si="158"/>
        <v>ne</v>
      </c>
    </row>
    <row r="730" spans="2:71" x14ac:dyDescent="0.2">
      <c r="B730" s="54" t="e">
        <f>VLOOKUP(E730,'VPS1'!$J$10:$J$29,1,FALSE)</f>
        <v>#N/A</v>
      </c>
      <c r="C730" s="131" t="str">
        <f t="shared" si="159"/>
        <v/>
      </c>
      <c r="D730" s="132"/>
      <c r="E730" s="132"/>
      <c r="F730" s="55"/>
      <c r="G730" s="132"/>
      <c r="H730" s="132"/>
      <c r="I730" s="132"/>
      <c r="J730" s="132"/>
      <c r="K730" s="132"/>
      <c r="L730" s="133"/>
      <c r="M730" s="134"/>
      <c r="N730" s="132"/>
      <c r="O730" s="132"/>
      <c r="P730" s="134" t="str">
        <f t="shared" si="160"/>
        <v>nepildyti</v>
      </c>
      <c r="Q730" s="135" t="str">
        <f t="shared" si="16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54"/>
        <v>0</v>
      </c>
      <c r="BH730" s="54">
        <f t="shared" si="161"/>
        <v>0</v>
      </c>
      <c r="BI730" s="54">
        <f t="shared" si="155"/>
        <v>0</v>
      </c>
      <c r="BJ730" s="54">
        <f t="shared" si="156"/>
        <v>0</v>
      </c>
      <c r="BK730" s="54">
        <f t="shared" si="157"/>
        <v>0</v>
      </c>
      <c r="BL730" s="54">
        <f t="shared" si="162"/>
        <v>0</v>
      </c>
      <c r="BM730" s="54">
        <f t="shared" si="163"/>
        <v>0</v>
      </c>
      <c r="BN730" s="54" t="str">
        <f t="shared" si="164"/>
        <v>ne</v>
      </c>
      <c r="BO730" s="54" t="str">
        <f t="shared" si="165"/>
        <v>ne</v>
      </c>
      <c r="BP730" s="54" t="str">
        <f t="shared" si="165"/>
        <v>ne</v>
      </c>
      <c r="BQ730" s="54" t="str">
        <f t="shared" si="166"/>
        <v>ne</v>
      </c>
      <c r="BR730" s="54" t="str">
        <f t="shared" si="167"/>
        <v>ne</v>
      </c>
      <c r="BS730" s="54" t="str">
        <f t="shared" si="158"/>
        <v>ne</v>
      </c>
    </row>
    <row r="731" spans="2:71" x14ac:dyDescent="0.2">
      <c r="B731" s="54" t="e">
        <f>VLOOKUP(E731,'VPS1'!$J$10:$J$29,1,FALSE)</f>
        <v>#N/A</v>
      </c>
      <c r="C731" s="131" t="str">
        <f t="shared" si="159"/>
        <v/>
      </c>
      <c r="D731" s="132"/>
      <c r="E731" s="132"/>
      <c r="F731" s="55"/>
      <c r="G731" s="132"/>
      <c r="H731" s="132"/>
      <c r="I731" s="132"/>
      <c r="J731" s="132"/>
      <c r="K731" s="132"/>
      <c r="L731" s="133"/>
      <c r="M731" s="134"/>
      <c r="N731" s="132"/>
      <c r="O731" s="132"/>
      <c r="P731" s="134" t="str">
        <f t="shared" si="160"/>
        <v>nepildyti</v>
      </c>
      <c r="Q731" s="135" t="str">
        <f t="shared" si="16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54"/>
        <v>0</v>
      </c>
      <c r="BH731" s="54">
        <f t="shared" si="161"/>
        <v>0</v>
      </c>
      <c r="BI731" s="54">
        <f t="shared" si="155"/>
        <v>0</v>
      </c>
      <c r="BJ731" s="54">
        <f t="shared" si="156"/>
        <v>0</v>
      </c>
      <c r="BK731" s="54">
        <f t="shared" si="157"/>
        <v>0</v>
      </c>
      <c r="BL731" s="54">
        <f t="shared" si="162"/>
        <v>0</v>
      </c>
      <c r="BM731" s="54">
        <f t="shared" si="163"/>
        <v>0</v>
      </c>
      <c r="BN731" s="54" t="str">
        <f t="shared" si="164"/>
        <v>ne</v>
      </c>
      <c r="BO731" s="54" t="str">
        <f t="shared" si="165"/>
        <v>ne</v>
      </c>
      <c r="BP731" s="54" t="str">
        <f t="shared" si="165"/>
        <v>ne</v>
      </c>
      <c r="BQ731" s="54" t="str">
        <f t="shared" si="166"/>
        <v>ne</v>
      </c>
      <c r="BR731" s="54" t="str">
        <f t="shared" si="167"/>
        <v>ne</v>
      </c>
      <c r="BS731" s="54" t="str">
        <f t="shared" si="158"/>
        <v>ne</v>
      </c>
    </row>
    <row r="732" spans="2:71" x14ac:dyDescent="0.2">
      <c r="B732" s="54" t="e">
        <f>VLOOKUP(E732,'VPS1'!$J$10:$J$29,1,FALSE)</f>
        <v>#N/A</v>
      </c>
      <c r="C732" s="131" t="str">
        <f t="shared" si="159"/>
        <v/>
      </c>
      <c r="D732" s="132"/>
      <c r="E732" s="132"/>
      <c r="F732" s="55"/>
      <c r="G732" s="132"/>
      <c r="H732" s="132"/>
      <c r="I732" s="132"/>
      <c r="J732" s="132"/>
      <c r="K732" s="132"/>
      <c r="L732" s="133"/>
      <c r="M732" s="134"/>
      <c r="N732" s="132"/>
      <c r="O732" s="132"/>
      <c r="P732" s="134" t="str">
        <f t="shared" si="160"/>
        <v>nepildyti</v>
      </c>
      <c r="Q732" s="135" t="str">
        <f t="shared" si="16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54"/>
        <v>0</v>
      </c>
      <c r="BH732" s="54">
        <f t="shared" si="161"/>
        <v>0</v>
      </c>
      <c r="BI732" s="54">
        <f t="shared" si="155"/>
        <v>0</v>
      </c>
      <c r="BJ732" s="54">
        <f t="shared" si="156"/>
        <v>0</v>
      </c>
      <c r="BK732" s="54">
        <f t="shared" si="157"/>
        <v>0</v>
      </c>
      <c r="BL732" s="54">
        <f t="shared" si="162"/>
        <v>0</v>
      </c>
      <c r="BM732" s="54">
        <f t="shared" si="163"/>
        <v>0</v>
      </c>
      <c r="BN732" s="54" t="str">
        <f t="shared" si="164"/>
        <v>ne</v>
      </c>
      <c r="BO732" s="54" t="str">
        <f t="shared" si="165"/>
        <v>ne</v>
      </c>
      <c r="BP732" s="54" t="str">
        <f t="shared" si="165"/>
        <v>ne</v>
      </c>
      <c r="BQ732" s="54" t="str">
        <f t="shared" si="166"/>
        <v>ne</v>
      </c>
      <c r="BR732" s="54" t="str">
        <f t="shared" si="167"/>
        <v>ne</v>
      </c>
      <c r="BS732" s="54" t="str">
        <f t="shared" si="158"/>
        <v>ne</v>
      </c>
    </row>
    <row r="733" spans="2:71" x14ac:dyDescent="0.2">
      <c r="B733" s="54" t="e">
        <f>VLOOKUP(E733,'VPS1'!$J$10:$J$29,1,FALSE)</f>
        <v>#N/A</v>
      </c>
      <c r="C733" s="131" t="str">
        <f t="shared" si="159"/>
        <v/>
      </c>
      <c r="D733" s="132"/>
      <c r="E733" s="132"/>
      <c r="F733" s="55"/>
      <c r="G733" s="132"/>
      <c r="H733" s="132"/>
      <c r="I733" s="132"/>
      <c r="J733" s="132"/>
      <c r="K733" s="132"/>
      <c r="L733" s="133"/>
      <c r="M733" s="134"/>
      <c r="N733" s="132"/>
      <c r="O733" s="132"/>
      <c r="P733" s="134" t="str">
        <f t="shared" si="160"/>
        <v>nepildyti</v>
      </c>
      <c r="Q733" s="135" t="str">
        <f t="shared" si="16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54"/>
        <v>0</v>
      </c>
      <c r="BH733" s="54">
        <f t="shared" si="161"/>
        <v>0</v>
      </c>
      <c r="BI733" s="54">
        <f t="shared" si="155"/>
        <v>0</v>
      </c>
      <c r="BJ733" s="54">
        <f t="shared" si="156"/>
        <v>0</v>
      </c>
      <c r="BK733" s="54">
        <f t="shared" si="157"/>
        <v>0</v>
      </c>
      <c r="BL733" s="54">
        <f t="shared" si="162"/>
        <v>0</v>
      </c>
      <c r="BM733" s="54">
        <f t="shared" si="163"/>
        <v>0</v>
      </c>
      <c r="BN733" s="54" t="str">
        <f t="shared" si="164"/>
        <v>ne</v>
      </c>
      <c r="BO733" s="54" t="str">
        <f t="shared" si="165"/>
        <v>ne</v>
      </c>
      <c r="BP733" s="54" t="str">
        <f t="shared" si="165"/>
        <v>ne</v>
      </c>
      <c r="BQ733" s="54" t="str">
        <f t="shared" si="166"/>
        <v>ne</v>
      </c>
      <c r="BR733" s="54" t="str">
        <f t="shared" si="167"/>
        <v>ne</v>
      </c>
      <c r="BS733" s="54" t="str">
        <f t="shared" si="158"/>
        <v>ne</v>
      </c>
    </row>
    <row r="734" spans="2:71" x14ac:dyDescent="0.2">
      <c r="B734" s="54" t="e">
        <f>VLOOKUP(E734,'VPS1'!$J$10:$J$29,1,FALSE)</f>
        <v>#N/A</v>
      </c>
      <c r="C734" s="131" t="str">
        <f t="shared" si="159"/>
        <v/>
      </c>
      <c r="D734" s="132"/>
      <c r="E734" s="132"/>
      <c r="F734" s="55"/>
      <c r="G734" s="132"/>
      <c r="H734" s="132"/>
      <c r="I734" s="132"/>
      <c r="J734" s="132"/>
      <c r="K734" s="132"/>
      <c r="L734" s="133"/>
      <c r="M734" s="134"/>
      <c r="N734" s="132"/>
      <c r="O734" s="132"/>
      <c r="P734" s="134" t="str">
        <f t="shared" si="160"/>
        <v>nepildyti</v>
      </c>
      <c r="Q734" s="135" t="str">
        <f t="shared" si="16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54"/>
        <v>0</v>
      </c>
      <c r="BH734" s="54">
        <f t="shared" si="161"/>
        <v>0</v>
      </c>
      <c r="BI734" s="54">
        <f t="shared" si="155"/>
        <v>0</v>
      </c>
      <c r="BJ734" s="54">
        <f t="shared" si="156"/>
        <v>0</v>
      </c>
      <c r="BK734" s="54">
        <f t="shared" si="157"/>
        <v>0</v>
      </c>
      <c r="BL734" s="54">
        <f t="shared" si="162"/>
        <v>0</v>
      </c>
      <c r="BM734" s="54">
        <f t="shared" si="163"/>
        <v>0</v>
      </c>
      <c r="BN734" s="54" t="str">
        <f t="shared" si="164"/>
        <v>ne</v>
      </c>
      <c r="BO734" s="54" t="str">
        <f t="shared" si="165"/>
        <v>ne</v>
      </c>
      <c r="BP734" s="54" t="str">
        <f t="shared" si="165"/>
        <v>ne</v>
      </c>
      <c r="BQ734" s="54" t="str">
        <f t="shared" si="166"/>
        <v>ne</v>
      </c>
      <c r="BR734" s="54" t="str">
        <f t="shared" si="167"/>
        <v>ne</v>
      </c>
      <c r="BS734" s="54" t="str">
        <f t="shared" si="158"/>
        <v>ne</v>
      </c>
    </row>
    <row r="735" spans="2:71" x14ac:dyDescent="0.2">
      <c r="B735" s="54" t="e">
        <f>VLOOKUP(E735,'VPS1'!$J$10:$J$29,1,FALSE)</f>
        <v>#N/A</v>
      </c>
      <c r="C735" s="131" t="str">
        <f t="shared" si="159"/>
        <v/>
      </c>
      <c r="D735" s="132"/>
      <c r="E735" s="132"/>
      <c r="F735" s="55"/>
      <c r="G735" s="132"/>
      <c r="H735" s="132"/>
      <c r="I735" s="132"/>
      <c r="J735" s="132"/>
      <c r="K735" s="132"/>
      <c r="L735" s="133"/>
      <c r="M735" s="134"/>
      <c r="N735" s="132"/>
      <c r="O735" s="132"/>
      <c r="P735" s="134" t="str">
        <f t="shared" si="160"/>
        <v>nepildyti</v>
      </c>
      <c r="Q735" s="135" t="str">
        <f t="shared" si="16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54"/>
        <v>0</v>
      </c>
      <c r="BH735" s="54">
        <f t="shared" si="161"/>
        <v>0</v>
      </c>
      <c r="BI735" s="54">
        <f t="shared" si="155"/>
        <v>0</v>
      </c>
      <c r="BJ735" s="54">
        <f t="shared" si="156"/>
        <v>0</v>
      </c>
      <c r="BK735" s="54">
        <f t="shared" si="157"/>
        <v>0</v>
      </c>
      <c r="BL735" s="54">
        <f t="shared" si="162"/>
        <v>0</v>
      </c>
      <c r="BM735" s="54">
        <f t="shared" si="163"/>
        <v>0</v>
      </c>
      <c r="BN735" s="54" t="str">
        <f t="shared" si="164"/>
        <v>ne</v>
      </c>
      <c r="BO735" s="54" t="str">
        <f t="shared" si="165"/>
        <v>ne</v>
      </c>
      <c r="BP735" s="54" t="str">
        <f t="shared" si="165"/>
        <v>ne</v>
      </c>
      <c r="BQ735" s="54" t="str">
        <f t="shared" si="166"/>
        <v>ne</v>
      </c>
      <c r="BR735" s="54" t="str">
        <f t="shared" si="167"/>
        <v>ne</v>
      </c>
      <c r="BS735" s="54" t="str">
        <f t="shared" si="158"/>
        <v>ne</v>
      </c>
    </row>
    <row r="736" spans="2:71" x14ac:dyDescent="0.2">
      <c r="B736" s="54" t="e">
        <f>VLOOKUP(E736,'VPS1'!$J$10:$J$29,1,FALSE)</f>
        <v>#N/A</v>
      </c>
      <c r="C736" s="131" t="str">
        <f t="shared" si="159"/>
        <v/>
      </c>
      <c r="D736" s="132"/>
      <c r="E736" s="132"/>
      <c r="F736" s="55"/>
      <c r="G736" s="132"/>
      <c r="H736" s="132"/>
      <c r="I736" s="132"/>
      <c r="J736" s="132"/>
      <c r="K736" s="132"/>
      <c r="L736" s="133"/>
      <c r="M736" s="134"/>
      <c r="N736" s="132"/>
      <c r="O736" s="132"/>
      <c r="P736" s="134" t="str">
        <f t="shared" si="160"/>
        <v>nepildyti</v>
      </c>
      <c r="Q736" s="135" t="str">
        <f t="shared" si="16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54"/>
        <v>0</v>
      </c>
      <c r="BH736" s="54">
        <f t="shared" si="161"/>
        <v>0</v>
      </c>
      <c r="BI736" s="54">
        <f t="shared" si="155"/>
        <v>0</v>
      </c>
      <c r="BJ736" s="54">
        <f t="shared" si="156"/>
        <v>0</v>
      </c>
      <c r="BK736" s="54">
        <f t="shared" si="157"/>
        <v>0</v>
      </c>
      <c r="BL736" s="54">
        <f t="shared" si="162"/>
        <v>0</v>
      </c>
      <c r="BM736" s="54">
        <f t="shared" si="163"/>
        <v>0</v>
      </c>
      <c r="BN736" s="54" t="str">
        <f t="shared" si="164"/>
        <v>ne</v>
      </c>
      <c r="BO736" s="54" t="str">
        <f t="shared" si="165"/>
        <v>ne</v>
      </c>
      <c r="BP736" s="54" t="str">
        <f t="shared" si="165"/>
        <v>ne</v>
      </c>
      <c r="BQ736" s="54" t="str">
        <f t="shared" si="166"/>
        <v>ne</v>
      </c>
      <c r="BR736" s="54" t="str">
        <f t="shared" si="167"/>
        <v>ne</v>
      </c>
      <c r="BS736" s="54" t="str">
        <f t="shared" si="158"/>
        <v>ne</v>
      </c>
    </row>
    <row r="737" spans="2:71" x14ac:dyDescent="0.2">
      <c r="B737" s="54" t="e">
        <f>VLOOKUP(E737,'VPS1'!$J$10:$J$29,1,FALSE)</f>
        <v>#N/A</v>
      </c>
      <c r="C737" s="131" t="str">
        <f t="shared" si="159"/>
        <v/>
      </c>
      <c r="D737" s="132"/>
      <c r="E737" s="132"/>
      <c r="F737" s="55"/>
      <c r="G737" s="132"/>
      <c r="H737" s="132"/>
      <c r="I737" s="132"/>
      <c r="J737" s="132"/>
      <c r="K737" s="132"/>
      <c r="L737" s="133"/>
      <c r="M737" s="134"/>
      <c r="N737" s="132"/>
      <c r="O737" s="132"/>
      <c r="P737" s="134" t="str">
        <f t="shared" si="160"/>
        <v>nepildyti</v>
      </c>
      <c r="Q737" s="135" t="str">
        <f t="shared" si="16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54"/>
        <v>0</v>
      </c>
      <c r="BH737" s="54">
        <f t="shared" si="161"/>
        <v>0</v>
      </c>
      <c r="BI737" s="54">
        <f t="shared" si="155"/>
        <v>0</v>
      </c>
      <c r="BJ737" s="54">
        <f t="shared" si="156"/>
        <v>0</v>
      </c>
      <c r="BK737" s="54">
        <f t="shared" si="157"/>
        <v>0</v>
      </c>
      <c r="BL737" s="54">
        <f t="shared" si="162"/>
        <v>0</v>
      </c>
      <c r="BM737" s="54">
        <f t="shared" si="163"/>
        <v>0</v>
      </c>
      <c r="BN737" s="54" t="str">
        <f t="shared" si="164"/>
        <v>ne</v>
      </c>
      <c r="BO737" s="54" t="str">
        <f t="shared" si="165"/>
        <v>ne</v>
      </c>
      <c r="BP737" s="54" t="str">
        <f t="shared" si="165"/>
        <v>ne</v>
      </c>
      <c r="BQ737" s="54" t="str">
        <f t="shared" si="166"/>
        <v>ne</v>
      </c>
      <c r="BR737" s="54" t="str">
        <f t="shared" si="167"/>
        <v>ne</v>
      </c>
      <c r="BS737" s="54" t="str">
        <f t="shared" si="158"/>
        <v>ne</v>
      </c>
    </row>
    <row r="738" spans="2:71" x14ac:dyDescent="0.2">
      <c r="B738" s="54" t="e">
        <f>VLOOKUP(E738,'VPS1'!$J$10:$J$29,1,FALSE)</f>
        <v>#N/A</v>
      </c>
      <c r="C738" s="131" t="str">
        <f t="shared" si="159"/>
        <v/>
      </c>
      <c r="D738" s="132"/>
      <c r="E738" s="132"/>
      <c r="F738" s="55"/>
      <c r="G738" s="132"/>
      <c r="H738" s="132"/>
      <c r="I738" s="132"/>
      <c r="J738" s="132"/>
      <c r="K738" s="132"/>
      <c r="L738" s="133"/>
      <c r="M738" s="134"/>
      <c r="N738" s="132"/>
      <c r="O738" s="132"/>
      <c r="P738" s="134" t="str">
        <f t="shared" si="160"/>
        <v>nepildyti</v>
      </c>
      <c r="Q738" s="135" t="str">
        <f t="shared" si="16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54"/>
        <v>0</v>
      </c>
      <c r="BH738" s="54">
        <f t="shared" si="161"/>
        <v>0</v>
      </c>
      <c r="BI738" s="54">
        <f t="shared" si="155"/>
        <v>0</v>
      </c>
      <c r="BJ738" s="54">
        <f t="shared" si="156"/>
        <v>0</v>
      </c>
      <c r="BK738" s="54">
        <f t="shared" si="157"/>
        <v>0</v>
      </c>
      <c r="BL738" s="54">
        <f t="shared" si="162"/>
        <v>0</v>
      </c>
      <c r="BM738" s="54">
        <f t="shared" si="163"/>
        <v>0</v>
      </c>
      <c r="BN738" s="54" t="str">
        <f t="shared" si="164"/>
        <v>ne</v>
      </c>
      <c r="BO738" s="54" t="str">
        <f t="shared" si="165"/>
        <v>ne</v>
      </c>
      <c r="BP738" s="54" t="str">
        <f t="shared" si="165"/>
        <v>ne</v>
      </c>
      <c r="BQ738" s="54" t="str">
        <f t="shared" si="166"/>
        <v>ne</v>
      </c>
      <c r="BR738" s="54" t="str">
        <f t="shared" si="167"/>
        <v>ne</v>
      </c>
      <c r="BS738" s="54" t="str">
        <f t="shared" si="158"/>
        <v>ne</v>
      </c>
    </row>
    <row r="739" spans="2:71" x14ac:dyDescent="0.2">
      <c r="B739" s="54" t="e">
        <f>VLOOKUP(E739,'VPS1'!$J$10:$J$29,1,FALSE)</f>
        <v>#N/A</v>
      </c>
      <c r="C739" s="131" t="str">
        <f t="shared" si="159"/>
        <v/>
      </c>
      <c r="D739" s="132"/>
      <c r="E739" s="132"/>
      <c r="F739" s="55"/>
      <c r="G739" s="132"/>
      <c r="H739" s="132"/>
      <c r="I739" s="132"/>
      <c r="J739" s="132"/>
      <c r="K739" s="132"/>
      <c r="L739" s="133"/>
      <c r="M739" s="134"/>
      <c r="N739" s="132"/>
      <c r="O739" s="132"/>
      <c r="P739" s="134" t="str">
        <f t="shared" si="160"/>
        <v>nepildyti</v>
      </c>
      <c r="Q739" s="135" t="str">
        <f t="shared" si="16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54"/>
        <v>0</v>
      </c>
      <c r="BH739" s="54">
        <f t="shared" si="161"/>
        <v>0</v>
      </c>
      <c r="BI739" s="54">
        <f t="shared" si="155"/>
        <v>0</v>
      </c>
      <c r="BJ739" s="54">
        <f t="shared" si="156"/>
        <v>0</v>
      </c>
      <c r="BK739" s="54">
        <f t="shared" si="157"/>
        <v>0</v>
      </c>
      <c r="BL739" s="54">
        <f t="shared" si="162"/>
        <v>0</v>
      </c>
      <c r="BM739" s="54">
        <f t="shared" si="163"/>
        <v>0</v>
      </c>
      <c r="BN739" s="54" t="str">
        <f t="shared" si="164"/>
        <v>ne</v>
      </c>
      <c r="BO739" s="54" t="str">
        <f t="shared" si="165"/>
        <v>ne</v>
      </c>
      <c r="BP739" s="54" t="str">
        <f t="shared" si="165"/>
        <v>ne</v>
      </c>
      <c r="BQ739" s="54" t="str">
        <f t="shared" si="166"/>
        <v>ne</v>
      </c>
      <c r="BR739" s="54" t="str">
        <f t="shared" si="167"/>
        <v>ne</v>
      </c>
      <c r="BS739" s="54" t="str">
        <f t="shared" si="158"/>
        <v>ne</v>
      </c>
    </row>
    <row r="740" spans="2:71" x14ac:dyDescent="0.2">
      <c r="B740" s="54" t="e">
        <f>VLOOKUP(E740,'VPS1'!$J$10:$J$29,1,FALSE)</f>
        <v>#N/A</v>
      </c>
      <c r="C740" s="131" t="str">
        <f t="shared" si="159"/>
        <v/>
      </c>
      <c r="D740" s="132"/>
      <c r="E740" s="132"/>
      <c r="F740" s="55"/>
      <c r="G740" s="132"/>
      <c r="H740" s="132"/>
      <c r="I740" s="132"/>
      <c r="J740" s="132"/>
      <c r="K740" s="132"/>
      <c r="L740" s="133"/>
      <c r="M740" s="134"/>
      <c r="N740" s="132"/>
      <c r="O740" s="132"/>
      <c r="P740" s="134" t="str">
        <f t="shared" si="160"/>
        <v>nepildyti</v>
      </c>
      <c r="Q740" s="135" t="str">
        <f t="shared" si="16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54"/>
        <v>0</v>
      </c>
      <c r="BH740" s="54">
        <f t="shared" si="161"/>
        <v>0</v>
      </c>
      <c r="BI740" s="54">
        <f t="shared" si="155"/>
        <v>0</v>
      </c>
      <c r="BJ740" s="54">
        <f t="shared" si="156"/>
        <v>0</v>
      </c>
      <c r="BK740" s="54">
        <f t="shared" si="157"/>
        <v>0</v>
      </c>
      <c r="BL740" s="54">
        <f t="shared" si="162"/>
        <v>0</v>
      </c>
      <c r="BM740" s="54">
        <f t="shared" si="163"/>
        <v>0</v>
      </c>
      <c r="BN740" s="54" t="str">
        <f t="shared" si="164"/>
        <v>ne</v>
      </c>
      <c r="BO740" s="54" t="str">
        <f t="shared" si="165"/>
        <v>ne</v>
      </c>
      <c r="BP740" s="54" t="str">
        <f t="shared" si="165"/>
        <v>ne</v>
      </c>
      <c r="BQ740" s="54" t="str">
        <f t="shared" si="166"/>
        <v>ne</v>
      </c>
      <c r="BR740" s="54" t="str">
        <f t="shared" si="167"/>
        <v>ne</v>
      </c>
      <c r="BS740" s="54" t="str">
        <f t="shared" si="158"/>
        <v>ne</v>
      </c>
    </row>
    <row r="741" spans="2:71" x14ac:dyDescent="0.2">
      <c r="B741" s="54" t="e">
        <f>VLOOKUP(E741,'VPS1'!$J$10:$J$29,1,FALSE)</f>
        <v>#N/A</v>
      </c>
      <c r="C741" s="131" t="str">
        <f t="shared" si="159"/>
        <v/>
      </c>
      <c r="D741" s="132"/>
      <c r="E741" s="132"/>
      <c r="F741" s="55"/>
      <c r="G741" s="132"/>
      <c r="H741" s="132"/>
      <c r="I741" s="132"/>
      <c r="J741" s="132"/>
      <c r="K741" s="132"/>
      <c r="L741" s="133"/>
      <c r="M741" s="134"/>
      <c r="N741" s="132"/>
      <c r="O741" s="132"/>
      <c r="P741" s="134" t="str">
        <f t="shared" si="160"/>
        <v>nepildyti</v>
      </c>
      <c r="Q741" s="135" t="str">
        <f t="shared" si="16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54"/>
        <v>0</v>
      </c>
      <c r="BH741" s="54">
        <f t="shared" si="161"/>
        <v>0</v>
      </c>
      <c r="BI741" s="54">
        <f t="shared" si="155"/>
        <v>0</v>
      </c>
      <c r="BJ741" s="54">
        <f t="shared" si="156"/>
        <v>0</v>
      </c>
      <c r="BK741" s="54">
        <f t="shared" si="157"/>
        <v>0</v>
      </c>
      <c r="BL741" s="54">
        <f t="shared" si="162"/>
        <v>0</v>
      </c>
      <c r="BM741" s="54">
        <f t="shared" si="163"/>
        <v>0</v>
      </c>
      <c r="BN741" s="54" t="str">
        <f t="shared" si="164"/>
        <v>ne</v>
      </c>
      <c r="BO741" s="54" t="str">
        <f t="shared" si="165"/>
        <v>ne</v>
      </c>
      <c r="BP741" s="54" t="str">
        <f t="shared" si="165"/>
        <v>ne</v>
      </c>
      <c r="BQ741" s="54" t="str">
        <f t="shared" si="166"/>
        <v>ne</v>
      </c>
      <c r="BR741" s="54" t="str">
        <f t="shared" si="167"/>
        <v>ne</v>
      </c>
      <c r="BS741" s="54" t="str">
        <f t="shared" si="158"/>
        <v>ne</v>
      </c>
    </row>
    <row r="742" spans="2:71" x14ac:dyDescent="0.2">
      <c r="B742" s="54" t="e">
        <f>VLOOKUP(E742,'VPS1'!$J$10:$J$29,1,FALSE)</f>
        <v>#N/A</v>
      </c>
      <c r="C742" s="131" t="str">
        <f t="shared" si="159"/>
        <v/>
      </c>
      <c r="D742" s="132"/>
      <c r="E742" s="132"/>
      <c r="F742" s="55"/>
      <c r="G742" s="132"/>
      <c r="H742" s="132"/>
      <c r="I742" s="132"/>
      <c r="J742" s="132"/>
      <c r="K742" s="132"/>
      <c r="L742" s="133"/>
      <c r="M742" s="134"/>
      <c r="N742" s="132"/>
      <c r="O742" s="132"/>
      <c r="P742" s="134" t="str">
        <f t="shared" si="160"/>
        <v>nepildyti</v>
      </c>
      <c r="Q742" s="135" t="str">
        <f t="shared" si="16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54"/>
        <v>0</v>
      </c>
      <c r="BH742" s="54">
        <f t="shared" si="161"/>
        <v>0</v>
      </c>
      <c r="BI742" s="54">
        <f t="shared" si="155"/>
        <v>0</v>
      </c>
      <c r="BJ742" s="54">
        <f t="shared" si="156"/>
        <v>0</v>
      </c>
      <c r="BK742" s="54">
        <f t="shared" si="157"/>
        <v>0</v>
      </c>
      <c r="BL742" s="54">
        <f t="shared" si="162"/>
        <v>0</v>
      </c>
      <c r="BM742" s="54">
        <f t="shared" si="163"/>
        <v>0</v>
      </c>
      <c r="BN742" s="54" t="str">
        <f t="shared" si="164"/>
        <v>ne</v>
      </c>
      <c r="BO742" s="54" t="str">
        <f t="shared" si="165"/>
        <v>ne</v>
      </c>
      <c r="BP742" s="54" t="str">
        <f t="shared" si="165"/>
        <v>ne</v>
      </c>
      <c r="BQ742" s="54" t="str">
        <f t="shared" si="166"/>
        <v>ne</v>
      </c>
      <c r="BR742" s="54" t="str">
        <f t="shared" si="167"/>
        <v>ne</v>
      </c>
      <c r="BS742" s="54" t="str">
        <f t="shared" si="158"/>
        <v>ne</v>
      </c>
    </row>
    <row r="743" spans="2:71" x14ac:dyDescent="0.2">
      <c r="B743" s="54" t="e">
        <f>VLOOKUP(E743,'VPS1'!$J$10:$J$29,1,FALSE)</f>
        <v>#N/A</v>
      </c>
      <c r="C743" s="131" t="str">
        <f t="shared" si="159"/>
        <v/>
      </c>
      <c r="D743" s="132"/>
      <c r="E743" s="132"/>
      <c r="F743" s="55"/>
      <c r="G743" s="132"/>
      <c r="H743" s="132"/>
      <c r="I743" s="132"/>
      <c r="J743" s="132"/>
      <c r="K743" s="132"/>
      <c r="L743" s="133"/>
      <c r="M743" s="134"/>
      <c r="N743" s="132"/>
      <c r="O743" s="132"/>
      <c r="P743" s="134" t="str">
        <f t="shared" si="160"/>
        <v>nepildyti</v>
      </c>
      <c r="Q743" s="135" t="str">
        <f t="shared" si="16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54"/>
        <v>0</v>
      </c>
      <c r="BH743" s="54">
        <f t="shared" si="161"/>
        <v>0</v>
      </c>
      <c r="BI743" s="54">
        <f t="shared" si="155"/>
        <v>0</v>
      </c>
      <c r="BJ743" s="54">
        <f t="shared" si="156"/>
        <v>0</v>
      </c>
      <c r="BK743" s="54">
        <f t="shared" si="157"/>
        <v>0</v>
      </c>
      <c r="BL743" s="54">
        <f t="shared" si="162"/>
        <v>0</v>
      </c>
      <c r="BM743" s="54">
        <f t="shared" si="163"/>
        <v>0</v>
      </c>
      <c r="BN743" s="54" t="str">
        <f t="shared" si="164"/>
        <v>ne</v>
      </c>
      <c r="BO743" s="54" t="str">
        <f t="shared" si="165"/>
        <v>ne</v>
      </c>
      <c r="BP743" s="54" t="str">
        <f t="shared" si="165"/>
        <v>ne</v>
      </c>
      <c r="BQ743" s="54" t="str">
        <f t="shared" si="166"/>
        <v>ne</v>
      </c>
      <c r="BR743" s="54" t="str">
        <f t="shared" si="167"/>
        <v>ne</v>
      </c>
      <c r="BS743" s="54" t="str">
        <f t="shared" si="158"/>
        <v>ne</v>
      </c>
    </row>
    <row r="744" spans="2:71" x14ac:dyDescent="0.2">
      <c r="B744" s="54" t="e">
        <f>VLOOKUP(E744,'VPS1'!$J$10:$J$29,1,FALSE)</f>
        <v>#N/A</v>
      </c>
      <c r="C744" s="131" t="str">
        <f t="shared" si="159"/>
        <v/>
      </c>
      <c r="D744" s="132"/>
      <c r="E744" s="132"/>
      <c r="F744" s="55"/>
      <c r="G744" s="132"/>
      <c r="H744" s="132"/>
      <c r="I744" s="132"/>
      <c r="J744" s="132"/>
      <c r="K744" s="132"/>
      <c r="L744" s="133"/>
      <c r="M744" s="134"/>
      <c r="N744" s="132"/>
      <c r="O744" s="132"/>
      <c r="P744" s="134" t="str">
        <f t="shared" si="160"/>
        <v>nepildyti</v>
      </c>
      <c r="Q744" s="135" t="str">
        <f t="shared" si="16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54"/>
        <v>0</v>
      </c>
      <c r="BH744" s="54">
        <f t="shared" si="161"/>
        <v>0</v>
      </c>
      <c r="BI744" s="54">
        <f t="shared" si="155"/>
        <v>0</v>
      </c>
      <c r="BJ744" s="54">
        <f t="shared" si="156"/>
        <v>0</v>
      </c>
      <c r="BK744" s="54">
        <f t="shared" si="157"/>
        <v>0</v>
      </c>
      <c r="BL744" s="54">
        <f t="shared" si="162"/>
        <v>0</v>
      </c>
      <c r="BM744" s="54">
        <f t="shared" si="163"/>
        <v>0</v>
      </c>
      <c r="BN744" s="54" t="str">
        <f t="shared" si="164"/>
        <v>ne</v>
      </c>
      <c r="BO744" s="54" t="str">
        <f t="shared" si="165"/>
        <v>ne</v>
      </c>
      <c r="BP744" s="54" t="str">
        <f t="shared" si="165"/>
        <v>ne</v>
      </c>
      <c r="BQ744" s="54" t="str">
        <f t="shared" si="166"/>
        <v>ne</v>
      </c>
      <c r="BR744" s="54" t="str">
        <f t="shared" si="167"/>
        <v>ne</v>
      </c>
      <c r="BS744" s="54" t="str">
        <f t="shared" si="158"/>
        <v>ne</v>
      </c>
    </row>
    <row r="745" spans="2:71" x14ac:dyDescent="0.2">
      <c r="B745" s="54" t="e">
        <f>VLOOKUP(E745,'VPS1'!$J$10:$J$29,1,FALSE)</f>
        <v>#N/A</v>
      </c>
      <c r="C745" s="131" t="str">
        <f t="shared" si="159"/>
        <v/>
      </c>
      <c r="D745" s="132"/>
      <c r="E745" s="132"/>
      <c r="F745" s="55"/>
      <c r="G745" s="132"/>
      <c r="H745" s="132"/>
      <c r="I745" s="132"/>
      <c r="J745" s="132"/>
      <c r="K745" s="132"/>
      <c r="L745" s="133"/>
      <c r="M745" s="134"/>
      <c r="N745" s="132"/>
      <c r="O745" s="132"/>
      <c r="P745" s="134" t="str">
        <f t="shared" si="160"/>
        <v>nepildyti</v>
      </c>
      <c r="Q745" s="135" t="str">
        <f t="shared" si="16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54"/>
        <v>0</v>
      </c>
      <c r="BH745" s="54">
        <f t="shared" si="161"/>
        <v>0</v>
      </c>
      <c r="BI745" s="54">
        <f t="shared" si="155"/>
        <v>0</v>
      </c>
      <c r="BJ745" s="54">
        <f t="shared" si="156"/>
        <v>0</v>
      </c>
      <c r="BK745" s="54">
        <f t="shared" si="157"/>
        <v>0</v>
      </c>
      <c r="BL745" s="54">
        <f t="shared" si="162"/>
        <v>0</v>
      </c>
      <c r="BM745" s="54">
        <f t="shared" si="163"/>
        <v>0</v>
      </c>
      <c r="BN745" s="54" t="str">
        <f t="shared" si="164"/>
        <v>ne</v>
      </c>
      <c r="BO745" s="54" t="str">
        <f t="shared" si="165"/>
        <v>ne</v>
      </c>
      <c r="BP745" s="54" t="str">
        <f t="shared" si="165"/>
        <v>ne</v>
      </c>
      <c r="BQ745" s="54" t="str">
        <f t="shared" si="166"/>
        <v>ne</v>
      </c>
      <c r="BR745" s="54" t="str">
        <f t="shared" si="167"/>
        <v>ne</v>
      </c>
      <c r="BS745" s="54" t="str">
        <f t="shared" si="158"/>
        <v>ne</v>
      </c>
    </row>
    <row r="746" spans="2:71" x14ac:dyDescent="0.2">
      <c r="B746" s="54" t="e">
        <f>VLOOKUP(E746,'VPS1'!$J$10:$J$29,1,FALSE)</f>
        <v>#N/A</v>
      </c>
      <c r="C746" s="131" t="str">
        <f t="shared" si="159"/>
        <v/>
      </c>
      <c r="D746" s="132"/>
      <c r="E746" s="132"/>
      <c r="F746" s="55"/>
      <c r="G746" s="132"/>
      <c r="H746" s="132"/>
      <c r="I746" s="132"/>
      <c r="J746" s="132"/>
      <c r="K746" s="132"/>
      <c r="L746" s="133"/>
      <c r="M746" s="134"/>
      <c r="N746" s="132"/>
      <c r="O746" s="132"/>
      <c r="P746" s="134" t="str">
        <f t="shared" si="160"/>
        <v>nepildyti</v>
      </c>
      <c r="Q746" s="135" t="str">
        <f t="shared" si="16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54"/>
        <v>0</v>
      </c>
      <c r="BH746" s="54">
        <f t="shared" si="161"/>
        <v>0</v>
      </c>
      <c r="BI746" s="54">
        <f t="shared" si="155"/>
        <v>0</v>
      </c>
      <c r="BJ746" s="54">
        <f t="shared" si="156"/>
        <v>0</v>
      </c>
      <c r="BK746" s="54">
        <f t="shared" si="157"/>
        <v>0</v>
      </c>
      <c r="BL746" s="54">
        <f t="shared" si="162"/>
        <v>0</v>
      </c>
      <c r="BM746" s="54">
        <f t="shared" si="163"/>
        <v>0</v>
      </c>
      <c r="BN746" s="54" t="str">
        <f t="shared" si="164"/>
        <v>ne</v>
      </c>
      <c r="BO746" s="54" t="str">
        <f t="shared" si="165"/>
        <v>ne</v>
      </c>
      <c r="BP746" s="54" t="str">
        <f t="shared" si="165"/>
        <v>ne</v>
      </c>
      <c r="BQ746" s="54" t="str">
        <f t="shared" si="166"/>
        <v>ne</v>
      </c>
      <c r="BR746" s="54" t="str">
        <f t="shared" si="167"/>
        <v>ne</v>
      </c>
      <c r="BS746" s="54" t="str">
        <f t="shared" si="158"/>
        <v>ne</v>
      </c>
    </row>
    <row r="747" spans="2:71" x14ac:dyDescent="0.2">
      <c r="B747" s="54" t="e">
        <f>VLOOKUP(E747,'VPS1'!$J$10:$J$29,1,FALSE)</f>
        <v>#N/A</v>
      </c>
      <c r="C747" s="131" t="str">
        <f t="shared" si="159"/>
        <v/>
      </c>
      <c r="D747" s="132"/>
      <c r="E747" s="132"/>
      <c r="F747" s="55"/>
      <c r="G747" s="132"/>
      <c r="H747" s="132"/>
      <c r="I747" s="132"/>
      <c r="J747" s="132"/>
      <c r="K747" s="132"/>
      <c r="L747" s="133"/>
      <c r="M747" s="134"/>
      <c r="N747" s="132"/>
      <c r="O747" s="132"/>
      <c r="P747" s="134" t="str">
        <f t="shared" si="160"/>
        <v>nepildyti</v>
      </c>
      <c r="Q747" s="135" t="str">
        <f t="shared" si="16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54"/>
        <v>0</v>
      </c>
      <c r="BH747" s="54">
        <f t="shared" si="161"/>
        <v>0</v>
      </c>
      <c r="BI747" s="54">
        <f t="shared" si="155"/>
        <v>0</v>
      </c>
      <c r="BJ747" s="54">
        <f t="shared" si="156"/>
        <v>0</v>
      </c>
      <c r="BK747" s="54">
        <f t="shared" si="157"/>
        <v>0</v>
      </c>
      <c r="BL747" s="54">
        <f t="shared" si="162"/>
        <v>0</v>
      </c>
      <c r="BM747" s="54">
        <f t="shared" si="163"/>
        <v>0</v>
      </c>
      <c r="BN747" s="54" t="str">
        <f t="shared" si="164"/>
        <v>ne</v>
      </c>
      <c r="BO747" s="54" t="str">
        <f t="shared" si="165"/>
        <v>ne</v>
      </c>
      <c r="BP747" s="54" t="str">
        <f t="shared" si="165"/>
        <v>ne</v>
      </c>
      <c r="BQ747" s="54" t="str">
        <f t="shared" si="166"/>
        <v>ne</v>
      </c>
      <c r="BR747" s="54" t="str">
        <f t="shared" si="167"/>
        <v>ne</v>
      </c>
      <c r="BS747" s="54" t="str">
        <f t="shared" si="158"/>
        <v>ne</v>
      </c>
    </row>
    <row r="748" spans="2:71" x14ac:dyDescent="0.2">
      <c r="B748" s="54" t="e">
        <f>VLOOKUP(E748,'VPS1'!$J$10:$J$29,1,FALSE)</f>
        <v>#N/A</v>
      </c>
      <c r="C748" s="131" t="str">
        <f t="shared" si="159"/>
        <v/>
      </c>
      <c r="D748" s="132"/>
      <c r="E748" s="132"/>
      <c r="F748" s="55"/>
      <c r="G748" s="132"/>
      <c r="H748" s="132"/>
      <c r="I748" s="132"/>
      <c r="J748" s="132"/>
      <c r="K748" s="132"/>
      <c r="L748" s="133"/>
      <c r="M748" s="134"/>
      <c r="N748" s="132"/>
      <c r="O748" s="132"/>
      <c r="P748" s="134" t="str">
        <f t="shared" si="160"/>
        <v>nepildyti</v>
      </c>
      <c r="Q748" s="135" t="str">
        <f t="shared" si="16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54"/>
        <v>0</v>
      </c>
      <c r="BH748" s="54">
        <f t="shared" si="161"/>
        <v>0</v>
      </c>
      <c r="BI748" s="54">
        <f t="shared" si="155"/>
        <v>0</v>
      </c>
      <c r="BJ748" s="54">
        <f t="shared" si="156"/>
        <v>0</v>
      </c>
      <c r="BK748" s="54">
        <f t="shared" si="157"/>
        <v>0</v>
      </c>
      <c r="BL748" s="54">
        <f t="shared" si="162"/>
        <v>0</v>
      </c>
      <c r="BM748" s="54">
        <f t="shared" si="163"/>
        <v>0</v>
      </c>
      <c r="BN748" s="54" t="str">
        <f t="shared" si="164"/>
        <v>ne</v>
      </c>
      <c r="BO748" s="54" t="str">
        <f t="shared" si="165"/>
        <v>ne</v>
      </c>
      <c r="BP748" s="54" t="str">
        <f t="shared" si="165"/>
        <v>ne</v>
      </c>
      <c r="BQ748" s="54" t="str">
        <f t="shared" si="166"/>
        <v>ne</v>
      </c>
      <c r="BR748" s="54" t="str">
        <f t="shared" si="167"/>
        <v>ne</v>
      </c>
      <c r="BS748" s="54" t="str">
        <f t="shared" si="158"/>
        <v>ne</v>
      </c>
    </row>
    <row r="749" spans="2:71" x14ac:dyDescent="0.2">
      <c r="B749" s="54" t="e">
        <f>VLOOKUP(E749,'VPS1'!$J$10:$J$29,1,FALSE)</f>
        <v>#N/A</v>
      </c>
      <c r="C749" s="131" t="str">
        <f t="shared" si="159"/>
        <v/>
      </c>
      <c r="D749" s="132"/>
      <c r="E749" s="132"/>
      <c r="F749" s="55"/>
      <c r="G749" s="132"/>
      <c r="H749" s="132"/>
      <c r="I749" s="132"/>
      <c r="J749" s="132"/>
      <c r="K749" s="132"/>
      <c r="L749" s="133"/>
      <c r="M749" s="134"/>
      <c r="N749" s="132"/>
      <c r="O749" s="132"/>
      <c r="P749" s="134" t="str">
        <f t="shared" si="160"/>
        <v>nepildyti</v>
      </c>
      <c r="Q749" s="135" t="str">
        <f t="shared" si="16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54"/>
        <v>0</v>
      </c>
      <c r="BH749" s="54">
        <f t="shared" si="161"/>
        <v>0</v>
      </c>
      <c r="BI749" s="54">
        <f t="shared" si="155"/>
        <v>0</v>
      </c>
      <c r="BJ749" s="54">
        <f t="shared" si="156"/>
        <v>0</v>
      </c>
      <c r="BK749" s="54">
        <f t="shared" si="157"/>
        <v>0</v>
      </c>
      <c r="BL749" s="54">
        <f t="shared" si="162"/>
        <v>0</v>
      </c>
      <c r="BM749" s="54">
        <f t="shared" si="163"/>
        <v>0</v>
      </c>
      <c r="BN749" s="54" t="str">
        <f t="shared" si="164"/>
        <v>ne</v>
      </c>
      <c r="BO749" s="54" t="str">
        <f t="shared" si="165"/>
        <v>ne</v>
      </c>
      <c r="BP749" s="54" t="str">
        <f t="shared" si="165"/>
        <v>ne</v>
      </c>
      <c r="BQ749" s="54" t="str">
        <f t="shared" si="166"/>
        <v>ne</v>
      </c>
      <c r="BR749" s="54" t="str">
        <f t="shared" si="167"/>
        <v>ne</v>
      </c>
      <c r="BS749" s="54" t="str">
        <f t="shared" si="158"/>
        <v>ne</v>
      </c>
    </row>
    <row r="750" spans="2:71" x14ac:dyDescent="0.2">
      <c r="B750" s="54" t="e">
        <f>VLOOKUP(E750,'VPS1'!$J$10:$J$29,1,FALSE)</f>
        <v>#N/A</v>
      </c>
      <c r="C750" s="131" t="str">
        <f t="shared" si="159"/>
        <v/>
      </c>
      <c r="D750" s="132"/>
      <c r="E750" s="132"/>
      <c r="F750" s="55"/>
      <c r="G750" s="132"/>
      <c r="H750" s="132"/>
      <c r="I750" s="132"/>
      <c r="J750" s="132"/>
      <c r="K750" s="132"/>
      <c r="L750" s="133"/>
      <c r="M750" s="134"/>
      <c r="N750" s="132"/>
      <c r="O750" s="132"/>
      <c r="P750" s="134" t="str">
        <f t="shared" si="160"/>
        <v>nepildyti</v>
      </c>
      <c r="Q750" s="135" t="str">
        <f t="shared" si="16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54"/>
        <v>0</v>
      </c>
      <c r="BH750" s="54">
        <f t="shared" si="161"/>
        <v>0</v>
      </c>
      <c r="BI750" s="54">
        <f t="shared" si="155"/>
        <v>0</v>
      </c>
      <c r="BJ750" s="54">
        <f t="shared" si="156"/>
        <v>0</v>
      </c>
      <c r="BK750" s="54">
        <f t="shared" si="157"/>
        <v>0</v>
      </c>
      <c r="BL750" s="54">
        <f t="shared" si="162"/>
        <v>0</v>
      </c>
      <c r="BM750" s="54">
        <f t="shared" si="163"/>
        <v>0</v>
      </c>
      <c r="BN750" s="54" t="str">
        <f t="shared" si="164"/>
        <v>ne</v>
      </c>
      <c r="BO750" s="54" t="str">
        <f t="shared" si="165"/>
        <v>ne</v>
      </c>
      <c r="BP750" s="54" t="str">
        <f t="shared" si="165"/>
        <v>ne</v>
      </c>
      <c r="BQ750" s="54" t="str">
        <f t="shared" si="166"/>
        <v>ne</v>
      </c>
      <c r="BR750" s="54" t="str">
        <f t="shared" si="167"/>
        <v>ne</v>
      </c>
      <c r="BS750" s="54" t="str">
        <f t="shared" si="158"/>
        <v>ne</v>
      </c>
    </row>
    <row r="751" spans="2:71" x14ac:dyDescent="0.2">
      <c r="B751" s="54" t="e">
        <f>VLOOKUP(E751,'VPS1'!$J$10:$J$29,1,FALSE)</f>
        <v>#N/A</v>
      </c>
      <c r="C751" s="131" t="str">
        <f t="shared" si="159"/>
        <v/>
      </c>
      <c r="D751" s="132"/>
      <c r="E751" s="132"/>
      <c r="F751" s="55"/>
      <c r="G751" s="132"/>
      <c r="H751" s="132"/>
      <c r="I751" s="132"/>
      <c r="J751" s="132"/>
      <c r="K751" s="132"/>
      <c r="L751" s="133"/>
      <c r="M751" s="134"/>
      <c r="N751" s="132"/>
      <c r="O751" s="132"/>
      <c r="P751" s="134" t="str">
        <f t="shared" si="160"/>
        <v>nepildyti</v>
      </c>
      <c r="Q751" s="135" t="str">
        <f t="shared" si="16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54"/>
        <v>0</v>
      </c>
      <c r="BH751" s="54">
        <f t="shared" si="161"/>
        <v>0</v>
      </c>
      <c r="BI751" s="54">
        <f t="shared" si="155"/>
        <v>0</v>
      </c>
      <c r="BJ751" s="54">
        <f t="shared" si="156"/>
        <v>0</v>
      </c>
      <c r="BK751" s="54">
        <f t="shared" si="157"/>
        <v>0</v>
      </c>
      <c r="BL751" s="54">
        <f t="shared" si="162"/>
        <v>0</v>
      </c>
      <c r="BM751" s="54">
        <f t="shared" si="163"/>
        <v>0</v>
      </c>
      <c r="BN751" s="54" t="str">
        <f t="shared" si="164"/>
        <v>ne</v>
      </c>
      <c r="BO751" s="54" t="str">
        <f t="shared" si="165"/>
        <v>ne</v>
      </c>
      <c r="BP751" s="54" t="str">
        <f t="shared" si="165"/>
        <v>ne</v>
      </c>
      <c r="BQ751" s="54" t="str">
        <f t="shared" si="166"/>
        <v>ne</v>
      </c>
      <c r="BR751" s="54" t="str">
        <f t="shared" si="167"/>
        <v>ne</v>
      </c>
      <c r="BS751" s="54" t="str">
        <f t="shared" si="158"/>
        <v>ne</v>
      </c>
    </row>
    <row r="752" spans="2:71" x14ac:dyDescent="0.2">
      <c r="B752" s="54" t="e">
        <f>VLOOKUP(E752,'VPS1'!$J$10:$J$29,1,FALSE)</f>
        <v>#N/A</v>
      </c>
      <c r="C752" s="131" t="str">
        <f t="shared" si="159"/>
        <v/>
      </c>
      <c r="D752" s="132"/>
      <c r="E752" s="132"/>
      <c r="F752" s="55"/>
      <c r="G752" s="132"/>
      <c r="H752" s="132"/>
      <c r="I752" s="132"/>
      <c r="J752" s="132"/>
      <c r="K752" s="132"/>
      <c r="L752" s="133"/>
      <c r="M752" s="134"/>
      <c r="N752" s="132"/>
      <c r="O752" s="132"/>
      <c r="P752" s="134" t="str">
        <f t="shared" si="160"/>
        <v>nepildyti</v>
      </c>
      <c r="Q752" s="135" t="str">
        <f t="shared" si="16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54"/>
        <v>0</v>
      </c>
      <c r="BH752" s="54">
        <f t="shared" si="161"/>
        <v>0</v>
      </c>
      <c r="BI752" s="54">
        <f t="shared" si="155"/>
        <v>0</v>
      </c>
      <c r="BJ752" s="54">
        <f t="shared" si="156"/>
        <v>0</v>
      </c>
      <c r="BK752" s="54">
        <f t="shared" si="157"/>
        <v>0</v>
      </c>
      <c r="BL752" s="54">
        <f t="shared" si="162"/>
        <v>0</v>
      </c>
      <c r="BM752" s="54">
        <f t="shared" si="163"/>
        <v>0</v>
      </c>
      <c r="BN752" s="54" t="str">
        <f t="shared" si="164"/>
        <v>ne</v>
      </c>
      <c r="BO752" s="54" t="str">
        <f t="shared" si="165"/>
        <v>ne</v>
      </c>
      <c r="BP752" s="54" t="str">
        <f t="shared" si="165"/>
        <v>ne</v>
      </c>
      <c r="BQ752" s="54" t="str">
        <f t="shared" si="166"/>
        <v>ne</v>
      </c>
      <c r="BR752" s="54" t="str">
        <f t="shared" si="167"/>
        <v>ne</v>
      </c>
      <c r="BS752" s="54" t="str">
        <f t="shared" si="158"/>
        <v>ne</v>
      </c>
    </row>
    <row r="753" spans="2:71" x14ac:dyDescent="0.2">
      <c r="B753" s="54" t="e">
        <f>VLOOKUP(E753,'VPS1'!$J$10:$J$29,1,FALSE)</f>
        <v>#N/A</v>
      </c>
      <c r="C753" s="131" t="str">
        <f t="shared" si="159"/>
        <v/>
      </c>
      <c r="D753" s="132"/>
      <c r="E753" s="132"/>
      <c r="F753" s="55"/>
      <c r="G753" s="132"/>
      <c r="H753" s="132"/>
      <c r="I753" s="132"/>
      <c r="J753" s="132"/>
      <c r="K753" s="132"/>
      <c r="L753" s="133"/>
      <c r="M753" s="134"/>
      <c r="N753" s="132"/>
      <c r="O753" s="132"/>
      <c r="P753" s="134" t="str">
        <f t="shared" si="160"/>
        <v>nepildyti</v>
      </c>
      <c r="Q753" s="135" t="str">
        <f t="shared" si="16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54"/>
        <v>0</v>
      </c>
      <c r="BH753" s="54">
        <f t="shared" si="161"/>
        <v>0</v>
      </c>
      <c r="BI753" s="54">
        <f t="shared" si="155"/>
        <v>0</v>
      </c>
      <c r="BJ753" s="54">
        <f t="shared" si="156"/>
        <v>0</v>
      </c>
      <c r="BK753" s="54">
        <f t="shared" si="157"/>
        <v>0</v>
      </c>
      <c r="BL753" s="54">
        <f t="shared" si="162"/>
        <v>0</v>
      </c>
      <c r="BM753" s="54">
        <f t="shared" si="163"/>
        <v>0</v>
      </c>
      <c r="BN753" s="54" t="str">
        <f t="shared" si="164"/>
        <v>ne</v>
      </c>
      <c r="BO753" s="54" t="str">
        <f t="shared" si="165"/>
        <v>ne</v>
      </c>
      <c r="BP753" s="54" t="str">
        <f t="shared" si="165"/>
        <v>ne</v>
      </c>
      <c r="BQ753" s="54" t="str">
        <f t="shared" si="166"/>
        <v>ne</v>
      </c>
      <c r="BR753" s="54" t="str">
        <f t="shared" si="167"/>
        <v>ne</v>
      </c>
      <c r="BS753" s="54" t="str">
        <f t="shared" si="158"/>
        <v>ne</v>
      </c>
    </row>
    <row r="754" spans="2:71" x14ac:dyDescent="0.2">
      <c r="B754" s="54" t="e">
        <f>VLOOKUP(E754,'VPS1'!$J$10:$J$29,1,FALSE)</f>
        <v>#N/A</v>
      </c>
      <c r="C754" s="131" t="str">
        <f t="shared" si="159"/>
        <v/>
      </c>
      <c r="D754" s="132"/>
      <c r="E754" s="132"/>
      <c r="F754" s="55"/>
      <c r="G754" s="132"/>
      <c r="H754" s="132"/>
      <c r="I754" s="132"/>
      <c r="J754" s="132"/>
      <c r="K754" s="132"/>
      <c r="L754" s="133"/>
      <c r="M754" s="134"/>
      <c r="N754" s="132"/>
      <c r="O754" s="132"/>
      <c r="P754" s="134" t="str">
        <f t="shared" si="160"/>
        <v>nepildyti</v>
      </c>
      <c r="Q754" s="135" t="str">
        <f t="shared" si="16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54"/>
        <v>0</v>
      </c>
      <c r="BH754" s="54">
        <f t="shared" si="161"/>
        <v>0</v>
      </c>
      <c r="BI754" s="54">
        <f t="shared" si="155"/>
        <v>0</v>
      </c>
      <c r="BJ754" s="54">
        <f t="shared" si="156"/>
        <v>0</v>
      </c>
      <c r="BK754" s="54">
        <f t="shared" si="157"/>
        <v>0</v>
      </c>
      <c r="BL754" s="54">
        <f t="shared" si="162"/>
        <v>0</v>
      </c>
      <c r="BM754" s="54">
        <f t="shared" si="163"/>
        <v>0</v>
      </c>
      <c r="BN754" s="54" t="str">
        <f t="shared" si="164"/>
        <v>ne</v>
      </c>
      <c r="BO754" s="54" t="str">
        <f t="shared" si="165"/>
        <v>ne</v>
      </c>
      <c r="BP754" s="54" t="str">
        <f t="shared" si="165"/>
        <v>ne</v>
      </c>
      <c r="BQ754" s="54" t="str">
        <f t="shared" si="166"/>
        <v>ne</v>
      </c>
      <c r="BR754" s="54" t="str">
        <f t="shared" si="167"/>
        <v>ne</v>
      </c>
      <c r="BS754" s="54" t="str">
        <f t="shared" si="158"/>
        <v>ne</v>
      </c>
    </row>
    <row r="755" spans="2:71" x14ac:dyDescent="0.2">
      <c r="B755" s="54" t="e">
        <f>VLOOKUP(E755,'VPS1'!$J$10:$J$29,1,FALSE)</f>
        <v>#N/A</v>
      </c>
      <c r="C755" s="131" t="str">
        <f t="shared" si="159"/>
        <v/>
      </c>
      <c r="D755" s="132"/>
      <c r="E755" s="132"/>
      <c r="F755" s="55"/>
      <c r="G755" s="132"/>
      <c r="H755" s="132"/>
      <c r="I755" s="132"/>
      <c r="J755" s="132"/>
      <c r="K755" s="132"/>
      <c r="L755" s="133"/>
      <c r="M755" s="134"/>
      <c r="N755" s="132"/>
      <c r="O755" s="132"/>
      <c r="P755" s="134" t="str">
        <f t="shared" si="160"/>
        <v>nepildyti</v>
      </c>
      <c r="Q755" s="135" t="str">
        <f t="shared" si="16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54"/>
        <v>0</v>
      </c>
      <c r="BH755" s="54">
        <f t="shared" si="161"/>
        <v>0</v>
      </c>
      <c r="BI755" s="54">
        <f t="shared" si="155"/>
        <v>0</v>
      </c>
      <c r="BJ755" s="54">
        <f t="shared" si="156"/>
        <v>0</v>
      </c>
      <c r="BK755" s="54">
        <f t="shared" si="157"/>
        <v>0</v>
      </c>
      <c r="BL755" s="54">
        <f t="shared" si="162"/>
        <v>0</v>
      </c>
      <c r="BM755" s="54">
        <f t="shared" si="163"/>
        <v>0</v>
      </c>
      <c r="BN755" s="54" t="str">
        <f t="shared" si="164"/>
        <v>ne</v>
      </c>
      <c r="BO755" s="54" t="str">
        <f t="shared" si="165"/>
        <v>ne</v>
      </c>
      <c r="BP755" s="54" t="str">
        <f t="shared" si="165"/>
        <v>ne</v>
      </c>
      <c r="BQ755" s="54" t="str">
        <f t="shared" si="166"/>
        <v>ne</v>
      </c>
      <c r="BR755" s="54" t="str">
        <f t="shared" si="167"/>
        <v>ne</v>
      </c>
      <c r="BS755" s="54" t="str">
        <f t="shared" si="158"/>
        <v>ne</v>
      </c>
    </row>
    <row r="756" spans="2:71" x14ac:dyDescent="0.2">
      <c r="B756" s="54" t="e">
        <f>VLOOKUP(E756,'VPS1'!$J$10:$J$29,1,FALSE)</f>
        <v>#N/A</v>
      </c>
      <c r="C756" s="131" t="str">
        <f t="shared" si="159"/>
        <v/>
      </c>
      <c r="D756" s="132"/>
      <c r="E756" s="132"/>
      <c r="F756" s="55"/>
      <c r="G756" s="132"/>
      <c r="H756" s="132"/>
      <c r="I756" s="132"/>
      <c r="J756" s="132"/>
      <c r="K756" s="132"/>
      <c r="L756" s="133"/>
      <c r="M756" s="134"/>
      <c r="N756" s="132"/>
      <c r="O756" s="132"/>
      <c r="P756" s="134" t="str">
        <f t="shared" si="160"/>
        <v>nepildyti</v>
      </c>
      <c r="Q756" s="135" t="str">
        <f t="shared" si="16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54"/>
        <v>0</v>
      </c>
      <c r="BH756" s="54">
        <f t="shared" si="161"/>
        <v>0</v>
      </c>
      <c r="BI756" s="54">
        <f t="shared" si="155"/>
        <v>0</v>
      </c>
      <c r="BJ756" s="54">
        <f t="shared" si="156"/>
        <v>0</v>
      </c>
      <c r="BK756" s="54">
        <f t="shared" si="157"/>
        <v>0</v>
      </c>
      <c r="BL756" s="54">
        <f t="shared" si="162"/>
        <v>0</v>
      </c>
      <c r="BM756" s="54">
        <f t="shared" si="163"/>
        <v>0</v>
      </c>
      <c r="BN756" s="54" t="str">
        <f t="shared" si="164"/>
        <v>ne</v>
      </c>
      <c r="BO756" s="54" t="str">
        <f t="shared" si="165"/>
        <v>ne</v>
      </c>
      <c r="BP756" s="54" t="str">
        <f t="shared" si="165"/>
        <v>ne</v>
      </c>
      <c r="BQ756" s="54" t="str">
        <f t="shared" si="166"/>
        <v>ne</v>
      </c>
      <c r="BR756" s="54" t="str">
        <f t="shared" si="167"/>
        <v>ne</v>
      </c>
      <c r="BS756" s="54" t="str">
        <f t="shared" si="158"/>
        <v>ne</v>
      </c>
    </row>
    <row r="757" spans="2:71" x14ac:dyDescent="0.2">
      <c r="B757" s="54" t="e">
        <f>VLOOKUP(E757,'VPS1'!$J$10:$J$29,1,FALSE)</f>
        <v>#N/A</v>
      </c>
      <c r="C757" s="131" t="str">
        <f t="shared" si="159"/>
        <v/>
      </c>
      <c r="D757" s="132"/>
      <c r="E757" s="132"/>
      <c r="F757" s="55"/>
      <c r="G757" s="132"/>
      <c r="H757" s="132"/>
      <c r="I757" s="132"/>
      <c r="J757" s="132"/>
      <c r="K757" s="132"/>
      <c r="L757" s="133"/>
      <c r="M757" s="134"/>
      <c r="N757" s="132"/>
      <c r="O757" s="132"/>
      <c r="P757" s="134" t="str">
        <f t="shared" si="160"/>
        <v>nepildyti</v>
      </c>
      <c r="Q757" s="135" t="str">
        <f t="shared" si="16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54"/>
        <v>0</v>
      </c>
      <c r="BH757" s="54">
        <f t="shared" si="161"/>
        <v>0</v>
      </c>
      <c r="BI757" s="54">
        <f t="shared" si="155"/>
        <v>0</v>
      </c>
      <c r="BJ757" s="54">
        <f t="shared" si="156"/>
        <v>0</v>
      </c>
      <c r="BK757" s="54">
        <f t="shared" si="157"/>
        <v>0</v>
      </c>
      <c r="BL757" s="54">
        <f t="shared" si="162"/>
        <v>0</v>
      </c>
      <c r="BM757" s="54">
        <f t="shared" si="163"/>
        <v>0</v>
      </c>
      <c r="BN757" s="54" t="str">
        <f t="shared" si="164"/>
        <v>ne</v>
      </c>
      <c r="BO757" s="54" t="str">
        <f t="shared" si="165"/>
        <v>ne</v>
      </c>
      <c r="BP757" s="54" t="str">
        <f t="shared" si="165"/>
        <v>ne</v>
      </c>
      <c r="BQ757" s="54" t="str">
        <f t="shared" si="166"/>
        <v>ne</v>
      </c>
      <c r="BR757" s="54" t="str">
        <f t="shared" si="167"/>
        <v>ne</v>
      </c>
      <c r="BS757" s="54" t="str">
        <f t="shared" si="158"/>
        <v>ne</v>
      </c>
    </row>
    <row r="758" spans="2:71" x14ac:dyDescent="0.2">
      <c r="B758" s="54" t="e">
        <f>VLOOKUP(E758,'VPS1'!$J$10:$J$29,1,FALSE)</f>
        <v>#N/A</v>
      </c>
      <c r="C758" s="131" t="str">
        <f t="shared" si="159"/>
        <v/>
      </c>
      <c r="D758" s="132"/>
      <c r="E758" s="132"/>
      <c r="F758" s="55"/>
      <c r="G758" s="132"/>
      <c r="H758" s="132"/>
      <c r="I758" s="132"/>
      <c r="J758" s="132"/>
      <c r="K758" s="132"/>
      <c r="L758" s="133"/>
      <c r="M758" s="134"/>
      <c r="N758" s="132"/>
      <c r="O758" s="132"/>
      <c r="P758" s="134" t="str">
        <f t="shared" si="160"/>
        <v>nepildyti</v>
      </c>
      <c r="Q758" s="135" t="str">
        <f t="shared" si="16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54"/>
        <v>0</v>
      </c>
      <c r="BH758" s="54">
        <f t="shared" si="161"/>
        <v>0</v>
      </c>
      <c r="BI758" s="54">
        <f t="shared" si="155"/>
        <v>0</v>
      </c>
      <c r="BJ758" s="54">
        <f t="shared" si="156"/>
        <v>0</v>
      </c>
      <c r="BK758" s="54">
        <f t="shared" si="157"/>
        <v>0</v>
      </c>
      <c r="BL758" s="54">
        <f t="shared" si="162"/>
        <v>0</v>
      </c>
      <c r="BM758" s="54">
        <f t="shared" si="163"/>
        <v>0</v>
      </c>
      <c r="BN758" s="54" t="str">
        <f t="shared" si="164"/>
        <v>ne</v>
      </c>
      <c r="BO758" s="54" t="str">
        <f t="shared" si="165"/>
        <v>ne</v>
      </c>
      <c r="BP758" s="54" t="str">
        <f t="shared" si="165"/>
        <v>ne</v>
      </c>
      <c r="BQ758" s="54" t="str">
        <f t="shared" si="166"/>
        <v>ne</v>
      </c>
      <c r="BR758" s="54" t="str">
        <f t="shared" si="167"/>
        <v>ne</v>
      </c>
      <c r="BS758" s="54" t="str">
        <f t="shared" si="158"/>
        <v>ne</v>
      </c>
    </row>
    <row r="759" spans="2:71" x14ac:dyDescent="0.2">
      <c r="B759" s="54" t="e">
        <f>VLOOKUP(E759,'VPS1'!$J$10:$J$29,1,FALSE)</f>
        <v>#N/A</v>
      </c>
      <c r="C759" s="131" t="str">
        <f t="shared" si="159"/>
        <v/>
      </c>
      <c r="D759" s="132"/>
      <c r="E759" s="132"/>
      <c r="F759" s="55"/>
      <c r="G759" s="132"/>
      <c r="H759" s="132"/>
      <c r="I759" s="132"/>
      <c r="J759" s="132"/>
      <c r="K759" s="132"/>
      <c r="L759" s="133"/>
      <c r="M759" s="134"/>
      <c r="N759" s="132"/>
      <c r="O759" s="132"/>
      <c r="P759" s="134" t="str">
        <f t="shared" si="160"/>
        <v>nepildyti</v>
      </c>
      <c r="Q759" s="135" t="str">
        <f t="shared" si="16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54"/>
        <v>0</v>
      </c>
      <c r="BH759" s="54">
        <f t="shared" si="161"/>
        <v>0</v>
      </c>
      <c r="BI759" s="54">
        <f t="shared" si="155"/>
        <v>0</v>
      </c>
      <c r="BJ759" s="54">
        <f t="shared" si="156"/>
        <v>0</v>
      </c>
      <c r="BK759" s="54">
        <f t="shared" si="157"/>
        <v>0</v>
      </c>
      <c r="BL759" s="54">
        <f t="shared" si="162"/>
        <v>0</v>
      </c>
      <c r="BM759" s="54">
        <f t="shared" si="163"/>
        <v>0</v>
      </c>
      <c r="BN759" s="54" t="str">
        <f t="shared" si="164"/>
        <v>ne</v>
      </c>
      <c r="BO759" s="54" t="str">
        <f t="shared" si="165"/>
        <v>ne</v>
      </c>
      <c r="BP759" s="54" t="str">
        <f t="shared" si="165"/>
        <v>ne</v>
      </c>
      <c r="BQ759" s="54" t="str">
        <f t="shared" si="166"/>
        <v>ne</v>
      </c>
      <c r="BR759" s="54" t="str">
        <f t="shared" si="167"/>
        <v>ne</v>
      </c>
      <c r="BS759" s="54" t="str">
        <f t="shared" si="158"/>
        <v>ne</v>
      </c>
    </row>
    <row r="760" spans="2:71" x14ac:dyDescent="0.2">
      <c r="B760" s="54" t="e">
        <f>VLOOKUP(E760,'VPS1'!$J$10:$J$29,1,FALSE)</f>
        <v>#N/A</v>
      </c>
      <c r="C760" s="131" t="str">
        <f t="shared" si="159"/>
        <v/>
      </c>
      <c r="D760" s="132"/>
      <c r="E760" s="132"/>
      <c r="F760" s="55"/>
      <c r="G760" s="132"/>
      <c r="H760" s="132"/>
      <c r="I760" s="132"/>
      <c r="J760" s="132"/>
      <c r="K760" s="132"/>
      <c r="L760" s="133"/>
      <c r="M760" s="134"/>
      <c r="N760" s="132"/>
      <c r="O760" s="132"/>
      <c r="P760" s="134" t="str">
        <f t="shared" si="160"/>
        <v>nepildyti</v>
      </c>
      <c r="Q760" s="135" t="str">
        <f t="shared" si="16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54"/>
        <v>0</v>
      </c>
      <c r="BH760" s="54">
        <f t="shared" si="161"/>
        <v>0</v>
      </c>
      <c r="BI760" s="54">
        <f t="shared" si="155"/>
        <v>0</v>
      </c>
      <c r="BJ760" s="54">
        <f t="shared" si="156"/>
        <v>0</v>
      </c>
      <c r="BK760" s="54">
        <f t="shared" si="157"/>
        <v>0</v>
      </c>
      <c r="BL760" s="54">
        <f t="shared" si="162"/>
        <v>0</v>
      </c>
      <c r="BM760" s="54">
        <f t="shared" si="163"/>
        <v>0</v>
      </c>
      <c r="BN760" s="54" t="str">
        <f t="shared" si="164"/>
        <v>ne</v>
      </c>
      <c r="BO760" s="54" t="str">
        <f t="shared" si="165"/>
        <v>ne</v>
      </c>
      <c r="BP760" s="54" t="str">
        <f t="shared" si="165"/>
        <v>ne</v>
      </c>
      <c r="BQ760" s="54" t="str">
        <f t="shared" si="166"/>
        <v>ne</v>
      </c>
      <c r="BR760" s="54" t="str">
        <f t="shared" si="167"/>
        <v>ne</v>
      </c>
      <c r="BS760" s="54" t="str">
        <f t="shared" si="158"/>
        <v>ne</v>
      </c>
    </row>
    <row r="761" spans="2:71" x14ac:dyDescent="0.2">
      <c r="B761" s="54" t="e">
        <f>VLOOKUP(E761,'VPS1'!$J$10:$J$29,1,FALSE)</f>
        <v>#N/A</v>
      </c>
      <c r="C761" s="131" t="str">
        <f t="shared" si="159"/>
        <v/>
      </c>
      <c r="D761" s="132"/>
      <c r="E761" s="132"/>
      <c r="F761" s="55"/>
      <c r="G761" s="132"/>
      <c r="H761" s="132"/>
      <c r="I761" s="132"/>
      <c r="J761" s="132"/>
      <c r="K761" s="132"/>
      <c r="L761" s="133"/>
      <c r="M761" s="134"/>
      <c r="N761" s="132"/>
      <c r="O761" s="132"/>
      <c r="P761" s="134" t="str">
        <f t="shared" si="160"/>
        <v>nepildyti</v>
      </c>
      <c r="Q761" s="135" t="str">
        <f t="shared" si="16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54"/>
        <v>0</v>
      </c>
      <c r="BH761" s="54">
        <f t="shared" si="161"/>
        <v>0</v>
      </c>
      <c r="BI761" s="54">
        <f t="shared" si="155"/>
        <v>0</v>
      </c>
      <c r="BJ761" s="54">
        <f t="shared" si="156"/>
        <v>0</v>
      </c>
      <c r="BK761" s="54">
        <f t="shared" si="157"/>
        <v>0</v>
      </c>
      <c r="BL761" s="54">
        <f t="shared" si="162"/>
        <v>0</v>
      </c>
      <c r="BM761" s="54">
        <f t="shared" si="163"/>
        <v>0</v>
      </c>
      <c r="BN761" s="54" t="str">
        <f t="shared" si="164"/>
        <v>ne</v>
      </c>
      <c r="BO761" s="54" t="str">
        <f t="shared" si="165"/>
        <v>ne</v>
      </c>
      <c r="BP761" s="54" t="str">
        <f t="shared" si="165"/>
        <v>ne</v>
      </c>
      <c r="BQ761" s="54" t="str">
        <f t="shared" si="166"/>
        <v>ne</v>
      </c>
      <c r="BR761" s="54" t="str">
        <f t="shared" si="167"/>
        <v>ne</v>
      </c>
      <c r="BS761" s="54" t="str">
        <f t="shared" si="158"/>
        <v>ne</v>
      </c>
    </row>
    <row r="762" spans="2:71" x14ac:dyDescent="0.2">
      <c r="B762" s="54" t="e">
        <f>VLOOKUP(E762,'VPS1'!$J$10:$J$29,1,FALSE)</f>
        <v>#N/A</v>
      </c>
      <c r="C762" s="131" t="str">
        <f t="shared" si="159"/>
        <v/>
      </c>
      <c r="D762" s="132"/>
      <c r="E762" s="132"/>
      <c r="F762" s="55"/>
      <c r="G762" s="132"/>
      <c r="H762" s="132"/>
      <c r="I762" s="132"/>
      <c r="J762" s="132"/>
      <c r="K762" s="132"/>
      <c r="L762" s="133"/>
      <c r="M762" s="134"/>
      <c r="N762" s="132"/>
      <c r="O762" s="132"/>
      <c r="P762" s="134" t="str">
        <f t="shared" si="160"/>
        <v>nepildyti</v>
      </c>
      <c r="Q762" s="135" t="str">
        <f t="shared" si="16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54"/>
        <v>0</v>
      </c>
      <c r="BH762" s="54">
        <f t="shared" si="161"/>
        <v>0</v>
      </c>
      <c r="BI762" s="54">
        <f t="shared" si="155"/>
        <v>0</v>
      </c>
      <c r="BJ762" s="54">
        <f t="shared" si="156"/>
        <v>0</v>
      </c>
      <c r="BK762" s="54">
        <f t="shared" si="157"/>
        <v>0</v>
      </c>
      <c r="BL762" s="54">
        <f t="shared" si="162"/>
        <v>0</v>
      </c>
      <c r="BM762" s="54">
        <f t="shared" si="163"/>
        <v>0</v>
      </c>
      <c r="BN762" s="54" t="str">
        <f t="shared" si="164"/>
        <v>ne</v>
      </c>
      <c r="BO762" s="54" t="str">
        <f t="shared" si="165"/>
        <v>ne</v>
      </c>
      <c r="BP762" s="54" t="str">
        <f t="shared" si="165"/>
        <v>ne</v>
      </c>
      <c r="BQ762" s="54" t="str">
        <f t="shared" si="166"/>
        <v>ne</v>
      </c>
      <c r="BR762" s="54" t="str">
        <f t="shared" si="167"/>
        <v>ne</v>
      </c>
      <c r="BS762" s="54" t="str">
        <f t="shared" si="158"/>
        <v>ne</v>
      </c>
    </row>
    <row r="763" spans="2:71" x14ac:dyDescent="0.2">
      <c r="B763" s="54" t="e">
        <f>VLOOKUP(E763,'VPS1'!$J$10:$J$29,1,FALSE)</f>
        <v>#N/A</v>
      </c>
      <c r="C763" s="131" t="str">
        <f t="shared" si="159"/>
        <v/>
      </c>
      <c r="D763" s="132"/>
      <c r="E763" s="132"/>
      <c r="F763" s="55"/>
      <c r="G763" s="132"/>
      <c r="H763" s="132"/>
      <c r="I763" s="132"/>
      <c r="J763" s="132"/>
      <c r="K763" s="132"/>
      <c r="L763" s="133"/>
      <c r="M763" s="134"/>
      <c r="N763" s="132"/>
      <c r="O763" s="132"/>
      <c r="P763" s="134" t="str">
        <f t="shared" si="160"/>
        <v>nepildyti</v>
      </c>
      <c r="Q763" s="135" t="str">
        <f t="shared" si="16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54"/>
        <v>0</v>
      </c>
      <c r="BH763" s="54">
        <f t="shared" si="161"/>
        <v>0</v>
      </c>
      <c r="BI763" s="54">
        <f t="shared" si="155"/>
        <v>0</v>
      </c>
      <c r="BJ763" s="54">
        <f t="shared" si="156"/>
        <v>0</v>
      </c>
      <c r="BK763" s="54">
        <f t="shared" si="157"/>
        <v>0</v>
      </c>
      <c r="BL763" s="54">
        <f t="shared" si="162"/>
        <v>0</v>
      </c>
      <c r="BM763" s="54">
        <f t="shared" si="163"/>
        <v>0</v>
      </c>
      <c r="BN763" s="54" t="str">
        <f t="shared" si="164"/>
        <v>ne</v>
      </c>
      <c r="BO763" s="54" t="str">
        <f t="shared" si="165"/>
        <v>ne</v>
      </c>
      <c r="BP763" s="54" t="str">
        <f t="shared" si="165"/>
        <v>ne</v>
      </c>
      <c r="BQ763" s="54" t="str">
        <f t="shared" si="166"/>
        <v>ne</v>
      </c>
      <c r="BR763" s="54" t="str">
        <f t="shared" si="167"/>
        <v>ne</v>
      </c>
      <c r="BS763" s="54" t="str">
        <f t="shared" si="158"/>
        <v>ne</v>
      </c>
    </row>
    <row r="764" spans="2:71" x14ac:dyDescent="0.2">
      <c r="B764" s="54" t="e">
        <f>VLOOKUP(E764,'VPS1'!$J$10:$J$29,1,FALSE)</f>
        <v>#N/A</v>
      </c>
      <c r="C764" s="131" t="str">
        <f t="shared" si="159"/>
        <v/>
      </c>
      <c r="D764" s="132"/>
      <c r="E764" s="132"/>
      <c r="F764" s="55"/>
      <c r="G764" s="132"/>
      <c r="H764" s="132"/>
      <c r="I764" s="132"/>
      <c r="J764" s="132"/>
      <c r="K764" s="132"/>
      <c r="L764" s="133"/>
      <c r="M764" s="134"/>
      <c r="N764" s="132"/>
      <c r="O764" s="132"/>
      <c r="P764" s="134" t="str">
        <f t="shared" si="160"/>
        <v>nepildyti</v>
      </c>
      <c r="Q764" s="135" t="str">
        <f t="shared" si="16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54"/>
        <v>0</v>
      </c>
      <c r="BH764" s="54">
        <f t="shared" si="161"/>
        <v>0</v>
      </c>
      <c r="BI764" s="54">
        <f t="shared" si="155"/>
        <v>0</v>
      </c>
      <c r="BJ764" s="54">
        <f t="shared" si="156"/>
        <v>0</v>
      </c>
      <c r="BK764" s="54">
        <f t="shared" si="157"/>
        <v>0</v>
      </c>
      <c r="BL764" s="54">
        <f t="shared" si="162"/>
        <v>0</v>
      </c>
      <c r="BM764" s="54">
        <f t="shared" si="163"/>
        <v>0</v>
      </c>
      <c r="BN764" s="54" t="str">
        <f t="shared" si="164"/>
        <v>ne</v>
      </c>
      <c r="BO764" s="54" t="str">
        <f t="shared" si="165"/>
        <v>ne</v>
      </c>
      <c r="BP764" s="54" t="str">
        <f t="shared" si="165"/>
        <v>ne</v>
      </c>
      <c r="BQ764" s="54" t="str">
        <f t="shared" si="166"/>
        <v>ne</v>
      </c>
      <c r="BR764" s="54" t="str">
        <f t="shared" si="167"/>
        <v>ne</v>
      </c>
      <c r="BS764" s="54" t="str">
        <f t="shared" si="158"/>
        <v>ne</v>
      </c>
    </row>
    <row r="765" spans="2:71" x14ac:dyDescent="0.2">
      <c r="B765" s="54" t="e">
        <f>VLOOKUP(E765,'VPS1'!$J$10:$J$29,1,FALSE)</f>
        <v>#N/A</v>
      </c>
      <c r="C765" s="131" t="str">
        <f t="shared" si="159"/>
        <v/>
      </c>
      <c r="D765" s="132"/>
      <c r="E765" s="132"/>
      <c r="F765" s="55"/>
      <c r="G765" s="132"/>
      <c r="H765" s="132"/>
      <c r="I765" s="132"/>
      <c r="J765" s="132"/>
      <c r="K765" s="132"/>
      <c r="L765" s="133"/>
      <c r="M765" s="134"/>
      <c r="N765" s="132"/>
      <c r="O765" s="132"/>
      <c r="P765" s="134" t="str">
        <f t="shared" si="160"/>
        <v>nepildyti</v>
      </c>
      <c r="Q765" s="135" t="str">
        <f t="shared" si="16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54"/>
        <v>0</v>
      </c>
      <c r="BH765" s="54">
        <f t="shared" si="161"/>
        <v>0</v>
      </c>
      <c r="BI765" s="54">
        <f t="shared" si="155"/>
        <v>0</v>
      </c>
      <c r="BJ765" s="54">
        <f t="shared" si="156"/>
        <v>0</v>
      </c>
      <c r="BK765" s="54">
        <f t="shared" si="157"/>
        <v>0</v>
      </c>
      <c r="BL765" s="54">
        <f t="shared" si="162"/>
        <v>0</v>
      </c>
      <c r="BM765" s="54">
        <f t="shared" si="163"/>
        <v>0</v>
      </c>
      <c r="BN765" s="54" t="str">
        <f t="shared" si="164"/>
        <v>ne</v>
      </c>
      <c r="BO765" s="54" t="str">
        <f t="shared" si="165"/>
        <v>ne</v>
      </c>
      <c r="BP765" s="54" t="str">
        <f t="shared" si="165"/>
        <v>ne</v>
      </c>
      <c r="BQ765" s="54" t="str">
        <f t="shared" si="166"/>
        <v>ne</v>
      </c>
      <c r="BR765" s="54" t="str">
        <f t="shared" si="167"/>
        <v>ne</v>
      </c>
      <c r="BS765" s="54" t="str">
        <f t="shared" si="158"/>
        <v>ne</v>
      </c>
    </row>
    <row r="766" spans="2:71" x14ac:dyDescent="0.2">
      <c r="B766" s="54" t="e">
        <f>VLOOKUP(E766,'VPS1'!$J$10:$J$29,1,FALSE)</f>
        <v>#N/A</v>
      </c>
      <c r="C766" s="131" t="str">
        <f t="shared" si="159"/>
        <v/>
      </c>
      <c r="D766" s="132"/>
      <c r="E766" s="132"/>
      <c r="F766" s="55"/>
      <c r="G766" s="132"/>
      <c r="H766" s="132"/>
      <c r="I766" s="132"/>
      <c r="J766" s="132"/>
      <c r="K766" s="132"/>
      <c r="L766" s="133"/>
      <c r="M766" s="134"/>
      <c r="N766" s="132"/>
      <c r="O766" s="132"/>
      <c r="P766" s="134" t="str">
        <f t="shared" si="160"/>
        <v>nepildyti</v>
      </c>
      <c r="Q766" s="135" t="str">
        <f t="shared" si="16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54"/>
        <v>0</v>
      </c>
      <c r="BH766" s="54">
        <f t="shared" si="161"/>
        <v>0</v>
      </c>
      <c r="BI766" s="54">
        <f t="shared" si="155"/>
        <v>0</v>
      </c>
      <c r="BJ766" s="54">
        <f t="shared" si="156"/>
        <v>0</v>
      </c>
      <c r="BK766" s="54">
        <f t="shared" si="157"/>
        <v>0</v>
      </c>
      <c r="BL766" s="54">
        <f t="shared" si="162"/>
        <v>0</v>
      </c>
      <c r="BM766" s="54">
        <f t="shared" si="163"/>
        <v>0</v>
      </c>
      <c r="BN766" s="54" t="str">
        <f t="shared" si="164"/>
        <v>ne</v>
      </c>
      <c r="BO766" s="54" t="str">
        <f t="shared" si="165"/>
        <v>ne</v>
      </c>
      <c r="BP766" s="54" t="str">
        <f t="shared" si="165"/>
        <v>ne</v>
      </c>
      <c r="BQ766" s="54" t="str">
        <f t="shared" si="166"/>
        <v>ne</v>
      </c>
      <c r="BR766" s="54" t="str">
        <f t="shared" si="167"/>
        <v>ne</v>
      </c>
      <c r="BS766" s="54" t="str">
        <f t="shared" si="158"/>
        <v>ne</v>
      </c>
    </row>
    <row r="767" spans="2:71" x14ac:dyDescent="0.2">
      <c r="B767" s="54" t="e">
        <f>VLOOKUP(E767,'VPS1'!$J$10:$J$29,1,FALSE)</f>
        <v>#N/A</v>
      </c>
      <c r="C767" s="131" t="str">
        <f t="shared" si="159"/>
        <v/>
      </c>
      <c r="D767" s="132"/>
      <c r="E767" s="132"/>
      <c r="F767" s="55"/>
      <c r="G767" s="132"/>
      <c r="H767" s="132"/>
      <c r="I767" s="132"/>
      <c r="J767" s="132"/>
      <c r="K767" s="132"/>
      <c r="L767" s="133"/>
      <c r="M767" s="134"/>
      <c r="N767" s="132"/>
      <c r="O767" s="132"/>
      <c r="P767" s="134" t="str">
        <f t="shared" si="160"/>
        <v>nepildyti</v>
      </c>
      <c r="Q767" s="135" t="str">
        <f t="shared" si="16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54"/>
        <v>0</v>
      </c>
      <c r="BH767" s="54">
        <f t="shared" si="161"/>
        <v>0</v>
      </c>
      <c r="BI767" s="54">
        <f t="shared" si="155"/>
        <v>0</v>
      </c>
      <c r="BJ767" s="54">
        <f t="shared" si="156"/>
        <v>0</v>
      </c>
      <c r="BK767" s="54">
        <f t="shared" si="157"/>
        <v>0</v>
      </c>
      <c r="BL767" s="54">
        <f t="shared" si="162"/>
        <v>0</v>
      </c>
      <c r="BM767" s="54">
        <f t="shared" si="163"/>
        <v>0</v>
      </c>
      <c r="BN767" s="54" t="str">
        <f t="shared" si="164"/>
        <v>ne</v>
      </c>
      <c r="BO767" s="54" t="str">
        <f t="shared" si="165"/>
        <v>ne</v>
      </c>
      <c r="BP767" s="54" t="str">
        <f t="shared" si="165"/>
        <v>ne</v>
      </c>
      <c r="BQ767" s="54" t="str">
        <f t="shared" si="166"/>
        <v>ne</v>
      </c>
      <c r="BR767" s="54" t="str">
        <f t="shared" si="167"/>
        <v>ne</v>
      </c>
      <c r="BS767" s="54" t="str">
        <f t="shared" si="158"/>
        <v>ne</v>
      </c>
    </row>
    <row r="768" spans="2:71" x14ac:dyDescent="0.2">
      <c r="B768" s="54" t="e">
        <f>VLOOKUP(E768,'VPS1'!$J$10:$J$29,1,FALSE)</f>
        <v>#N/A</v>
      </c>
      <c r="C768" s="131" t="str">
        <f t="shared" si="159"/>
        <v/>
      </c>
      <c r="D768" s="132"/>
      <c r="E768" s="132"/>
      <c r="F768" s="55"/>
      <c r="G768" s="132"/>
      <c r="H768" s="132"/>
      <c r="I768" s="132"/>
      <c r="J768" s="132"/>
      <c r="K768" s="132"/>
      <c r="L768" s="133"/>
      <c r="M768" s="134"/>
      <c r="N768" s="132"/>
      <c r="O768" s="132"/>
      <c r="P768" s="134" t="str">
        <f t="shared" si="160"/>
        <v>nepildyti</v>
      </c>
      <c r="Q768" s="135" t="str">
        <f t="shared" si="16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54"/>
        <v>0</v>
      </c>
      <c r="BH768" s="54">
        <f t="shared" si="161"/>
        <v>0</v>
      </c>
      <c r="BI768" s="54">
        <f t="shared" si="155"/>
        <v>0</v>
      </c>
      <c r="BJ768" s="54">
        <f t="shared" si="156"/>
        <v>0</v>
      </c>
      <c r="BK768" s="54">
        <f t="shared" si="157"/>
        <v>0</v>
      </c>
      <c r="BL768" s="54">
        <f t="shared" si="162"/>
        <v>0</v>
      </c>
      <c r="BM768" s="54">
        <f t="shared" si="163"/>
        <v>0</v>
      </c>
      <c r="BN768" s="54" t="str">
        <f t="shared" si="164"/>
        <v>ne</v>
      </c>
      <c r="BO768" s="54" t="str">
        <f t="shared" si="165"/>
        <v>ne</v>
      </c>
      <c r="BP768" s="54" t="str">
        <f t="shared" si="165"/>
        <v>ne</v>
      </c>
      <c r="BQ768" s="54" t="str">
        <f t="shared" si="166"/>
        <v>ne</v>
      </c>
      <c r="BR768" s="54" t="str">
        <f t="shared" si="167"/>
        <v>ne</v>
      </c>
      <c r="BS768" s="54" t="str">
        <f t="shared" si="158"/>
        <v>ne</v>
      </c>
    </row>
    <row r="769" spans="2:71" x14ac:dyDescent="0.2">
      <c r="B769" s="54" t="e">
        <f>VLOOKUP(E769,'VPS1'!$J$10:$J$29,1,FALSE)</f>
        <v>#N/A</v>
      </c>
      <c r="C769" s="131" t="str">
        <f t="shared" si="159"/>
        <v/>
      </c>
      <c r="D769" s="132"/>
      <c r="E769" s="132"/>
      <c r="F769" s="55"/>
      <c r="G769" s="132"/>
      <c r="H769" s="132"/>
      <c r="I769" s="132"/>
      <c r="J769" s="132"/>
      <c r="K769" s="132"/>
      <c r="L769" s="133"/>
      <c r="M769" s="134"/>
      <c r="N769" s="132"/>
      <c r="O769" s="132"/>
      <c r="P769" s="134" t="str">
        <f t="shared" si="160"/>
        <v>nepildyti</v>
      </c>
      <c r="Q769" s="135" t="str">
        <f t="shared" si="16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54"/>
        <v>0</v>
      </c>
      <c r="BH769" s="54">
        <f t="shared" si="161"/>
        <v>0</v>
      </c>
      <c r="BI769" s="54">
        <f t="shared" si="155"/>
        <v>0</v>
      </c>
      <c r="BJ769" s="54">
        <f t="shared" si="156"/>
        <v>0</v>
      </c>
      <c r="BK769" s="54">
        <f t="shared" si="157"/>
        <v>0</v>
      </c>
      <c r="BL769" s="54">
        <f t="shared" si="162"/>
        <v>0</v>
      </c>
      <c r="BM769" s="54">
        <f t="shared" si="163"/>
        <v>0</v>
      </c>
      <c r="BN769" s="54" t="str">
        <f t="shared" si="164"/>
        <v>ne</v>
      </c>
      <c r="BO769" s="54" t="str">
        <f t="shared" si="165"/>
        <v>ne</v>
      </c>
      <c r="BP769" s="54" t="str">
        <f t="shared" si="165"/>
        <v>ne</v>
      </c>
      <c r="BQ769" s="54" t="str">
        <f t="shared" si="166"/>
        <v>ne</v>
      </c>
      <c r="BR769" s="54" t="str">
        <f t="shared" si="167"/>
        <v>ne</v>
      </c>
      <c r="BS769" s="54" t="str">
        <f t="shared" si="158"/>
        <v>ne</v>
      </c>
    </row>
    <row r="770" spans="2:71" x14ac:dyDescent="0.2">
      <c r="B770" s="54" t="e">
        <f>VLOOKUP(E770,'VPS1'!$J$10:$J$29,1,FALSE)</f>
        <v>#N/A</v>
      </c>
      <c r="C770" s="131" t="str">
        <f t="shared" si="159"/>
        <v/>
      </c>
      <c r="D770" s="132"/>
      <c r="E770" s="132"/>
      <c r="F770" s="55"/>
      <c r="G770" s="132"/>
      <c r="H770" s="132"/>
      <c r="I770" s="132"/>
      <c r="J770" s="132"/>
      <c r="K770" s="132"/>
      <c r="L770" s="133"/>
      <c r="M770" s="134"/>
      <c r="N770" s="132"/>
      <c r="O770" s="132"/>
      <c r="P770" s="134" t="str">
        <f t="shared" si="160"/>
        <v>nepildyti</v>
      </c>
      <c r="Q770" s="135" t="str">
        <f t="shared" si="16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54"/>
        <v>0</v>
      </c>
      <c r="BH770" s="54">
        <f t="shared" si="161"/>
        <v>0</v>
      </c>
      <c r="BI770" s="54">
        <f t="shared" si="155"/>
        <v>0</v>
      </c>
      <c r="BJ770" s="54">
        <f t="shared" si="156"/>
        <v>0</v>
      </c>
      <c r="BK770" s="54">
        <f t="shared" si="157"/>
        <v>0</v>
      </c>
      <c r="BL770" s="54">
        <f t="shared" si="162"/>
        <v>0</v>
      </c>
      <c r="BM770" s="54">
        <f t="shared" si="163"/>
        <v>0</v>
      </c>
      <c r="BN770" s="54" t="str">
        <f t="shared" si="164"/>
        <v>ne</v>
      </c>
      <c r="BO770" s="54" t="str">
        <f t="shared" si="165"/>
        <v>ne</v>
      </c>
      <c r="BP770" s="54" t="str">
        <f t="shared" si="165"/>
        <v>ne</v>
      </c>
      <c r="BQ770" s="54" t="str">
        <f t="shared" si="166"/>
        <v>ne</v>
      </c>
      <c r="BR770" s="54" t="str">
        <f t="shared" si="167"/>
        <v>ne</v>
      </c>
      <c r="BS770" s="54" t="str">
        <f t="shared" si="158"/>
        <v>ne</v>
      </c>
    </row>
    <row r="771" spans="2:71" x14ac:dyDescent="0.2">
      <c r="B771" s="54" t="e">
        <f>VLOOKUP(E771,'VPS1'!$J$10:$J$29,1,FALSE)</f>
        <v>#N/A</v>
      </c>
      <c r="C771" s="131" t="str">
        <f t="shared" si="159"/>
        <v/>
      </c>
      <c r="D771" s="132"/>
      <c r="E771" s="132"/>
      <c r="F771" s="55"/>
      <c r="G771" s="132"/>
      <c r="H771" s="132"/>
      <c r="I771" s="132"/>
      <c r="J771" s="132"/>
      <c r="K771" s="132"/>
      <c r="L771" s="133"/>
      <c r="M771" s="134"/>
      <c r="N771" s="132"/>
      <c r="O771" s="132"/>
      <c r="P771" s="134" t="str">
        <f t="shared" si="160"/>
        <v>nepildyti</v>
      </c>
      <c r="Q771" s="135" t="str">
        <f t="shared" si="16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54"/>
        <v>0</v>
      </c>
      <c r="BH771" s="54">
        <f t="shared" si="161"/>
        <v>0</v>
      </c>
      <c r="BI771" s="54">
        <f t="shared" si="155"/>
        <v>0</v>
      </c>
      <c r="BJ771" s="54">
        <f t="shared" si="156"/>
        <v>0</v>
      </c>
      <c r="BK771" s="54">
        <f t="shared" si="157"/>
        <v>0</v>
      </c>
      <c r="BL771" s="54">
        <f t="shared" si="162"/>
        <v>0</v>
      </c>
      <c r="BM771" s="54">
        <f t="shared" si="163"/>
        <v>0</v>
      </c>
      <c r="BN771" s="54" t="str">
        <f t="shared" si="164"/>
        <v>ne</v>
      </c>
      <c r="BO771" s="54" t="str">
        <f t="shared" si="165"/>
        <v>ne</v>
      </c>
      <c r="BP771" s="54" t="str">
        <f t="shared" si="165"/>
        <v>ne</v>
      </c>
      <c r="BQ771" s="54" t="str">
        <f t="shared" si="166"/>
        <v>ne</v>
      </c>
      <c r="BR771" s="54" t="str">
        <f t="shared" si="167"/>
        <v>ne</v>
      </c>
      <c r="BS771" s="54" t="str">
        <f t="shared" si="158"/>
        <v>ne</v>
      </c>
    </row>
    <row r="772" spans="2:71" x14ac:dyDescent="0.2">
      <c r="B772" s="54" t="e">
        <f>VLOOKUP(E772,'VPS1'!$J$10:$J$29,1,FALSE)</f>
        <v>#N/A</v>
      </c>
      <c r="C772" s="131" t="str">
        <f t="shared" si="159"/>
        <v/>
      </c>
      <c r="D772" s="132"/>
      <c r="E772" s="132"/>
      <c r="F772" s="55"/>
      <c r="G772" s="132"/>
      <c r="H772" s="132"/>
      <c r="I772" s="132"/>
      <c r="J772" s="132"/>
      <c r="K772" s="132"/>
      <c r="L772" s="133"/>
      <c r="M772" s="134"/>
      <c r="N772" s="132"/>
      <c r="O772" s="132"/>
      <c r="P772" s="134" t="str">
        <f t="shared" si="160"/>
        <v>nepildyti</v>
      </c>
      <c r="Q772" s="135" t="str">
        <f t="shared" si="16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54"/>
        <v>0</v>
      </c>
      <c r="BH772" s="54">
        <f t="shared" si="161"/>
        <v>0</v>
      </c>
      <c r="BI772" s="54">
        <f t="shared" si="155"/>
        <v>0</v>
      </c>
      <c r="BJ772" s="54">
        <f t="shared" si="156"/>
        <v>0</v>
      </c>
      <c r="BK772" s="54">
        <f t="shared" si="157"/>
        <v>0</v>
      </c>
      <c r="BL772" s="54">
        <f t="shared" si="162"/>
        <v>0</v>
      </c>
      <c r="BM772" s="54">
        <f t="shared" si="163"/>
        <v>0</v>
      </c>
      <c r="BN772" s="54" t="str">
        <f t="shared" si="164"/>
        <v>ne</v>
      </c>
      <c r="BO772" s="54" t="str">
        <f t="shared" si="165"/>
        <v>ne</v>
      </c>
      <c r="BP772" s="54" t="str">
        <f t="shared" si="165"/>
        <v>ne</v>
      </c>
      <c r="BQ772" s="54" t="str">
        <f t="shared" si="166"/>
        <v>ne</v>
      </c>
      <c r="BR772" s="54" t="str">
        <f t="shared" si="167"/>
        <v>ne</v>
      </c>
      <c r="BS772" s="54" t="str">
        <f t="shared" si="158"/>
        <v>ne</v>
      </c>
    </row>
    <row r="773" spans="2:71" x14ac:dyDescent="0.2">
      <c r="B773" s="54" t="e">
        <f>VLOOKUP(E773,'VPS1'!$J$10:$J$29,1,FALSE)</f>
        <v>#N/A</v>
      </c>
      <c r="C773" s="131" t="str">
        <f t="shared" si="159"/>
        <v/>
      </c>
      <c r="D773" s="132"/>
      <c r="E773" s="132"/>
      <c r="F773" s="55"/>
      <c r="G773" s="132"/>
      <c r="H773" s="132"/>
      <c r="I773" s="132"/>
      <c r="J773" s="132"/>
      <c r="K773" s="132"/>
      <c r="L773" s="133"/>
      <c r="M773" s="134"/>
      <c r="N773" s="132"/>
      <c r="O773" s="132"/>
      <c r="P773" s="134" t="str">
        <f t="shared" si="160"/>
        <v>nepildyti</v>
      </c>
      <c r="Q773" s="135" t="str">
        <f t="shared" si="16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54"/>
        <v>0</v>
      </c>
      <c r="BH773" s="54">
        <f t="shared" si="161"/>
        <v>0</v>
      </c>
      <c r="BI773" s="54">
        <f t="shared" si="155"/>
        <v>0</v>
      </c>
      <c r="BJ773" s="54">
        <f t="shared" si="156"/>
        <v>0</v>
      </c>
      <c r="BK773" s="54">
        <f t="shared" si="157"/>
        <v>0</v>
      </c>
      <c r="BL773" s="54">
        <f t="shared" si="162"/>
        <v>0</v>
      </c>
      <c r="BM773" s="54">
        <f t="shared" si="163"/>
        <v>0</v>
      </c>
      <c r="BN773" s="54" t="str">
        <f t="shared" si="164"/>
        <v>ne</v>
      </c>
      <c r="BO773" s="54" t="str">
        <f t="shared" si="165"/>
        <v>ne</v>
      </c>
      <c r="BP773" s="54" t="str">
        <f t="shared" si="165"/>
        <v>ne</v>
      </c>
      <c r="BQ773" s="54" t="str">
        <f t="shared" si="166"/>
        <v>ne</v>
      </c>
      <c r="BR773" s="54" t="str">
        <f t="shared" si="167"/>
        <v>ne</v>
      </c>
      <c r="BS773" s="54" t="str">
        <f t="shared" si="158"/>
        <v>ne</v>
      </c>
    </row>
    <row r="774" spans="2:71" x14ac:dyDescent="0.2">
      <c r="B774" s="54" t="e">
        <f>VLOOKUP(E774,'VPS1'!$J$10:$J$29,1,FALSE)</f>
        <v>#N/A</v>
      </c>
      <c r="C774" s="131" t="str">
        <f t="shared" si="159"/>
        <v/>
      </c>
      <c r="D774" s="132"/>
      <c r="E774" s="132"/>
      <c r="F774" s="55"/>
      <c r="G774" s="132"/>
      <c r="H774" s="132"/>
      <c r="I774" s="132"/>
      <c r="J774" s="132"/>
      <c r="K774" s="132"/>
      <c r="L774" s="133"/>
      <c r="M774" s="134"/>
      <c r="N774" s="132"/>
      <c r="O774" s="132"/>
      <c r="P774" s="134" t="str">
        <f t="shared" si="160"/>
        <v>nepildyti</v>
      </c>
      <c r="Q774" s="135" t="str">
        <f t="shared" si="16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si="154"/>
        <v>0</v>
      </c>
      <c r="BH774" s="54">
        <f t="shared" si="161"/>
        <v>0</v>
      </c>
      <c r="BI774" s="54">
        <f t="shared" si="155"/>
        <v>0</v>
      </c>
      <c r="BJ774" s="54">
        <f t="shared" si="156"/>
        <v>0</v>
      </c>
      <c r="BK774" s="54">
        <f t="shared" si="157"/>
        <v>0</v>
      </c>
      <c r="BL774" s="54">
        <f t="shared" si="162"/>
        <v>0</v>
      </c>
      <c r="BM774" s="54">
        <f t="shared" si="163"/>
        <v>0</v>
      </c>
      <c r="BN774" s="54" t="str">
        <f t="shared" si="164"/>
        <v>ne</v>
      </c>
      <c r="BO774" s="54" t="str">
        <f t="shared" si="165"/>
        <v>ne</v>
      </c>
      <c r="BP774" s="54" t="str">
        <f t="shared" si="165"/>
        <v>ne</v>
      </c>
      <c r="BQ774" s="54" t="str">
        <f t="shared" si="166"/>
        <v>ne</v>
      </c>
      <c r="BR774" s="54" t="str">
        <f t="shared" si="167"/>
        <v>ne</v>
      </c>
      <c r="BS774" s="54" t="str">
        <f t="shared" si="158"/>
        <v>ne</v>
      </c>
    </row>
    <row r="775" spans="2:71" x14ac:dyDescent="0.2">
      <c r="B775" s="54" t="e">
        <f>VLOOKUP(E775,'VPS1'!$J$10:$J$29,1,FALSE)</f>
        <v>#N/A</v>
      </c>
      <c r="C775" s="131" t="str">
        <f t="shared" si="159"/>
        <v/>
      </c>
      <c r="D775" s="132"/>
      <c r="E775" s="132"/>
      <c r="F775" s="55"/>
      <c r="G775" s="132"/>
      <c r="H775" s="132"/>
      <c r="I775" s="132"/>
      <c r="J775" s="132"/>
      <c r="K775" s="132"/>
      <c r="L775" s="133"/>
      <c r="M775" s="134"/>
      <c r="N775" s="132"/>
      <c r="O775" s="132"/>
      <c r="P775" s="134" t="str">
        <f t="shared" si="160"/>
        <v>nepildyti</v>
      </c>
      <c r="Q775" s="135" t="str">
        <f t="shared" si="160"/>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54"/>
        <v>0</v>
      </c>
      <c r="BH775" s="54">
        <f t="shared" si="161"/>
        <v>0</v>
      </c>
      <c r="BI775" s="54">
        <f t="shared" si="155"/>
        <v>0</v>
      </c>
      <c r="BJ775" s="54">
        <f t="shared" si="156"/>
        <v>0</v>
      </c>
      <c r="BK775" s="54">
        <f t="shared" si="157"/>
        <v>0</v>
      </c>
      <c r="BL775" s="54">
        <f t="shared" si="162"/>
        <v>0</v>
      </c>
      <c r="BM775" s="54">
        <f t="shared" si="163"/>
        <v>0</v>
      </c>
      <c r="BN775" s="54" t="str">
        <f t="shared" si="164"/>
        <v>ne</v>
      </c>
      <c r="BO775" s="54" t="str">
        <f t="shared" si="165"/>
        <v>ne</v>
      </c>
      <c r="BP775" s="54" t="str">
        <f t="shared" si="165"/>
        <v>ne</v>
      </c>
      <c r="BQ775" s="54" t="str">
        <f t="shared" si="166"/>
        <v>ne</v>
      </c>
      <c r="BR775" s="54" t="str">
        <f t="shared" si="167"/>
        <v>ne</v>
      </c>
      <c r="BS775" s="54" t="str">
        <f t="shared" si="158"/>
        <v>ne</v>
      </c>
    </row>
    <row r="776" spans="2:71" x14ac:dyDescent="0.2">
      <c r="B776" s="54" t="e">
        <f>VLOOKUP(E776,'VPS1'!$J$10:$J$29,1,FALSE)</f>
        <v>#N/A</v>
      </c>
      <c r="C776" s="131" t="str">
        <f t="shared" si="159"/>
        <v/>
      </c>
      <c r="D776" s="132"/>
      <c r="E776" s="132"/>
      <c r="F776" s="55"/>
      <c r="G776" s="132"/>
      <c r="H776" s="132"/>
      <c r="I776" s="132"/>
      <c r="J776" s="132"/>
      <c r="K776" s="132"/>
      <c r="L776" s="133"/>
      <c r="M776" s="134"/>
      <c r="N776" s="132"/>
      <c r="O776" s="132"/>
      <c r="P776" s="134" t="str">
        <f t="shared" si="160"/>
        <v>nepildyti</v>
      </c>
      <c r="Q776" s="135" t="str">
        <f t="shared" si="160"/>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54"/>
        <v>0</v>
      </c>
      <c r="BH776" s="54">
        <f t="shared" si="161"/>
        <v>0</v>
      </c>
      <c r="BI776" s="54">
        <f t="shared" si="155"/>
        <v>0</v>
      </c>
      <c r="BJ776" s="54">
        <f t="shared" si="156"/>
        <v>0</v>
      </c>
      <c r="BK776" s="54">
        <f t="shared" si="157"/>
        <v>0</v>
      </c>
      <c r="BL776" s="54">
        <f t="shared" si="162"/>
        <v>0</v>
      </c>
      <c r="BM776" s="54">
        <f t="shared" si="163"/>
        <v>0</v>
      </c>
      <c r="BN776" s="54" t="str">
        <f t="shared" si="164"/>
        <v>ne</v>
      </c>
      <c r="BO776" s="54" t="str">
        <f t="shared" si="165"/>
        <v>ne</v>
      </c>
      <c r="BP776" s="54" t="str">
        <f t="shared" si="165"/>
        <v>ne</v>
      </c>
      <c r="BQ776" s="54" t="str">
        <f t="shared" si="166"/>
        <v>ne</v>
      </c>
      <c r="BR776" s="54" t="str">
        <f t="shared" si="167"/>
        <v>ne</v>
      </c>
      <c r="BS776" s="54" t="str">
        <f t="shared" si="158"/>
        <v>ne</v>
      </c>
    </row>
    <row r="777" spans="2:71" x14ac:dyDescent="0.2">
      <c r="B777" s="54" t="e">
        <f>VLOOKUP(E777,'VPS1'!$J$10:$J$29,1,FALSE)</f>
        <v>#N/A</v>
      </c>
      <c r="C777" s="131" t="str">
        <f t="shared" si="159"/>
        <v/>
      </c>
      <c r="D777" s="132"/>
      <c r="E777" s="132"/>
      <c r="F777" s="55"/>
      <c r="G777" s="132"/>
      <c r="H777" s="132"/>
      <c r="I777" s="132"/>
      <c r="J777" s="132"/>
      <c r="K777" s="132"/>
      <c r="L777" s="133"/>
      <c r="M777" s="134"/>
      <c r="N777" s="132"/>
      <c r="O777" s="132"/>
      <c r="P777" s="134" t="str">
        <f t="shared" si="160"/>
        <v>nepildyti</v>
      </c>
      <c r="Q777" s="135" t="str">
        <f t="shared" si="160"/>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54"/>
        <v>0</v>
      </c>
      <c r="BH777" s="54">
        <f t="shared" si="161"/>
        <v>0</v>
      </c>
      <c r="BI777" s="54">
        <f t="shared" si="155"/>
        <v>0</v>
      </c>
      <c r="BJ777" s="54">
        <f t="shared" si="156"/>
        <v>0</v>
      </c>
      <c r="BK777" s="54">
        <f t="shared" si="157"/>
        <v>0</v>
      </c>
      <c r="BL777" s="54">
        <f t="shared" si="162"/>
        <v>0</v>
      </c>
      <c r="BM777" s="54">
        <f t="shared" si="163"/>
        <v>0</v>
      </c>
      <c r="BN777" s="54" t="str">
        <f t="shared" si="164"/>
        <v>ne</v>
      </c>
      <c r="BO777" s="54" t="str">
        <f t="shared" si="165"/>
        <v>ne</v>
      </c>
      <c r="BP777" s="54" t="str">
        <f t="shared" si="165"/>
        <v>ne</v>
      </c>
      <c r="BQ777" s="54" t="str">
        <f t="shared" si="166"/>
        <v>ne</v>
      </c>
      <c r="BR777" s="54" t="str">
        <f t="shared" si="167"/>
        <v>ne</v>
      </c>
      <c r="BS777" s="54" t="str">
        <f t="shared" si="158"/>
        <v>ne</v>
      </c>
    </row>
    <row r="778" spans="2:71" x14ac:dyDescent="0.2">
      <c r="B778" s="54" t="e">
        <f>VLOOKUP(E778,'VPS1'!$J$10:$J$29,1,FALSE)</f>
        <v>#N/A</v>
      </c>
      <c r="C778" s="131" t="str">
        <f t="shared" si="159"/>
        <v/>
      </c>
      <c r="D778" s="132"/>
      <c r="E778" s="132"/>
      <c r="F778" s="55"/>
      <c r="G778" s="132"/>
      <c r="H778" s="132"/>
      <c r="I778" s="132"/>
      <c r="J778" s="132"/>
      <c r="K778" s="132"/>
      <c r="L778" s="133"/>
      <c r="M778" s="134"/>
      <c r="N778" s="132"/>
      <c r="O778" s="132"/>
      <c r="P778" s="134" t="str">
        <f t="shared" si="160"/>
        <v>nepildyti</v>
      </c>
      <c r="Q778" s="135" t="str">
        <f t="shared" si="160"/>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ref="BG778:BG841" si="168">IF($F778&gt;0,YEAR($F778),)</f>
        <v>0</v>
      </c>
      <c r="BH778" s="54">
        <f t="shared" si="161"/>
        <v>0</v>
      </c>
      <c r="BI778" s="54">
        <f t="shared" ref="BI778:BI841" si="169">IF($AH778&gt;0,YEAR($AH778),)</f>
        <v>0</v>
      </c>
      <c r="BJ778" s="54">
        <f t="shared" ref="BJ778:BJ841" si="170">IF($AI778&gt;0,YEAR($AI778),)</f>
        <v>0</v>
      </c>
      <c r="BK778" s="54">
        <f t="shared" ref="BK778:BK841" si="171">IF($AJ778&gt;0,YEAR($AJ778),)</f>
        <v>0</v>
      </c>
      <c r="BL778" s="54">
        <f t="shared" si="162"/>
        <v>0</v>
      </c>
      <c r="BM778" s="54">
        <f t="shared" si="163"/>
        <v>0</v>
      </c>
      <c r="BN778" s="54" t="str">
        <f t="shared" si="164"/>
        <v>ne</v>
      </c>
      <c r="BO778" s="54" t="str">
        <f t="shared" si="165"/>
        <v>ne</v>
      </c>
      <c r="BP778" s="54" t="str">
        <f t="shared" si="165"/>
        <v>ne</v>
      </c>
      <c r="BQ778" s="54" t="str">
        <f t="shared" si="166"/>
        <v>ne</v>
      </c>
      <c r="BR778" s="54" t="str">
        <f t="shared" si="167"/>
        <v>ne</v>
      </c>
      <c r="BS778" s="54" t="str">
        <f t="shared" ref="BS778:BS841" si="172">IF(BK778&gt;0,"taip","ne")</f>
        <v>ne</v>
      </c>
    </row>
    <row r="779" spans="2:71" x14ac:dyDescent="0.2">
      <c r="B779" s="54" t="e">
        <f>VLOOKUP(E779,'VPS1'!$J$10:$J$29,1,FALSE)</f>
        <v>#N/A</v>
      </c>
      <c r="C779" s="131" t="str">
        <f t="shared" ref="C779:C842" si="173">LEFT(E779,4)</f>
        <v/>
      </c>
      <c r="D779" s="132"/>
      <c r="E779" s="132"/>
      <c r="F779" s="55"/>
      <c r="G779" s="132"/>
      <c r="H779" s="132"/>
      <c r="I779" s="132"/>
      <c r="J779" s="132"/>
      <c r="K779" s="132"/>
      <c r="L779" s="133"/>
      <c r="M779" s="134"/>
      <c r="N779" s="132"/>
      <c r="O779" s="132"/>
      <c r="P779" s="134" t="str">
        <f t="shared" ref="P779:Q842" si="174">IF($N779="fizinis asmuo","užpildykite","nepildyti")</f>
        <v>nepildyti</v>
      </c>
      <c r="Q779" s="135" t="str">
        <f t="shared" si="174"/>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si="168"/>
        <v>0</v>
      </c>
      <c r="BH779" s="54">
        <f t="shared" ref="BH779:BH842" si="175">IF($AF779&gt;0,YEAR($AF779),)</f>
        <v>0</v>
      </c>
      <c r="BI779" s="54">
        <f t="shared" si="169"/>
        <v>0</v>
      </c>
      <c r="BJ779" s="54">
        <f t="shared" si="170"/>
        <v>0</v>
      </c>
      <c r="BK779" s="54">
        <f t="shared" si="171"/>
        <v>0</v>
      </c>
      <c r="BL779" s="54">
        <f t="shared" ref="BL779:BL842" si="176">IF($AK779&gt;0,$AK779,)</f>
        <v>0</v>
      </c>
      <c r="BM779" s="54">
        <f t="shared" ref="BM779:BM842" si="177">IF($AL779&gt;0,$AL779,)</f>
        <v>0</v>
      </c>
      <c r="BN779" s="54" t="str">
        <f t="shared" ref="BN779:BN842" si="178">IF(BH779&gt;0,"taip","ne")</f>
        <v>ne</v>
      </c>
      <c r="BO779" s="54" t="str">
        <f t="shared" ref="BO779:BP842" si="179">IF(BI779&gt;0,"taip","ne")</f>
        <v>ne</v>
      </c>
      <c r="BP779" s="54" t="str">
        <f t="shared" si="179"/>
        <v>ne</v>
      </c>
      <c r="BQ779" s="54" t="str">
        <f t="shared" ref="BQ779:BQ842" si="180">IF(BL779&gt;0,"taip","ne")</f>
        <v>ne</v>
      </c>
      <c r="BR779" s="54" t="str">
        <f t="shared" ref="BR779:BR842" si="181">IF(BM779&gt;0,"taip","ne")</f>
        <v>ne</v>
      </c>
      <c r="BS779" s="54" t="str">
        <f t="shared" si="172"/>
        <v>ne</v>
      </c>
    </row>
    <row r="780" spans="2:71" x14ac:dyDescent="0.2">
      <c r="B780" s="54" t="e">
        <f>VLOOKUP(E780,'VPS1'!$J$10:$J$29,1,FALSE)</f>
        <v>#N/A</v>
      </c>
      <c r="C780" s="131" t="str">
        <f t="shared" si="173"/>
        <v/>
      </c>
      <c r="D780" s="132"/>
      <c r="E780" s="132"/>
      <c r="F780" s="55"/>
      <c r="G780" s="132"/>
      <c r="H780" s="132"/>
      <c r="I780" s="132"/>
      <c r="J780" s="132"/>
      <c r="K780" s="132"/>
      <c r="L780" s="133"/>
      <c r="M780" s="134"/>
      <c r="N780" s="132"/>
      <c r="O780" s="132"/>
      <c r="P780" s="134" t="str">
        <f t="shared" si="174"/>
        <v>nepildyti</v>
      </c>
      <c r="Q780" s="135" t="str">
        <f t="shared" si="17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68"/>
        <v>0</v>
      </c>
      <c r="BH780" s="54">
        <f t="shared" si="175"/>
        <v>0</v>
      </c>
      <c r="BI780" s="54">
        <f t="shared" si="169"/>
        <v>0</v>
      </c>
      <c r="BJ780" s="54">
        <f t="shared" si="170"/>
        <v>0</v>
      </c>
      <c r="BK780" s="54">
        <f t="shared" si="171"/>
        <v>0</v>
      </c>
      <c r="BL780" s="54">
        <f t="shared" si="176"/>
        <v>0</v>
      </c>
      <c r="BM780" s="54">
        <f t="shared" si="177"/>
        <v>0</v>
      </c>
      <c r="BN780" s="54" t="str">
        <f t="shared" si="178"/>
        <v>ne</v>
      </c>
      <c r="BO780" s="54" t="str">
        <f t="shared" si="179"/>
        <v>ne</v>
      </c>
      <c r="BP780" s="54" t="str">
        <f t="shared" si="179"/>
        <v>ne</v>
      </c>
      <c r="BQ780" s="54" t="str">
        <f t="shared" si="180"/>
        <v>ne</v>
      </c>
      <c r="BR780" s="54" t="str">
        <f t="shared" si="181"/>
        <v>ne</v>
      </c>
      <c r="BS780" s="54" t="str">
        <f t="shared" si="172"/>
        <v>ne</v>
      </c>
    </row>
    <row r="781" spans="2:71" x14ac:dyDescent="0.2">
      <c r="B781" s="54" t="e">
        <f>VLOOKUP(E781,'VPS1'!$J$10:$J$29,1,FALSE)</f>
        <v>#N/A</v>
      </c>
      <c r="C781" s="131" t="str">
        <f t="shared" si="173"/>
        <v/>
      </c>
      <c r="D781" s="132"/>
      <c r="E781" s="132"/>
      <c r="F781" s="55"/>
      <c r="G781" s="132"/>
      <c r="H781" s="132"/>
      <c r="I781" s="132"/>
      <c r="J781" s="132"/>
      <c r="K781" s="132"/>
      <c r="L781" s="133"/>
      <c r="M781" s="134"/>
      <c r="N781" s="132"/>
      <c r="O781" s="132"/>
      <c r="P781" s="134" t="str">
        <f t="shared" si="174"/>
        <v>nepildyti</v>
      </c>
      <c r="Q781" s="135" t="str">
        <f t="shared" si="17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68"/>
        <v>0</v>
      </c>
      <c r="BH781" s="54">
        <f t="shared" si="175"/>
        <v>0</v>
      </c>
      <c r="BI781" s="54">
        <f t="shared" si="169"/>
        <v>0</v>
      </c>
      <c r="BJ781" s="54">
        <f t="shared" si="170"/>
        <v>0</v>
      </c>
      <c r="BK781" s="54">
        <f t="shared" si="171"/>
        <v>0</v>
      </c>
      <c r="BL781" s="54">
        <f t="shared" si="176"/>
        <v>0</v>
      </c>
      <c r="BM781" s="54">
        <f t="shared" si="177"/>
        <v>0</v>
      </c>
      <c r="BN781" s="54" t="str">
        <f t="shared" si="178"/>
        <v>ne</v>
      </c>
      <c r="BO781" s="54" t="str">
        <f t="shared" si="179"/>
        <v>ne</v>
      </c>
      <c r="BP781" s="54" t="str">
        <f t="shared" si="179"/>
        <v>ne</v>
      </c>
      <c r="BQ781" s="54" t="str">
        <f t="shared" si="180"/>
        <v>ne</v>
      </c>
      <c r="BR781" s="54" t="str">
        <f t="shared" si="181"/>
        <v>ne</v>
      </c>
      <c r="BS781" s="54" t="str">
        <f t="shared" si="172"/>
        <v>ne</v>
      </c>
    </row>
    <row r="782" spans="2:71" x14ac:dyDescent="0.2">
      <c r="B782" s="54" t="e">
        <f>VLOOKUP(E782,'VPS1'!$J$10:$J$29,1,FALSE)</f>
        <v>#N/A</v>
      </c>
      <c r="C782" s="131" t="str">
        <f t="shared" si="173"/>
        <v/>
      </c>
      <c r="D782" s="132"/>
      <c r="E782" s="132"/>
      <c r="F782" s="55"/>
      <c r="G782" s="132"/>
      <c r="H782" s="132"/>
      <c r="I782" s="132"/>
      <c r="J782" s="132"/>
      <c r="K782" s="132"/>
      <c r="L782" s="133"/>
      <c r="M782" s="134"/>
      <c r="N782" s="132"/>
      <c r="O782" s="132"/>
      <c r="P782" s="134" t="str">
        <f t="shared" si="174"/>
        <v>nepildyti</v>
      </c>
      <c r="Q782" s="135" t="str">
        <f t="shared" si="17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68"/>
        <v>0</v>
      </c>
      <c r="BH782" s="54">
        <f t="shared" si="175"/>
        <v>0</v>
      </c>
      <c r="BI782" s="54">
        <f t="shared" si="169"/>
        <v>0</v>
      </c>
      <c r="BJ782" s="54">
        <f t="shared" si="170"/>
        <v>0</v>
      </c>
      <c r="BK782" s="54">
        <f t="shared" si="171"/>
        <v>0</v>
      </c>
      <c r="BL782" s="54">
        <f t="shared" si="176"/>
        <v>0</v>
      </c>
      <c r="BM782" s="54">
        <f t="shared" si="177"/>
        <v>0</v>
      </c>
      <c r="BN782" s="54" t="str">
        <f t="shared" si="178"/>
        <v>ne</v>
      </c>
      <c r="BO782" s="54" t="str">
        <f t="shared" si="179"/>
        <v>ne</v>
      </c>
      <c r="BP782" s="54" t="str">
        <f t="shared" si="179"/>
        <v>ne</v>
      </c>
      <c r="BQ782" s="54" t="str">
        <f t="shared" si="180"/>
        <v>ne</v>
      </c>
      <c r="BR782" s="54" t="str">
        <f t="shared" si="181"/>
        <v>ne</v>
      </c>
      <c r="BS782" s="54" t="str">
        <f t="shared" si="172"/>
        <v>ne</v>
      </c>
    </row>
    <row r="783" spans="2:71" x14ac:dyDescent="0.2">
      <c r="B783" s="54" t="e">
        <f>VLOOKUP(E783,'VPS1'!$J$10:$J$29,1,FALSE)</f>
        <v>#N/A</v>
      </c>
      <c r="C783" s="131" t="str">
        <f t="shared" si="173"/>
        <v/>
      </c>
      <c r="D783" s="132"/>
      <c r="E783" s="132"/>
      <c r="F783" s="55"/>
      <c r="G783" s="132"/>
      <c r="H783" s="132"/>
      <c r="I783" s="132"/>
      <c r="J783" s="132"/>
      <c r="K783" s="132"/>
      <c r="L783" s="133"/>
      <c r="M783" s="134"/>
      <c r="N783" s="132"/>
      <c r="O783" s="132"/>
      <c r="P783" s="134" t="str">
        <f t="shared" si="174"/>
        <v>nepildyti</v>
      </c>
      <c r="Q783" s="135" t="str">
        <f t="shared" si="17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68"/>
        <v>0</v>
      </c>
      <c r="BH783" s="54">
        <f t="shared" si="175"/>
        <v>0</v>
      </c>
      <c r="BI783" s="54">
        <f t="shared" si="169"/>
        <v>0</v>
      </c>
      <c r="BJ783" s="54">
        <f t="shared" si="170"/>
        <v>0</v>
      </c>
      <c r="BK783" s="54">
        <f t="shared" si="171"/>
        <v>0</v>
      </c>
      <c r="BL783" s="54">
        <f t="shared" si="176"/>
        <v>0</v>
      </c>
      <c r="BM783" s="54">
        <f t="shared" si="177"/>
        <v>0</v>
      </c>
      <c r="BN783" s="54" t="str">
        <f t="shared" si="178"/>
        <v>ne</v>
      </c>
      <c r="BO783" s="54" t="str">
        <f t="shared" si="179"/>
        <v>ne</v>
      </c>
      <c r="BP783" s="54" t="str">
        <f t="shared" si="179"/>
        <v>ne</v>
      </c>
      <c r="BQ783" s="54" t="str">
        <f t="shared" si="180"/>
        <v>ne</v>
      </c>
      <c r="BR783" s="54" t="str">
        <f t="shared" si="181"/>
        <v>ne</v>
      </c>
      <c r="BS783" s="54" t="str">
        <f t="shared" si="172"/>
        <v>ne</v>
      </c>
    </row>
    <row r="784" spans="2:71" x14ac:dyDescent="0.2">
      <c r="B784" s="54" t="e">
        <f>VLOOKUP(E784,'VPS1'!$J$10:$J$29,1,FALSE)</f>
        <v>#N/A</v>
      </c>
      <c r="C784" s="131" t="str">
        <f t="shared" si="173"/>
        <v/>
      </c>
      <c r="D784" s="132"/>
      <c r="E784" s="132"/>
      <c r="F784" s="55"/>
      <c r="G784" s="132"/>
      <c r="H784" s="132"/>
      <c r="I784" s="132"/>
      <c r="J784" s="132"/>
      <c r="K784" s="132"/>
      <c r="L784" s="133"/>
      <c r="M784" s="134"/>
      <c r="N784" s="132"/>
      <c r="O784" s="132"/>
      <c r="P784" s="134" t="str">
        <f t="shared" si="174"/>
        <v>nepildyti</v>
      </c>
      <c r="Q784" s="135" t="str">
        <f t="shared" si="17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68"/>
        <v>0</v>
      </c>
      <c r="BH784" s="54">
        <f t="shared" si="175"/>
        <v>0</v>
      </c>
      <c r="BI784" s="54">
        <f t="shared" si="169"/>
        <v>0</v>
      </c>
      <c r="BJ784" s="54">
        <f t="shared" si="170"/>
        <v>0</v>
      </c>
      <c r="BK784" s="54">
        <f t="shared" si="171"/>
        <v>0</v>
      </c>
      <c r="BL784" s="54">
        <f t="shared" si="176"/>
        <v>0</v>
      </c>
      <c r="BM784" s="54">
        <f t="shared" si="177"/>
        <v>0</v>
      </c>
      <c r="BN784" s="54" t="str">
        <f t="shared" si="178"/>
        <v>ne</v>
      </c>
      <c r="BO784" s="54" t="str">
        <f t="shared" si="179"/>
        <v>ne</v>
      </c>
      <c r="BP784" s="54" t="str">
        <f t="shared" si="179"/>
        <v>ne</v>
      </c>
      <c r="BQ784" s="54" t="str">
        <f t="shared" si="180"/>
        <v>ne</v>
      </c>
      <c r="BR784" s="54" t="str">
        <f t="shared" si="181"/>
        <v>ne</v>
      </c>
      <c r="BS784" s="54" t="str">
        <f t="shared" si="172"/>
        <v>ne</v>
      </c>
    </row>
    <row r="785" spans="2:71" x14ac:dyDescent="0.2">
      <c r="B785" s="54" t="e">
        <f>VLOOKUP(E785,'VPS1'!$J$10:$J$29,1,FALSE)</f>
        <v>#N/A</v>
      </c>
      <c r="C785" s="131" t="str">
        <f t="shared" si="173"/>
        <v/>
      </c>
      <c r="D785" s="132"/>
      <c r="E785" s="132"/>
      <c r="F785" s="55"/>
      <c r="G785" s="132"/>
      <c r="H785" s="132"/>
      <c r="I785" s="132"/>
      <c r="J785" s="132"/>
      <c r="K785" s="132"/>
      <c r="L785" s="133"/>
      <c r="M785" s="134"/>
      <c r="N785" s="132"/>
      <c r="O785" s="132"/>
      <c r="P785" s="134" t="str">
        <f t="shared" si="174"/>
        <v>nepildyti</v>
      </c>
      <c r="Q785" s="135" t="str">
        <f t="shared" si="17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68"/>
        <v>0</v>
      </c>
      <c r="BH785" s="54">
        <f t="shared" si="175"/>
        <v>0</v>
      </c>
      <c r="BI785" s="54">
        <f t="shared" si="169"/>
        <v>0</v>
      </c>
      <c r="BJ785" s="54">
        <f t="shared" si="170"/>
        <v>0</v>
      </c>
      <c r="BK785" s="54">
        <f t="shared" si="171"/>
        <v>0</v>
      </c>
      <c r="BL785" s="54">
        <f t="shared" si="176"/>
        <v>0</v>
      </c>
      <c r="BM785" s="54">
        <f t="shared" si="177"/>
        <v>0</v>
      </c>
      <c r="BN785" s="54" t="str">
        <f t="shared" si="178"/>
        <v>ne</v>
      </c>
      <c r="BO785" s="54" t="str">
        <f t="shared" si="179"/>
        <v>ne</v>
      </c>
      <c r="BP785" s="54" t="str">
        <f t="shared" si="179"/>
        <v>ne</v>
      </c>
      <c r="BQ785" s="54" t="str">
        <f t="shared" si="180"/>
        <v>ne</v>
      </c>
      <c r="BR785" s="54" t="str">
        <f t="shared" si="181"/>
        <v>ne</v>
      </c>
      <c r="BS785" s="54" t="str">
        <f t="shared" si="172"/>
        <v>ne</v>
      </c>
    </row>
    <row r="786" spans="2:71" x14ac:dyDescent="0.2">
      <c r="B786" s="54" t="e">
        <f>VLOOKUP(E786,'VPS1'!$J$10:$J$29,1,FALSE)</f>
        <v>#N/A</v>
      </c>
      <c r="C786" s="131" t="str">
        <f t="shared" si="173"/>
        <v/>
      </c>
      <c r="D786" s="132"/>
      <c r="E786" s="132"/>
      <c r="F786" s="55"/>
      <c r="G786" s="132"/>
      <c r="H786" s="132"/>
      <c r="I786" s="132"/>
      <c r="J786" s="132"/>
      <c r="K786" s="132"/>
      <c r="L786" s="133"/>
      <c r="M786" s="134"/>
      <c r="N786" s="132"/>
      <c r="O786" s="132"/>
      <c r="P786" s="134" t="str">
        <f t="shared" si="174"/>
        <v>nepildyti</v>
      </c>
      <c r="Q786" s="135" t="str">
        <f t="shared" si="17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68"/>
        <v>0</v>
      </c>
      <c r="BH786" s="54">
        <f t="shared" si="175"/>
        <v>0</v>
      </c>
      <c r="BI786" s="54">
        <f t="shared" si="169"/>
        <v>0</v>
      </c>
      <c r="BJ786" s="54">
        <f t="shared" si="170"/>
        <v>0</v>
      </c>
      <c r="BK786" s="54">
        <f t="shared" si="171"/>
        <v>0</v>
      </c>
      <c r="BL786" s="54">
        <f t="shared" si="176"/>
        <v>0</v>
      </c>
      <c r="BM786" s="54">
        <f t="shared" si="177"/>
        <v>0</v>
      </c>
      <c r="BN786" s="54" t="str">
        <f t="shared" si="178"/>
        <v>ne</v>
      </c>
      <c r="BO786" s="54" t="str">
        <f t="shared" si="179"/>
        <v>ne</v>
      </c>
      <c r="BP786" s="54" t="str">
        <f t="shared" si="179"/>
        <v>ne</v>
      </c>
      <c r="BQ786" s="54" t="str">
        <f t="shared" si="180"/>
        <v>ne</v>
      </c>
      <c r="BR786" s="54" t="str">
        <f t="shared" si="181"/>
        <v>ne</v>
      </c>
      <c r="BS786" s="54" t="str">
        <f t="shared" si="172"/>
        <v>ne</v>
      </c>
    </row>
    <row r="787" spans="2:71" x14ac:dyDescent="0.2">
      <c r="B787" s="54" t="e">
        <f>VLOOKUP(E787,'VPS1'!$J$10:$J$29,1,FALSE)</f>
        <v>#N/A</v>
      </c>
      <c r="C787" s="131" t="str">
        <f t="shared" si="173"/>
        <v/>
      </c>
      <c r="D787" s="132"/>
      <c r="E787" s="132"/>
      <c r="F787" s="55"/>
      <c r="G787" s="132"/>
      <c r="H787" s="132"/>
      <c r="I787" s="132"/>
      <c r="J787" s="132"/>
      <c r="K787" s="132"/>
      <c r="L787" s="133"/>
      <c r="M787" s="134"/>
      <c r="N787" s="132"/>
      <c r="O787" s="132"/>
      <c r="P787" s="134" t="str">
        <f t="shared" si="174"/>
        <v>nepildyti</v>
      </c>
      <c r="Q787" s="135" t="str">
        <f t="shared" si="17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68"/>
        <v>0</v>
      </c>
      <c r="BH787" s="54">
        <f t="shared" si="175"/>
        <v>0</v>
      </c>
      <c r="BI787" s="54">
        <f t="shared" si="169"/>
        <v>0</v>
      </c>
      <c r="BJ787" s="54">
        <f t="shared" si="170"/>
        <v>0</v>
      </c>
      <c r="BK787" s="54">
        <f t="shared" si="171"/>
        <v>0</v>
      </c>
      <c r="BL787" s="54">
        <f t="shared" si="176"/>
        <v>0</v>
      </c>
      <c r="BM787" s="54">
        <f t="shared" si="177"/>
        <v>0</v>
      </c>
      <c r="BN787" s="54" t="str">
        <f t="shared" si="178"/>
        <v>ne</v>
      </c>
      <c r="BO787" s="54" t="str">
        <f t="shared" si="179"/>
        <v>ne</v>
      </c>
      <c r="BP787" s="54" t="str">
        <f t="shared" si="179"/>
        <v>ne</v>
      </c>
      <c r="BQ787" s="54" t="str">
        <f t="shared" si="180"/>
        <v>ne</v>
      </c>
      <c r="BR787" s="54" t="str">
        <f t="shared" si="181"/>
        <v>ne</v>
      </c>
      <c r="BS787" s="54" t="str">
        <f t="shared" si="172"/>
        <v>ne</v>
      </c>
    </row>
    <row r="788" spans="2:71" x14ac:dyDescent="0.2">
      <c r="B788" s="54" t="e">
        <f>VLOOKUP(E788,'VPS1'!$J$10:$J$29,1,FALSE)</f>
        <v>#N/A</v>
      </c>
      <c r="C788" s="131" t="str">
        <f t="shared" si="173"/>
        <v/>
      </c>
      <c r="D788" s="132"/>
      <c r="E788" s="132"/>
      <c r="F788" s="55"/>
      <c r="G788" s="132"/>
      <c r="H788" s="132"/>
      <c r="I788" s="132"/>
      <c r="J788" s="132"/>
      <c r="K788" s="132"/>
      <c r="L788" s="133"/>
      <c r="M788" s="134"/>
      <c r="N788" s="132"/>
      <c r="O788" s="132"/>
      <c r="P788" s="134" t="str">
        <f t="shared" si="174"/>
        <v>nepildyti</v>
      </c>
      <c r="Q788" s="135" t="str">
        <f t="shared" si="17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68"/>
        <v>0</v>
      </c>
      <c r="BH788" s="54">
        <f t="shared" si="175"/>
        <v>0</v>
      </c>
      <c r="BI788" s="54">
        <f t="shared" si="169"/>
        <v>0</v>
      </c>
      <c r="BJ788" s="54">
        <f t="shared" si="170"/>
        <v>0</v>
      </c>
      <c r="BK788" s="54">
        <f t="shared" si="171"/>
        <v>0</v>
      </c>
      <c r="BL788" s="54">
        <f t="shared" si="176"/>
        <v>0</v>
      </c>
      <c r="BM788" s="54">
        <f t="shared" si="177"/>
        <v>0</v>
      </c>
      <c r="BN788" s="54" t="str">
        <f t="shared" si="178"/>
        <v>ne</v>
      </c>
      <c r="BO788" s="54" t="str">
        <f t="shared" si="179"/>
        <v>ne</v>
      </c>
      <c r="BP788" s="54" t="str">
        <f t="shared" si="179"/>
        <v>ne</v>
      </c>
      <c r="BQ788" s="54" t="str">
        <f t="shared" si="180"/>
        <v>ne</v>
      </c>
      <c r="BR788" s="54" t="str">
        <f t="shared" si="181"/>
        <v>ne</v>
      </c>
      <c r="BS788" s="54" t="str">
        <f t="shared" si="172"/>
        <v>ne</v>
      </c>
    </row>
    <row r="789" spans="2:71" x14ac:dyDescent="0.2">
      <c r="B789" s="54" t="e">
        <f>VLOOKUP(E789,'VPS1'!$J$10:$J$29,1,FALSE)</f>
        <v>#N/A</v>
      </c>
      <c r="C789" s="131" t="str">
        <f t="shared" si="173"/>
        <v/>
      </c>
      <c r="D789" s="132"/>
      <c r="E789" s="132"/>
      <c r="F789" s="55"/>
      <c r="G789" s="132"/>
      <c r="H789" s="132"/>
      <c r="I789" s="132"/>
      <c r="J789" s="132"/>
      <c r="K789" s="132"/>
      <c r="L789" s="133"/>
      <c r="M789" s="134"/>
      <c r="N789" s="132"/>
      <c r="O789" s="132"/>
      <c r="P789" s="134" t="str">
        <f t="shared" si="174"/>
        <v>nepildyti</v>
      </c>
      <c r="Q789" s="135" t="str">
        <f t="shared" si="17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68"/>
        <v>0</v>
      </c>
      <c r="BH789" s="54">
        <f t="shared" si="175"/>
        <v>0</v>
      </c>
      <c r="BI789" s="54">
        <f t="shared" si="169"/>
        <v>0</v>
      </c>
      <c r="BJ789" s="54">
        <f t="shared" si="170"/>
        <v>0</v>
      </c>
      <c r="BK789" s="54">
        <f t="shared" si="171"/>
        <v>0</v>
      </c>
      <c r="BL789" s="54">
        <f t="shared" si="176"/>
        <v>0</v>
      </c>
      <c r="BM789" s="54">
        <f t="shared" si="177"/>
        <v>0</v>
      </c>
      <c r="BN789" s="54" t="str">
        <f t="shared" si="178"/>
        <v>ne</v>
      </c>
      <c r="BO789" s="54" t="str">
        <f t="shared" si="179"/>
        <v>ne</v>
      </c>
      <c r="BP789" s="54" t="str">
        <f t="shared" si="179"/>
        <v>ne</v>
      </c>
      <c r="BQ789" s="54" t="str">
        <f t="shared" si="180"/>
        <v>ne</v>
      </c>
      <c r="BR789" s="54" t="str">
        <f t="shared" si="181"/>
        <v>ne</v>
      </c>
      <c r="BS789" s="54" t="str">
        <f t="shared" si="172"/>
        <v>ne</v>
      </c>
    </row>
    <row r="790" spans="2:71" x14ac:dyDescent="0.2">
      <c r="B790" s="54" t="e">
        <f>VLOOKUP(E790,'VPS1'!$J$10:$J$29,1,FALSE)</f>
        <v>#N/A</v>
      </c>
      <c r="C790" s="131" t="str">
        <f t="shared" si="173"/>
        <v/>
      </c>
      <c r="D790" s="132"/>
      <c r="E790" s="132"/>
      <c r="F790" s="55"/>
      <c r="G790" s="132"/>
      <c r="H790" s="132"/>
      <c r="I790" s="132"/>
      <c r="J790" s="132"/>
      <c r="K790" s="132"/>
      <c r="L790" s="133"/>
      <c r="M790" s="134"/>
      <c r="N790" s="132"/>
      <c r="O790" s="132"/>
      <c r="P790" s="134" t="str">
        <f t="shared" si="174"/>
        <v>nepildyti</v>
      </c>
      <c r="Q790" s="135" t="str">
        <f t="shared" si="17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68"/>
        <v>0</v>
      </c>
      <c r="BH790" s="54">
        <f t="shared" si="175"/>
        <v>0</v>
      </c>
      <c r="BI790" s="54">
        <f t="shared" si="169"/>
        <v>0</v>
      </c>
      <c r="BJ790" s="54">
        <f t="shared" si="170"/>
        <v>0</v>
      </c>
      <c r="BK790" s="54">
        <f t="shared" si="171"/>
        <v>0</v>
      </c>
      <c r="BL790" s="54">
        <f t="shared" si="176"/>
        <v>0</v>
      </c>
      <c r="BM790" s="54">
        <f t="shared" si="177"/>
        <v>0</v>
      </c>
      <c r="BN790" s="54" t="str">
        <f t="shared" si="178"/>
        <v>ne</v>
      </c>
      <c r="BO790" s="54" t="str">
        <f t="shared" si="179"/>
        <v>ne</v>
      </c>
      <c r="BP790" s="54" t="str">
        <f t="shared" si="179"/>
        <v>ne</v>
      </c>
      <c r="BQ790" s="54" t="str">
        <f t="shared" si="180"/>
        <v>ne</v>
      </c>
      <c r="BR790" s="54" t="str">
        <f t="shared" si="181"/>
        <v>ne</v>
      </c>
      <c r="BS790" s="54" t="str">
        <f t="shared" si="172"/>
        <v>ne</v>
      </c>
    </row>
    <row r="791" spans="2:71" x14ac:dyDescent="0.2">
      <c r="B791" s="54" t="e">
        <f>VLOOKUP(E791,'VPS1'!$J$10:$J$29,1,FALSE)</f>
        <v>#N/A</v>
      </c>
      <c r="C791" s="131" t="str">
        <f t="shared" si="173"/>
        <v/>
      </c>
      <c r="D791" s="132"/>
      <c r="E791" s="132"/>
      <c r="F791" s="55"/>
      <c r="G791" s="132"/>
      <c r="H791" s="132"/>
      <c r="I791" s="132"/>
      <c r="J791" s="132"/>
      <c r="K791" s="132"/>
      <c r="L791" s="133"/>
      <c r="M791" s="134"/>
      <c r="N791" s="132"/>
      <c r="O791" s="132"/>
      <c r="P791" s="134" t="str">
        <f t="shared" si="174"/>
        <v>nepildyti</v>
      </c>
      <c r="Q791" s="135" t="str">
        <f t="shared" si="17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68"/>
        <v>0</v>
      </c>
      <c r="BH791" s="54">
        <f t="shared" si="175"/>
        <v>0</v>
      </c>
      <c r="BI791" s="54">
        <f t="shared" si="169"/>
        <v>0</v>
      </c>
      <c r="BJ791" s="54">
        <f t="shared" si="170"/>
        <v>0</v>
      </c>
      <c r="BK791" s="54">
        <f t="shared" si="171"/>
        <v>0</v>
      </c>
      <c r="BL791" s="54">
        <f t="shared" si="176"/>
        <v>0</v>
      </c>
      <c r="BM791" s="54">
        <f t="shared" si="177"/>
        <v>0</v>
      </c>
      <c r="BN791" s="54" t="str">
        <f t="shared" si="178"/>
        <v>ne</v>
      </c>
      <c r="BO791" s="54" t="str">
        <f t="shared" si="179"/>
        <v>ne</v>
      </c>
      <c r="BP791" s="54" t="str">
        <f t="shared" si="179"/>
        <v>ne</v>
      </c>
      <c r="BQ791" s="54" t="str">
        <f t="shared" si="180"/>
        <v>ne</v>
      </c>
      <c r="BR791" s="54" t="str">
        <f t="shared" si="181"/>
        <v>ne</v>
      </c>
      <c r="BS791" s="54" t="str">
        <f t="shared" si="172"/>
        <v>ne</v>
      </c>
    </row>
    <row r="792" spans="2:71" x14ac:dyDescent="0.2">
      <c r="B792" s="54" t="e">
        <f>VLOOKUP(E792,'VPS1'!$J$10:$J$29,1,FALSE)</f>
        <v>#N/A</v>
      </c>
      <c r="C792" s="131" t="str">
        <f t="shared" si="173"/>
        <v/>
      </c>
      <c r="D792" s="132"/>
      <c r="E792" s="132"/>
      <c r="F792" s="55"/>
      <c r="G792" s="132"/>
      <c r="H792" s="132"/>
      <c r="I792" s="132"/>
      <c r="J792" s="132"/>
      <c r="K792" s="132"/>
      <c r="L792" s="133"/>
      <c r="M792" s="134"/>
      <c r="N792" s="132"/>
      <c r="O792" s="132"/>
      <c r="P792" s="134" t="str">
        <f t="shared" si="174"/>
        <v>nepildyti</v>
      </c>
      <c r="Q792" s="135" t="str">
        <f t="shared" si="17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68"/>
        <v>0</v>
      </c>
      <c r="BH792" s="54">
        <f t="shared" si="175"/>
        <v>0</v>
      </c>
      <c r="BI792" s="54">
        <f t="shared" si="169"/>
        <v>0</v>
      </c>
      <c r="BJ792" s="54">
        <f t="shared" si="170"/>
        <v>0</v>
      </c>
      <c r="BK792" s="54">
        <f t="shared" si="171"/>
        <v>0</v>
      </c>
      <c r="BL792" s="54">
        <f t="shared" si="176"/>
        <v>0</v>
      </c>
      <c r="BM792" s="54">
        <f t="shared" si="177"/>
        <v>0</v>
      </c>
      <c r="BN792" s="54" t="str">
        <f t="shared" si="178"/>
        <v>ne</v>
      </c>
      <c r="BO792" s="54" t="str">
        <f t="shared" si="179"/>
        <v>ne</v>
      </c>
      <c r="BP792" s="54" t="str">
        <f t="shared" si="179"/>
        <v>ne</v>
      </c>
      <c r="BQ792" s="54" t="str">
        <f t="shared" si="180"/>
        <v>ne</v>
      </c>
      <c r="BR792" s="54" t="str">
        <f t="shared" si="181"/>
        <v>ne</v>
      </c>
      <c r="BS792" s="54" t="str">
        <f t="shared" si="172"/>
        <v>ne</v>
      </c>
    </row>
    <row r="793" spans="2:71" x14ac:dyDescent="0.2">
      <c r="B793" s="54" t="e">
        <f>VLOOKUP(E793,'VPS1'!$J$10:$J$29,1,FALSE)</f>
        <v>#N/A</v>
      </c>
      <c r="C793" s="131" t="str">
        <f t="shared" si="173"/>
        <v/>
      </c>
      <c r="D793" s="132"/>
      <c r="E793" s="132"/>
      <c r="F793" s="55"/>
      <c r="G793" s="132"/>
      <c r="H793" s="132"/>
      <c r="I793" s="132"/>
      <c r="J793" s="132"/>
      <c r="K793" s="132"/>
      <c r="L793" s="133"/>
      <c r="M793" s="134"/>
      <c r="N793" s="132"/>
      <c r="O793" s="132"/>
      <c r="P793" s="134" t="str">
        <f t="shared" si="174"/>
        <v>nepildyti</v>
      </c>
      <c r="Q793" s="135" t="str">
        <f t="shared" si="17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68"/>
        <v>0</v>
      </c>
      <c r="BH793" s="54">
        <f t="shared" si="175"/>
        <v>0</v>
      </c>
      <c r="BI793" s="54">
        <f t="shared" si="169"/>
        <v>0</v>
      </c>
      <c r="BJ793" s="54">
        <f t="shared" si="170"/>
        <v>0</v>
      </c>
      <c r="BK793" s="54">
        <f t="shared" si="171"/>
        <v>0</v>
      </c>
      <c r="BL793" s="54">
        <f t="shared" si="176"/>
        <v>0</v>
      </c>
      <c r="BM793" s="54">
        <f t="shared" si="177"/>
        <v>0</v>
      </c>
      <c r="BN793" s="54" t="str">
        <f t="shared" si="178"/>
        <v>ne</v>
      </c>
      <c r="BO793" s="54" t="str">
        <f t="shared" si="179"/>
        <v>ne</v>
      </c>
      <c r="BP793" s="54" t="str">
        <f t="shared" si="179"/>
        <v>ne</v>
      </c>
      <c r="BQ793" s="54" t="str">
        <f t="shared" si="180"/>
        <v>ne</v>
      </c>
      <c r="BR793" s="54" t="str">
        <f t="shared" si="181"/>
        <v>ne</v>
      </c>
      <c r="BS793" s="54" t="str">
        <f t="shared" si="172"/>
        <v>ne</v>
      </c>
    </row>
    <row r="794" spans="2:71" x14ac:dyDescent="0.2">
      <c r="B794" s="54" t="e">
        <f>VLOOKUP(E794,'VPS1'!$J$10:$J$29,1,FALSE)</f>
        <v>#N/A</v>
      </c>
      <c r="C794" s="131" t="str">
        <f t="shared" si="173"/>
        <v/>
      </c>
      <c r="D794" s="132"/>
      <c r="E794" s="132"/>
      <c r="F794" s="55"/>
      <c r="G794" s="132"/>
      <c r="H794" s="132"/>
      <c r="I794" s="132"/>
      <c r="J794" s="132"/>
      <c r="K794" s="132"/>
      <c r="L794" s="133"/>
      <c r="M794" s="134"/>
      <c r="N794" s="132"/>
      <c r="O794" s="132"/>
      <c r="P794" s="134" t="str">
        <f t="shared" si="174"/>
        <v>nepildyti</v>
      </c>
      <c r="Q794" s="135" t="str">
        <f t="shared" si="17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68"/>
        <v>0</v>
      </c>
      <c r="BH794" s="54">
        <f t="shared" si="175"/>
        <v>0</v>
      </c>
      <c r="BI794" s="54">
        <f t="shared" si="169"/>
        <v>0</v>
      </c>
      <c r="BJ794" s="54">
        <f t="shared" si="170"/>
        <v>0</v>
      </c>
      <c r="BK794" s="54">
        <f t="shared" si="171"/>
        <v>0</v>
      </c>
      <c r="BL794" s="54">
        <f t="shared" si="176"/>
        <v>0</v>
      </c>
      <c r="BM794" s="54">
        <f t="shared" si="177"/>
        <v>0</v>
      </c>
      <c r="BN794" s="54" t="str">
        <f t="shared" si="178"/>
        <v>ne</v>
      </c>
      <c r="BO794" s="54" t="str">
        <f t="shared" si="179"/>
        <v>ne</v>
      </c>
      <c r="BP794" s="54" t="str">
        <f t="shared" si="179"/>
        <v>ne</v>
      </c>
      <c r="BQ794" s="54" t="str">
        <f t="shared" si="180"/>
        <v>ne</v>
      </c>
      <c r="BR794" s="54" t="str">
        <f t="shared" si="181"/>
        <v>ne</v>
      </c>
      <c r="BS794" s="54" t="str">
        <f t="shared" si="172"/>
        <v>ne</v>
      </c>
    </row>
    <row r="795" spans="2:71" x14ac:dyDescent="0.2">
      <c r="B795" s="54" t="e">
        <f>VLOOKUP(E795,'VPS1'!$J$10:$J$29,1,FALSE)</f>
        <v>#N/A</v>
      </c>
      <c r="C795" s="131" t="str">
        <f t="shared" si="173"/>
        <v/>
      </c>
      <c r="D795" s="132"/>
      <c r="E795" s="132"/>
      <c r="F795" s="55"/>
      <c r="G795" s="132"/>
      <c r="H795" s="132"/>
      <c r="I795" s="132"/>
      <c r="J795" s="132"/>
      <c r="K795" s="132"/>
      <c r="L795" s="133"/>
      <c r="M795" s="134"/>
      <c r="N795" s="132"/>
      <c r="O795" s="132"/>
      <c r="P795" s="134" t="str">
        <f t="shared" si="174"/>
        <v>nepildyti</v>
      </c>
      <c r="Q795" s="135" t="str">
        <f t="shared" si="17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68"/>
        <v>0</v>
      </c>
      <c r="BH795" s="54">
        <f t="shared" si="175"/>
        <v>0</v>
      </c>
      <c r="BI795" s="54">
        <f t="shared" si="169"/>
        <v>0</v>
      </c>
      <c r="BJ795" s="54">
        <f t="shared" si="170"/>
        <v>0</v>
      </c>
      <c r="BK795" s="54">
        <f t="shared" si="171"/>
        <v>0</v>
      </c>
      <c r="BL795" s="54">
        <f t="shared" si="176"/>
        <v>0</v>
      </c>
      <c r="BM795" s="54">
        <f t="shared" si="177"/>
        <v>0</v>
      </c>
      <c r="BN795" s="54" t="str">
        <f t="shared" si="178"/>
        <v>ne</v>
      </c>
      <c r="BO795" s="54" t="str">
        <f t="shared" si="179"/>
        <v>ne</v>
      </c>
      <c r="BP795" s="54" t="str">
        <f t="shared" si="179"/>
        <v>ne</v>
      </c>
      <c r="BQ795" s="54" t="str">
        <f t="shared" si="180"/>
        <v>ne</v>
      </c>
      <c r="BR795" s="54" t="str">
        <f t="shared" si="181"/>
        <v>ne</v>
      </c>
      <c r="BS795" s="54" t="str">
        <f t="shared" si="172"/>
        <v>ne</v>
      </c>
    </row>
    <row r="796" spans="2:71" x14ac:dyDescent="0.2">
      <c r="B796" s="54" t="e">
        <f>VLOOKUP(E796,'VPS1'!$J$10:$J$29,1,FALSE)</f>
        <v>#N/A</v>
      </c>
      <c r="C796" s="131" t="str">
        <f t="shared" si="173"/>
        <v/>
      </c>
      <c r="D796" s="132"/>
      <c r="E796" s="132"/>
      <c r="F796" s="55"/>
      <c r="G796" s="132"/>
      <c r="H796" s="132"/>
      <c r="I796" s="132"/>
      <c r="J796" s="132"/>
      <c r="K796" s="132"/>
      <c r="L796" s="133"/>
      <c r="M796" s="134"/>
      <c r="N796" s="132"/>
      <c r="O796" s="132"/>
      <c r="P796" s="134" t="str">
        <f t="shared" si="174"/>
        <v>nepildyti</v>
      </c>
      <c r="Q796" s="135" t="str">
        <f t="shared" si="17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68"/>
        <v>0</v>
      </c>
      <c r="BH796" s="54">
        <f t="shared" si="175"/>
        <v>0</v>
      </c>
      <c r="BI796" s="54">
        <f t="shared" si="169"/>
        <v>0</v>
      </c>
      <c r="BJ796" s="54">
        <f t="shared" si="170"/>
        <v>0</v>
      </c>
      <c r="BK796" s="54">
        <f t="shared" si="171"/>
        <v>0</v>
      </c>
      <c r="BL796" s="54">
        <f t="shared" si="176"/>
        <v>0</v>
      </c>
      <c r="BM796" s="54">
        <f t="shared" si="177"/>
        <v>0</v>
      </c>
      <c r="BN796" s="54" t="str">
        <f t="shared" si="178"/>
        <v>ne</v>
      </c>
      <c r="BO796" s="54" t="str">
        <f t="shared" si="179"/>
        <v>ne</v>
      </c>
      <c r="BP796" s="54" t="str">
        <f t="shared" si="179"/>
        <v>ne</v>
      </c>
      <c r="BQ796" s="54" t="str">
        <f t="shared" si="180"/>
        <v>ne</v>
      </c>
      <c r="BR796" s="54" t="str">
        <f t="shared" si="181"/>
        <v>ne</v>
      </c>
      <c r="BS796" s="54" t="str">
        <f t="shared" si="172"/>
        <v>ne</v>
      </c>
    </row>
    <row r="797" spans="2:71" x14ac:dyDescent="0.2">
      <c r="B797" s="54" t="e">
        <f>VLOOKUP(E797,'VPS1'!$J$10:$J$29,1,FALSE)</f>
        <v>#N/A</v>
      </c>
      <c r="C797" s="131" t="str">
        <f t="shared" si="173"/>
        <v/>
      </c>
      <c r="D797" s="132"/>
      <c r="E797" s="132"/>
      <c r="F797" s="55"/>
      <c r="G797" s="132"/>
      <c r="H797" s="132"/>
      <c r="I797" s="132"/>
      <c r="J797" s="132"/>
      <c r="K797" s="132"/>
      <c r="L797" s="133"/>
      <c r="M797" s="134"/>
      <c r="N797" s="132"/>
      <c r="O797" s="132"/>
      <c r="P797" s="134" t="str">
        <f t="shared" si="174"/>
        <v>nepildyti</v>
      </c>
      <c r="Q797" s="135" t="str">
        <f t="shared" si="17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68"/>
        <v>0</v>
      </c>
      <c r="BH797" s="54">
        <f t="shared" si="175"/>
        <v>0</v>
      </c>
      <c r="BI797" s="54">
        <f t="shared" si="169"/>
        <v>0</v>
      </c>
      <c r="BJ797" s="54">
        <f t="shared" si="170"/>
        <v>0</v>
      </c>
      <c r="BK797" s="54">
        <f t="shared" si="171"/>
        <v>0</v>
      </c>
      <c r="BL797" s="54">
        <f t="shared" si="176"/>
        <v>0</v>
      </c>
      <c r="BM797" s="54">
        <f t="shared" si="177"/>
        <v>0</v>
      </c>
      <c r="BN797" s="54" t="str">
        <f t="shared" si="178"/>
        <v>ne</v>
      </c>
      <c r="BO797" s="54" t="str">
        <f t="shared" si="179"/>
        <v>ne</v>
      </c>
      <c r="BP797" s="54" t="str">
        <f t="shared" si="179"/>
        <v>ne</v>
      </c>
      <c r="BQ797" s="54" t="str">
        <f t="shared" si="180"/>
        <v>ne</v>
      </c>
      <c r="BR797" s="54" t="str">
        <f t="shared" si="181"/>
        <v>ne</v>
      </c>
      <c r="BS797" s="54" t="str">
        <f t="shared" si="172"/>
        <v>ne</v>
      </c>
    </row>
    <row r="798" spans="2:71" x14ac:dyDescent="0.2">
      <c r="B798" s="54" t="e">
        <f>VLOOKUP(E798,'VPS1'!$J$10:$J$29,1,FALSE)</f>
        <v>#N/A</v>
      </c>
      <c r="C798" s="131" t="str">
        <f t="shared" si="173"/>
        <v/>
      </c>
      <c r="D798" s="132"/>
      <c r="E798" s="132"/>
      <c r="F798" s="55"/>
      <c r="G798" s="132"/>
      <c r="H798" s="132"/>
      <c r="I798" s="132"/>
      <c r="J798" s="132"/>
      <c r="K798" s="132"/>
      <c r="L798" s="133"/>
      <c r="M798" s="134"/>
      <c r="N798" s="132"/>
      <c r="O798" s="132"/>
      <c r="P798" s="134" t="str">
        <f t="shared" si="174"/>
        <v>nepildyti</v>
      </c>
      <c r="Q798" s="135" t="str">
        <f t="shared" si="17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68"/>
        <v>0</v>
      </c>
      <c r="BH798" s="54">
        <f t="shared" si="175"/>
        <v>0</v>
      </c>
      <c r="BI798" s="54">
        <f t="shared" si="169"/>
        <v>0</v>
      </c>
      <c r="BJ798" s="54">
        <f t="shared" si="170"/>
        <v>0</v>
      </c>
      <c r="BK798" s="54">
        <f t="shared" si="171"/>
        <v>0</v>
      </c>
      <c r="BL798" s="54">
        <f t="shared" si="176"/>
        <v>0</v>
      </c>
      <c r="BM798" s="54">
        <f t="shared" si="177"/>
        <v>0</v>
      </c>
      <c r="BN798" s="54" t="str">
        <f t="shared" si="178"/>
        <v>ne</v>
      </c>
      <c r="BO798" s="54" t="str">
        <f t="shared" si="179"/>
        <v>ne</v>
      </c>
      <c r="BP798" s="54" t="str">
        <f t="shared" si="179"/>
        <v>ne</v>
      </c>
      <c r="BQ798" s="54" t="str">
        <f t="shared" si="180"/>
        <v>ne</v>
      </c>
      <c r="BR798" s="54" t="str">
        <f t="shared" si="181"/>
        <v>ne</v>
      </c>
      <c r="BS798" s="54" t="str">
        <f t="shared" si="172"/>
        <v>ne</v>
      </c>
    </row>
    <row r="799" spans="2:71" x14ac:dyDescent="0.2">
      <c r="B799" s="54" t="e">
        <f>VLOOKUP(E799,'VPS1'!$J$10:$J$29,1,FALSE)</f>
        <v>#N/A</v>
      </c>
      <c r="C799" s="131" t="str">
        <f t="shared" si="173"/>
        <v/>
      </c>
      <c r="D799" s="132"/>
      <c r="E799" s="132"/>
      <c r="F799" s="55"/>
      <c r="G799" s="132"/>
      <c r="H799" s="132"/>
      <c r="I799" s="132"/>
      <c r="J799" s="132"/>
      <c r="K799" s="132"/>
      <c r="L799" s="133"/>
      <c r="M799" s="134"/>
      <c r="N799" s="132"/>
      <c r="O799" s="132"/>
      <c r="P799" s="134" t="str">
        <f t="shared" si="174"/>
        <v>nepildyti</v>
      </c>
      <c r="Q799" s="135" t="str">
        <f t="shared" si="17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68"/>
        <v>0</v>
      </c>
      <c r="BH799" s="54">
        <f t="shared" si="175"/>
        <v>0</v>
      </c>
      <c r="BI799" s="54">
        <f t="shared" si="169"/>
        <v>0</v>
      </c>
      <c r="BJ799" s="54">
        <f t="shared" si="170"/>
        <v>0</v>
      </c>
      <c r="BK799" s="54">
        <f t="shared" si="171"/>
        <v>0</v>
      </c>
      <c r="BL799" s="54">
        <f t="shared" si="176"/>
        <v>0</v>
      </c>
      <c r="BM799" s="54">
        <f t="shared" si="177"/>
        <v>0</v>
      </c>
      <c r="BN799" s="54" t="str">
        <f t="shared" si="178"/>
        <v>ne</v>
      </c>
      <c r="BO799" s="54" t="str">
        <f t="shared" si="179"/>
        <v>ne</v>
      </c>
      <c r="BP799" s="54" t="str">
        <f t="shared" si="179"/>
        <v>ne</v>
      </c>
      <c r="BQ799" s="54" t="str">
        <f t="shared" si="180"/>
        <v>ne</v>
      </c>
      <c r="BR799" s="54" t="str">
        <f t="shared" si="181"/>
        <v>ne</v>
      </c>
      <c r="BS799" s="54" t="str">
        <f t="shared" si="172"/>
        <v>ne</v>
      </c>
    </row>
    <row r="800" spans="2:71" x14ac:dyDescent="0.2">
      <c r="B800" s="54" t="e">
        <f>VLOOKUP(E800,'VPS1'!$J$10:$J$29,1,FALSE)</f>
        <v>#N/A</v>
      </c>
      <c r="C800" s="131" t="str">
        <f t="shared" si="173"/>
        <v/>
      </c>
      <c r="D800" s="132"/>
      <c r="E800" s="132"/>
      <c r="F800" s="55"/>
      <c r="G800" s="132"/>
      <c r="H800" s="132"/>
      <c r="I800" s="132"/>
      <c r="J800" s="132"/>
      <c r="K800" s="132"/>
      <c r="L800" s="133"/>
      <c r="M800" s="134"/>
      <c r="N800" s="132"/>
      <c r="O800" s="132"/>
      <c r="P800" s="134" t="str">
        <f t="shared" si="174"/>
        <v>nepildyti</v>
      </c>
      <c r="Q800" s="135" t="str">
        <f t="shared" si="17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68"/>
        <v>0</v>
      </c>
      <c r="BH800" s="54">
        <f t="shared" si="175"/>
        <v>0</v>
      </c>
      <c r="BI800" s="54">
        <f t="shared" si="169"/>
        <v>0</v>
      </c>
      <c r="BJ800" s="54">
        <f t="shared" si="170"/>
        <v>0</v>
      </c>
      <c r="BK800" s="54">
        <f t="shared" si="171"/>
        <v>0</v>
      </c>
      <c r="BL800" s="54">
        <f t="shared" si="176"/>
        <v>0</v>
      </c>
      <c r="BM800" s="54">
        <f t="shared" si="177"/>
        <v>0</v>
      </c>
      <c r="BN800" s="54" t="str">
        <f t="shared" si="178"/>
        <v>ne</v>
      </c>
      <c r="BO800" s="54" t="str">
        <f t="shared" si="179"/>
        <v>ne</v>
      </c>
      <c r="BP800" s="54" t="str">
        <f t="shared" si="179"/>
        <v>ne</v>
      </c>
      <c r="BQ800" s="54" t="str">
        <f t="shared" si="180"/>
        <v>ne</v>
      </c>
      <c r="BR800" s="54" t="str">
        <f t="shared" si="181"/>
        <v>ne</v>
      </c>
      <c r="BS800" s="54" t="str">
        <f t="shared" si="172"/>
        <v>ne</v>
      </c>
    </row>
    <row r="801" spans="2:71" x14ac:dyDescent="0.2">
      <c r="B801" s="54" t="e">
        <f>VLOOKUP(E801,'VPS1'!$J$10:$J$29,1,FALSE)</f>
        <v>#N/A</v>
      </c>
      <c r="C801" s="131" t="str">
        <f t="shared" si="173"/>
        <v/>
      </c>
      <c r="D801" s="132"/>
      <c r="E801" s="132"/>
      <c r="F801" s="55"/>
      <c r="G801" s="132"/>
      <c r="H801" s="132"/>
      <c r="I801" s="132"/>
      <c r="J801" s="132"/>
      <c r="K801" s="132"/>
      <c r="L801" s="133"/>
      <c r="M801" s="134"/>
      <c r="N801" s="132"/>
      <c r="O801" s="132"/>
      <c r="P801" s="134" t="str">
        <f t="shared" si="174"/>
        <v>nepildyti</v>
      </c>
      <c r="Q801" s="135" t="str">
        <f t="shared" si="17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68"/>
        <v>0</v>
      </c>
      <c r="BH801" s="54">
        <f t="shared" si="175"/>
        <v>0</v>
      </c>
      <c r="BI801" s="54">
        <f t="shared" si="169"/>
        <v>0</v>
      </c>
      <c r="BJ801" s="54">
        <f t="shared" si="170"/>
        <v>0</v>
      </c>
      <c r="BK801" s="54">
        <f t="shared" si="171"/>
        <v>0</v>
      </c>
      <c r="BL801" s="54">
        <f t="shared" si="176"/>
        <v>0</v>
      </c>
      <c r="BM801" s="54">
        <f t="shared" si="177"/>
        <v>0</v>
      </c>
      <c r="BN801" s="54" t="str">
        <f t="shared" si="178"/>
        <v>ne</v>
      </c>
      <c r="BO801" s="54" t="str">
        <f t="shared" si="179"/>
        <v>ne</v>
      </c>
      <c r="BP801" s="54" t="str">
        <f t="shared" si="179"/>
        <v>ne</v>
      </c>
      <c r="BQ801" s="54" t="str">
        <f t="shared" si="180"/>
        <v>ne</v>
      </c>
      <c r="BR801" s="54" t="str">
        <f t="shared" si="181"/>
        <v>ne</v>
      </c>
      <c r="BS801" s="54" t="str">
        <f t="shared" si="172"/>
        <v>ne</v>
      </c>
    </row>
    <row r="802" spans="2:71" x14ac:dyDescent="0.2">
      <c r="B802" s="54" t="e">
        <f>VLOOKUP(E802,'VPS1'!$J$10:$J$29,1,FALSE)</f>
        <v>#N/A</v>
      </c>
      <c r="C802" s="131" t="str">
        <f t="shared" si="173"/>
        <v/>
      </c>
      <c r="D802" s="132"/>
      <c r="E802" s="132"/>
      <c r="F802" s="55"/>
      <c r="G802" s="132"/>
      <c r="H802" s="132"/>
      <c r="I802" s="132"/>
      <c r="J802" s="132"/>
      <c r="K802" s="132"/>
      <c r="L802" s="133"/>
      <c r="M802" s="134"/>
      <c r="N802" s="132"/>
      <c r="O802" s="132"/>
      <c r="P802" s="134" t="str">
        <f t="shared" si="174"/>
        <v>nepildyti</v>
      </c>
      <c r="Q802" s="135" t="str">
        <f t="shared" si="17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68"/>
        <v>0</v>
      </c>
      <c r="BH802" s="54">
        <f t="shared" si="175"/>
        <v>0</v>
      </c>
      <c r="BI802" s="54">
        <f t="shared" si="169"/>
        <v>0</v>
      </c>
      <c r="BJ802" s="54">
        <f t="shared" si="170"/>
        <v>0</v>
      </c>
      <c r="BK802" s="54">
        <f t="shared" si="171"/>
        <v>0</v>
      </c>
      <c r="BL802" s="54">
        <f t="shared" si="176"/>
        <v>0</v>
      </c>
      <c r="BM802" s="54">
        <f t="shared" si="177"/>
        <v>0</v>
      </c>
      <c r="BN802" s="54" t="str">
        <f t="shared" si="178"/>
        <v>ne</v>
      </c>
      <c r="BO802" s="54" t="str">
        <f t="shared" si="179"/>
        <v>ne</v>
      </c>
      <c r="BP802" s="54" t="str">
        <f t="shared" si="179"/>
        <v>ne</v>
      </c>
      <c r="BQ802" s="54" t="str">
        <f t="shared" si="180"/>
        <v>ne</v>
      </c>
      <c r="BR802" s="54" t="str">
        <f t="shared" si="181"/>
        <v>ne</v>
      </c>
      <c r="BS802" s="54" t="str">
        <f t="shared" si="172"/>
        <v>ne</v>
      </c>
    </row>
    <row r="803" spans="2:71" x14ac:dyDescent="0.2">
      <c r="B803" s="54" t="e">
        <f>VLOOKUP(E803,'VPS1'!$J$10:$J$29,1,FALSE)</f>
        <v>#N/A</v>
      </c>
      <c r="C803" s="131" t="str">
        <f t="shared" si="173"/>
        <v/>
      </c>
      <c r="D803" s="132"/>
      <c r="E803" s="132"/>
      <c r="F803" s="55"/>
      <c r="G803" s="132"/>
      <c r="H803" s="132"/>
      <c r="I803" s="132"/>
      <c r="J803" s="132"/>
      <c r="K803" s="132"/>
      <c r="L803" s="133"/>
      <c r="M803" s="134"/>
      <c r="N803" s="132"/>
      <c r="O803" s="132"/>
      <c r="P803" s="134" t="str">
        <f t="shared" si="174"/>
        <v>nepildyti</v>
      </c>
      <c r="Q803" s="135" t="str">
        <f t="shared" si="17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68"/>
        <v>0</v>
      </c>
      <c r="BH803" s="54">
        <f t="shared" si="175"/>
        <v>0</v>
      </c>
      <c r="BI803" s="54">
        <f t="shared" si="169"/>
        <v>0</v>
      </c>
      <c r="BJ803" s="54">
        <f t="shared" si="170"/>
        <v>0</v>
      </c>
      <c r="BK803" s="54">
        <f t="shared" si="171"/>
        <v>0</v>
      </c>
      <c r="BL803" s="54">
        <f t="shared" si="176"/>
        <v>0</v>
      </c>
      <c r="BM803" s="54">
        <f t="shared" si="177"/>
        <v>0</v>
      </c>
      <c r="BN803" s="54" t="str">
        <f t="shared" si="178"/>
        <v>ne</v>
      </c>
      <c r="BO803" s="54" t="str">
        <f t="shared" si="179"/>
        <v>ne</v>
      </c>
      <c r="BP803" s="54" t="str">
        <f t="shared" si="179"/>
        <v>ne</v>
      </c>
      <c r="BQ803" s="54" t="str">
        <f t="shared" si="180"/>
        <v>ne</v>
      </c>
      <c r="BR803" s="54" t="str">
        <f t="shared" si="181"/>
        <v>ne</v>
      </c>
      <c r="BS803" s="54" t="str">
        <f t="shared" si="172"/>
        <v>ne</v>
      </c>
    </row>
    <row r="804" spans="2:71" x14ac:dyDescent="0.2">
      <c r="B804" s="54" t="e">
        <f>VLOOKUP(E804,'VPS1'!$J$10:$J$29,1,FALSE)</f>
        <v>#N/A</v>
      </c>
      <c r="C804" s="131" t="str">
        <f t="shared" si="173"/>
        <v/>
      </c>
      <c r="D804" s="132"/>
      <c r="E804" s="132"/>
      <c r="F804" s="55"/>
      <c r="G804" s="132"/>
      <c r="H804" s="132"/>
      <c r="I804" s="132"/>
      <c r="J804" s="132"/>
      <c r="K804" s="132"/>
      <c r="L804" s="133"/>
      <c r="M804" s="134"/>
      <c r="N804" s="132"/>
      <c r="O804" s="132"/>
      <c r="P804" s="134" t="str">
        <f t="shared" si="174"/>
        <v>nepildyti</v>
      </c>
      <c r="Q804" s="135" t="str">
        <f t="shared" si="17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68"/>
        <v>0</v>
      </c>
      <c r="BH804" s="54">
        <f t="shared" si="175"/>
        <v>0</v>
      </c>
      <c r="BI804" s="54">
        <f t="shared" si="169"/>
        <v>0</v>
      </c>
      <c r="BJ804" s="54">
        <f t="shared" si="170"/>
        <v>0</v>
      </c>
      <c r="BK804" s="54">
        <f t="shared" si="171"/>
        <v>0</v>
      </c>
      <c r="BL804" s="54">
        <f t="shared" si="176"/>
        <v>0</v>
      </c>
      <c r="BM804" s="54">
        <f t="shared" si="177"/>
        <v>0</v>
      </c>
      <c r="BN804" s="54" t="str">
        <f t="shared" si="178"/>
        <v>ne</v>
      </c>
      <c r="BO804" s="54" t="str">
        <f t="shared" si="179"/>
        <v>ne</v>
      </c>
      <c r="BP804" s="54" t="str">
        <f t="shared" si="179"/>
        <v>ne</v>
      </c>
      <c r="BQ804" s="54" t="str">
        <f t="shared" si="180"/>
        <v>ne</v>
      </c>
      <c r="BR804" s="54" t="str">
        <f t="shared" si="181"/>
        <v>ne</v>
      </c>
      <c r="BS804" s="54" t="str">
        <f t="shared" si="172"/>
        <v>ne</v>
      </c>
    </row>
    <row r="805" spans="2:71" x14ac:dyDescent="0.2">
      <c r="B805" s="54" t="e">
        <f>VLOOKUP(E805,'VPS1'!$J$10:$J$29,1,FALSE)</f>
        <v>#N/A</v>
      </c>
      <c r="C805" s="131" t="str">
        <f t="shared" si="173"/>
        <v/>
      </c>
      <c r="D805" s="132"/>
      <c r="E805" s="132"/>
      <c r="F805" s="55"/>
      <c r="G805" s="132"/>
      <c r="H805" s="132"/>
      <c r="I805" s="132"/>
      <c r="J805" s="132"/>
      <c r="K805" s="132"/>
      <c r="L805" s="133"/>
      <c r="M805" s="134"/>
      <c r="N805" s="132"/>
      <c r="O805" s="132"/>
      <c r="P805" s="134" t="str">
        <f t="shared" si="174"/>
        <v>nepildyti</v>
      </c>
      <c r="Q805" s="135" t="str">
        <f t="shared" si="17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68"/>
        <v>0</v>
      </c>
      <c r="BH805" s="54">
        <f t="shared" si="175"/>
        <v>0</v>
      </c>
      <c r="BI805" s="54">
        <f t="shared" si="169"/>
        <v>0</v>
      </c>
      <c r="BJ805" s="54">
        <f t="shared" si="170"/>
        <v>0</v>
      </c>
      <c r="BK805" s="54">
        <f t="shared" si="171"/>
        <v>0</v>
      </c>
      <c r="BL805" s="54">
        <f t="shared" si="176"/>
        <v>0</v>
      </c>
      <c r="BM805" s="54">
        <f t="shared" si="177"/>
        <v>0</v>
      </c>
      <c r="BN805" s="54" t="str">
        <f t="shared" si="178"/>
        <v>ne</v>
      </c>
      <c r="BO805" s="54" t="str">
        <f t="shared" si="179"/>
        <v>ne</v>
      </c>
      <c r="BP805" s="54" t="str">
        <f t="shared" si="179"/>
        <v>ne</v>
      </c>
      <c r="BQ805" s="54" t="str">
        <f t="shared" si="180"/>
        <v>ne</v>
      </c>
      <c r="BR805" s="54" t="str">
        <f t="shared" si="181"/>
        <v>ne</v>
      </c>
      <c r="BS805" s="54" t="str">
        <f t="shared" si="172"/>
        <v>ne</v>
      </c>
    </row>
    <row r="806" spans="2:71" x14ac:dyDescent="0.2">
      <c r="B806" s="54" t="e">
        <f>VLOOKUP(E806,'VPS1'!$J$10:$J$29,1,FALSE)</f>
        <v>#N/A</v>
      </c>
      <c r="C806" s="131" t="str">
        <f t="shared" si="173"/>
        <v/>
      </c>
      <c r="D806" s="132"/>
      <c r="E806" s="132"/>
      <c r="F806" s="55"/>
      <c r="G806" s="132"/>
      <c r="H806" s="132"/>
      <c r="I806" s="132"/>
      <c r="J806" s="132"/>
      <c r="K806" s="132"/>
      <c r="L806" s="133"/>
      <c r="M806" s="134"/>
      <c r="N806" s="132"/>
      <c r="O806" s="132"/>
      <c r="P806" s="134" t="str">
        <f t="shared" si="174"/>
        <v>nepildyti</v>
      </c>
      <c r="Q806" s="135" t="str">
        <f t="shared" si="17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68"/>
        <v>0</v>
      </c>
      <c r="BH806" s="54">
        <f t="shared" si="175"/>
        <v>0</v>
      </c>
      <c r="BI806" s="54">
        <f t="shared" si="169"/>
        <v>0</v>
      </c>
      <c r="BJ806" s="54">
        <f t="shared" si="170"/>
        <v>0</v>
      </c>
      <c r="BK806" s="54">
        <f t="shared" si="171"/>
        <v>0</v>
      </c>
      <c r="BL806" s="54">
        <f t="shared" si="176"/>
        <v>0</v>
      </c>
      <c r="BM806" s="54">
        <f t="shared" si="177"/>
        <v>0</v>
      </c>
      <c r="BN806" s="54" t="str">
        <f t="shared" si="178"/>
        <v>ne</v>
      </c>
      <c r="BO806" s="54" t="str">
        <f t="shared" si="179"/>
        <v>ne</v>
      </c>
      <c r="BP806" s="54" t="str">
        <f t="shared" si="179"/>
        <v>ne</v>
      </c>
      <c r="BQ806" s="54" t="str">
        <f t="shared" si="180"/>
        <v>ne</v>
      </c>
      <c r="BR806" s="54" t="str">
        <f t="shared" si="181"/>
        <v>ne</v>
      </c>
      <c r="BS806" s="54" t="str">
        <f t="shared" si="172"/>
        <v>ne</v>
      </c>
    </row>
    <row r="807" spans="2:71" x14ac:dyDescent="0.2">
      <c r="B807" s="54" t="e">
        <f>VLOOKUP(E807,'VPS1'!$J$10:$J$29,1,FALSE)</f>
        <v>#N/A</v>
      </c>
      <c r="C807" s="131" t="str">
        <f t="shared" si="173"/>
        <v/>
      </c>
      <c r="D807" s="132"/>
      <c r="E807" s="132"/>
      <c r="F807" s="55"/>
      <c r="G807" s="132"/>
      <c r="H807" s="132"/>
      <c r="I807" s="132"/>
      <c r="J807" s="132"/>
      <c r="K807" s="132"/>
      <c r="L807" s="133"/>
      <c r="M807" s="134"/>
      <c r="N807" s="132"/>
      <c r="O807" s="132"/>
      <c r="P807" s="134" t="str">
        <f t="shared" si="174"/>
        <v>nepildyti</v>
      </c>
      <c r="Q807" s="135" t="str">
        <f t="shared" si="17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68"/>
        <v>0</v>
      </c>
      <c r="BH807" s="54">
        <f t="shared" si="175"/>
        <v>0</v>
      </c>
      <c r="BI807" s="54">
        <f t="shared" si="169"/>
        <v>0</v>
      </c>
      <c r="BJ807" s="54">
        <f t="shared" si="170"/>
        <v>0</v>
      </c>
      <c r="BK807" s="54">
        <f t="shared" si="171"/>
        <v>0</v>
      </c>
      <c r="BL807" s="54">
        <f t="shared" si="176"/>
        <v>0</v>
      </c>
      <c r="BM807" s="54">
        <f t="shared" si="177"/>
        <v>0</v>
      </c>
      <c r="BN807" s="54" t="str">
        <f t="shared" si="178"/>
        <v>ne</v>
      </c>
      <c r="BO807" s="54" t="str">
        <f t="shared" si="179"/>
        <v>ne</v>
      </c>
      <c r="BP807" s="54" t="str">
        <f t="shared" si="179"/>
        <v>ne</v>
      </c>
      <c r="BQ807" s="54" t="str">
        <f t="shared" si="180"/>
        <v>ne</v>
      </c>
      <c r="BR807" s="54" t="str">
        <f t="shared" si="181"/>
        <v>ne</v>
      </c>
      <c r="BS807" s="54" t="str">
        <f t="shared" si="172"/>
        <v>ne</v>
      </c>
    </row>
    <row r="808" spans="2:71" x14ac:dyDescent="0.2">
      <c r="B808" s="54" t="e">
        <f>VLOOKUP(E808,'VPS1'!$J$10:$J$29,1,FALSE)</f>
        <v>#N/A</v>
      </c>
      <c r="C808" s="131" t="str">
        <f t="shared" si="173"/>
        <v/>
      </c>
      <c r="D808" s="132"/>
      <c r="E808" s="132"/>
      <c r="F808" s="55"/>
      <c r="G808" s="132"/>
      <c r="H808" s="132"/>
      <c r="I808" s="132"/>
      <c r="J808" s="132"/>
      <c r="K808" s="132"/>
      <c r="L808" s="133"/>
      <c r="M808" s="134"/>
      <c r="N808" s="132"/>
      <c r="O808" s="132"/>
      <c r="P808" s="134" t="str">
        <f t="shared" si="174"/>
        <v>nepildyti</v>
      </c>
      <c r="Q808" s="135" t="str">
        <f t="shared" si="17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68"/>
        <v>0</v>
      </c>
      <c r="BH808" s="54">
        <f t="shared" si="175"/>
        <v>0</v>
      </c>
      <c r="BI808" s="54">
        <f t="shared" si="169"/>
        <v>0</v>
      </c>
      <c r="BJ808" s="54">
        <f t="shared" si="170"/>
        <v>0</v>
      </c>
      <c r="BK808" s="54">
        <f t="shared" si="171"/>
        <v>0</v>
      </c>
      <c r="BL808" s="54">
        <f t="shared" si="176"/>
        <v>0</v>
      </c>
      <c r="BM808" s="54">
        <f t="shared" si="177"/>
        <v>0</v>
      </c>
      <c r="BN808" s="54" t="str">
        <f t="shared" si="178"/>
        <v>ne</v>
      </c>
      <c r="BO808" s="54" t="str">
        <f t="shared" si="179"/>
        <v>ne</v>
      </c>
      <c r="BP808" s="54" t="str">
        <f t="shared" si="179"/>
        <v>ne</v>
      </c>
      <c r="BQ808" s="54" t="str">
        <f t="shared" si="180"/>
        <v>ne</v>
      </c>
      <c r="BR808" s="54" t="str">
        <f t="shared" si="181"/>
        <v>ne</v>
      </c>
      <c r="BS808" s="54" t="str">
        <f t="shared" si="172"/>
        <v>ne</v>
      </c>
    </row>
    <row r="809" spans="2:71" x14ac:dyDescent="0.2">
      <c r="B809" s="54" t="e">
        <f>VLOOKUP(E809,'VPS1'!$J$10:$J$29,1,FALSE)</f>
        <v>#N/A</v>
      </c>
      <c r="C809" s="131" t="str">
        <f t="shared" si="173"/>
        <v/>
      </c>
      <c r="D809" s="132"/>
      <c r="E809" s="132"/>
      <c r="F809" s="55"/>
      <c r="G809" s="132"/>
      <c r="H809" s="132"/>
      <c r="I809" s="132"/>
      <c r="J809" s="132"/>
      <c r="K809" s="132"/>
      <c r="L809" s="133"/>
      <c r="M809" s="134"/>
      <c r="N809" s="132"/>
      <c r="O809" s="132"/>
      <c r="P809" s="134" t="str">
        <f t="shared" si="174"/>
        <v>nepildyti</v>
      </c>
      <c r="Q809" s="135" t="str">
        <f t="shared" si="17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68"/>
        <v>0</v>
      </c>
      <c r="BH809" s="54">
        <f t="shared" si="175"/>
        <v>0</v>
      </c>
      <c r="BI809" s="54">
        <f t="shared" si="169"/>
        <v>0</v>
      </c>
      <c r="BJ809" s="54">
        <f t="shared" si="170"/>
        <v>0</v>
      </c>
      <c r="BK809" s="54">
        <f t="shared" si="171"/>
        <v>0</v>
      </c>
      <c r="BL809" s="54">
        <f t="shared" si="176"/>
        <v>0</v>
      </c>
      <c r="BM809" s="54">
        <f t="shared" si="177"/>
        <v>0</v>
      </c>
      <c r="BN809" s="54" t="str">
        <f t="shared" si="178"/>
        <v>ne</v>
      </c>
      <c r="BO809" s="54" t="str">
        <f t="shared" si="179"/>
        <v>ne</v>
      </c>
      <c r="BP809" s="54" t="str">
        <f t="shared" si="179"/>
        <v>ne</v>
      </c>
      <c r="BQ809" s="54" t="str">
        <f t="shared" si="180"/>
        <v>ne</v>
      </c>
      <c r="BR809" s="54" t="str">
        <f t="shared" si="181"/>
        <v>ne</v>
      </c>
      <c r="BS809" s="54" t="str">
        <f t="shared" si="172"/>
        <v>ne</v>
      </c>
    </row>
    <row r="810" spans="2:71" x14ac:dyDescent="0.2">
      <c r="B810" s="54" t="e">
        <f>VLOOKUP(E810,'VPS1'!$J$10:$J$29,1,FALSE)</f>
        <v>#N/A</v>
      </c>
      <c r="C810" s="131" t="str">
        <f t="shared" si="173"/>
        <v/>
      </c>
      <c r="D810" s="132"/>
      <c r="E810" s="132"/>
      <c r="F810" s="55"/>
      <c r="G810" s="132"/>
      <c r="H810" s="132"/>
      <c r="I810" s="132"/>
      <c r="J810" s="132"/>
      <c r="K810" s="132"/>
      <c r="L810" s="133"/>
      <c r="M810" s="134"/>
      <c r="N810" s="132"/>
      <c r="O810" s="132"/>
      <c r="P810" s="134" t="str">
        <f t="shared" si="174"/>
        <v>nepildyti</v>
      </c>
      <c r="Q810" s="135" t="str">
        <f t="shared" si="17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68"/>
        <v>0</v>
      </c>
      <c r="BH810" s="54">
        <f t="shared" si="175"/>
        <v>0</v>
      </c>
      <c r="BI810" s="54">
        <f t="shared" si="169"/>
        <v>0</v>
      </c>
      <c r="BJ810" s="54">
        <f t="shared" si="170"/>
        <v>0</v>
      </c>
      <c r="BK810" s="54">
        <f t="shared" si="171"/>
        <v>0</v>
      </c>
      <c r="BL810" s="54">
        <f t="shared" si="176"/>
        <v>0</v>
      </c>
      <c r="BM810" s="54">
        <f t="shared" si="177"/>
        <v>0</v>
      </c>
      <c r="BN810" s="54" t="str">
        <f t="shared" si="178"/>
        <v>ne</v>
      </c>
      <c r="BO810" s="54" t="str">
        <f t="shared" si="179"/>
        <v>ne</v>
      </c>
      <c r="BP810" s="54" t="str">
        <f t="shared" si="179"/>
        <v>ne</v>
      </c>
      <c r="BQ810" s="54" t="str">
        <f t="shared" si="180"/>
        <v>ne</v>
      </c>
      <c r="BR810" s="54" t="str">
        <f t="shared" si="181"/>
        <v>ne</v>
      </c>
      <c r="BS810" s="54" t="str">
        <f t="shared" si="172"/>
        <v>ne</v>
      </c>
    </row>
    <row r="811" spans="2:71" x14ac:dyDescent="0.2">
      <c r="B811" s="54" t="e">
        <f>VLOOKUP(E811,'VPS1'!$J$10:$J$29,1,FALSE)</f>
        <v>#N/A</v>
      </c>
      <c r="C811" s="131" t="str">
        <f t="shared" si="173"/>
        <v/>
      </c>
      <c r="D811" s="132"/>
      <c r="E811" s="132"/>
      <c r="F811" s="55"/>
      <c r="G811" s="132"/>
      <c r="H811" s="132"/>
      <c r="I811" s="132"/>
      <c r="J811" s="132"/>
      <c r="K811" s="132"/>
      <c r="L811" s="133"/>
      <c r="M811" s="134"/>
      <c r="N811" s="132"/>
      <c r="O811" s="132"/>
      <c r="P811" s="134" t="str">
        <f t="shared" si="174"/>
        <v>nepildyti</v>
      </c>
      <c r="Q811" s="135" t="str">
        <f t="shared" si="17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68"/>
        <v>0</v>
      </c>
      <c r="BH811" s="54">
        <f t="shared" si="175"/>
        <v>0</v>
      </c>
      <c r="BI811" s="54">
        <f t="shared" si="169"/>
        <v>0</v>
      </c>
      <c r="BJ811" s="54">
        <f t="shared" si="170"/>
        <v>0</v>
      </c>
      <c r="BK811" s="54">
        <f t="shared" si="171"/>
        <v>0</v>
      </c>
      <c r="BL811" s="54">
        <f t="shared" si="176"/>
        <v>0</v>
      </c>
      <c r="BM811" s="54">
        <f t="shared" si="177"/>
        <v>0</v>
      </c>
      <c r="BN811" s="54" t="str">
        <f t="shared" si="178"/>
        <v>ne</v>
      </c>
      <c r="BO811" s="54" t="str">
        <f t="shared" si="179"/>
        <v>ne</v>
      </c>
      <c r="BP811" s="54" t="str">
        <f t="shared" si="179"/>
        <v>ne</v>
      </c>
      <c r="BQ811" s="54" t="str">
        <f t="shared" si="180"/>
        <v>ne</v>
      </c>
      <c r="BR811" s="54" t="str">
        <f t="shared" si="181"/>
        <v>ne</v>
      </c>
      <c r="BS811" s="54" t="str">
        <f t="shared" si="172"/>
        <v>ne</v>
      </c>
    </row>
    <row r="812" spans="2:71" x14ac:dyDescent="0.2">
      <c r="B812" s="54" t="e">
        <f>VLOOKUP(E812,'VPS1'!$J$10:$J$29,1,FALSE)</f>
        <v>#N/A</v>
      </c>
      <c r="C812" s="131" t="str">
        <f t="shared" si="173"/>
        <v/>
      </c>
      <c r="D812" s="132"/>
      <c r="E812" s="132"/>
      <c r="F812" s="55"/>
      <c r="G812" s="132"/>
      <c r="H812" s="132"/>
      <c r="I812" s="132"/>
      <c r="J812" s="132"/>
      <c r="K812" s="132"/>
      <c r="L812" s="133"/>
      <c r="M812" s="134"/>
      <c r="N812" s="132"/>
      <c r="O812" s="132"/>
      <c r="P812" s="134" t="str">
        <f t="shared" si="174"/>
        <v>nepildyti</v>
      </c>
      <c r="Q812" s="135" t="str">
        <f t="shared" si="17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68"/>
        <v>0</v>
      </c>
      <c r="BH812" s="54">
        <f t="shared" si="175"/>
        <v>0</v>
      </c>
      <c r="BI812" s="54">
        <f t="shared" si="169"/>
        <v>0</v>
      </c>
      <c r="BJ812" s="54">
        <f t="shared" si="170"/>
        <v>0</v>
      </c>
      <c r="BK812" s="54">
        <f t="shared" si="171"/>
        <v>0</v>
      </c>
      <c r="BL812" s="54">
        <f t="shared" si="176"/>
        <v>0</v>
      </c>
      <c r="BM812" s="54">
        <f t="shared" si="177"/>
        <v>0</v>
      </c>
      <c r="BN812" s="54" t="str">
        <f t="shared" si="178"/>
        <v>ne</v>
      </c>
      <c r="BO812" s="54" t="str">
        <f t="shared" si="179"/>
        <v>ne</v>
      </c>
      <c r="BP812" s="54" t="str">
        <f t="shared" si="179"/>
        <v>ne</v>
      </c>
      <c r="BQ812" s="54" t="str">
        <f t="shared" si="180"/>
        <v>ne</v>
      </c>
      <c r="BR812" s="54" t="str">
        <f t="shared" si="181"/>
        <v>ne</v>
      </c>
      <c r="BS812" s="54" t="str">
        <f t="shared" si="172"/>
        <v>ne</v>
      </c>
    </row>
    <row r="813" spans="2:71" x14ac:dyDescent="0.2">
      <c r="B813" s="54" t="e">
        <f>VLOOKUP(E813,'VPS1'!$J$10:$J$29,1,FALSE)</f>
        <v>#N/A</v>
      </c>
      <c r="C813" s="131" t="str">
        <f t="shared" si="173"/>
        <v/>
      </c>
      <c r="D813" s="132"/>
      <c r="E813" s="132"/>
      <c r="F813" s="55"/>
      <c r="G813" s="132"/>
      <c r="H813" s="132"/>
      <c r="I813" s="132"/>
      <c r="J813" s="132"/>
      <c r="K813" s="132"/>
      <c r="L813" s="133"/>
      <c r="M813" s="134"/>
      <c r="N813" s="132"/>
      <c r="O813" s="132"/>
      <c r="P813" s="134" t="str">
        <f t="shared" si="174"/>
        <v>nepildyti</v>
      </c>
      <c r="Q813" s="135" t="str">
        <f t="shared" si="17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68"/>
        <v>0</v>
      </c>
      <c r="BH813" s="54">
        <f t="shared" si="175"/>
        <v>0</v>
      </c>
      <c r="BI813" s="54">
        <f t="shared" si="169"/>
        <v>0</v>
      </c>
      <c r="BJ813" s="54">
        <f t="shared" si="170"/>
        <v>0</v>
      </c>
      <c r="BK813" s="54">
        <f t="shared" si="171"/>
        <v>0</v>
      </c>
      <c r="BL813" s="54">
        <f t="shared" si="176"/>
        <v>0</v>
      </c>
      <c r="BM813" s="54">
        <f t="shared" si="177"/>
        <v>0</v>
      </c>
      <c r="BN813" s="54" t="str">
        <f t="shared" si="178"/>
        <v>ne</v>
      </c>
      <c r="BO813" s="54" t="str">
        <f t="shared" si="179"/>
        <v>ne</v>
      </c>
      <c r="BP813" s="54" t="str">
        <f t="shared" si="179"/>
        <v>ne</v>
      </c>
      <c r="BQ813" s="54" t="str">
        <f t="shared" si="180"/>
        <v>ne</v>
      </c>
      <c r="BR813" s="54" t="str">
        <f t="shared" si="181"/>
        <v>ne</v>
      </c>
      <c r="BS813" s="54" t="str">
        <f t="shared" si="172"/>
        <v>ne</v>
      </c>
    </row>
    <row r="814" spans="2:71" x14ac:dyDescent="0.2">
      <c r="B814" s="54" t="e">
        <f>VLOOKUP(E814,'VPS1'!$J$10:$J$29,1,FALSE)</f>
        <v>#N/A</v>
      </c>
      <c r="C814" s="131" t="str">
        <f t="shared" si="173"/>
        <v/>
      </c>
      <c r="D814" s="132"/>
      <c r="E814" s="132"/>
      <c r="F814" s="55"/>
      <c r="G814" s="132"/>
      <c r="H814" s="132"/>
      <c r="I814" s="132"/>
      <c r="J814" s="132"/>
      <c r="K814" s="132"/>
      <c r="L814" s="133"/>
      <c r="M814" s="134"/>
      <c r="N814" s="132"/>
      <c r="O814" s="132"/>
      <c r="P814" s="134" t="str">
        <f t="shared" si="174"/>
        <v>nepildyti</v>
      </c>
      <c r="Q814" s="135" t="str">
        <f t="shared" si="17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68"/>
        <v>0</v>
      </c>
      <c r="BH814" s="54">
        <f t="shared" si="175"/>
        <v>0</v>
      </c>
      <c r="BI814" s="54">
        <f t="shared" si="169"/>
        <v>0</v>
      </c>
      <c r="BJ814" s="54">
        <f t="shared" si="170"/>
        <v>0</v>
      </c>
      <c r="BK814" s="54">
        <f t="shared" si="171"/>
        <v>0</v>
      </c>
      <c r="BL814" s="54">
        <f t="shared" si="176"/>
        <v>0</v>
      </c>
      <c r="BM814" s="54">
        <f t="shared" si="177"/>
        <v>0</v>
      </c>
      <c r="BN814" s="54" t="str">
        <f t="shared" si="178"/>
        <v>ne</v>
      </c>
      <c r="BO814" s="54" t="str">
        <f t="shared" si="179"/>
        <v>ne</v>
      </c>
      <c r="BP814" s="54" t="str">
        <f t="shared" si="179"/>
        <v>ne</v>
      </c>
      <c r="BQ814" s="54" t="str">
        <f t="shared" si="180"/>
        <v>ne</v>
      </c>
      <c r="BR814" s="54" t="str">
        <f t="shared" si="181"/>
        <v>ne</v>
      </c>
      <c r="BS814" s="54" t="str">
        <f t="shared" si="172"/>
        <v>ne</v>
      </c>
    </row>
    <row r="815" spans="2:71" x14ac:dyDescent="0.2">
      <c r="B815" s="54" t="e">
        <f>VLOOKUP(E815,'VPS1'!$J$10:$J$29,1,FALSE)</f>
        <v>#N/A</v>
      </c>
      <c r="C815" s="131" t="str">
        <f t="shared" si="173"/>
        <v/>
      </c>
      <c r="D815" s="132"/>
      <c r="E815" s="132"/>
      <c r="F815" s="55"/>
      <c r="G815" s="132"/>
      <c r="H815" s="132"/>
      <c r="I815" s="132"/>
      <c r="J815" s="132"/>
      <c r="K815" s="132"/>
      <c r="L815" s="133"/>
      <c r="M815" s="134"/>
      <c r="N815" s="132"/>
      <c r="O815" s="132"/>
      <c r="P815" s="134" t="str">
        <f t="shared" si="174"/>
        <v>nepildyti</v>
      </c>
      <c r="Q815" s="135" t="str">
        <f t="shared" si="17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68"/>
        <v>0</v>
      </c>
      <c r="BH815" s="54">
        <f t="shared" si="175"/>
        <v>0</v>
      </c>
      <c r="BI815" s="54">
        <f t="shared" si="169"/>
        <v>0</v>
      </c>
      <c r="BJ815" s="54">
        <f t="shared" si="170"/>
        <v>0</v>
      </c>
      <c r="BK815" s="54">
        <f t="shared" si="171"/>
        <v>0</v>
      </c>
      <c r="BL815" s="54">
        <f t="shared" si="176"/>
        <v>0</v>
      </c>
      <c r="BM815" s="54">
        <f t="shared" si="177"/>
        <v>0</v>
      </c>
      <c r="BN815" s="54" t="str">
        <f t="shared" si="178"/>
        <v>ne</v>
      </c>
      <c r="BO815" s="54" t="str">
        <f t="shared" si="179"/>
        <v>ne</v>
      </c>
      <c r="BP815" s="54" t="str">
        <f t="shared" si="179"/>
        <v>ne</v>
      </c>
      <c r="BQ815" s="54" t="str">
        <f t="shared" si="180"/>
        <v>ne</v>
      </c>
      <c r="BR815" s="54" t="str">
        <f t="shared" si="181"/>
        <v>ne</v>
      </c>
      <c r="BS815" s="54" t="str">
        <f t="shared" si="172"/>
        <v>ne</v>
      </c>
    </row>
    <row r="816" spans="2:71" x14ac:dyDescent="0.2">
      <c r="B816" s="54" t="e">
        <f>VLOOKUP(E816,'VPS1'!$J$10:$J$29,1,FALSE)</f>
        <v>#N/A</v>
      </c>
      <c r="C816" s="131" t="str">
        <f t="shared" si="173"/>
        <v/>
      </c>
      <c r="D816" s="132"/>
      <c r="E816" s="132"/>
      <c r="F816" s="55"/>
      <c r="G816" s="132"/>
      <c r="H816" s="132"/>
      <c r="I816" s="132"/>
      <c r="J816" s="132"/>
      <c r="K816" s="132"/>
      <c r="L816" s="133"/>
      <c r="M816" s="134"/>
      <c r="N816" s="132"/>
      <c r="O816" s="132"/>
      <c r="P816" s="134" t="str">
        <f t="shared" si="174"/>
        <v>nepildyti</v>
      </c>
      <c r="Q816" s="135" t="str">
        <f t="shared" si="17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68"/>
        <v>0</v>
      </c>
      <c r="BH816" s="54">
        <f t="shared" si="175"/>
        <v>0</v>
      </c>
      <c r="BI816" s="54">
        <f t="shared" si="169"/>
        <v>0</v>
      </c>
      <c r="BJ816" s="54">
        <f t="shared" si="170"/>
        <v>0</v>
      </c>
      <c r="BK816" s="54">
        <f t="shared" si="171"/>
        <v>0</v>
      </c>
      <c r="BL816" s="54">
        <f t="shared" si="176"/>
        <v>0</v>
      </c>
      <c r="BM816" s="54">
        <f t="shared" si="177"/>
        <v>0</v>
      </c>
      <c r="BN816" s="54" t="str">
        <f t="shared" si="178"/>
        <v>ne</v>
      </c>
      <c r="BO816" s="54" t="str">
        <f t="shared" si="179"/>
        <v>ne</v>
      </c>
      <c r="BP816" s="54" t="str">
        <f t="shared" si="179"/>
        <v>ne</v>
      </c>
      <c r="BQ816" s="54" t="str">
        <f t="shared" si="180"/>
        <v>ne</v>
      </c>
      <c r="BR816" s="54" t="str">
        <f t="shared" si="181"/>
        <v>ne</v>
      </c>
      <c r="BS816" s="54" t="str">
        <f t="shared" si="172"/>
        <v>ne</v>
      </c>
    </row>
    <row r="817" spans="2:71" x14ac:dyDescent="0.2">
      <c r="B817" s="54" t="e">
        <f>VLOOKUP(E817,'VPS1'!$J$10:$J$29,1,FALSE)</f>
        <v>#N/A</v>
      </c>
      <c r="C817" s="131" t="str">
        <f t="shared" si="173"/>
        <v/>
      </c>
      <c r="D817" s="132"/>
      <c r="E817" s="132"/>
      <c r="F817" s="55"/>
      <c r="G817" s="132"/>
      <c r="H817" s="132"/>
      <c r="I817" s="132"/>
      <c r="J817" s="132"/>
      <c r="K817" s="132"/>
      <c r="L817" s="133"/>
      <c r="M817" s="134"/>
      <c r="N817" s="132"/>
      <c r="O817" s="132"/>
      <c r="P817" s="134" t="str">
        <f t="shared" si="174"/>
        <v>nepildyti</v>
      </c>
      <c r="Q817" s="135" t="str">
        <f t="shared" si="17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68"/>
        <v>0</v>
      </c>
      <c r="BH817" s="54">
        <f t="shared" si="175"/>
        <v>0</v>
      </c>
      <c r="BI817" s="54">
        <f t="shared" si="169"/>
        <v>0</v>
      </c>
      <c r="BJ817" s="54">
        <f t="shared" si="170"/>
        <v>0</v>
      </c>
      <c r="BK817" s="54">
        <f t="shared" si="171"/>
        <v>0</v>
      </c>
      <c r="BL817" s="54">
        <f t="shared" si="176"/>
        <v>0</v>
      </c>
      <c r="BM817" s="54">
        <f t="shared" si="177"/>
        <v>0</v>
      </c>
      <c r="BN817" s="54" t="str">
        <f t="shared" si="178"/>
        <v>ne</v>
      </c>
      <c r="BO817" s="54" t="str">
        <f t="shared" si="179"/>
        <v>ne</v>
      </c>
      <c r="BP817" s="54" t="str">
        <f t="shared" si="179"/>
        <v>ne</v>
      </c>
      <c r="BQ817" s="54" t="str">
        <f t="shared" si="180"/>
        <v>ne</v>
      </c>
      <c r="BR817" s="54" t="str">
        <f t="shared" si="181"/>
        <v>ne</v>
      </c>
      <c r="BS817" s="54" t="str">
        <f t="shared" si="172"/>
        <v>ne</v>
      </c>
    </row>
    <row r="818" spans="2:71" x14ac:dyDescent="0.2">
      <c r="B818" s="54" t="e">
        <f>VLOOKUP(E818,'VPS1'!$J$10:$J$29,1,FALSE)</f>
        <v>#N/A</v>
      </c>
      <c r="C818" s="131" t="str">
        <f t="shared" si="173"/>
        <v/>
      </c>
      <c r="D818" s="132"/>
      <c r="E818" s="132"/>
      <c r="F818" s="55"/>
      <c r="G818" s="132"/>
      <c r="H818" s="132"/>
      <c r="I818" s="132"/>
      <c r="J818" s="132"/>
      <c r="K818" s="132"/>
      <c r="L818" s="133"/>
      <c r="M818" s="134"/>
      <c r="N818" s="132"/>
      <c r="O818" s="132"/>
      <c r="P818" s="134" t="str">
        <f t="shared" si="174"/>
        <v>nepildyti</v>
      </c>
      <c r="Q818" s="135" t="str">
        <f t="shared" si="17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68"/>
        <v>0</v>
      </c>
      <c r="BH818" s="54">
        <f t="shared" si="175"/>
        <v>0</v>
      </c>
      <c r="BI818" s="54">
        <f t="shared" si="169"/>
        <v>0</v>
      </c>
      <c r="BJ818" s="54">
        <f t="shared" si="170"/>
        <v>0</v>
      </c>
      <c r="BK818" s="54">
        <f t="shared" si="171"/>
        <v>0</v>
      </c>
      <c r="BL818" s="54">
        <f t="shared" si="176"/>
        <v>0</v>
      </c>
      <c r="BM818" s="54">
        <f t="shared" si="177"/>
        <v>0</v>
      </c>
      <c r="BN818" s="54" t="str">
        <f t="shared" si="178"/>
        <v>ne</v>
      </c>
      <c r="BO818" s="54" t="str">
        <f t="shared" si="179"/>
        <v>ne</v>
      </c>
      <c r="BP818" s="54" t="str">
        <f t="shared" si="179"/>
        <v>ne</v>
      </c>
      <c r="BQ818" s="54" t="str">
        <f t="shared" si="180"/>
        <v>ne</v>
      </c>
      <c r="BR818" s="54" t="str">
        <f t="shared" si="181"/>
        <v>ne</v>
      </c>
      <c r="BS818" s="54" t="str">
        <f t="shared" si="172"/>
        <v>ne</v>
      </c>
    </row>
    <row r="819" spans="2:71" x14ac:dyDescent="0.2">
      <c r="B819" s="54" t="e">
        <f>VLOOKUP(E819,'VPS1'!$J$10:$J$29,1,FALSE)</f>
        <v>#N/A</v>
      </c>
      <c r="C819" s="131" t="str">
        <f t="shared" si="173"/>
        <v/>
      </c>
      <c r="D819" s="132"/>
      <c r="E819" s="132"/>
      <c r="F819" s="55"/>
      <c r="G819" s="132"/>
      <c r="H819" s="132"/>
      <c r="I819" s="132"/>
      <c r="J819" s="132"/>
      <c r="K819" s="132"/>
      <c r="L819" s="133"/>
      <c r="M819" s="134"/>
      <c r="N819" s="132"/>
      <c r="O819" s="132"/>
      <c r="P819" s="134" t="str">
        <f t="shared" si="174"/>
        <v>nepildyti</v>
      </c>
      <c r="Q819" s="135" t="str">
        <f t="shared" si="17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68"/>
        <v>0</v>
      </c>
      <c r="BH819" s="54">
        <f t="shared" si="175"/>
        <v>0</v>
      </c>
      <c r="BI819" s="54">
        <f t="shared" si="169"/>
        <v>0</v>
      </c>
      <c r="BJ819" s="54">
        <f t="shared" si="170"/>
        <v>0</v>
      </c>
      <c r="BK819" s="54">
        <f t="shared" si="171"/>
        <v>0</v>
      </c>
      <c r="BL819" s="54">
        <f t="shared" si="176"/>
        <v>0</v>
      </c>
      <c r="BM819" s="54">
        <f t="shared" si="177"/>
        <v>0</v>
      </c>
      <c r="BN819" s="54" t="str">
        <f t="shared" si="178"/>
        <v>ne</v>
      </c>
      <c r="BO819" s="54" t="str">
        <f t="shared" si="179"/>
        <v>ne</v>
      </c>
      <c r="BP819" s="54" t="str">
        <f t="shared" si="179"/>
        <v>ne</v>
      </c>
      <c r="BQ819" s="54" t="str">
        <f t="shared" si="180"/>
        <v>ne</v>
      </c>
      <c r="BR819" s="54" t="str">
        <f t="shared" si="181"/>
        <v>ne</v>
      </c>
      <c r="BS819" s="54" t="str">
        <f t="shared" si="172"/>
        <v>ne</v>
      </c>
    </row>
    <row r="820" spans="2:71" x14ac:dyDescent="0.2">
      <c r="B820" s="54" t="e">
        <f>VLOOKUP(E820,'VPS1'!$J$10:$J$29,1,FALSE)</f>
        <v>#N/A</v>
      </c>
      <c r="C820" s="131" t="str">
        <f t="shared" si="173"/>
        <v/>
      </c>
      <c r="D820" s="132"/>
      <c r="E820" s="132"/>
      <c r="F820" s="55"/>
      <c r="G820" s="132"/>
      <c r="H820" s="132"/>
      <c r="I820" s="132"/>
      <c r="J820" s="132"/>
      <c r="K820" s="132"/>
      <c r="L820" s="133"/>
      <c r="M820" s="134"/>
      <c r="N820" s="132"/>
      <c r="O820" s="132"/>
      <c r="P820" s="134" t="str">
        <f t="shared" si="174"/>
        <v>nepildyti</v>
      </c>
      <c r="Q820" s="135" t="str">
        <f t="shared" si="17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68"/>
        <v>0</v>
      </c>
      <c r="BH820" s="54">
        <f t="shared" si="175"/>
        <v>0</v>
      </c>
      <c r="BI820" s="54">
        <f t="shared" si="169"/>
        <v>0</v>
      </c>
      <c r="BJ820" s="54">
        <f t="shared" si="170"/>
        <v>0</v>
      </c>
      <c r="BK820" s="54">
        <f t="shared" si="171"/>
        <v>0</v>
      </c>
      <c r="BL820" s="54">
        <f t="shared" si="176"/>
        <v>0</v>
      </c>
      <c r="BM820" s="54">
        <f t="shared" si="177"/>
        <v>0</v>
      </c>
      <c r="BN820" s="54" t="str">
        <f t="shared" si="178"/>
        <v>ne</v>
      </c>
      <c r="BO820" s="54" t="str">
        <f t="shared" si="179"/>
        <v>ne</v>
      </c>
      <c r="BP820" s="54" t="str">
        <f t="shared" si="179"/>
        <v>ne</v>
      </c>
      <c r="BQ820" s="54" t="str">
        <f t="shared" si="180"/>
        <v>ne</v>
      </c>
      <c r="BR820" s="54" t="str">
        <f t="shared" si="181"/>
        <v>ne</v>
      </c>
      <c r="BS820" s="54" t="str">
        <f t="shared" si="172"/>
        <v>ne</v>
      </c>
    </row>
    <row r="821" spans="2:71" x14ac:dyDescent="0.2">
      <c r="B821" s="54" t="e">
        <f>VLOOKUP(E821,'VPS1'!$J$10:$J$29,1,FALSE)</f>
        <v>#N/A</v>
      </c>
      <c r="C821" s="131" t="str">
        <f t="shared" si="173"/>
        <v/>
      </c>
      <c r="D821" s="132"/>
      <c r="E821" s="132"/>
      <c r="F821" s="55"/>
      <c r="G821" s="132"/>
      <c r="H821" s="132"/>
      <c r="I821" s="132"/>
      <c r="J821" s="132"/>
      <c r="K821" s="132"/>
      <c r="L821" s="133"/>
      <c r="M821" s="134"/>
      <c r="N821" s="132"/>
      <c r="O821" s="132"/>
      <c r="P821" s="134" t="str">
        <f t="shared" si="174"/>
        <v>nepildyti</v>
      </c>
      <c r="Q821" s="135" t="str">
        <f t="shared" si="17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68"/>
        <v>0</v>
      </c>
      <c r="BH821" s="54">
        <f t="shared" si="175"/>
        <v>0</v>
      </c>
      <c r="BI821" s="54">
        <f t="shared" si="169"/>
        <v>0</v>
      </c>
      <c r="BJ821" s="54">
        <f t="shared" si="170"/>
        <v>0</v>
      </c>
      <c r="BK821" s="54">
        <f t="shared" si="171"/>
        <v>0</v>
      </c>
      <c r="BL821" s="54">
        <f t="shared" si="176"/>
        <v>0</v>
      </c>
      <c r="BM821" s="54">
        <f t="shared" si="177"/>
        <v>0</v>
      </c>
      <c r="BN821" s="54" t="str">
        <f t="shared" si="178"/>
        <v>ne</v>
      </c>
      <c r="BO821" s="54" t="str">
        <f t="shared" si="179"/>
        <v>ne</v>
      </c>
      <c r="BP821" s="54" t="str">
        <f t="shared" si="179"/>
        <v>ne</v>
      </c>
      <c r="BQ821" s="54" t="str">
        <f t="shared" si="180"/>
        <v>ne</v>
      </c>
      <c r="BR821" s="54" t="str">
        <f t="shared" si="181"/>
        <v>ne</v>
      </c>
      <c r="BS821" s="54" t="str">
        <f t="shared" si="172"/>
        <v>ne</v>
      </c>
    </row>
    <row r="822" spans="2:71" x14ac:dyDescent="0.2">
      <c r="B822" s="54" t="e">
        <f>VLOOKUP(E822,'VPS1'!$J$10:$J$29,1,FALSE)</f>
        <v>#N/A</v>
      </c>
      <c r="C822" s="131" t="str">
        <f t="shared" si="173"/>
        <v/>
      </c>
      <c r="D822" s="132"/>
      <c r="E822" s="132"/>
      <c r="F822" s="55"/>
      <c r="G822" s="132"/>
      <c r="H822" s="132"/>
      <c r="I822" s="132"/>
      <c r="J822" s="132"/>
      <c r="K822" s="132"/>
      <c r="L822" s="133"/>
      <c r="M822" s="134"/>
      <c r="N822" s="132"/>
      <c r="O822" s="132"/>
      <c r="P822" s="134" t="str">
        <f t="shared" si="174"/>
        <v>nepildyti</v>
      </c>
      <c r="Q822" s="135" t="str">
        <f t="shared" si="17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68"/>
        <v>0</v>
      </c>
      <c r="BH822" s="54">
        <f t="shared" si="175"/>
        <v>0</v>
      </c>
      <c r="BI822" s="54">
        <f t="shared" si="169"/>
        <v>0</v>
      </c>
      <c r="BJ822" s="54">
        <f t="shared" si="170"/>
        <v>0</v>
      </c>
      <c r="BK822" s="54">
        <f t="shared" si="171"/>
        <v>0</v>
      </c>
      <c r="BL822" s="54">
        <f t="shared" si="176"/>
        <v>0</v>
      </c>
      <c r="BM822" s="54">
        <f t="shared" si="177"/>
        <v>0</v>
      </c>
      <c r="BN822" s="54" t="str">
        <f t="shared" si="178"/>
        <v>ne</v>
      </c>
      <c r="BO822" s="54" t="str">
        <f t="shared" si="179"/>
        <v>ne</v>
      </c>
      <c r="BP822" s="54" t="str">
        <f t="shared" si="179"/>
        <v>ne</v>
      </c>
      <c r="BQ822" s="54" t="str">
        <f t="shared" si="180"/>
        <v>ne</v>
      </c>
      <c r="BR822" s="54" t="str">
        <f t="shared" si="181"/>
        <v>ne</v>
      </c>
      <c r="BS822" s="54" t="str">
        <f t="shared" si="172"/>
        <v>ne</v>
      </c>
    </row>
    <row r="823" spans="2:71" x14ac:dyDescent="0.2">
      <c r="B823" s="54" t="e">
        <f>VLOOKUP(E823,'VPS1'!$J$10:$J$29,1,FALSE)</f>
        <v>#N/A</v>
      </c>
      <c r="C823" s="131" t="str">
        <f t="shared" si="173"/>
        <v/>
      </c>
      <c r="D823" s="132"/>
      <c r="E823" s="132"/>
      <c r="F823" s="55"/>
      <c r="G823" s="132"/>
      <c r="H823" s="132"/>
      <c r="I823" s="132"/>
      <c r="J823" s="132"/>
      <c r="K823" s="132"/>
      <c r="L823" s="133"/>
      <c r="M823" s="134"/>
      <c r="N823" s="132"/>
      <c r="O823" s="132"/>
      <c r="P823" s="134" t="str">
        <f t="shared" si="174"/>
        <v>nepildyti</v>
      </c>
      <c r="Q823" s="135" t="str">
        <f t="shared" si="17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68"/>
        <v>0</v>
      </c>
      <c r="BH823" s="54">
        <f t="shared" si="175"/>
        <v>0</v>
      </c>
      <c r="BI823" s="54">
        <f t="shared" si="169"/>
        <v>0</v>
      </c>
      <c r="BJ823" s="54">
        <f t="shared" si="170"/>
        <v>0</v>
      </c>
      <c r="BK823" s="54">
        <f t="shared" si="171"/>
        <v>0</v>
      </c>
      <c r="BL823" s="54">
        <f t="shared" si="176"/>
        <v>0</v>
      </c>
      <c r="BM823" s="54">
        <f t="shared" si="177"/>
        <v>0</v>
      </c>
      <c r="BN823" s="54" t="str">
        <f t="shared" si="178"/>
        <v>ne</v>
      </c>
      <c r="BO823" s="54" t="str">
        <f t="shared" si="179"/>
        <v>ne</v>
      </c>
      <c r="BP823" s="54" t="str">
        <f t="shared" si="179"/>
        <v>ne</v>
      </c>
      <c r="BQ823" s="54" t="str">
        <f t="shared" si="180"/>
        <v>ne</v>
      </c>
      <c r="BR823" s="54" t="str">
        <f t="shared" si="181"/>
        <v>ne</v>
      </c>
      <c r="BS823" s="54" t="str">
        <f t="shared" si="172"/>
        <v>ne</v>
      </c>
    </row>
    <row r="824" spans="2:71" x14ac:dyDescent="0.2">
      <c r="B824" s="54" t="e">
        <f>VLOOKUP(E824,'VPS1'!$J$10:$J$29,1,FALSE)</f>
        <v>#N/A</v>
      </c>
      <c r="C824" s="131" t="str">
        <f t="shared" si="173"/>
        <v/>
      </c>
      <c r="D824" s="132"/>
      <c r="E824" s="132"/>
      <c r="F824" s="55"/>
      <c r="G824" s="132"/>
      <c r="H824" s="132"/>
      <c r="I824" s="132"/>
      <c r="J824" s="132"/>
      <c r="K824" s="132"/>
      <c r="L824" s="133"/>
      <c r="M824" s="134"/>
      <c r="N824" s="132"/>
      <c r="O824" s="132"/>
      <c r="P824" s="134" t="str">
        <f t="shared" si="174"/>
        <v>nepildyti</v>
      </c>
      <c r="Q824" s="135" t="str">
        <f t="shared" si="17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68"/>
        <v>0</v>
      </c>
      <c r="BH824" s="54">
        <f t="shared" si="175"/>
        <v>0</v>
      </c>
      <c r="BI824" s="54">
        <f t="shared" si="169"/>
        <v>0</v>
      </c>
      <c r="BJ824" s="54">
        <f t="shared" si="170"/>
        <v>0</v>
      </c>
      <c r="BK824" s="54">
        <f t="shared" si="171"/>
        <v>0</v>
      </c>
      <c r="BL824" s="54">
        <f t="shared" si="176"/>
        <v>0</v>
      </c>
      <c r="BM824" s="54">
        <f t="shared" si="177"/>
        <v>0</v>
      </c>
      <c r="BN824" s="54" t="str">
        <f t="shared" si="178"/>
        <v>ne</v>
      </c>
      <c r="BO824" s="54" t="str">
        <f t="shared" si="179"/>
        <v>ne</v>
      </c>
      <c r="BP824" s="54" t="str">
        <f t="shared" si="179"/>
        <v>ne</v>
      </c>
      <c r="BQ824" s="54" t="str">
        <f t="shared" si="180"/>
        <v>ne</v>
      </c>
      <c r="BR824" s="54" t="str">
        <f t="shared" si="181"/>
        <v>ne</v>
      </c>
      <c r="BS824" s="54" t="str">
        <f t="shared" si="172"/>
        <v>ne</v>
      </c>
    </row>
    <row r="825" spans="2:71" x14ac:dyDescent="0.2">
      <c r="B825" s="54" t="e">
        <f>VLOOKUP(E825,'VPS1'!$J$10:$J$29,1,FALSE)</f>
        <v>#N/A</v>
      </c>
      <c r="C825" s="131" t="str">
        <f t="shared" si="173"/>
        <v/>
      </c>
      <c r="D825" s="132"/>
      <c r="E825" s="132"/>
      <c r="F825" s="55"/>
      <c r="G825" s="132"/>
      <c r="H825" s="132"/>
      <c r="I825" s="132"/>
      <c r="J825" s="132"/>
      <c r="K825" s="132"/>
      <c r="L825" s="133"/>
      <c r="M825" s="134"/>
      <c r="N825" s="132"/>
      <c r="O825" s="132"/>
      <c r="P825" s="134" t="str">
        <f t="shared" si="174"/>
        <v>nepildyti</v>
      </c>
      <c r="Q825" s="135" t="str">
        <f t="shared" si="17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68"/>
        <v>0</v>
      </c>
      <c r="BH825" s="54">
        <f t="shared" si="175"/>
        <v>0</v>
      </c>
      <c r="BI825" s="54">
        <f t="shared" si="169"/>
        <v>0</v>
      </c>
      <c r="BJ825" s="54">
        <f t="shared" si="170"/>
        <v>0</v>
      </c>
      <c r="BK825" s="54">
        <f t="shared" si="171"/>
        <v>0</v>
      </c>
      <c r="BL825" s="54">
        <f t="shared" si="176"/>
        <v>0</v>
      </c>
      <c r="BM825" s="54">
        <f t="shared" si="177"/>
        <v>0</v>
      </c>
      <c r="BN825" s="54" t="str">
        <f t="shared" si="178"/>
        <v>ne</v>
      </c>
      <c r="BO825" s="54" t="str">
        <f t="shared" si="179"/>
        <v>ne</v>
      </c>
      <c r="BP825" s="54" t="str">
        <f t="shared" si="179"/>
        <v>ne</v>
      </c>
      <c r="BQ825" s="54" t="str">
        <f t="shared" si="180"/>
        <v>ne</v>
      </c>
      <c r="BR825" s="54" t="str">
        <f t="shared" si="181"/>
        <v>ne</v>
      </c>
      <c r="BS825" s="54" t="str">
        <f t="shared" si="172"/>
        <v>ne</v>
      </c>
    </row>
    <row r="826" spans="2:71" x14ac:dyDescent="0.2">
      <c r="B826" s="54" t="e">
        <f>VLOOKUP(E826,'VPS1'!$J$10:$J$29,1,FALSE)</f>
        <v>#N/A</v>
      </c>
      <c r="C826" s="131" t="str">
        <f t="shared" si="173"/>
        <v/>
      </c>
      <c r="D826" s="132"/>
      <c r="E826" s="132"/>
      <c r="F826" s="55"/>
      <c r="G826" s="132"/>
      <c r="H826" s="132"/>
      <c r="I826" s="132"/>
      <c r="J826" s="132"/>
      <c r="K826" s="132"/>
      <c r="L826" s="133"/>
      <c r="M826" s="134"/>
      <c r="N826" s="132"/>
      <c r="O826" s="132"/>
      <c r="P826" s="134" t="str">
        <f t="shared" si="174"/>
        <v>nepildyti</v>
      </c>
      <c r="Q826" s="135" t="str">
        <f t="shared" si="17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68"/>
        <v>0</v>
      </c>
      <c r="BH826" s="54">
        <f t="shared" si="175"/>
        <v>0</v>
      </c>
      <c r="BI826" s="54">
        <f t="shared" si="169"/>
        <v>0</v>
      </c>
      <c r="BJ826" s="54">
        <f t="shared" si="170"/>
        <v>0</v>
      </c>
      <c r="BK826" s="54">
        <f t="shared" si="171"/>
        <v>0</v>
      </c>
      <c r="BL826" s="54">
        <f t="shared" si="176"/>
        <v>0</v>
      </c>
      <c r="BM826" s="54">
        <f t="shared" si="177"/>
        <v>0</v>
      </c>
      <c r="BN826" s="54" t="str">
        <f t="shared" si="178"/>
        <v>ne</v>
      </c>
      <c r="BO826" s="54" t="str">
        <f t="shared" si="179"/>
        <v>ne</v>
      </c>
      <c r="BP826" s="54" t="str">
        <f t="shared" si="179"/>
        <v>ne</v>
      </c>
      <c r="BQ826" s="54" t="str">
        <f t="shared" si="180"/>
        <v>ne</v>
      </c>
      <c r="BR826" s="54" t="str">
        <f t="shared" si="181"/>
        <v>ne</v>
      </c>
      <c r="BS826" s="54" t="str">
        <f t="shared" si="172"/>
        <v>ne</v>
      </c>
    </row>
    <row r="827" spans="2:71" x14ac:dyDescent="0.2">
      <c r="B827" s="54" t="e">
        <f>VLOOKUP(E827,'VPS1'!$J$10:$J$29,1,FALSE)</f>
        <v>#N/A</v>
      </c>
      <c r="C827" s="131" t="str">
        <f t="shared" si="173"/>
        <v/>
      </c>
      <c r="D827" s="132"/>
      <c r="E827" s="132"/>
      <c r="F827" s="55"/>
      <c r="G827" s="132"/>
      <c r="H827" s="132"/>
      <c r="I827" s="132"/>
      <c r="J827" s="132"/>
      <c r="K827" s="132"/>
      <c r="L827" s="133"/>
      <c r="M827" s="134"/>
      <c r="N827" s="132"/>
      <c r="O827" s="132"/>
      <c r="P827" s="134" t="str">
        <f t="shared" si="174"/>
        <v>nepildyti</v>
      </c>
      <c r="Q827" s="135" t="str">
        <f t="shared" si="17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68"/>
        <v>0</v>
      </c>
      <c r="BH827" s="54">
        <f t="shared" si="175"/>
        <v>0</v>
      </c>
      <c r="BI827" s="54">
        <f t="shared" si="169"/>
        <v>0</v>
      </c>
      <c r="BJ827" s="54">
        <f t="shared" si="170"/>
        <v>0</v>
      </c>
      <c r="BK827" s="54">
        <f t="shared" si="171"/>
        <v>0</v>
      </c>
      <c r="BL827" s="54">
        <f t="shared" si="176"/>
        <v>0</v>
      </c>
      <c r="BM827" s="54">
        <f t="shared" si="177"/>
        <v>0</v>
      </c>
      <c r="BN827" s="54" t="str">
        <f t="shared" si="178"/>
        <v>ne</v>
      </c>
      <c r="BO827" s="54" t="str">
        <f t="shared" si="179"/>
        <v>ne</v>
      </c>
      <c r="BP827" s="54" t="str">
        <f t="shared" si="179"/>
        <v>ne</v>
      </c>
      <c r="BQ827" s="54" t="str">
        <f t="shared" si="180"/>
        <v>ne</v>
      </c>
      <c r="BR827" s="54" t="str">
        <f t="shared" si="181"/>
        <v>ne</v>
      </c>
      <c r="BS827" s="54" t="str">
        <f t="shared" si="172"/>
        <v>ne</v>
      </c>
    </row>
    <row r="828" spans="2:71" x14ac:dyDescent="0.2">
      <c r="B828" s="54" t="e">
        <f>VLOOKUP(E828,'VPS1'!$J$10:$J$29,1,FALSE)</f>
        <v>#N/A</v>
      </c>
      <c r="C828" s="131" t="str">
        <f t="shared" si="173"/>
        <v/>
      </c>
      <c r="D828" s="132"/>
      <c r="E828" s="132"/>
      <c r="F828" s="55"/>
      <c r="G828" s="132"/>
      <c r="H828" s="132"/>
      <c r="I828" s="132"/>
      <c r="J828" s="132"/>
      <c r="K828" s="132"/>
      <c r="L828" s="133"/>
      <c r="M828" s="134"/>
      <c r="N828" s="132"/>
      <c r="O828" s="132"/>
      <c r="P828" s="134" t="str">
        <f t="shared" si="174"/>
        <v>nepildyti</v>
      </c>
      <c r="Q828" s="135" t="str">
        <f t="shared" si="17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68"/>
        <v>0</v>
      </c>
      <c r="BH828" s="54">
        <f t="shared" si="175"/>
        <v>0</v>
      </c>
      <c r="BI828" s="54">
        <f t="shared" si="169"/>
        <v>0</v>
      </c>
      <c r="BJ828" s="54">
        <f t="shared" si="170"/>
        <v>0</v>
      </c>
      <c r="BK828" s="54">
        <f t="shared" si="171"/>
        <v>0</v>
      </c>
      <c r="BL828" s="54">
        <f t="shared" si="176"/>
        <v>0</v>
      </c>
      <c r="BM828" s="54">
        <f t="shared" si="177"/>
        <v>0</v>
      </c>
      <c r="BN828" s="54" t="str">
        <f t="shared" si="178"/>
        <v>ne</v>
      </c>
      <c r="BO828" s="54" t="str">
        <f t="shared" si="179"/>
        <v>ne</v>
      </c>
      <c r="BP828" s="54" t="str">
        <f t="shared" si="179"/>
        <v>ne</v>
      </c>
      <c r="BQ828" s="54" t="str">
        <f t="shared" si="180"/>
        <v>ne</v>
      </c>
      <c r="BR828" s="54" t="str">
        <f t="shared" si="181"/>
        <v>ne</v>
      </c>
      <c r="BS828" s="54" t="str">
        <f t="shared" si="172"/>
        <v>ne</v>
      </c>
    </row>
    <row r="829" spans="2:71" x14ac:dyDescent="0.2">
      <c r="B829" s="54" t="e">
        <f>VLOOKUP(E829,'VPS1'!$J$10:$J$29,1,FALSE)</f>
        <v>#N/A</v>
      </c>
      <c r="C829" s="131" t="str">
        <f t="shared" si="173"/>
        <v/>
      </c>
      <c r="D829" s="132"/>
      <c r="E829" s="132"/>
      <c r="F829" s="55"/>
      <c r="G829" s="132"/>
      <c r="H829" s="132"/>
      <c r="I829" s="132"/>
      <c r="J829" s="132"/>
      <c r="K829" s="132"/>
      <c r="L829" s="133"/>
      <c r="M829" s="134"/>
      <c r="N829" s="132"/>
      <c r="O829" s="132"/>
      <c r="P829" s="134" t="str">
        <f t="shared" si="174"/>
        <v>nepildyti</v>
      </c>
      <c r="Q829" s="135" t="str">
        <f t="shared" si="17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68"/>
        <v>0</v>
      </c>
      <c r="BH829" s="54">
        <f t="shared" si="175"/>
        <v>0</v>
      </c>
      <c r="BI829" s="54">
        <f t="shared" si="169"/>
        <v>0</v>
      </c>
      <c r="BJ829" s="54">
        <f t="shared" si="170"/>
        <v>0</v>
      </c>
      <c r="BK829" s="54">
        <f t="shared" si="171"/>
        <v>0</v>
      </c>
      <c r="BL829" s="54">
        <f t="shared" si="176"/>
        <v>0</v>
      </c>
      <c r="BM829" s="54">
        <f t="shared" si="177"/>
        <v>0</v>
      </c>
      <c r="BN829" s="54" t="str">
        <f t="shared" si="178"/>
        <v>ne</v>
      </c>
      <c r="BO829" s="54" t="str">
        <f t="shared" si="179"/>
        <v>ne</v>
      </c>
      <c r="BP829" s="54" t="str">
        <f t="shared" si="179"/>
        <v>ne</v>
      </c>
      <c r="BQ829" s="54" t="str">
        <f t="shared" si="180"/>
        <v>ne</v>
      </c>
      <c r="BR829" s="54" t="str">
        <f t="shared" si="181"/>
        <v>ne</v>
      </c>
      <c r="BS829" s="54" t="str">
        <f t="shared" si="172"/>
        <v>ne</v>
      </c>
    </row>
    <row r="830" spans="2:71" x14ac:dyDescent="0.2">
      <c r="B830" s="54" t="e">
        <f>VLOOKUP(E830,'VPS1'!$J$10:$J$29,1,FALSE)</f>
        <v>#N/A</v>
      </c>
      <c r="C830" s="131" t="str">
        <f t="shared" si="173"/>
        <v/>
      </c>
      <c r="D830" s="132"/>
      <c r="E830" s="132"/>
      <c r="F830" s="55"/>
      <c r="G830" s="132"/>
      <c r="H830" s="132"/>
      <c r="I830" s="132"/>
      <c r="J830" s="132"/>
      <c r="K830" s="132"/>
      <c r="L830" s="133"/>
      <c r="M830" s="134"/>
      <c r="N830" s="132"/>
      <c r="O830" s="132"/>
      <c r="P830" s="134" t="str">
        <f t="shared" si="174"/>
        <v>nepildyti</v>
      </c>
      <c r="Q830" s="135" t="str">
        <f t="shared" si="17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68"/>
        <v>0</v>
      </c>
      <c r="BH830" s="54">
        <f t="shared" si="175"/>
        <v>0</v>
      </c>
      <c r="BI830" s="54">
        <f t="shared" si="169"/>
        <v>0</v>
      </c>
      <c r="BJ830" s="54">
        <f t="shared" si="170"/>
        <v>0</v>
      </c>
      <c r="BK830" s="54">
        <f t="shared" si="171"/>
        <v>0</v>
      </c>
      <c r="BL830" s="54">
        <f t="shared" si="176"/>
        <v>0</v>
      </c>
      <c r="BM830" s="54">
        <f t="shared" si="177"/>
        <v>0</v>
      </c>
      <c r="BN830" s="54" t="str">
        <f t="shared" si="178"/>
        <v>ne</v>
      </c>
      <c r="BO830" s="54" t="str">
        <f t="shared" si="179"/>
        <v>ne</v>
      </c>
      <c r="BP830" s="54" t="str">
        <f t="shared" si="179"/>
        <v>ne</v>
      </c>
      <c r="BQ830" s="54" t="str">
        <f t="shared" si="180"/>
        <v>ne</v>
      </c>
      <c r="BR830" s="54" t="str">
        <f t="shared" si="181"/>
        <v>ne</v>
      </c>
      <c r="BS830" s="54" t="str">
        <f t="shared" si="172"/>
        <v>ne</v>
      </c>
    </row>
    <row r="831" spans="2:71" x14ac:dyDescent="0.2">
      <c r="B831" s="54" t="e">
        <f>VLOOKUP(E831,'VPS1'!$J$10:$J$29,1,FALSE)</f>
        <v>#N/A</v>
      </c>
      <c r="C831" s="131" t="str">
        <f t="shared" si="173"/>
        <v/>
      </c>
      <c r="D831" s="132"/>
      <c r="E831" s="132"/>
      <c r="F831" s="55"/>
      <c r="G831" s="132"/>
      <c r="H831" s="132"/>
      <c r="I831" s="132"/>
      <c r="J831" s="132"/>
      <c r="K831" s="132"/>
      <c r="L831" s="133"/>
      <c r="M831" s="134"/>
      <c r="N831" s="132"/>
      <c r="O831" s="132"/>
      <c r="P831" s="134" t="str">
        <f t="shared" si="174"/>
        <v>nepildyti</v>
      </c>
      <c r="Q831" s="135" t="str">
        <f t="shared" si="17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68"/>
        <v>0</v>
      </c>
      <c r="BH831" s="54">
        <f t="shared" si="175"/>
        <v>0</v>
      </c>
      <c r="BI831" s="54">
        <f t="shared" si="169"/>
        <v>0</v>
      </c>
      <c r="BJ831" s="54">
        <f t="shared" si="170"/>
        <v>0</v>
      </c>
      <c r="BK831" s="54">
        <f t="shared" si="171"/>
        <v>0</v>
      </c>
      <c r="BL831" s="54">
        <f t="shared" si="176"/>
        <v>0</v>
      </c>
      <c r="BM831" s="54">
        <f t="shared" si="177"/>
        <v>0</v>
      </c>
      <c r="BN831" s="54" t="str">
        <f t="shared" si="178"/>
        <v>ne</v>
      </c>
      <c r="BO831" s="54" t="str">
        <f t="shared" si="179"/>
        <v>ne</v>
      </c>
      <c r="BP831" s="54" t="str">
        <f t="shared" si="179"/>
        <v>ne</v>
      </c>
      <c r="BQ831" s="54" t="str">
        <f t="shared" si="180"/>
        <v>ne</v>
      </c>
      <c r="BR831" s="54" t="str">
        <f t="shared" si="181"/>
        <v>ne</v>
      </c>
      <c r="BS831" s="54" t="str">
        <f t="shared" si="172"/>
        <v>ne</v>
      </c>
    </row>
    <row r="832" spans="2:71" x14ac:dyDescent="0.2">
      <c r="B832" s="54" t="e">
        <f>VLOOKUP(E832,'VPS1'!$J$10:$J$29,1,FALSE)</f>
        <v>#N/A</v>
      </c>
      <c r="C832" s="131" t="str">
        <f t="shared" si="173"/>
        <v/>
      </c>
      <c r="D832" s="132"/>
      <c r="E832" s="132"/>
      <c r="F832" s="55"/>
      <c r="G832" s="132"/>
      <c r="H832" s="132"/>
      <c r="I832" s="132"/>
      <c r="J832" s="132"/>
      <c r="K832" s="132"/>
      <c r="L832" s="133"/>
      <c r="M832" s="134"/>
      <c r="N832" s="132"/>
      <c r="O832" s="132"/>
      <c r="P832" s="134" t="str">
        <f t="shared" si="174"/>
        <v>nepildyti</v>
      </c>
      <c r="Q832" s="135" t="str">
        <f t="shared" si="17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68"/>
        <v>0</v>
      </c>
      <c r="BH832" s="54">
        <f t="shared" si="175"/>
        <v>0</v>
      </c>
      <c r="BI832" s="54">
        <f t="shared" si="169"/>
        <v>0</v>
      </c>
      <c r="BJ832" s="54">
        <f t="shared" si="170"/>
        <v>0</v>
      </c>
      <c r="BK832" s="54">
        <f t="shared" si="171"/>
        <v>0</v>
      </c>
      <c r="BL832" s="54">
        <f t="shared" si="176"/>
        <v>0</v>
      </c>
      <c r="BM832" s="54">
        <f t="shared" si="177"/>
        <v>0</v>
      </c>
      <c r="BN832" s="54" t="str">
        <f t="shared" si="178"/>
        <v>ne</v>
      </c>
      <c r="BO832" s="54" t="str">
        <f t="shared" si="179"/>
        <v>ne</v>
      </c>
      <c r="BP832" s="54" t="str">
        <f t="shared" si="179"/>
        <v>ne</v>
      </c>
      <c r="BQ832" s="54" t="str">
        <f t="shared" si="180"/>
        <v>ne</v>
      </c>
      <c r="BR832" s="54" t="str">
        <f t="shared" si="181"/>
        <v>ne</v>
      </c>
      <c r="BS832" s="54" t="str">
        <f t="shared" si="172"/>
        <v>ne</v>
      </c>
    </row>
    <row r="833" spans="2:71" x14ac:dyDescent="0.2">
      <c r="B833" s="54" t="e">
        <f>VLOOKUP(E833,'VPS1'!$J$10:$J$29,1,FALSE)</f>
        <v>#N/A</v>
      </c>
      <c r="C833" s="131" t="str">
        <f t="shared" si="173"/>
        <v/>
      </c>
      <c r="D833" s="132"/>
      <c r="E833" s="132"/>
      <c r="F833" s="55"/>
      <c r="G833" s="132"/>
      <c r="H833" s="132"/>
      <c r="I833" s="132"/>
      <c r="J833" s="132"/>
      <c r="K833" s="132"/>
      <c r="L833" s="133"/>
      <c r="M833" s="134"/>
      <c r="N833" s="132"/>
      <c r="O833" s="132"/>
      <c r="P833" s="134" t="str">
        <f t="shared" si="174"/>
        <v>nepildyti</v>
      </c>
      <c r="Q833" s="135" t="str">
        <f t="shared" si="17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68"/>
        <v>0</v>
      </c>
      <c r="BH833" s="54">
        <f t="shared" si="175"/>
        <v>0</v>
      </c>
      <c r="BI833" s="54">
        <f t="shared" si="169"/>
        <v>0</v>
      </c>
      <c r="BJ833" s="54">
        <f t="shared" si="170"/>
        <v>0</v>
      </c>
      <c r="BK833" s="54">
        <f t="shared" si="171"/>
        <v>0</v>
      </c>
      <c r="BL833" s="54">
        <f t="shared" si="176"/>
        <v>0</v>
      </c>
      <c r="BM833" s="54">
        <f t="shared" si="177"/>
        <v>0</v>
      </c>
      <c r="BN833" s="54" t="str">
        <f t="shared" si="178"/>
        <v>ne</v>
      </c>
      <c r="BO833" s="54" t="str">
        <f t="shared" si="179"/>
        <v>ne</v>
      </c>
      <c r="BP833" s="54" t="str">
        <f t="shared" si="179"/>
        <v>ne</v>
      </c>
      <c r="BQ833" s="54" t="str">
        <f t="shared" si="180"/>
        <v>ne</v>
      </c>
      <c r="BR833" s="54" t="str">
        <f t="shared" si="181"/>
        <v>ne</v>
      </c>
      <c r="BS833" s="54" t="str">
        <f t="shared" si="172"/>
        <v>ne</v>
      </c>
    </row>
    <row r="834" spans="2:71" x14ac:dyDescent="0.2">
      <c r="B834" s="54" t="e">
        <f>VLOOKUP(E834,'VPS1'!$J$10:$J$29,1,FALSE)</f>
        <v>#N/A</v>
      </c>
      <c r="C834" s="131" t="str">
        <f t="shared" si="173"/>
        <v/>
      </c>
      <c r="D834" s="132"/>
      <c r="E834" s="132"/>
      <c r="F834" s="55"/>
      <c r="G834" s="132"/>
      <c r="H834" s="132"/>
      <c r="I834" s="132"/>
      <c r="J834" s="132"/>
      <c r="K834" s="132"/>
      <c r="L834" s="133"/>
      <c r="M834" s="134"/>
      <c r="N834" s="132"/>
      <c r="O834" s="132"/>
      <c r="P834" s="134" t="str">
        <f t="shared" si="174"/>
        <v>nepildyti</v>
      </c>
      <c r="Q834" s="135" t="str">
        <f t="shared" si="17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68"/>
        <v>0</v>
      </c>
      <c r="BH834" s="54">
        <f t="shared" si="175"/>
        <v>0</v>
      </c>
      <c r="BI834" s="54">
        <f t="shared" si="169"/>
        <v>0</v>
      </c>
      <c r="BJ834" s="54">
        <f t="shared" si="170"/>
        <v>0</v>
      </c>
      <c r="BK834" s="54">
        <f t="shared" si="171"/>
        <v>0</v>
      </c>
      <c r="BL834" s="54">
        <f t="shared" si="176"/>
        <v>0</v>
      </c>
      <c r="BM834" s="54">
        <f t="shared" si="177"/>
        <v>0</v>
      </c>
      <c r="BN834" s="54" t="str">
        <f t="shared" si="178"/>
        <v>ne</v>
      </c>
      <c r="BO834" s="54" t="str">
        <f t="shared" si="179"/>
        <v>ne</v>
      </c>
      <c r="BP834" s="54" t="str">
        <f t="shared" si="179"/>
        <v>ne</v>
      </c>
      <c r="BQ834" s="54" t="str">
        <f t="shared" si="180"/>
        <v>ne</v>
      </c>
      <c r="BR834" s="54" t="str">
        <f t="shared" si="181"/>
        <v>ne</v>
      </c>
      <c r="BS834" s="54" t="str">
        <f t="shared" si="172"/>
        <v>ne</v>
      </c>
    </row>
    <row r="835" spans="2:71" x14ac:dyDescent="0.2">
      <c r="B835" s="54" t="e">
        <f>VLOOKUP(E835,'VPS1'!$J$10:$J$29,1,FALSE)</f>
        <v>#N/A</v>
      </c>
      <c r="C835" s="131" t="str">
        <f t="shared" si="173"/>
        <v/>
      </c>
      <c r="D835" s="132"/>
      <c r="E835" s="132"/>
      <c r="F835" s="55"/>
      <c r="G835" s="132"/>
      <c r="H835" s="132"/>
      <c r="I835" s="132"/>
      <c r="J835" s="132"/>
      <c r="K835" s="132"/>
      <c r="L835" s="133"/>
      <c r="M835" s="134"/>
      <c r="N835" s="132"/>
      <c r="O835" s="132"/>
      <c r="P835" s="134" t="str">
        <f t="shared" si="174"/>
        <v>nepildyti</v>
      </c>
      <c r="Q835" s="135" t="str">
        <f t="shared" si="17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68"/>
        <v>0</v>
      </c>
      <c r="BH835" s="54">
        <f t="shared" si="175"/>
        <v>0</v>
      </c>
      <c r="BI835" s="54">
        <f t="shared" si="169"/>
        <v>0</v>
      </c>
      <c r="BJ835" s="54">
        <f t="shared" si="170"/>
        <v>0</v>
      </c>
      <c r="BK835" s="54">
        <f t="shared" si="171"/>
        <v>0</v>
      </c>
      <c r="BL835" s="54">
        <f t="shared" si="176"/>
        <v>0</v>
      </c>
      <c r="BM835" s="54">
        <f t="shared" si="177"/>
        <v>0</v>
      </c>
      <c r="BN835" s="54" t="str">
        <f t="shared" si="178"/>
        <v>ne</v>
      </c>
      <c r="BO835" s="54" t="str">
        <f t="shared" si="179"/>
        <v>ne</v>
      </c>
      <c r="BP835" s="54" t="str">
        <f t="shared" si="179"/>
        <v>ne</v>
      </c>
      <c r="BQ835" s="54" t="str">
        <f t="shared" si="180"/>
        <v>ne</v>
      </c>
      <c r="BR835" s="54" t="str">
        <f t="shared" si="181"/>
        <v>ne</v>
      </c>
      <c r="BS835" s="54" t="str">
        <f t="shared" si="172"/>
        <v>ne</v>
      </c>
    </row>
    <row r="836" spans="2:71" x14ac:dyDescent="0.2">
      <c r="B836" s="54" t="e">
        <f>VLOOKUP(E836,'VPS1'!$J$10:$J$29,1,FALSE)</f>
        <v>#N/A</v>
      </c>
      <c r="C836" s="131" t="str">
        <f t="shared" si="173"/>
        <v/>
      </c>
      <c r="D836" s="132"/>
      <c r="E836" s="132"/>
      <c r="F836" s="55"/>
      <c r="G836" s="132"/>
      <c r="H836" s="132"/>
      <c r="I836" s="132"/>
      <c r="J836" s="132"/>
      <c r="K836" s="132"/>
      <c r="L836" s="133"/>
      <c r="M836" s="134"/>
      <c r="N836" s="132"/>
      <c r="O836" s="132"/>
      <c r="P836" s="134" t="str">
        <f t="shared" si="174"/>
        <v>nepildyti</v>
      </c>
      <c r="Q836" s="135" t="str">
        <f t="shared" si="17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68"/>
        <v>0</v>
      </c>
      <c r="BH836" s="54">
        <f t="shared" si="175"/>
        <v>0</v>
      </c>
      <c r="BI836" s="54">
        <f t="shared" si="169"/>
        <v>0</v>
      </c>
      <c r="BJ836" s="54">
        <f t="shared" si="170"/>
        <v>0</v>
      </c>
      <c r="BK836" s="54">
        <f t="shared" si="171"/>
        <v>0</v>
      </c>
      <c r="BL836" s="54">
        <f t="shared" si="176"/>
        <v>0</v>
      </c>
      <c r="BM836" s="54">
        <f t="shared" si="177"/>
        <v>0</v>
      </c>
      <c r="BN836" s="54" t="str">
        <f t="shared" si="178"/>
        <v>ne</v>
      </c>
      <c r="BO836" s="54" t="str">
        <f t="shared" si="179"/>
        <v>ne</v>
      </c>
      <c r="BP836" s="54" t="str">
        <f t="shared" si="179"/>
        <v>ne</v>
      </c>
      <c r="BQ836" s="54" t="str">
        <f t="shared" si="180"/>
        <v>ne</v>
      </c>
      <c r="BR836" s="54" t="str">
        <f t="shared" si="181"/>
        <v>ne</v>
      </c>
      <c r="BS836" s="54" t="str">
        <f t="shared" si="172"/>
        <v>ne</v>
      </c>
    </row>
    <row r="837" spans="2:71" x14ac:dyDescent="0.2">
      <c r="B837" s="54" t="e">
        <f>VLOOKUP(E837,'VPS1'!$J$10:$J$29,1,FALSE)</f>
        <v>#N/A</v>
      </c>
      <c r="C837" s="131" t="str">
        <f t="shared" si="173"/>
        <v/>
      </c>
      <c r="D837" s="132"/>
      <c r="E837" s="132"/>
      <c r="F837" s="55"/>
      <c r="G837" s="132"/>
      <c r="H837" s="132"/>
      <c r="I837" s="132"/>
      <c r="J837" s="132"/>
      <c r="K837" s="132"/>
      <c r="L837" s="133"/>
      <c r="M837" s="134"/>
      <c r="N837" s="132"/>
      <c r="O837" s="132"/>
      <c r="P837" s="134" t="str">
        <f t="shared" si="174"/>
        <v>nepildyti</v>
      </c>
      <c r="Q837" s="135" t="str">
        <f t="shared" si="17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68"/>
        <v>0</v>
      </c>
      <c r="BH837" s="54">
        <f t="shared" si="175"/>
        <v>0</v>
      </c>
      <c r="BI837" s="54">
        <f t="shared" si="169"/>
        <v>0</v>
      </c>
      <c r="BJ837" s="54">
        <f t="shared" si="170"/>
        <v>0</v>
      </c>
      <c r="BK837" s="54">
        <f t="shared" si="171"/>
        <v>0</v>
      </c>
      <c r="BL837" s="54">
        <f t="shared" si="176"/>
        <v>0</v>
      </c>
      <c r="BM837" s="54">
        <f t="shared" si="177"/>
        <v>0</v>
      </c>
      <c r="BN837" s="54" t="str">
        <f t="shared" si="178"/>
        <v>ne</v>
      </c>
      <c r="BO837" s="54" t="str">
        <f t="shared" si="179"/>
        <v>ne</v>
      </c>
      <c r="BP837" s="54" t="str">
        <f t="shared" si="179"/>
        <v>ne</v>
      </c>
      <c r="BQ837" s="54" t="str">
        <f t="shared" si="180"/>
        <v>ne</v>
      </c>
      <c r="BR837" s="54" t="str">
        <f t="shared" si="181"/>
        <v>ne</v>
      </c>
      <c r="BS837" s="54" t="str">
        <f t="shared" si="172"/>
        <v>ne</v>
      </c>
    </row>
    <row r="838" spans="2:71" x14ac:dyDescent="0.2">
      <c r="B838" s="54" t="e">
        <f>VLOOKUP(E838,'VPS1'!$J$10:$J$29,1,FALSE)</f>
        <v>#N/A</v>
      </c>
      <c r="C838" s="131" t="str">
        <f t="shared" si="173"/>
        <v/>
      </c>
      <c r="D838" s="132"/>
      <c r="E838" s="132"/>
      <c r="F838" s="55"/>
      <c r="G838" s="132"/>
      <c r="H838" s="132"/>
      <c r="I838" s="132"/>
      <c r="J838" s="132"/>
      <c r="K838" s="132"/>
      <c r="L838" s="133"/>
      <c r="M838" s="134"/>
      <c r="N838" s="132"/>
      <c r="O838" s="132"/>
      <c r="P838" s="134" t="str">
        <f t="shared" si="174"/>
        <v>nepildyti</v>
      </c>
      <c r="Q838" s="135" t="str">
        <f t="shared" si="17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si="168"/>
        <v>0</v>
      </c>
      <c r="BH838" s="54">
        <f t="shared" si="175"/>
        <v>0</v>
      </c>
      <c r="BI838" s="54">
        <f t="shared" si="169"/>
        <v>0</v>
      </c>
      <c r="BJ838" s="54">
        <f t="shared" si="170"/>
        <v>0</v>
      </c>
      <c r="BK838" s="54">
        <f t="shared" si="171"/>
        <v>0</v>
      </c>
      <c r="BL838" s="54">
        <f t="shared" si="176"/>
        <v>0</v>
      </c>
      <c r="BM838" s="54">
        <f t="shared" si="177"/>
        <v>0</v>
      </c>
      <c r="BN838" s="54" t="str">
        <f t="shared" si="178"/>
        <v>ne</v>
      </c>
      <c r="BO838" s="54" t="str">
        <f t="shared" si="179"/>
        <v>ne</v>
      </c>
      <c r="BP838" s="54" t="str">
        <f t="shared" si="179"/>
        <v>ne</v>
      </c>
      <c r="BQ838" s="54" t="str">
        <f t="shared" si="180"/>
        <v>ne</v>
      </c>
      <c r="BR838" s="54" t="str">
        <f t="shared" si="181"/>
        <v>ne</v>
      </c>
      <c r="BS838" s="54" t="str">
        <f t="shared" si="172"/>
        <v>ne</v>
      </c>
    </row>
    <row r="839" spans="2:71" x14ac:dyDescent="0.2">
      <c r="B839" s="54" t="e">
        <f>VLOOKUP(E839,'VPS1'!$J$10:$J$29,1,FALSE)</f>
        <v>#N/A</v>
      </c>
      <c r="C839" s="131" t="str">
        <f t="shared" si="173"/>
        <v/>
      </c>
      <c r="D839" s="132"/>
      <c r="E839" s="132"/>
      <c r="F839" s="55"/>
      <c r="G839" s="132"/>
      <c r="H839" s="132"/>
      <c r="I839" s="132"/>
      <c r="J839" s="132"/>
      <c r="K839" s="132"/>
      <c r="L839" s="133"/>
      <c r="M839" s="134"/>
      <c r="N839" s="132"/>
      <c r="O839" s="132"/>
      <c r="P839" s="134" t="str">
        <f t="shared" si="174"/>
        <v>nepildyti</v>
      </c>
      <c r="Q839" s="135" t="str">
        <f t="shared" si="174"/>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68"/>
        <v>0</v>
      </c>
      <c r="BH839" s="54">
        <f t="shared" si="175"/>
        <v>0</v>
      </c>
      <c r="BI839" s="54">
        <f t="shared" si="169"/>
        <v>0</v>
      </c>
      <c r="BJ839" s="54">
        <f t="shared" si="170"/>
        <v>0</v>
      </c>
      <c r="BK839" s="54">
        <f t="shared" si="171"/>
        <v>0</v>
      </c>
      <c r="BL839" s="54">
        <f t="shared" si="176"/>
        <v>0</v>
      </c>
      <c r="BM839" s="54">
        <f t="shared" si="177"/>
        <v>0</v>
      </c>
      <c r="BN839" s="54" t="str">
        <f t="shared" si="178"/>
        <v>ne</v>
      </c>
      <c r="BO839" s="54" t="str">
        <f t="shared" si="179"/>
        <v>ne</v>
      </c>
      <c r="BP839" s="54" t="str">
        <f t="shared" si="179"/>
        <v>ne</v>
      </c>
      <c r="BQ839" s="54" t="str">
        <f t="shared" si="180"/>
        <v>ne</v>
      </c>
      <c r="BR839" s="54" t="str">
        <f t="shared" si="181"/>
        <v>ne</v>
      </c>
      <c r="BS839" s="54" t="str">
        <f t="shared" si="172"/>
        <v>ne</v>
      </c>
    </row>
    <row r="840" spans="2:71" x14ac:dyDescent="0.2">
      <c r="B840" s="54" t="e">
        <f>VLOOKUP(E840,'VPS1'!$J$10:$J$29,1,FALSE)</f>
        <v>#N/A</v>
      </c>
      <c r="C840" s="131" t="str">
        <f t="shared" si="173"/>
        <v/>
      </c>
      <c r="D840" s="132"/>
      <c r="E840" s="132"/>
      <c r="F840" s="55"/>
      <c r="G840" s="132"/>
      <c r="H840" s="132"/>
      <c r="I840" s="132"/>
      <c r="J840" s="132"/>
      <c r="K840" s="132"/>
      <c r="L840" s="133"/>
      <c r="M840" s="134"/>
      <c r="N840" s="132"/>
      <c r="O840" s="132"/>
      <c r="P840" s="134" t="str">
        <f t="shared" si="174"/>
        <v>nepildyti</v>
      </c>
      <c r="Q840" s="135" t="str">
        <f t="shared" si="174"/>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68"/>
        <v>0</v>
      </c>
      <c r="BH840" s="54">
        <f t="shared" si="175"/>
        <v>0</v>
      </c>
      <c r="BI840" s="54">
        <f t="shared" si="169"/>
        <v>0</v>
      </c>
      <c r="BJ840" s="54">
        <f t="shared" si="170"/>
        <v>0</v>
      </c>
      <c r="BK840" s="54">
        <f t="shared" si="171"/>
        <v>0</v>
      </c>
      <c r="BL840" s="54">
        <f t="shared" si="176"/>
        <v>0</v>
      </c>
      <c r="BM840" s="54">
        <f t="shared" si="177"/>
        <v>0</v>
      </c>
      <c r="BN840" s="54" t="str">
        <f t="shared" si="178"/>
        <v>ne</v>
      </c>
      <c r="BO840" s="54" t="str">
        <f t="shared" si="179"/>
        <v>ne</v>
      </c>
      <c r="BP840" s="54" t="str">
        <f t="shared" si="179"/>
        <v>ne</v>
      </c>
      <c r="BQ840" s="54" t="str">
        <f t="shared" si="180"/>
        <v>ne</v>
      </c>
      <c r="BR840" s="54" t="str">
        <f t="shared" si="181"/>
        <v>ne</v>
      </c>
      <c r="BS840" s="54" t="str">
        <f t="shared" si="172"/>
        <v>ne</v>
      </c>
    </row>
    <row r="841" spans="2:71" x14ac:dyDescent="0.2">
      <c r="B841" s="54" t="e">
        <f>VLOOKUP(E841,'VPS1'!$J$10:$J$29,1,FALSE)</f>
        <v>#N/A</v>
      </c>
      <c r="C841" s="131" t="str">
        <f t="shared" si="173"/>
        <v/>
      </c>
      <c r="D841" s="132"/>
      <c r="E841" s="132"/>
      <c r="F841" s="55"/>
      <c r="G841" s="132"/>
      <c r="H841" s="132"/>
      <c r="I841" s="132"/>
      <c r="J841" s="132"/>
      <c r="K841" s="132"/>
      <c r="L841" s="133"/>
      <c r="M841" s="134"/>
      <c r="N841" s="132"/>
      <c r="O841" s="132"/>
      <c r="P841" s="134" t="str">
        <f t="shared" si="174"/>
        <v>nepildyti</v>
      </c>
      <c r="Q841" s="135" t="str">
        <f t="shared" si="174"/>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68"/>
        <v>0</v>
      </c>
      <c r="BH841" s="54">
        <f t="shared" si="175"/>
        <v>0</v>
      </c>
      <c r="BI841" s="54">
        <f t="shared" si="169"/>
        <v>0</v>
      </c>
      <c r="BJ841" s="54">
        <f t="shared" si="170"/>
        <v>0</v>
      </c>
      <c r="BK841" s="54">
        <f t="shared" si="171"/>
        <v>0</v>
      </c>
      <c r="BL841" s="54">
        <f t="shared" si="176"/>
        <v>0</v>
      </c>
      <c r="BM841" s="54">
        <f t="shared" si="177"/>
        <v>0</v>
      </c>
      <c r="BN841" s="54" t="str">
        <f t="shared" si="178"/>
        <v>ne</v>
      </c>
      <c r="BO841" s="54" t="str">
        <f t="shared" si="179"/>
        <v>ne</v>
      </c>
      <c r="BP841" s="54" t="str">
        <f t="shared" si="179"/>
        <v>ne</v>
      </c>
      <c r="BQ841" s="54" t="str">
        <f t="shared" si="180"/>
        <v>ne</v>
      </c>
      <c r="BR841" s="54" t="str">
        <f t="shared" si="181"/>
        <v>ne</v>
      </c>
      <c r="BS841" s="54" t="str">
        <f t="shared" si="172"/>
        <v>ne</v>
      </c>
    </row>
    <row r="842" spans="2:71" x14ac:dyDescent="0.2">
      <c r="B842" s="54" t="e">
        <f>VLOOKUP(E842,'VPS1'!$J$10:$J$29,1,FALSE)</f>
        <v>#N/A</v>
      </c>
      <c r="C842" s="131" t="str">
        <f t="shared" si="173"/>
        <v/>
      </c>
      <c r="D842" s="132"/>
      <c r="E842" s="132"/>
      <c r="F842" s="55"/>
      <c r="G842" s="132"/>
      <c r="H842" s="132"/>
      <c r="I842" s="132"/>
      <c r="J842" s="132"/>
      <c r="K842" s="132"/>
      <c r="L842" s="133"/>
      <c r="M842" s="134"/>
      <c r="N842" s="132"/>
      <c r="O842" s="132"/>
      <c r="P842" s="134" t="str">
        <f t="shared" si="174"/>
        <v>nepildyti</v>
      </c>
      <c r="Q842" s="135" t="str">
        <f t="shared" si="174"/>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ref="BG842:BG905" si="182">IF($F842&gt;0,YEAR($F842),)</f>
        <v>0</v>
      </c>
      <c r="BH842" s="54">
        <f t="shared" si="175"/>
        <v>0</v>
      </c>
      <c r="BI842" s="54">
        <f t="shared" ref="BI842:BI905" si="183">IF($AH842&gt;0,YEAR($AH842),)</f>
        <v>0</v>
      </c>
      <c r="BJ842" s="54">
        <f t="shared" ref="BJ842:BJ905" si="184">IF($AI842&gt;0,YEAR($AI842),)</f>
        <v>0</v>
      </c>
      <c r="BK842" s="54">
        <f t="shared" ref="BK842:BK905" si="185">IF($AJ842&gt;0,YEAR($AJ842),)</f>
        <v>0</v>
      </c>
      <c r="BL842" s="54">
        <f t="shared" si="176"/>
        <v>0</v>
      </c>
      <c r="BM842" s="54">
        <f t="shared" si="177"/>
        <v>0</v>
      </c>
      <c r="BN842" s="54" t="str">
        <f t="shared" si="178"/>
        <v>ne</v>
      </c>
      <c r="BO842" s="54" t="str">
        <f t="shared" si="179"/>
        <v>ne</v>
      </c>
      <c r="BP842" s="54" t="str">
        <f t="shared" si="179"/>
        <v>ne</v>
      </c>
      <c r="BQ842" s="54" t="str">
        <f t="shared" si="180"/>
        <v>ne</v>
      </c>
      <c r="BR842" s="54" t="str">
        <f t="shared" si="181"/>
        <v>ne</v>
      </c>
      <c r="BS842" s="54" t="str">
        <f t="shared" ref="BS842:BS905" si="186">IF(BK842&gt;0,"taip","ne")</f>
        <v>ne</v>
      </c>
    </row>
    <row r="843" spans="2:71" x14ac:dyDescent="0.2">
      <c r="B843" s="54" t="e">
        <f>VLOOKUP(E843,'VPS1'!$J$10:$J$29,1,FALSE)</f>
        <v>#N/A</v>
      </c>
      <c r="C843" s="131" t="str">
        <f t="shared" ref="C843:C906" si="187">LEFT(E843,4)</f>
        <v/>
      </c>
      <c r="D843" s="132"/>
      <c r="E843" s="132"/>
      <c r="F843" s="55"/>
      <c r="G843" s="132"/>
      <c r="H843" s="132"/>
      <c r="I843" s="132"/>
      <c r="J843" s="132"/>
      <c r="K843" s="132"/>
      <c r="L843" s="133"/>
      <c r="M843" s="134"/>
      <c r="N843" s="132"/>
      <c r="O843" s="132"/>
      <c r="P843" s="134" t="str">
        <f t="shared" ref="P843:Q906" si="188">IF($N843="fizinis asmuo","užpildykite","nepildyti")</f>
        <v>nepildyti</v>
      </c>
      <c r="Q843" s="135" t="str">
        <f t="shared" si="188"/>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si="182"/>
        <v>0</v>
      </c>
      <c r="BH843" s="54">
        <f t="shared" ref="BH843:BH906" si="189">IF($AF843&gt;0,YEAR($AF843),)</f>
        <v>0</v>
      </c>
      <c r="BI843" s="54">
        <f t="shared" si="183"/>
        <v>0</v>
      </c>
      <c r="BJ843" s="54">
        <f t="shared" si="184"/>
        <v>0</v>
      </c>
      <c r="BK843" s="54">
        <f t="shared" si="185"/>
        <v>0</v>
      </c>
      <c r="BL843" s="54">
        <f t="shared" ref="BL843:BL906" si="190">IF($AK843&gt;0,$AK843,)</f>
        <v>0</v>
      </c>
      <c r="BM843" s="54">
        <f t="shared" ref="BM843:BM906" si="191">IF($AL843&gt;0,$AL843,)</f>
        <v>0</v>
      </c>
      <c r="BN843" s="54" t="str">
        <f t="shared" ref="BN843:BN906" si="192">IF(BH843&gt;0,"taip","ne")</f>
        <v>ne</v>
      </c>
      <c r="BO843" s="54" t="str">
        <f t="shared" ref="BO843:BP906" si="193">IF(BI843&gt;0,"taip","ne")</f>
        <v>ne</v>
      </c>
      <c r="BP843" s="54" t="str">
        <f t="shared" si="193"/>
        <v>ne</v>
      </c>
      <c r="BQ843" s="54" t="str">
        <f t="shared" ref="BQ843:BQ906" si="194">IF(BL843&gt;0,"taip","ne")</f>
        <v>ne</v>
      </c>
      <c r="BR843" s="54" t="str">
        <f t="shared" ref="BR843:BR906" si="195">IF(BM843&gt;0,"taip","ne")</f>
        <v>ne</v>
      </c>
      <c r="BS843" s="54" t="str">
        <f t="shared" si="186"/>
        <v>ne</v>
      </c>
    </row>
    <row r="844" spans="2:71" x14ac:dyDescent="0.2">
      <c r="B844" s="54" t="e">
        <f>VLOOKUP(E844,'VPS1'!$J$10:$J$29,1,FALSE)</f>
        <v>#N/A</v>
      </c>
      <c r="C844" s="131" t="str">
        <f t="shared" si="187"/>
        <v/>
      </c>
      <c r="D844" s="132"/>
      <c r="E844" s="132"/>
      <c r="F844" s="55"/>
      <c r="G844" s="132"/>
      <c r="H844" s="132"/>
      <c r="I844" s="132"/>
      <c r="J844" s="132"/>
      <c r="K844" s="132"/>
      <c r="L844" s="133"/>
      <c r="M844" s="134"/>
      <c r="N844" s="132"/>
      <c r="O844" s="132"/>
      <c r="P844" s="134" t="str">
        <f t="shared" si="188"/>
        <v>nepildyti</v>
      </c>
      <c r="Q844" s="135" t="str">
        <f t="shared" si="18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82"/>
        <v>0</v>
      </c>
      <c r="BH844" s="54">
        <f t="shared" si="189"/>
        <v>0</v>
      </c>
      <c r="BI844" s="54">
        <f t="shared" si="183"/>
        <v>0</v>
      </c>
      <c r="BJ844" s="54">
        <f t="shared" si="184"/>
        <v>0</v>
      </c>
      <c r="BK844" s="54">
        <f t="shared" si="185"/>
        <v>0</v>
      </c>
      <c r="BL844" s="54">
        <f t="shared" si="190"/>
        <v>0</v>
      </c>
      <c r="BM844" s="54">
        <f t="shared" si="191"/>
        <v>0</v>
      </c>
      <c r="BN844" s="54" t="str">
        <f t="shared" si="192"/>
        <v>ne</v>
      </c>
      <c r="BO844" s="54" t="str">
        <f t="shared" si="193"/>
        <v>ne</v>
      </c>
      <c r="BP844" s="54" t="str">
        <f t="shared" si="193"/>
        <v>ne</v>
      </c>
      <c r="BQ844" s="54" t="str">
        <f t="shared" si="194"/>
        <v>ne</v>
      </c>
      <c r="BR844" s="54" t="str">
        <f t="shared" si="195"/>
        <v>ne</v>
      </c>
      <c r="BS844" s="54" t="str">
        <f t="shared" si="186"/>
        <v>ne</v>
      </c>
    </row>
    <row r="845" spans="2:71" x14ac:dyDescent="0.2">
      <c r="B845" s="54" t="e">
        <f>VLOOKUP(E845,'VPS1'!$J$10:$J$29,1,FALSE)</f>
        <v>#N/A</v>
      </c>
      <c r="C845" s="131" t="str">
        <f t="shared" si="187"/>
        <v/>
      </c>
      <c r="D845" s="132"/>
      <c r="E845" s="132"/>
      <c r="F845" s="55"/>
      <c r="G845" s="132"/>
      <c r="H845" s="132"/>
      <c r="I845" s="132"/>
      <c r="J845" s="132"/>
      <c r="K845" s="132"/>
      <c r="L845" s="133"/>
      <c r="M845" s="134"/>
      <c r="N845" s="132"/>
      <c r="O845" s="132"/>
      <c r="P845" s="134" t="str">
        <f t="shared" si="188"/>
        <v>nepildyti</v>
      </c>
      <c r="Q845" s="135" t="str">
        <f t="shared" si="18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82"/>
        <v>0</v>
      </c>
      <c r="BH845" s="54">
        <f t="shared" si="189"/>
        <v>0</v>
      </c>
      <c r="BI845" s="54">
        <f t="shared" si="183"/>
        <v>0</v>
      </c>
      <c r="BJ845" s="54">
        <f t="shared" si="184"/>
        <v>0</v>
      </c>
      <c r="BK845" s="54">
        <f t="shared" si="185"/>
        <v>0</v>
      </c>
      <c r="BL845" s="54">
        <f t="shared" si="190"/>
        <v>0</v>
      </c>
      <c r="BM845" s="54">
        <f t="shared" si="191"/>
        <v>0</v>
      </c>
      <c r="BN845" s="54" t="str">
        <f t="shared" si="192"/>
        <v>ne</v>
      </c>
      <c r="BO845" s="54" t="str">
        <f t="shared" si="193"/>
        <v>ne</v>
      </c>
      <c r="BP845" s="54" t="str">
        <f t="shared" si="193"/>
        <v>ne</v>
      </c>
      <c r="BQ845" s="54" t="str">
        <f t="shared" si="194"/>
        <v>ne</v>
      </c>
      <c r="BR845" s="54" t="str">
        <f t="shared" si="195"/>
        <v>ne</v>
      </c>
      <c r="BS845" s="54" t="str">
        <f t="shared" si="186"/>
        <v>ne</v>
      </c>
    </row>
    <row r="846" spans="2:71" x14ac:dyDescent="0.2">
      <c r="B846" s="54" t="e">
        <f>VLOOKUP(E846,'VPS1'!$J$10:$J$29,1,FALSE)</f>
        <v>#N/A</v>
      </c>
      <c r="C846" s="131" t="str">
        <f t="shared" si="187"/>
        <v/>
      </c>
      <c r="D846" s="132"/>
      <c r="E846" s="132"/>
      <c r="F846" s="55"/>
      <c r="G846" s="132"/>
      <c r="H846" s="132"/>
      <c r="I846" s="132"/>
      <c r="J846" s="132"/>
      <c r="K846" s="132"/>
      <c r="L846" s="133"/>
      <c r="M846" s="134"/>
      <c r="N846" s="132"/>
      <c r="O846" s="132"/>
      <c r="P846" s="134" t="str">
        <f t="shared" si="188"/>
        <v>nepildyti</v>
      </c>
      <c r="Q846" s="135" t="str">
        <f t="shared" si="18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82"/>
        <v>0</v>
      </c>
      <c r="BH846" s="54">
        <f t="shared" si="189"/>
        <v>0</v>
      </c>
      <c r="BI846" s="54">
        <f t="shared" si="183"/>
        <v>0</v>
      </c>
      <c r="BJ846" s="54">
        <f t="shared" si="184"/>
        <v>0</v>
      </c>
      <c r="BK846" s="54">
        <f t="shared" si="185"/>
        <v>0</v>
      </c>
      <c r="BL846" s="54">
        <f t="shared" si="190"/>
        <v>0</v>
      </c>
      <c r="BM846" s="54">
        <f t="shared" si="191"/>
        <v>0</v>
      </c>
      <c r="BN846" s="54" t="str">
        <f t="shared" si="192"/>
        <v>ne</v>
      </c>
      <c r="BO846" s="54" t="str">
        <f t="shared" si="193"/>
        <v>ne</v>
      </c>
      <c r="BP846" s="54" t="str">
        <f t="shared" si="193"/>
        <v>ne</v>
      </c>
      <c r="BQ846" s="54" t="str">
        <f t="shared" si="194"/>
        <v>ne</v>
      </c>
      <c r="BR846" s="54" t="str">
        <f t="shared" si="195"/>
        <v>ne</v>
      </c>
      <c r="BS846" s="54" t="str">
        <f t="shared" si="186"/>
        <v>ne</v>
      </c>
    </row>
    <row r="847" spans="2:71" x14ac:dyDescent="0.2">
      <c r="B847" s="54" t="e">
        <f>VLOOKUP(E847,'VPS1'!$J$10:$J$29,1,FALSE)</f>
        <v>#N/A</v>
      </c>
      <c r="C847" s="131" t="str">
        <f t="shared" si="187"/>
        <v/>
      </c>
      <c r="D847" s="132"/>
      <c r="E847" s="132"/>
      <c r="F847" s="55"/>
      <c r="G847" s="132"/>
      <c r="H847" s="132"/>
      <c r="I847" s="132"/>
      <c r="J847" s="132"/>
      <c r="K847" s="132"/>
      <c r="L847" s="133"/>
      <c r="M847" s="134"/>
      <c r="N847" s="132"/>
      <c r="O847" s="132"/>
      <c r="P847" s="134" t="str">
        <f t="shared" si="188"/>
        <v>nepildyti</v>
      </c>
      <c r="Q847" s="135" t="str">
        <f t="shared" si="18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82"/>
        <v>0</v>
      </c>
      <c r="BH847" s="54">
        <f t="shared" si="189"/>
        <v>0</v>
      </c>
      <c r="BI847" s="54">
        <f t="shared" si="183"/>
        <v>0</v>
      </c>
      <c r="BJ847" s="54">
        <f t="shared" si="184"/>
        <v>0</v>
      </c>
      <c r="BK847" s="54">
        <f t="shared" si="185"/>
        <v>0</v>
      </c>
      <c r="BL847" s="54">
        <f t="shared" si="190"/>
        <v>0</v>
      </c>
      <c r="BM847" s="54">
        <f t="shared" si="191"/>
        <v>0</v>
      </c>
      <c r="BN847" s="54" t="str">
        <f t="shared" si="192"/>
        <v>ne</v>
      </c>
      <c r="BO847" s="54" t="str">
        <f t="shared" si="193"/>
        <v>ne</v>
      </c>
      <c r="BP847" s="54" t="str">
        <f t="shared" si="193"/>
        <v>ne</v>
      </c>
      <c r="BQ847" s="54" t="str">
        <f t="shared" si="194"/>
        <v>ne</v>
      </c>
      <c r="BR847" s="54" t="str">
        <f t="shared" si="195"/>
        <v>ne</v>
      </c>
      <c r="BS847" s="54" t="str">
        <f t="shared" si="186"/>
        <v>ne</v>
      </c>
    </row>
    <row r="848" spans="2:71" x14ac:dyDescent="0.2">
      <c r="B848" s="54" t="e">
        <f>VLOOKUP(E848,'VPS1'!$J$10:$J$29,1,FALSE)</f>
        <v>#N/A</v>
      </c>
      <c r="C848" s="131" t="str">
        <f t="shared" si="187"/>
        <v/>
      </c>
      <c r="D848" s="132"/>
      <c r="E848" s="132"/>
      <c r="F848" s="55"/>
      <c r="G848" s="132"/>
      <c r="H848" s="132"/>
      <c r="I848" s="132"/>
      <c r="J848" s="132"/>
      <c r="K848" s="132"/>
      <c r="L848" s="133"/>
      <c r="M848" s="134"/>
      <c r="N848" s="132"/>
      <c r="O848" s="132"/>
      <c r="P848" s="134" t="str">
        <f t="shared" si="188"/>
        <v>nepildyti</v>
      </c>
      <c r="Q848" s="135" t="str">
        <f t="shared" si="18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82"/>
        <v>0</v>
      </c>
      <c r="BH848" s="54">
        <f t="shared" si="189"/>
        <v>0</v>
      </c>
      <c r="BI848" s="54">
        <f t="shared" si="183"/>
        <v>0</v>
      </c>
      <c r="BJ848" s="54">
        <f t="shared" si="184"/>
        <v>0</v>
      </c>
      <c r="BK848" s="54">
        <f t="shared" si="185"/>
        <v>0</v>
      </c>
      <c r="BL848" s="54">
        <f t="shared" si="190"/>
        <v>0</v>
      </c>
      <c r="BM848" s="54">
        <f t="shared" si="191"/>
        <v>0</v>
      </c>
      <c r="BN848" s="54" t="str">
        <f t="shared" si="192"/>
        <v>ne</v>
      </c>
      <c r="BO848" s="54" t="str">
        <f t="shared" si="193"/>
        <v>ne</v>
      </c>
      <c r="BP848" s="54" t="str">
        <f t="shared" si="193"/>
        <v>ne</v>
      </c>
      <c r="BQ848" s="54" t="str">
        <f t="shared" si="194"/>
        <v>ne</v>
      </c>
      <c r="BR848" s="54" t="str">
        <f t="shared" si="195"/>
        <v>ne</v>
      </c>
      <c r="BS848" s="54" t="str">
        <f t="shared" si="186"/>
        <v>ne</v>
      </c>
    </row>
    <row r="849" spans="2:71" x14ac:dyDescent="0.2">
      <c r="B849" s="54" t="e">
        <f>VLOOKUP(E849,'VPS1'!$J$10:$J$29,1,FALSE)</f>
        <v>#N/A</v>
      </c>
      <c r="C849" s="131" t="str">
        <f t="shared" si="187"/>
        <v/>
      </c>
      <c r="D849" s="132"/>
      <c r="E849" s="132"/>
      <c r="F849" s="55"/>
      <c r="G849" s="132"/>
      <c r="H849" s="132"/>
      <c r="I849" s="132"/>
      <c r="J849" s="132"/>
      <c r="K849" s="132"/>
      <c r="L849" s="133"/>
      <c r="M849" s="134"/>
      <c r="N849" s="132"/>
      <c r="O849" s="132"/>
      <c r="P849" s="134" t="str">
        <f t="shared" si="188"/>
        <v>nepildyti</v>
      </c>
      <c r="Q849" s="135" t="str">
        <f t="shared" si="18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82"/>
        <v>0</v>
      </c>
      <c r="BH849" s="54">
        <f t="shared" si="189"/>
        <v>0</v>
      </c>
      <c r="BI849" s="54">
        <f t="shared" si="183"/>
        <v>0</v>
      </c>
      <c r="BJ849" s="54">
        <f t="shared" si="184"/>
        <v>0</v>
      </c>
      <c r="BK849" s="54">
        <f t="shared" si="185"/>
        <v>0</v>
      </c>
      <c r="BL849" s="54">
        <f t="shared" si="190"/>
        <v>0</v>
      </c>
      <c r="BM849" s="54">
        <f t="shared" si="191"/>
        <v>0</v>
      </c>
      <c r="BN849" s="54" t="str">
        <f t="shared" si="192"/>
        <v>ne</v>
      </c>
      <c r="BO849" s="54" t="str">
        <f t="shared" si="193"/>
        <v>ne</v>
      </c>
      <c r="BP849" s="54" t="str">
        <f t="shared" si="193"/>
        <v>ne</v>
      </c>
      <c r="BQ849" s="54" t="str">
        <f t="shared" si="194"/>
        <v>ne</v>
      </c>
      <c r="BR849" s="54" t="str">
        <f t="shared" si="195"/>
        <v>ne</v>
      </c>
      <c r="BS849" s="54" t="str">
        <f t="shared" si="186"/>
        <v>ne</v>
      </c>
    </row>
    <row r="850" spans="2:71" x14ac:dyDescent="0.2">
      <c r="B850" s="54" t="e">
        <f>VLOOKUP(E850,'VPS1'!$J$10:$J$29,1,FALSE)</f>
        <v>#N/A</v>
      </c>
      <c r="C850" s="131" t="str">
        <f t="shared" si="187"/>
        <v/>
      </c>
      <c r="D850" s="132"/>
      <c r="E850" s="132"/>
      <c r="F850" s="55"/>
      <c r="G850" s="132"/>
      <c r="H850" s="132"/>
      <c r="I850" s="132"/>
      <c r="J850" s="132"/>
      <c r="K850" s="132"/>
      <c r="L850" s="133"/>
      <c r="M850" s="134"/>
      <c r="N850" s="132"/>
      <c r="O850" s="132"/>
      <c r="P850" s="134" t="str">
        <f t="shared" si="188"/>
        <v>nepildyti</v>
      </c>
      <c r="Q850" s="135" t="str">
        <f t="shared" si="18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82"/>
        <v>0</v>
      </c>
      <c r="BH850" s="54">
        <f t="shared" si="189"/>
        <v>0</v>
      </c>
      <c r="BI850" s="54">
        <f t="shared" si="183"/>
        <v>0</v>
      </c>
      <c r="BJ850" s="54">
        <f t="shared" si="184"/>
        <v>0</v>
      </c>
      <c r="BK850" s="54">
        <f t="shared" si="185"/>
        <v>0</v>
      </c>
      <c r="BL850" s="54">
        <f t="shared" si="190"/>
        <v>0</v>
      </c>
      <c r="BM850" s="54">
        <f t="shared" si="191"/>
        <v>0</v>
      </c>
      <c r="BN850" s="54" t="str">
        <f t="shared" si="192"/>
        <v>ne</v>
      </c>
      <c r="BO850" s="54" t="str">
        <f t="shared" si="193"/>
        <v>ne</v>
      </c>
      <c r="BP850" s="54" t="str">
        <f t="shared" si="193"/>
        <v>ne</v>
      </c>
      <c r="BQ850" s="54" t="str">
        <f t="shared" si="194"/>
        <v>ne</v>
      </c>
      <c r="BR850" s="54" t="str">
        <f t="shared" si="195"/>
        <v>ne</v>
      </c>
      <c r="BS850" s="54" t="str">
        <f t="shared" si="186"/>
        <v>ne</v>
      </c>
    </row>
    <row r="851" spans="2:71" x14ac:dyDescent="0.2">
      <c r="B851" s="54" t="e">
        <f>VLOOKUP(E851,'VPS1'!$J$10:$J$29,1,FALSE)</f>
        <v>#N/A</v>
      </c>
      <c r="C851" s="131" t="str">
        <f t="shared" si="187"/>
        <v/>
      </c>
      <c r="D851" s="132"/>
      <c r="E851" s="132"/>
      <c r="F851" s="55"/>
      <c r="G851" s="132"/>
      <c r="H851" s="132"/>
      <c r="I851" s="132"/>
      <c r="J851" s="132"/>
      <c r="K851" s="132"/>
      <c r="L851" s="133"/>
      <c r="M851" s="134"/>
      <c r="N851" s="132"/>
      <c r="O851" s="132"/>
      <c r="P851" s="134" t="str">
        <f t="shared" si="188"/>
        <v>nepildyti</v>
      </c>
      <c r="Q851" s="135" t="str">
        <f t="shared" si="18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82"/>
        <v>0</v>
      </c>
      <c r="BH851" s="54">
        <f t="shared" si="189"/>
        <v>0</v>
      </c>
      <c r="BI851" s="54">
        <f t="shared" si="183"/>
        <v>0</v>
      </c>
      <c r="BJ851" s="54">
        <f t="shared" si="184"/>
        <v>0</v>
      </c>
      <c r="BK851" s="54">
        <f t="shared" si="185"/>
        <v>0</v>
      </c>
      <c r="BL851" s="54">
        <f t="shared" si="190"/>
        <v>0</v>
      </c>
      <c r="BM851" s="54">
        <f t="shared" si="191"/>
        <v>0</v>
      </c>
      <c r="BN851" s="54" t="str">
        <f t="shared" si="192"/>
        <v>ne</v>
      </c>
      <c r="BO851" s="54" t="str">
        <f t="shared" si="193"/>
        <v>ne</v>
      </c>
      <c r="BP851" s="54" t="str">
        <f t="shared" si="193"/>
        <v>ne</v>
      </c>
      <c r="BQ851" s="54" t="str">
        <f t="shared" si="194"/>
        <v>ne</v>
      </c>
      <c r="BR851" s="54" t="str">
        <f t="shared" si="195"/>
        <v>ne</v>
      </c>
      <c r="BS851" s="54" t="str">
        <f t="shared" si="186"/>
        <v>ne</v>
      </c>
    </row>
    <row r="852" spans="2:71" x14ac:dyDescent="0.2">
      <c r="B852" s="54" t="e">
        <f>VLOOKUP(E852,'VPS1'!$J$10:$J$29,1,FALSE)</f>
        <v>#N/A</v>
      </c>
      <c r="C852" s="131" t="str">
        <f t="shared" si="187"/>
        <v/>
      </c>
      <c r="D852" s="132"/>
      <c r="E852" s="132"/>
      <c r="F852" s="55"/>
      <c r="G852" s="132"/>
      <c r="H852" s="132"/>
      <c r="I852" s="132"/>
      <c r="J852" s="132"/>
      <c r="K852" s="132"/>
      <c r="L852" s="133"/>
      <c r="M852" s="134"/>
      <c r="N852" s="132"/>
      <c r="O852" s="132"/>
      <c r="P852" s="134" t="str">
        <f t="shared" si="188"/>
        <v>nepildyti</v>
      </c>
      <c r="Q852" s="135" t="str">
        <f t="shared" si="18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82"/>
        <v>0</v>
      </c>
      <c r="BH852" s="54">
        <f t="shared" si="189"/>
        <v>0</v>
      </c>
      <c r="BI852" s="54">
        <f t="shared" si="183"/>
        <v>0</v>
      </c>
      <c r="BJ852" s="54">
        <f t="shared" si="184"/>
        <v>0</v>
      </c>
      <c r="BK852" s="54">
        <f t="shared" si="185"/>
        <v>0</v>
      </c>
      <c r="BL852" s="54">
        <f t="shared" si="190"/>
        <v>0</v>
      </c>
      <c r="BM852" s="54">
        <f t="shared" si="191"/>
        <v>0</v>
      </c>
      <c r="BN852" s="54" t="str">
        <f t="shared" si="192"/>
        <v>ne</v>
      </c>
      <c r="BO852" s="54" t="str">
        <f t="shared" si="193"/>
        <v>ne</v>
      </c>
      <c r="BP852" s="54" t="str">
        <f t="shared" si="193"/>
        <v>ne</v>
      </c>
      <c r="BQ852" s="54" t="str">
        <f t="shared" si="194"/>
        <v>ne</v>
      </c>
      <c r="BR852" s="54" t="str">
        <f t="shared" si="195"/>
        <v>ne</v>
      </c>
      <c r="BS852" s="54" t="str">
        <f t="shared" si="186"/>
        <v>ne</v>
      </c>
    </row>
    <row r="853" spans="2:71" x14ac:dyDescent="0.2">
      <c r="B853" s="54" t="e">
        <f>VLOOKUP(E853,'VPS1'!$J$10:$J$29,1,FALSE)</f>
        <v>#N/A</v>
      </c>
      <c r="C853" s="131" t="str">
        <f t="shared" si="187"/>
        <v/>
      </c>
      <c r="D853" s="132"/>
      <c r="E853" s="132"/>
      <c r="F853" s="55"/>
      <c r="G853" s="132"/>
      <c r="H853" s="132"/>
      <c r="I853" s="132"/>
      <c r="J853" s="132"/>
      <c r="K853" s="132"/>
      <c r="L853" s="133"/>
      <c r="M853" s="134"/>
      <c r="N853" s="132"/>
      <c r="O853" s="132"/>
      <c r="P853" s="134" t="str">
        <f t="shared" si="188"/>
        <v>nepildyti</v>
      </c>
      <c r="Q853" s="135" t="str">
        <f t="shared" si="18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82"/>
        <v>0</v>
      </c>
      <c r="BH853" s="54">
        <f t="shared" si="189"/>
        <v>0</v>
      </c>
      <c r="BI853" s="54">
        <f t="shared" si="183"/>
        <v>0</v>
      </c>
      <c r="BJ853" s="54">
        <f t="shared" si="184"/>
        <v>0</v>
      </c>
      <c r="BK853" s="54">
        <f t="shared" si="185"/>
        <v>0</v>
      </c>
      <c r="BL853" s="54">
        <f t="shared" si="190"/>
        <v>0</v>
      </c>
      <c r="BM853" s="54">
        <f t="shared" si="191"/>
        <v>0</v>
      </c>
      <c r="BN853" s="54" t="str">
        <f t="shared" si="192"/>
        <v>ne</v>
      </c>
      <c r="BO853" s="54" t="str">
        <f t="shared" si="193"/>
        <v>ne</v>
      </c>
      <c r="BP853" s="54" t="str">
        <f t="shared" si="193"/>
        <v>ne</v>
      </c>
      <c r="BQ853" s="54" t="str">
        <f t="shared" si="194"/>
        <v>ne</v>
      </c>
      <c r="BR853" s="54" t="str">
        <f t="shared" si="195"/>
        <v>ne</v>
      </c>
      <c r="BS853" s="54" t="str">
        <f t="shared" si="186"/>
        <v>ne</v>
      </c>
    </row>
    <row r="854" spans="2:71" x14ac:dyDescent="0.2">
      <c r="B854" s="54" t="e">
        <f>VLOOKUP(E854,'VPS1'!$J$10:$J$29,1,FALSE)</f>
        <v>#N/A</v>
      </c>
      <c r="C854" s="131" t="str">
        <f t="shared" si="187"/>
        <v/>
      </c>
      <c r="D854" s="132"/>
      <c r="E854" s="132"/>
      <c r="F854" s="55"/>
      <c r="G854" s="132"/>
      <c r="H854" s="132"/>
      <c r="I854" s="132"/>
      <c r="J854" s="132"/>
      <c r="K854" s="132"/>
      <c r="L854" s="133"/>
      <c r="M854" s="134"/>
      <c r="N854" s="132"/>
      <c r="O854" s="132"/>
      <c r="P854" s="134" t="str">
        <f t="shared" si="188"/>
        <v>nepildyti</v>
      </c>
      <c r="Q854" s="135" t="str">
        <f t="shared" si="18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82"/>
        <v>0</v>
      </c>
      <c r="BH854" s="54">
        <f t="shared" si="189"/>
        <v>0</v>
      </c>
      <c r="BI854" s="54">
        <f t="shared" si="183"/>
        <v>0</v>
      </c>
      <c r="BJ854" s="54">
        <f t="shared" si="184"/>
        <v>0</v>
      </c>
      <c r="BK854" s="54">
        <f t="shared" si="185"/>
        <v>0</v>
      </c>
      <c r="BL854" s="54">
        <f t="shared" si="190"/>
        <v>0</v>
      </c>
      <c r="BM854" s="54">
        <f t="shared" si="191"/>
        <v>0</v>
      </c>
      <c r="BN854" s="54" t="str">
        <f t="shared" si="192"/>
        <v>ne</v>
      </c>
      <c r="BO854" s="54" t="str">
        <f t="shared" si="193"/>
        <v>ne</v>
      </c>
      <c r="BP854" s="54" t="str">
        <f t="shared" si="193"/>
        <v>ne</v>
      </c>
      <c r="BQ854" s="54" t="str">
        <f t="shared" si="194"/>
        <v>ne</v>
      </c>
      <c r="BR854" s="54" t="str">
        <f t="shared" si="195"/>
        <v>ne</v>
      </c>
      <c r="BS854" s="54" t="str">
        <f t="shared" si="186"/>
        <v>ne</v>
      </c>
    </row>
    <row r="855" spans="2:71" x14ac:dyDescent="0.2">
      <c r="B855" s="54" t="e">
        <f>VLOOKUP(E855,'VPS1'!$J$10:$J$29,1,FALSE)</f>
        <v>#N/A</v>
      </c>
      <c r="C855" s="131" t="str">
        <f t="shared" si="187"/>
        <v/>
      </c>
      <c r="D855" s="132"/>
      <c r="E855" s="132"/>
      <c r="F855" s="55"/>
      <c r="G855" s="132"/>
      <c r="H855" s="132"/>
      <c r="I855" s="132"/>
      <c r="J855" s="132"/>
      <c r="K855" s="132"/>
      <c r="L855" s="133"/>
      <c r="M855" s="134"/>
      <c r="N855" s="132"/>
      <c r="O855" s="132"/>
      <c r="P855" s="134" t="str">
        <f t="shared" si="188"/>
        <v>nepildyti</v>
      </c>
      <c r="Q855" s="135" t="str">
        <f t="shared" si="18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82"/>
        <v>0</v>
      </c>
      <c r="BH855" s="54">
        <f t="shared" si="189"/>
        <v>0</v>
      </c>
      <c r="BI855" s="54">
        <f t="shared" si="183"/>
        <v>0</v>
      </c>
      <c r="BJ855" s="54">
        <f t="shared" si="184"/>
        <v>0</v>
      </c>
      <c r="BK855" s="54">
        <f t="shared" si="185"/>
        <v>0</v>
      </c>
      <c r="BL855" s="54">
        <f t="shared" si="190"/>
        <v>0</v>
      </c>
      <c r="BM855" s="54">
        <f t="shared" si="191"/>
        <v>0</v>
      </c>
      <c r="BN855" s="54" t="str">
        <f t="shared" si="192"/>
        <v>ne</v>
      </c>
      <c r="BO855" s="54" t="str">
        <f t="shared" si="193"/>
        <v>ne</v>
      </c>
      <c r="BP855" s="54" t="str">
        <f t="shared" si="193"/>
        <v>ne</v>
      </c>
      <c r="BQ855" s="54" t="str">
        <f t="shared" si="194"/>
        <v>ne</v>
      </c>
      <c r="BR855" s="54" t="str">
        <f t="shared" si="195"/>
        <v>ne</v>
      </c>
      <c r="BS855" s="54" t="str">
        <f t="shared" si="186"/>
        <v>ne</v>
      </c>
    </row>
    <row r="856" spans="2:71" x14ac:dyDescent="0.2">
      <c r="B856" s="54" t="e">
        <f>VLOOKUP(E856,'VPS1'!$J$10:$J$29,1,FALSE)</f>
        <v>#N/A</v>
      </c>
      <c r="C856" s="131" t="str">
        <f t="shared" si="187"/>
        <v/>
      </c>
      <c r="D856" s="132"/>
      <c r="E856" s="132"/>
      <c r="F856" s="55"/>
      <c r="G856" s="132"/>
      <c r="H856" s="132"/>
      <c r="I856" s="132"/>
      <c r="J856" s="132"/>
      <c r="K856" s="132"/>
      <c r="L856" s="133"/>
      <c r="M856" s="134"/>
      <c r="N856" s="132"/>
      <c r="O856" s="132"/>
      <c r="P856" s="134" t="str">
        <f t="shared" si="188"/>
        <v>nepildyti</v>
      </c>
      <c r="Q856" s="135" t="str">
        <f t="shared" si="18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82"/>
        <v>0</v>
      </c>
      <c r="BH856" s="54">
        <f t="shared" si="189"/>
        <v>0</v>
      </c>
      <c r="BI856" s="54">
        <f t="shared" si="183"/>
        <v>0</v>
      </c>
      <c r="BJ856" s="54">
        <f t="shared" si="184"/>
        <v>0</v>
      </c>
      <c r="BK856" s="54">
        <f t="shared" si="185"/>
        <v>0</v>
      </c>
      <c r="BL856" s="54">
        <f t="shared" si="190"/>
        <v>0</v>
      </c>
      <c r="BM856" s="54">
        <f t="shared" si="191"/>
        <v>0</v>
      </c>
      <c r="BN856" s="54" t="str">
        <f t="shared" si="192"/>
        <v>ne</v>
      </c>
      <c r="BO856" s="54" t="str">
        <f t="shared" si="193"/>
        <v>ne</v>
      </c>
      <c r="BP856" s="54" t="str">
        <f t="shared" si="193"/>
        <v>ne</v>
      </c>
      <c r="BQ856" s="54" t="str">
        <f t="shared" si="194"/>
        <v>ne</v>
      </c>
      <c r="BR856" s="54" t="str">
        <f t="shared" si="195"/>
        <v>ne</v>
      </c>
      <c r="BS856" s="54" t="str">
        <f t="shared" si="186"/>
        <v>ne</v>
      </c>
    </row>
    <row r="857" spans="2:71" x14ac:dyDescent="0.2">
      <c r="B857" s="54" t="e">
        <f>VLOOKUP(E857,'VPS1'!$J$10:$J$29,1,FALSE)</f>
        <v>#N/A</v>
      </c>
      <c r="C857" s="131" t="str">
        <f t="shared" si="187"/>
        <v/>
      </c>
      <c r="D857" s="132"/>
      <c r="E857" s="132"/>
      <c r="F857" s="55"/>
      <c r="G857" s="132"/>
      <c r="H857" s="132"/>
      <c r="I857" s="132"/>
      <c r="J857" s="132"/>
      <c r="K857" s="132"/>
      <c r="L857" s="133"/>
      <c r="M857" s="134"/>
      <c r="N857" s="132"/>
      <c r="O857" s="132"/>
      <c r="P857" s="134" t="str">
        <f t="shared" si="188"/>
        <v>nepildyti</v>
      </c>
      <c r="Q857" s="135" t="str">
        <f t="shared" si="18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82"/>
        <v>0</v>
      </c>
      <c r="BH857" s="54">
        <f t="shared" si="189"/>
        <v>0</v>
      </c>
      <c r="BI857" s="54">
        <f t="shared" si="183"/>
        <v>0</v>
      </c>
      <c r="BJ857" s="54">
        <f t="shared" si="184"/>
        <v>0</v>
      </c>
      <c r="BK857" s="54">
        <f t="shared" si="185"/>
        <v>0</v>
      </c>
      <c r="BL857" s="54">
        <f t="shared" si="190"/>
        <v>0</v>
      </c>
      <c r="BM857" s="54">
        <f t="shared" si="191"/>
        <v>0</v>
      </c>
      <c r="BN857" s="54" t="str">
        <f t="shared" si="192"/>
        <v>ne</v>
      </c>
      <c r="BO857" s="54" t="str">
        <f t="shared" si="193"/>
        <v>ne</v>
      </c>
      <c r="BP857" s="54" t="str">
        <f t="shared" si="193"/>
        <v>ne</v>
      </c>
      <c r="BQ857" s="54" t="str">
        <f t="shared" si="194"/>
        <v>ne</v>
      </c>
      <c r="BR857" s="54" t="str">
        <f t="shared" si="195"/>
        <v>ne</v>
      </c>
      <c r="BS857" s="54" t="str">
        <f t="shared" si="186"/>
        <v>ne</v>
      </c>
    </row>
    <row r="858" spans="2:71" x14ac:dyDescent="0.2">
      <c r="B858" s="54" t="e">
        <f>VLOOKUP(E858,'VPS1'!$J$10:$J$29,1,FALSE)</f>
        <v>#N/A</v>
      </c>
      <c r="C858" s="131" t="str">
        <f t="shared" si="187"/>
        <v/>
      </c>
      <c r="D858" s="132"/>
      <c r="E858" s="132"/>
      <c r="F858" s="55"/>
      <c r="G858" s="132"/>
      <c r="H858" s="132"/>
      <c r="I858" s="132"/>
      <c r="J858" s="132"/>
      <c r="K858" s="132"/>
      <c r="L858" s="133"/>
      <c r="M858" s="134"/>
      <c r="N858" s="132"/>
      <c r="O858" s="132"/>
      <c r="P858" s="134" t="str">
        <f t="shared" si="188"/>
        <v>nepildyti</v>
      </c>
      <c r="Q858" s="135" t="str">
        <f t="shared" si="18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82"/>
        <v>0</v>
      </c>
      <c r="BH858" s="54">
        <f t="shared" si="189"/>
        <v>0</v>
      </c>
      <c r="BI858" s="54">
        <f t="shared" si="183"/>
        <v>0</v>
      </c>
      <c r="BJ858" s="54">
        <f t="shared" si="184"/>
        <v>0</v>
      </c>
      <c r="BK858" s="54">
        <f t="shared" si="185"/>
        <v>0</v>
      </c>
      <c r="BL858" s="54">
        <f t="shared" si="190"/>
        <v>0</v>
      </c>
      <c r="BM858" s="54">
        <f t="shared" si="191"/>
        <v>0</v>
      </c>
      <c r="BN858" s="54" t="str">
        <f t="shared" si="192"/>
        <v>ne</v>
      </c>
      <c r="BO858" s="54" t="str">
        <f t="shared" si="193"/>
        <v>ne</v>
      </c>
      <c r="BP858" s="54" t="str">
        <f t="shared" si="193"/>
        <v>ne</v>
      </c>
      <c r="BQ858" s="54" t="str">
        <f t="shared" si="194"/>
        <v>ne</v>
      </c>
      <c r="BR858" s="54" t="str">
        <f t="shared" si="195"/>
        <v>ne</v>
      </c>
      <c r="BS858" s="54" t="str">
        <f t="shared" si="186"/>
        <v>ne</v>
      </c>
    </row>
    <row r="859" spans="2:71" x14ac:dyDescent="0.2">
      <c r="B859" s="54" t="e">
        <f>VLOOKUP(E859,'VPS1'!$J$10:$J$29,1,FALSE)</f>
        <v>#N/A</v>
      </c>
      <c r="C859" s="131" t="str">
        <f t="shared" si="187"/>
        <v/>
      </c>
      <c r="D859" s="132"/>
      <c r="E859" s="132"/>
      <c r="F859" s="55"/>
      <c r="G859" s="132"/>
      <c r="H859" s="132"/>
      <c r="I859" s="132"/>
      <c r="J859" s="132"/>
      <c r="K859" s="132"/>
      <c r="L859" s="133"/>
      <c r="M859" s="134"/>
      <c r="N859" s="132"/>
      <c r="O859" s="132"/>
      <c r="P859" s="134" t="str">
        <f t="shared" si="188"/>
        <v>nepildyti</v>
      </c>
      <c r="Q859" s="135" t="str">
        <f t="shared" si="18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82"/>
        <v>0</v>
      </c>
      <c r="BH859" s="54">
        <f t="shared" si="189"/>
        <v>0</v>
      </c>
      <c r="BI859" s="54">
        <f t="shared" si="183"/>
        <v>0</v>
      </c>
      <c r="BJ859" s="54">
        <f t="shared" si="184"/>
        <v>0</v>
      </c>
      <c r="BK859" s="54">
        <f t="shared" si="185"/>
        <v>0</v>
      </c>
      <c r="BL859" s="54">
        <f t="shared" si="190"/>
        <v>0</v>
      </c>
      <c r="BM859" s="54">
        <f t="shared" si="191"/>
        <v>0</v>
      </c>
      <c r="BN859" s="54" t="str">
        <f t="shared" si="192"/>
        <v>ne</v>
      </c>
      <c r="BO859" s="54" t="str">
        <f t="shared" si="193"/>
        <v>ne</v>
      </c>
      <c r="BP859" s="54" t="str">
        <f t="shared" si="193"/>
        <v>ne</v>
      </c>
      <c r="BQ859" s="54" t="str">
        <f t="shared" si="194"/>
        <v>ne</v>
      </c>
      <c r="BR859" s="54" t="str">
        <f t="shared" si="195"/>
        <v>ne</v>
      </c>
      <c r="BS859" s="54" t="str">
        <f t="shared" si="186"/>
        <v>ne</v>
      </c>
    </row>
    <row r="860" spans="2:71" x14ac:dyDescent="0.2">
      <c r="B860" s="54" t="e">
        <f>VLOOKUP(E860,'VPS1'!$J$10:$J$29,1,FALSE)</f>
        <v>#N/A</v>
      </c>
      <c r="C860" s="131" t="str">
        <f t="shared" si="187"/>
        <v/>
      </c>
      <c r="D860" s="132"/>
      <c r="E860" s="132"/>
      <c r="F860" s="55"/>
      <c r="G860" s="132"/>
      <c r="H860" s="132"/>
      <c r="I860" s="132"/>
      <c r="J860" s="132"/>
      <c r="K860" s="132"/>
      <c r="L860" s="133"/>
      <c r="M860" s="134"/>
      <c r="N860" s="132"/>
      <c r="O860" s="132"/>
      <c r="P860" s="134" t="str">
        <f t="shared" si="188"/>
        <v>nepildyti</v>
      </c>
      <c r="Q860" s="135" t="str">
        <f t="shared" si="18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82"/>
        <v>0</v>
      </c>
      <c r="BH860" s="54">
        <f t="shared" si="189"/>
        <v>0</v>
      </c>
      <c r="BI860" s="54">
        <f t="shared" si="183"/>
        <v>0</v>
      </c>
      <c r="BJ860" s="54">
        <f t="shared" si="184"/>
        <v>0</v>
      </c>
      <c r="BK860" s="54">
        <f t="shared" si="185"/>
        <v>0</v>
      </c>
      <c r="BL860" s="54">
        <f t="shared" si="190"/>
        <v>0</v>
      </c>
      <c r="BM860" s="54">
        <f t="shared" si="191"/>
        <v>0</v>
      </c>
      <c r="BN860" s="54" t="str">
        <f t="shared" si="192"/>
        <v>ne</v>
      </c>
      <c r="BO860" s="54" t="str">
        <f t="shared" si="193"/>
        <v>ne</v>
      </c>
      <c r="BP860" s="54" t="str">
        <f t="shared" si="193"/>
        <v>ne</v>
      </c>
      <c r="BQ860" s="54" t="str">
        <f t="shared" si="194"/>
        <v>ne</v>
      </c>
      <c r="BR860" s="54" t="str">
        <f t="shared" si="195"/>
        <v>ne</v>
      </c>
      <c r="BS860" s="54" t="str">
        <f t="shared" si="186"/>
        <v>ne</v>
      </c>
    </row>
    <row r="861" spans="2:71" x14ac:dyDescent="0.2">
      <c r="B861" s="54" t="e">
        <f>VLOOKUP(E861,'VPS1'!$J$10:$J$29,1,FALSE)</f>
        <v>#N/A</v>
      </c>
      <c r="C861" s="131" t="str">
        <f t="shared" si="187"/>
        <v/>
      </c>
      <c r="D861" s="132"/>
      <c r="E861" s="132"/>
      <c r="F861" s="55"/>
      <c r="G861" s="132"/>
      <c r="H861" s="132"/>
      <c r="I861" s="132"/>
      <c r="J861" s="132"/>
      <c r="K861" s="132"/>
      <c r="L861" s="133"/>
      <c r="M861" s="134"/>
      <c r="N861" s="132"/>
      <c r="O861" s="132"/>
      <c r="P861" s="134" t="str">
        <f t="shared" si="188"/>
        <v>nepildyti</v>
      </c>
      <c r="Q861" s="135" t="str">
        <f t="shared" si="18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82"/>
        <v>0</v>
      </c>
      <c r="BH861" s="54">
        <f t="shared" si="189"/>
        <v>0</v>
      </c>
      <c r="BI861" s="54">
        <f t="shared" si="183"/>
        <v>0</v>
      </c>
      <c r="BJ861" s="54">
        <f t="shared" si="184"/>
        <v>0</v>
      </c>
      <c r="BK861" s="54">
        <f t="shared" si="185"/>
        <v>0</v>
      </c>
      <c r="BL861" s="54">
        <f t="shared" si="190"/>
        <v>0</v>
      </c>
      <c r="BM861" s="54">
        <f t="shared" si="191"/>
        <v>0</v>
      </c>
      <c r="BN861" s="54" t="str">
        <f t="shared" si="192"/>
        <v>ne</v>
      </c>
      <c r="BO861" s="54" t="str">
        <f t="shared" si="193"/>
        <v>ne</v>
      </c>
      <c r="BP861" s="54" t="str">
        <f t="shared" si="193"/>
        <v>ne</v>
      </c>
      <c r="BQ861" s="54" t="str">
        <f t="shared" si="194"/>
        <v>ne</v>
      </c>
      <c r="BR861" s="54" t="str">
        <f t="shared" si="195"/>
        <v>ne</v>
      </c>
      <c r="BS861" s="54" t="str">
        <f t="shared" si="186"/>
        <v>ne</v>
      </c>
    </row>
    <row r="862" spans="2:71" x14ac:dyDescent="0.2">
      <c r="B862" s="54" t="e">
        <f>VLOOKUP(E862,'VPS1'!$J$10:$J$29,1,FALSE)</f>
        <v>#N/A</v>
      </c>
      <c r="C862" s="131" t="str">
        <f t="shared" si="187"/>
        <v/>
      </c>
      <c r="D862" s="132"/>
      <c r="E862" s="132"/>
      <c r="F862" s="55"/>
      <c r="G862" s="132"/>
      <c r="H862" s="132"/>
      <c r="I862" s="132"/>
      <c r="J862" s="132"/>
      <c r="K862" s="132"/>
      <c r="L862" s="133"/>
      <c r="M862" s="134"/>
      <c r="N862" s="132"/>
      <c r="O862" s="132"/>
      <c r="P862" s="134" t="str">
        <f t="shared" si="188"/>
        <v>nepildyti</v>
      </c>
      <c r="Q862" s="135" t="str">
        <f t="shared" si="18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82"/>
        <v>0</v>
      </c>
      <c r="BH862" s="54">
        <f t="shared" si="189"/>
        <v>0</v>
      </c>
      <c r="BI862" s="54">
        <f t="shared" si="183"/>
        <v>0</v>
      </c>
      <c r="BJ862" s="54">
        <f t="shared" si="184"/>
        <v>0</v>
      </c>
      <c r="BK862" s="54">
        <f t="shared" si="185"/>
        <v>0</v>
      </c>
      <c r="BL862" s="54">
        <f t="shared" si="190"/>
        <v>0</v>
      </c>
      <c r="BM862" s="54">
        <f t="shared" si="191"/>
        <v>0</v>
      </c>
      <c r="BN862" s="54" t="str">
        <f t="shared" si="192"/>
        <v>ne</v>
      </c>
      <c r="BO862" s="54" t="str">
        <f t="shared" si="193"/>
        <v>ne</v>
      </c>
      <c r="BP862" s="54" t="str">
        <f t="shared" si="193"/>
        <v>ne</v>
      </c>
      <c r="BQ862" s="54" t="str">
        <f t="shared" si="194"/>
        <v>ne</v>
      </c>
      <c r="BR862" s="54" t="str">
        <f t="shared" si="195"/>
        <v>ne</v>
      </c>
      <c r="BS862" s="54" t="str">
        <f t="shared" si="186"/>
        <v>ne</v>
      </c>
    </row>
    <row r="863" spans="2:71" x14ac:dyDescent="0.2">
      <c r="B863" s="54" t="e">
        <f>VLOOKUP(E863,'VPS1'!$J$10:$J$29,1,FALSE)</f>
        <v>#N/A</v>
      </c>
      <c r="C863" s="131" t="str">
        <f t="shared" si="187"/>
        <v/>
      </c>
      <c r="D863" s="132"/>
      <c r="E863" s="132"/>
      <c r="F863" s="55"/>
      <c r="G863" s="132"/>
      <c r="H863" s="132"/>
      <c r="I863" s="132"/>
      <c r="J863" s="132"/>
      <c r="K863" s="132"/>
      <c r="L863" s="133"/>
      <c r="M863" s="134"/>
      <c r="N863" s="132"/>
      <c r="O863" s="132"/>
      <c r="P863" s="134" t="str">
        <f t="shared" si="188"/>
        <v>nepildyti</v>
      </c>
      <c r="Q863" s="135" t="str">
        <f t="shared" si="18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82"/>
        <v>0</v>
      </c>
      <c r="BH863" s="54">
        <f t="shared" si="189"/>
        <v>0</v>
      </c>
      <c r="BI863" s="54">
        <f t="shared" si="183"/>
        <v>0</v>
      </c>
      <c r="BJ863" s="54">
        <f t="shared" si="184"/>
        <v>0</v>
      </c>
      <c r="BK863" s="54">
        <f t="shared" si="185"/>
        <v>0</v>
      </c>
      <c r="BL863" s="54">
        <f t="shared" si="190"/>
        <v>0</v>
      </c>
      <c r="BM863" s="54">
        <f t="shared" si="191"/>
        <v>0</v>
      </c>
      <c r="BN863" s="54" t="str">
        <f t="shared" si="192"/>
        <v>ne</v>
      </c>
      <c r="BO863" s="54" t="str">
        <f t="shared" si="193"/>
        <v>ne</v>
      </c>
      <c r="BP863" s="54" t="str">
        <f t="shared" si="193"/>
        <v>ne</v>
      </c>
      <c r="BQ863" s="54" t="str">
        <f t="shared" si="194"/>
        <v>ne</v>
      </c>
      <c r="BR863" s="54" t="str">
        <f t="shared" si="195"/>
        <v>ne</v>
      </c>
      <c r="BS863" s="54" t="str">
        <f t="shared" si="186"/>
        <v>ne</v>
      </c>
    </row>
    <row r="864" spans="2:71" x14ac:dyDescent="0.2">
      <c r="B864" s="54" t="e">
        <f>VLOOKUP(E864,'VPS1'!$J$10:$J$29,1,FALSE)</f>
        <v>#N/A</v>
      </c>
      <c r="C864" s="131" t="str">
        <f t="shared" si="187"/>
        <v/>
      </c>
      <c r="D864" s="132"/>
      <c r="E864" s="132"/>
      <c r="F864" s="55"/>
      <c r="G864" s="132"/>
      <c r="H864" s="132"/>
      <c r="I864" s="132"/>
      <c r="J864" s="132"/>
      <c r="K864" s="132"/>
      <c r="L864" s="133"/>
      <c r="M864" s="134"/>
      <c r="N864" s="132"/>
      <c r="O864" s="132"/>
      <c r="P864" s="134" t="str">
        <f t="shared" si="188"/>
        <v>nepildyti</v>
      </c>
      <c r="Q864" s="135" t="str">
        <f t="shared" si="18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82"/>
        <v>0</v>
      </c>
      <c r="BH864" s="54">
        <f t="shared" si="189"/>
        <v>0</v>
      </c>
      <c r="BI864" s="54">
        <f t="shared" si="183"/>
        <v>0</v>
      </c>
      <c r="BJ864" s="54">
        <f t="shared" si="184"/>
        <v>0</v>
      </c>
      <c r="BK864" s="54">
        <f t="shared" si="185"/>
        <v>0</v>
      </c>
      <c r="BL864" s="54">
        <f t="shared" si="190"/>
        <v>0</v>
      </c>
      <c r="BM864" s="54">
        <f t="shared" si="191"/>
        <v>0</v>
      </c>
      <c r="BN864" s="54" t="str">
        <f t="shared" si="192"/>
        <v>ne</v>
      </c>
      <c r="BO864" s="54" t="str">
        <f t="shared" si="193"/>
        <v>ne</v>
      </c>
      <c r="BP864" s="54" t="str">
        <f t="shared" si="193"/>
        <v>ne</v>
      </c>
      <c r="BQ864" s="54" t="str">
        <f t="shared" si="194"/>
        <v>ne</v>
      </c>
      <c r="BR864" s="54" t="str">
        <f t="shared" si="195"/>
        <v>ne</v>
      </c>
      <c r="BS864" s="54" t="str">
        <f t="shared" si="186"/>
        <v>ne</v>
      </c>
    </row>
    <row r="865" spans="2:71" x14ac:dyDescent="0.2">
      <c r="B865" s="54" t="e">
        <f>VLOOKUP(E865,'VPS1'!$J$10:$J$29,1,FALSE)</f>
        <v>#N/A</v>
      </c>
      <c r="C865" s="131" t="str">
        <f t="shared" si="187"/>
        <v/>
      </c>
      <c r="D865" s="132"/>
      <c r="E865" s="132"/>
      <c r="F865" s="55"/>
      <c r="G865" s="132"/>
      <c r="H865" s="132"/>
      <c r="I865" s="132"/>
      <c r="J865" s="132"/>
      <c r="K865" s="132"/>
      <c r="L865" s="133"/>
      <c r="M865" s="134"/>
      <c r="N865" s="132"/>
      <c r="O865" s="132"/>
      <c r="P865" s="134" t="str">
        <f t="shared" si="188"/>
        <v>nepildyti</v>
      </c>
      <c r="Q865" s="135" t="str">
        <f t="shared" si="18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82"/>
        <v>0</v>
      </c>
      <c r="BH865" s="54">
        <f t="shared" si="189"/>
        <v>0</v>
      </c>
      <c r="BI865" s="54">
        <f t="shared" si="183"/>
        <v>0</v>
      </c>
      <c r="BJ865" s="54">
        <f t="shared" si="184"/>
        <v>0</v>
      </c>
      <c r="BK865" s="54">
        <f t="shared" si="185"/>
        <v>0</v>
      </c>
      <c r="BL865" s="54">
        <f t="shared" si="190"/>
        <v>0</v>
      </c>
      <c r="BM865" s="54">
        <f t="shared" si="191"/>
        <v>0</v>
      </c>
      <c r="BN865" s="54" t="str">
        <f t="shared" si="192"/>
        <v>ne</v>
      </c>
      <c r="BO865" s="54" t="str">
        <f t="shared" si="193"/>
        <v>ne</v>
      </c>
      <c r="BP865" s="54" t="str">
        <f t="shared" si="193"/>
        <v>ne</v>
      </c>
      <c r="BQ865" s="54" t="str">
        <f t="shared" si="194"/>
        <v>ne</v>
      </c>
      <c r="BR865" s="54" t="str">
        <f t="shared" si="195"/>
        <v>ne</v>
      </c>
      <c r="BS865" s="54" t="str">
        <f t="shared" si="186"/>
        <v>ne</v>
      </c>
    </row>
    <row r="866" spans="2:71" x14ac:dyDescent="0.2">
      <c r="B866" s="54" t="e">
        <f>VLOOKUP(E866,'VPS1'!$J$10:$J$29,1,FALSE)</f>
        <v>#N/A</v>
      </c>
      <c r="C866" s="131" t="str">
        <f t="shared" si="187"/>
        <v/>
      </c>
      <c r="D866" s="132"/>
      <c r="E866" s="132"/>
      <c r="F866" s="55"/>
      <c r="G866" s="132"/>
      <c r="H866" s="132"/>
      <c r="I866" s="132"/>
      <c r="J866" s="132"/>
      <c r="K866" s="132"/>
      <c r="L866" s="133"/>
      <c r="M866" s="134"/>
      <c r="N866" s="132"/>
      <c r="O866" s="132"/>
      <c r="P866" s="134" t="str">
        <f t="shared" si="188"/>
        <v>nepildyti</v>
      </c>
      <c r="Q866" s="135" t="str">
        <f t="shared" si="18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82"/>
        <v>0</v>
      </c>
      <c r="BH866" s="54">
        <f t="shared" si="189"/>
        <v>0</v>
      </c>
      <c r="BI866" s="54">
        <f t="shared" si="183"/>
        <v>0</v>
      </c>
      <c r="BJ866" s="54">
        <f t="shared" si="184"/>
        <v>0</v>
      </c>
      <c r="BK866" s="54">
        <f t="shared" si="185"/>
        <v>0</v>
      </c>
      <c r="BL866" s="54">
        <f t="shared" si="190"/>
        <v>0</v>
      </c>
      <c r="BM866" s="54">
        <f t="shared" si="191"/>
        <v>0</v>
      </c>
      <c r="BN866" s="54" t="str">
        <f t="shared" si="192"/>
        <v>ne</v>
      </c>
      <c r="BO866" s="54" t="str">
        <f t="shared" si="193"/>
        <v>ne</v>
      </c>
      <c r="BP866" s="54" t="str">
        <f t="shared" si="193"/>
        <v>ne</v>
      </c>
      <c r="BQ866" s="54" t="str">
        <f t="shared" si="194"/>
        <v>ne</v>
      </c>
      <c r="BR866" s="54" t="str">
        <f t="shared" si="195"/>
        <v>ne</v>
      </c>
      <c r="BS866" s="54" t="str">
        <f t="shared" si="186"/>
        <v>ne</v>
      </c>
    </row>
    <row r="867" spans="2:71" x14ac:dyDescent="0.2">
      <c r="B867" s="54" t="e">
        <f>VLOOKUP(E867,'VPS1'!$J$10:$J$29,1,FALSE)</f>
        <v>#N/A</v>
      </c>
      <c r="C867" s="131" t="str">
        <f t="shared" si="187"/>
        <v/>
      </c>
      <c r="D867" s="132"/>
      <c r="E867" s="132"/>
      <c r="F867" s="55"/>
      <c r="G867" s="132"/>
      <c r="H867" s="132"/>
      <c r="I867" s="132"/>
      <c r="J867" s="132"/>
      <c r="K867" s="132"/>
      <c r="L867" s="133"/>
      <c r="M867" s="134"/>
      <c r="N867" s="132"/>
      <c r="O867" s="132"/>
      <c r="P867" s="134" t="str">
        <f t="shared" si="188"/>
        <v>nepildyti</v>
      </c>
      <c r="Q867" s="135" t="str">
        <f t="shared" si="18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82"/>
        <v>0</v>
      </c>
      <c r="BH867" s="54">
        <f t="shared" si="189"/>
        <v>0</v>
      </c>
      <c r="BI867" s="54">
        <f t="shared" si="183"/>
        <v>0</v>
      </c>
      <c r="BJ867" s="54">
        <f t="shared" si="184"/>
        <v>0</v>
      </c>
      <c r="BK867" s="54">
        <f t="shared" si="185"/>
        <v>0</v>
      </c>
      <c r="BL867" s="54">
        <f t="shared" si="190"/>
        <v>0</v>
      </c>
      <c r="BM867" s="54">
        <f t="shared" si="191"/>
        <v>0</v>
      </c>
      <c r="BN867" s="54" t="str">
        <f t="shared" si="192"/>
        <v>ne</v>
      </c>
      <c r="BO867" s="54" t="str">
        <f t="shared" si="193"/>
        <v>ne</v>
      </c>
      <c r="BP867" s="54" t="str">
        <f t="shared" si="193"/>
        <v>ne</v>
      </c>
      <c r="BQ867" s="54" t="str">
        <f t="shared" si="194"/>
        <v>ne</v>
      </c>
      <c r="BR867" s="54" t="str">
        <f t="shared" si="195"/>
        <v>ne</v>
      </c>
      <c r="BS867" s="54" t="str">
        <f t="shared" si="186"/>
        <v>ne</v>
      </c>
    </row>
    <row r="868" spans="2:71" x14ac:dyDescent="0.2">
      <c r="B868" s="54" t="e">
        <f>VLOOKUP(E868,'VPS1'!$J$10:$J$29,1,FALSE)</f>
        <v>#N/A</v>
      </c>
      <c r="C868" s="131" t="str">
        <f t="shared" si="187"/>
        <v/>
      </c>
      <c r="D868" s="132"/>
      <c r="E868" s="132"/>
      <c r="F868" s="55"/>
      <c r="G868" s="132"/>
      <c r="H868" s="132"/>
      <c r="I868" s="132"/>
      <c r="J868" s="132"/>
      <c r="K868" s="132"/>
      <c r="L868" s="133"/>
      <c r="M868" s="134"/>
      <c r="N868" s="132"/>
      <c r="O868" s="132"/>
      <c r="P868" s="134" t="str">
        <f t="shared" si="188"/>
        <v>nepildyti</v>
      </c>
      <c r="Q868" s="135" t="str">
        <f t="shared" si="18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82"/>
        <v>0</v>
      </c>
      <c r="BH868" s="54">
        <f t="shared" si="189"/>
        <v>0</v>
      </c>
      <c r="BI868" s="54">
        <f t="shared" si="183"/>
        <v>0</v>
      </c>
      <c r="BJ868" s="54">
        <f t="shared" si="184"/>
        <v>0</v>
      </c>
      <c r="BK868" s="54">
        <f t="shared" si="185"/>
        <v>0</v>
      </c>
      <c r="BL868" s="54">
        <f t="shared" si="190"/>
        <v>0</v>
      </c>
      <c r="BM868" s="54">
        <f t="shared" si="191"/>
        <v>0</v>
      </c>
      <c r="BN868" s="54" t="str">
        <f t="shared" si="192"/>
        <v>ne</v>
      </c>
      <c r="BO868" s="54" t="str">
        <f t="shared" si="193"/>
        <v>ne</v>
      </c>
      <c r="BP868" s="54" t="str">
        <f t="shared" si="193"/>
        <v>ne</v>
      </c>
      <c r="BQ868" s="54" t="str">
        <f t="shared" si="194"/>
        <v>ne</v>
      </c>
      <c r="BR868" s="54" t="str">
        <f t="shared" si="195"/>
        <v>ne</v>
      </c>
      <c r="BS868" s="54" t="str">
        <f t="shared" si="186"/>
        <v>ne</v>
      </c>
    </row>
    <row r="869" spans="2:71" x14ac:dyDescent="0.2">
      <c r="B869" s="54" t="e">
        <f>VLOOKUP(E869,'VPS1'!$J$10:$J$29,1,FALSE)</f>
        <v>#N/A</v>
      </c>
      <c r="C869" s="131" t="str">
        <f t="shared" si="187"/>
        <v/>
      </c>
      <c r="D869" s="132"/>
      <c r="E869" s="132"/>
      <c r="F869" s="55"/>
      <c r="G869" s="132"/>
      <c r="H869" s="132"/>
      <c r="I869" s="132"/>
      <c r="J869" s="132"/>
      <c r="K869" s="132"/>
      <c r="L869" s="133"/>
      <c r="M869" s="134"/>
      <c r="N869" s="132"/>
      <c r="O869" s="132"/>
      <c r="P869" s="134" t="str">
        <f t="shared" si="188"/>
        <v>nepildyti</v>
      </c>
      <c r="Q869" s="135" t="str">
        <f t="shared" si="18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82"/>
        <v>0</v>
      </c>
      <c r="BH869" s="54">
        <f t="shared" si="189"/>
        <v>0</v>
      </c>
      <c r="BI869" s="54">
        <f t="shared" si="183"/>
        <v>0</v>
      </c>
      <c r="BJ869" s="54">
        <f t="shared" si="184"/>
        <v>0</v>
      </c>
      <c r="BK869" s="54">
        <f t="shared" si="185"/>
        <v>0</v>
      </c>
      <c r="BL869" s="54">
        <f t="shared" si="190"/>
        <v>0</v>
      </c>
      <c r="BM869" s="54">
        <f t="shared" si="191"/>
        <v>0</v>
      </c>
      <c r="BN869" s="54" t="str">
        <f t="shared" si="192"/>
        <v>ne</v>
      </c>
      <c r="BO869" s="54" t="str">
        <f t="shared" si="193"/>
        <v>ne</v>
      </c>
      <c r="BP869" s="54" t="str">
        <f t="shared" si="193"/>
        <v>ne</v>
      </c>
      <c r="BQ869" s="54" t="str">
        <f t="shared" si="194"/>
        <v>ne</v>
      </c>
      <c r="BR869" s="54" t="str">
        <f t="shared" si="195"/>
        <v>ne</v>
      </c>
      <c r="BS869" s="54" t="str">
        <f t="shared" si="186"/>
        <v>ne</v>
      </c>
    </row>
    <row r="870" spans="2:71" x14ac:dyDescent="0.2">
      <c r="B870" s="54" t="e">
        <f>VLOOKUP(E870,'VPS1'!$J$10:$J$29,1,FALSE)</f>
        <v>#N/A</v>
      </c>
      <c r="C870" s="131" t="str">
        <f t="shared" si="187"/>
        <v/>
      </c>
      <c r="D870" s="132"/>
      <c r="E870" s="132"/>
      <c r="F870" s="55"/>
      <c r="G870" s="132"/>
      <c r="H870" s="132"/>
      <c r="I870" s="132"/>
      <c r="J870" s="132"/>
      <c r="K870" s="132"/>
      <c r="L870" s="133"/>
      <c r="M870" s="134"/>
      <c r="N870" s="132"/>
      <c r="O870" s="132"/>
      <c r="P870" s="134" t="str">
        <f t="shared" si="188"/>
        <v>nepildyti</v>
      </c>
      <c r="Q870" s="135" t="str">
        <f t="shared" si="18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82"/>
        <v>0</v>
      </c>
      <c r="BH870" s="54">
        <f t="shared" si="189"/>
        <v>0</v>
      </c>
      <c r="BI870" s="54">
        <f t="shared" si="183"/>
        <v>0</v>
      </c>
      <c r="BJ870" s="54">
        <f t="shared" si="184"/>
        <v>0</v>
      </c>
      <c r="BK870" s="54">
        <f t="shared" si="185"/>
        <v>0</v>
      </c>
      <c r="BL870" s="54">
        <f t="shared" si="190"/>
        <v>0</v>
      </c>
      <c r="BM870" s="54">
        <f t="shared" si="191"/>
        <v>0</v>
      </c>
      <c r="BN870" s="54" t="str">
        <f t="shared" si="192"/>
        <v>ne</v>
      </c>
      <c r="BO870" s="54" t="str">
        <f t="shared" si="193"/>
        <v>ne</v>
      </c>
      <c r="BP870" s="54" t="str">
        <f t="shared" si="193"/>
        <v>ne</v>
      </c>
      <c r="BQ870" s="54" t="str">
        <f t="shared" si="194"/>
        <v>ne</v>
      </c>
      <c r="BR870" s="54" t="str">
        <f t="shared" si="195"/>
        <v>ne</v>
      </c>
      <c r="BS870" s="54" t="str">
        <f t="shared" si="186"/>
        <v>ne</v>
      </c>
    </row>
    <row r="871" spans="2:71" x14ac:dyDescent="0.2">
      <c r="B871" s="54" t="e">
        <f>VLOOKUP(E871,'VPS1'!$J$10:$J$29,1,FALSE)</f>
        <v>#N/A</v>
      </c>
      <c r="C871" s="131" t="str">
        <f t="shared" si="187"/>
        <v/>
      </c>
      <c r="D871" s="132"/>
      <c r="E871" s="132"/>
      <c r="F871" s="55"/>
      <c r="G871" s="132"/>
      <c r="H871" s="132"/>
      <c r="I871" s="132"/>
      <c r="J871" s="132"/>
      <c r="K871" s="132"/>
      <c r="L871" s="133"/>
      <c r="M871" s="134"/>
      <c r="N871" s="132"/>
      <c r="O871" s="132"/>
      <c r="P871" s="134" t="str">
        <f t="shared" si="188"/>
        <v>nepildyti</v>
      </c>
      <c r="Q871" s="135" t="str">
        <f t="shared" si="18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82"/>
        <v>0</v>
      </c>
      <c r="BH871" s="54">
        <f t="shared" si="189"/>
        <v>0</v>
      </c>
      <c r="BI871" s="54">
        <f t="shared" si="183"/>
        <v>0</v>
      </c>
      <c r="BJ871" s="54">
        <f t="shared" si="184"/>
        <v>0</v>
      </c>
      <c r="BK871" s="54">
        <f t="shared" si="185"/>
        <v>0</v>
      </c>
      <c r="BL871" s="54">
        <f t="shared" si="190"/>
        <v>0</v>
      </c>
      <c r="BM871" s="54">
        <f t="shared" si="191"/>
        <v>0</v>
      </c>
      <c r="BN871" s="54" t="str">
        <f t="shared" si="192"/>
        <v>ne</v>
      </c>
      <c r="BO871" s="54" t="str">
        <f t="shared" si="193"/>
        <v>ne</v>
      </c>
      <c r="BP871" s="54" t="str">
        <f t="shared" si="193"/>
        <v>ne</v>
      </c>
      <c r="BQ871" s="54" t="str">
        <f t="shared" si="194"/>
        <v>ne</v>
      </c>
      <c r="BR871" s="54" t="str">
        <f t="shared" si="195"/>
        <v>ne</v>
      </c>
      <c r="BS871" s="54" t="str">
        <f t="shared" si="186"/>
        <v>ne</v>
      </c>
    </row>
    <row r="872" spans="2:71" x14ac:dyDescent="0.2">
      <c r="B872" s="54" t="e">
        <f>VLOOKUP(E872,'VPS1'!$J$10:$J$29,1,FALSE)</f>
        <v>#N/A</v>
      </c>
      <c r="C872" s="131" t="str">
        <f t="shared" si="187"/>
        <v/>
      </c>
      <c r="D872" s="132"/>
      <c r="E872" s="132"/>
      <c r="F872" s="55"/>
      <c r="G872" s="132"/>
      <c r="H872" s="132"/>
      <c r="I872" s="132"/>
      <c r="J872" s="132"/>
      <c r="K872" s="132"/>
      <c r="L872" s="133"/>
      <c r="M872" s="134"/>
      <c r="N872" s="132"/>
      <c r="O872" s="132"/>
      <c r="P872" s="134" t="str">
        <f t="shared" si="188"/>
        <v>nepildyti</v>
      </c>
      <c r="Q872" s="135" t="str">
        <f t="shared" si="18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82"/>
        <v>0</v>
      </c>
      <c r="BH872" s="54">
        <f t="shared" si="189"/>
        <v>0</v>
      </c>
      <c r="BI872" s="54">
        <f t="shared" si="183"/>
        <v>0</v>
      </c>
      <c r="BJ872" s="54">
        <f t="shared" si="184"/>
        <v>0</v>
      </c>
      <c r="BK872" s="54">
        <f t="shared" si="185"/>
        <v>0</v>
      </c>
      <c r="BL872" s="54">
        <f t="shared" si="190"/>
        <v>0</v>
      </c>
      <c r="BM872" s="54">
        <f t="shared" si="191"/>
        <v>0</v>
      </c>
      <c r="BN872" s="54" t="str">
        <f t="shared" si="192"/>
        <v>ne</v>
      </c>
      <c r="BO872" s="54" t="str">
        <f t="shared" si="193"/>
        <v>ne</v>
      </c>
      <c r="BP872" s="54" t="str">
        <f t="shared" si="193"/>
        <v>ne</v>
      </c>
      <c r="BQ872" s="54" t="str">
        <f t="shared" si="194"/>
        <v>ne</v>
      </c>
      <c r="BR872" s="54" t="str">
        <f t="shared" si="195"/>
        <v>ne</v>
      </c>
      <c r="BS872" s="54" t="str">
        <f t="shared" si="186"/>
        <v>ne</v>
      </c>
    </row>
    <row r="873" spans="2:71" x14ac:dyDescent="0.2">
      <c r="B873" s="54" t="e">
        <f>VLOOKUP(E873,'VPS1'!$J$10:$J$29,1,FALSE)</f>
        <v>#N/A</v>
      </c>
      <c r="C873" s="131" t="str">
        <f t="shared" si="187"/>
        <v/>
      </c>
      <c r="D873" s="132"/>
      <c r="E873" s="132"/>
      <c r="F873" s="55"/>
      <c r="G873" s="132"/>
      <c r="H873" s="132"/>
      <c r="I873" s="132"/>
      <c r="J873" s="132"/>
      <c r="K873" s="132"/>
      <c r="L873" s="133"/>
      <c r="M873" s="134"/>
      <c r="N873" s="132"/>
      <c r="O873" s="132"/>
      <c r="P873" s="134" t="str">
        <f t="shared" si="188"/>
        <v>nepildyti</v>
      </c>
      <c r="Q873" s="135" t="str">
        <f t="shared" si="18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82"/>
        <v>0</v>
      </c>
      <c r="BH873" s="54">
        <f t="shared" si="189"/>
        <v>0</v>
      </c>
      <c r="BI873" s="54">
        <f t="shared" si="183"/>
        <v>0</v>
      </c>
      <c r="BJ873" s="54">
        <f t="shared" si="184"/>
        <v>0</v>
      </c>
      <c r="BK873" s="54">
        <f t="shared" si="185"/>
        <v>0</v>
      </c>
      <c r="BL873" s="54">
        <f t="shared" si="190"/>
        <v>0</v>
      </c>
      <c r="BM873" s="54">
        <f t="shared" si="191"/>
        <v>0</v>
      </c>
      <c r="BN873" s="54" t="str">
        <f t="shared" si="192"/>
        <v>ne</v>
      </c>
      <c r="BO873" s="54" t="str">
        <f t="shared" si="193"/>
        <v>ne</v>
      </c>
      <c r="BP873" s="54" t="str">
        <f t="shared" si="193"/>
        <v>ne</v>
      </c>
      <c r="BQ873" s="54" t="str">
        <f t="shared" si="194"/>
        <v>ne</v>
      </c>
      <c r="BR873" s="54" t="str">
        <f t="shared" si="195"/>
        <v>ne</v>
      </c>
      <c r="BS873" s="54" t="str">
        <f t="shared" si="186"/>
        <v>ne</v>
      </c>
    </row>
    <row r="874" spans="2:71" x14ac:dyDescent="0.2">
      <c r="B874" s="54" t="e">
        <f>VLOOKUP(E874,'VPS1'!$J$10:$J$29,1,FALSE)</f>
        <v>#N/A</v>
      </c>
      <c r="C874" s="131" t="str">
        <f t="shared" si="187"/>
        <v/>
      </c>
      <c r="D874" s="132"/>
      <c r="E874" s="132"/>
      <c r="F874" s="55"/>
      <c r="G874" s="132"/>
      <c r="H874" s="132"/>
      <c r="I874" s="132"/>
      <c r="J874" s="132"/>
      <c r="K874" s="132"/>
      <c r="L874" s="133"/>
      <c r="M874" s="134"/>
      <c r="N874" s="132"/>
      <c r="O874" s="132"/>
      <c r="P874" s="134" t="str">
        <f t="shared" si="188"/>
        <v>nepildyti</v>
      </c>
      <c r="Q874" s="135" t="str">
        <f t="shared" si="18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82"/>
        <v>0</v>
      </c>
      <c r="BH874" s="54">
        <f t="shared" si="189"/>
        <v>0</v>
      </c>
      <c r="BI874" s="54">
        <f t="shared" si="183"/>
        <v>0</v>
      </c>
      <c r="BJ874" s="54">
        <f t="shared" si="184"/>
        <v>0</v>
      </c>
      <c r="BK874" s="54">
        <f t="shared" si="185"/>
        <v>0</v>
      </c>
      <c r="BL874" s="54">
        <f t="shared" si="190"/>
        <v>0</v>
      </c>
      <c r="BM874" s="54">
        <f t="shared" si="191"/>
        <v>0</v>
      </c>
      <c r="BN874" s="54" t="str">
        <f t="shared" si="192"/>
        <v>ne</v>
      </c>
      <c r="BO874" s="54" t="str">
        <f t="shared" si="193"/>
        <v>ne</v>
      </c>
      <c r="BP874" s="54" t="str">
        <f t="shared" si="193"/>
        <v>ne</v>
      </c>
      <c r="BQ874" s="54" t="str">
        <f t="shared" si="194"/>
        <v>ne</v>
      </c>
      <c r="BR874" s="54" t="str">
        <f t="shared" si="195"/>
        <v>ne</v>
      </c>
      <c r="BS874" s="54" t="str">
        <f t="shared" si="186"/>
        <v>ne</v>
      </c>
    </row>
    <row r="875" spans="2:71" x14ac:dyDescent="0.2">
      <c r="B875" s="54" t="e">
        <f>VLOOKUP(E875,'VPS1'!$J$10:$J$29,1,FALSE)</f>
        <v>#N/A</v>
      </c>
      <c r="C875" s="131" t="str">
        <f t="shared" si="187"/>
        <v/>
      </c>
      <c r="D875" s="132"/>
      <c r="E875" s="132"/>
      <c r="F875" s="55"/>
      <c r="G875" s="132"/>
      <c r="H875" s="132"/>
      <c r="I875" s="132"/>
      <c r="J875" s="132"/>
      <c r="K875" s="132"/>
      <c r="L875" s="133"/>
      <c r="M875" s="134"/>
      <c r="N875" s="132"/>
      <c r="O875" s="132"/>
      <c r="P875" s="134" t="str">
        <f t="shared" si="188"/>
        <v>nepildyti</v>
      </c>
      <c r="Q875" s="135" t="str">
        <f t="shared" si="18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82"/>
        <v>0</v>
      </c>
      <c r="BH875" s="54">
        <f t="shared" si="189"/>
        <v>0</v>
      </c>
      <c r="BI875" s="54">
        <f t="shared" si="183"/>
        <v>0</v>
      </c>
      <c r="BJ875" s="54">
        <f t="shared" si="184"/>
        <v>0</v>
      </c>
      <c r="BK875" s="54">
        <f t="shared" si="185"/>
        <v>0</v>
      </c>
      <c r="BL875" s="54">
        <f t="shared" si="190"/>
        <v>0</v>
      </c>
      <c r="BM875" s="54">
        <f t="shared" si="191"/>
        <v>0</v>
      </c>
      <c r="BN875" s="54" t="str">
        <f t="shared" si="192"/>
        <v>ne</v>
      </c>
      <c r="BO875" s="54" t="str">
        <f t="shared" si="193"/>
        <v>ne</v>
      </c>
      <c r="BP875" s="54" t="str">
        <f t="shared" si="193"/>
        <v>ne</v>
      </c>
      <c r="BQ875" s="54" t="str">
        <f t="shared" si="194"/>
        <v>ne</v>
      </c>
      <c r="BR875" s="54" t="str">
        <f t="shared" si="195"/>
        <v>ne</v>
      </c>
      <c r="BS875" s="54" t="str">
        <f t="shared" si="186"/>
        <v>ne</v>
      </c>
    </row>
    <row r="876" spans="2:71" x14ac:dyDescent="0.2">
      <c r="B876" s="54" t="e">
        <f>VLOOKUP(E876,'VPS1'!$J$10:$J$29,1,FALSE)</f>
        <v>#N/A</v>
      </c>
      <c r="C876" s="131" t="str">
        <f t="shared" si="187"/>
        <v/>
      </c>
      <c r="D876" s="132"/>
      <c r="E876" s="132"/>
      <c r="F876" s="55"/>
      <c r="G876" s="132"/>
      <c r="H876" s="132"/>
      <c r="I876" s="132"/>
      <c r="J876" s="132"/>
      <c r="K876" s="132"/>
      <c r="L876" s="133"/>
      <c r="M876" s="134"/>
      <c r="N876" s="132"/>
      <c r="O876" s="132"/>
      <c r="P876" s="134" t="str">
        <f t="shared" si="188"/>
        <v>nepildyti</v>
      </c>
      <c r="Q876" s="135" t="str">
        <f t="shared" si="18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82"/>
        <v>0</v>
      </c>
      <c r="BH876" s="54">
        <f t="shared" si="189"/>
        <v>0</v>
      </c>
      <c r="BI876" s="54">
        <f t="shared" si="183"/>
        <v>0</v>
      </c>
      <c r="BJ876" s="54">
        <f t="shared" si="184"/>
        <v>0</v>
      </c>
      <c r="BK876" s="54">
        <f t="shared" si="185"/>
        <v>0</v>
      </c>
      <c r="BL876" s="54">
        <f t="shared" si="190"/>
        <v>0</v>
      </c>
      <c r="BM876" s="54">
        <f t="shared" si="191"/>
        <v>0</v>
      </c>
      <c r="BN876" s="54" t="str">
        <f t="shared" si="192"/>
        <v>ne</v>
      </c>
      <c r="BO876" s="54" t="str">
        <f t="shared" si="193"/>
        <v>ne</v>
      </c>
      <c r="BP876" s="54" t="str">
        <f t="shared" si="193"/>
        <v>ne</v>
      </c>
      <c r="BQ876" s="54" t="str">
        <f t="shared" si="194"/>
        <v>ne</v>
      </c>
      <c r="BR876" s="54" t="str">
        <f t="shared" si="195"/>
        <v>ne</v>
      </c>
      <c r="BS876" s="54" t="str">
        <f t="shared" si="186"/>
        <v>ne</v>
      </c>
    </row>
    <row r="877" spans="2:71" x14ac:dyDescent="0.2">
      <c r="B877" s="54" t="e">
        <f>VLOOKUP(E877,'VPS1'!$J$10:$J$29,1,FALSE)</f>
        <v>#N/A</v>
      </c>
      <c r="C877" s="131" t="str">
        <f t="shared" si="187"/>
        <v/>
      </c>
      <c r="D877" s="132"/>
      <c r="E877" s="132"/>
      <c r="F877" s="55"/>
      <c r="G877" s="132"/>
      <c r="H877" s="132"/>
      <c r="I877" s="132"/>
      <c r="J877" s="132"/>
      <c r="K877" s="132"/>
      <c r="L877" s="133"/>
      <c r="M877" s="134"/>
      <c r="N877" s="132"/>
      <c r="O877" s="132"/>
      <c r="P877" s="134" t="str">
        <f t="shared" si="188"/>
        <v>nepildyti</v>
      </c>
      <c r="Q877" s="135" t="str">
        <f t="shared" si="18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82"/>
        <v>0</v>
      </c>
      <c r="BH877" s="54">
        <f t="shared" si="189"/>
        <v>0</v>
      </c>
      <c r="BI877" s="54">
        <f t="shared" si="183"/>
        <v>0</v>
      </c>
      <c r="BJ877" s="54">
        <f t="shared" si="184"/>
        <v>0</v>
      </c>
      <c r="BK877" s="54">
        <f t="shared" si="185"/>
        <v>0</v>
      </c>
      <c r="BL877" s="54">
        <f t="shared" si="190"/>
        <v>0</v>
      </c>
      <c r="BM877" s="54">
        <f t="shared" si="191"/>
        <v>0</v>
      </c>
      <c r="BN877" s="54" t="str">
        <f t="shared" si="192"/>
        <v>ne</v>
      </c>
      <c r="BO877" s="54" t="str">
        <f t="shared" si="193"/>
        <v>ne</v>
      </c>
      <c r="BP877" s="54" t="str">
        <f t="shared" si="193"/>
        <v>ne</v>
      </c>
      <c r="BQ877" s="54" t="str">
        <f t="shared" si="194"/>
        <v>ne</v>
      </c>
      <c r="BR877" s="54" t="str">
        <f t="shared" si="195"/>
        <v>ne</v>
      </c>
      <c r="BS877" s="54" t="str">
        <f t="shared" si="186"/>
        <v>ne</v>
      </c>
    </row>
    <row r="878" spans="2:71" x14ac:dyDescent="0.2">
      <c r="B878" s="54" t="e">
        <f>VLOOKUP(E878,'VPS1'!$J$10:$J$29,1,FALSE)</f>
        <v>#N/A</v>
      </c>
      <c r="C878" s="131" t="str">
        <f t="shared" si="187"/>
        <v/>
      </c>
      <c r="D878" s="132"/>
      <c r="E878" s="132"/>
      <c r="F878" s="55"/>
      <c r="G878" s="132"/>
      <c r="H878" s="132"/>
      <c r="I878" s="132"/>
      <c r="J878" s="132"/>
      <c r="K878" s="132"/>
      <c r="L878" s="133"/>
      <c r="M878" s="134"/>
      <c r="N878" s="132"/>
      <c r="O878" s="132"/>
      <c r="P878" s="134" t="str">
        <f t="shared" si="188"/>
        <v>nepildyti</v>
      </c>
      <c r="Q878" s="135" t="str">
        <f t="shared" si="18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82"/>
        <v>0</v>
      </c>
      <c r="BH878" s="54">
        <f t="shared" si="189"/>
        <v>0</v>
      </c>
      <c r="BI878" s="54">
        <f t="shared" si="183"/>
        <v>0</v>
      </c>
      <c r="BJ878" s="54">
        <f t="shared" si="184"/>
        <v>0</v>
      </c>
      <c r="BK878" s="54">
        <f t="shared" si="185"/>
        <v>0</v>
      </c>
      <c r="BL878" s="54">
        <f t="shared" si="190"/>
        <v>0</v>
      </c>
      <c r="BM878" s="54">
        <f t="shared" si="191"/>
        <v>0</v>
      </c>
      <c r="BN878" s="54" t="str">
        <f t="shared" si="192"/>
        <v>ne</v>
      </c>
      <c r="BO878" s="54" t="str">
        <f t="shared" si="193"/>
        <v>ne</v>
      </c>
      <c r="BP878" s="54" t="str">
        <f t="shared" si="193"/>
        <v>ne</v>
      </c>
      <c r="BQ878" s="54" t="str">
        <f t="shared" si="194"/>
        <v>ne</v>
      </c>
      <c r="BR878" s="54" t="str">
        <f t="shared" si="195"/>
        <v>ne</v>
      </c>
      <c r="BS878" s="54" t="str">
        <f t="shared" si="186"/>
        <v>ne</v>
      </c>
    </row>
    <row r="879" spans="2:71" x14ac:dyDescent="0.2">
      <c r="B879" s="54" t="e">
        <f>VLOOKUP(E879,'VPS1'!$J$10:$J$29,1,FALSE)</f>
        <v>#N/A</v>
      </c>
      <c r="C879" s="131" t="str">
        <f t="shared" si="187"/>
        <v/>
      </c>
      <c r="D879" s="132"/>
      <c r="E879" s="132"/>
      <c r="F879" s="55"/>
      <c r="G879" s="132"/>
      <c r="H879" s="132"/>
      <c r="I879" s="132"/>
      <c r="J879" s="132"/>
      <c r="K879" s="132"/>
      <c r="L879" s="133"/>
      <c r="M879" s="134"/>
      <c r="N879" s="132"/>
      <c r="O879" s="132"/>
      <c r="P879" s="134" t="str">
        <f t="shared" si="188"/>
        <v>nepildyti</v>
      </c>
      <c r="Q879" s="135" t="str">
        <f t="shared" si="18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82"/>
        <v>0</v>
      </c>
      <c r="BH879" s="54">
        <f t="shared" si="189"/>
        <v>0</v>
      </c>
      <c r="BI879" s="54">
        <f t="shared" si="183"/>
        <v>0</v>
      </c>
      <c r="BJ879" s="54">
        <f t="shared" si="184"/>
        <v>0</v>
      </c>
      <c r="BK879" s="54">
        <f t="shared" si="185"/>
        <v>0</v>
      </c>
      <c r="BL879" s="54">
        <f t="shared" si="190"/>
        <v>0</v>
      </c>
      <c r="BM879" s="54">
        <f t="shared" si="191"/>
        <v>0</v>
      </c>
      <c r="BN879" s="54" t="str">
        <f t="shared" si="192"/>
        <v>ne</v>
      </c>
      <c r="BO879" s="54" t="str">
        <f t="shared" si="193"/>
        <v>ne</v>
      </c>
      <c r="BP879" s="54" t="str">
        <f t="shared" si="193"/>
        <v>ne</v>
      </c>
      <c r="BQ879" s="54" t="str">
        <f t="shared" si="194"/>
        <v>ne</v>
      </c>
      <c r="BR879" s="54" t="str">
        <f t="shared" si="195"/>
        <v>ne</v>
      </c>
      <c r="BS879" s="54" t="str">
        <f t="shared" si="186"/>
        <v>ne</v>
      </c>
    </row>
    <row r="880" spans="2:71" x14ac:dyDescent="0.2">
      <c r="B880" s="54" t="e">
        <f>VLOOKUP(E880,'VPS1'!$J$10:$J$29,1,FALSE)</f>
        <v>#N/A</v>
      </c>
      <c r="C880" s="131" t="str">
        <f t="shared" si="187"/>
        <v/>
      </c>
      <c r="D880" s="132"/>
      <c r="E880" s="132"/>
      <c r="F880" s="55"/>
      <c r="G880" s="132"/>
      <c r="H880" s="132"/>
      <c r="I880" s="132"/>
      <c r="J880" s="132"/>
      <c r="K880" s="132"/>
      <c r="L880" s="133"/>
      <c r="M880" s="134"/>
      <c r="N880" s="132"/>
      <c r="O880" s="132"/>
      <c r="P880" s="134" t="str">
        <f t="shared" si="188"/>
        <v>nepildyti</v>
      </c>
      <c r="Q880" s="135" t="str">
        <f t="shared" si="18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82"/>
        <v>0</v>
      </c>
      <c r="BH880" s="54">
        <f t="shared" si="189"/>
        <v>0</v>
      </c>
      <c r="BI880" s="54">
        <f t="shared" si="183"/>
        <v>0</v>
      </c>
      <c r="BJ880" s="54">
        <f t="shared" si="184"/>
        <v>0</v>
      </c>
      <c r="BK880" s="54">
        <f t="shared" si="185"/>
        <v>0</v>
      </c>
      <c r="BL880" s="54">
        <f t="shared" si="190"/>
        <v>0</v>
      </c>
      <c r="BM880" s="54">
        <f t="shared" si="191"/>
        <v>0</v>
      </c>
      <c r="BN880" s="54" t="str">
        <f t="shared" si="192"/>
        <v>ne</v>
      </c>
      <c r="BO880" s="54" t="str">
        <f t="shared" si="193"/>
        <v>ne</v>
      </c>
      <c r="BP880" s="54" t="str">
        <f t="shared" si="193"/>
        <v>ne</v>
      </c>
      <c r="BQ880" s="54" t="str">
        <f t="shared" si="194"/>
        <v>ne</v>
      </c>
      <c r="BR880" s="54" t="str">
        <f t="shared" si="195"/>
        <v>ne</v>
      </c>
      <c r="BS880" s="54" t="str">
        <f t="shared" si="186"/>
        <v>ne</v>
      </c>
    </row>
    <row r="881" spans="2:71" x14ac:dyDescent="0.2">
      <c r="B881" s="54" t="e">
        <f>VLOOKUP(E881,'VPS1'!$J$10:$J$29,1,FALSE)</f>
        <v>#N/A</v>
      </c>
      <c r="C881" s="131" t="str">
        <f t="shared" si="187"/>
        <v/>
      </c>
      <c r="D881" s="132"/>
      <c r="E881" s="132"/>
      <c r="F881" s="55"/>
      <c r="G881" s="132"/>
      <c r="H881" s="132"/>
      <c r="I881" s="132"/>
      <c r="J881" s="132"/>
      <c r="K881" s="132"/>
      <c r="L881" s="133"/>
      <c r="M881" s="134"/>
      <c r="N881" s="132"/>
      <c r="O881" s="132"/>
      <c r="P881" s="134" t="str">
        <f t="shared" si="188"/>
        <v>nepildyti</v>
      </c>
      <c r="Q881" s="135" t="str">
        <f t="shared" si="18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82"/>
        <v>0</v>
      </c>
      <c r="BH881" s="54">
        <f t="shared" si="189"/>
        <v>0</v>
      </c>
      <c r="BI881" s="54">
        <f t="shared" si="183"/>
        <v>0</v>
      </c>
      <c r="BJ881" s="54">
        <f t="shared" si="184"/>
        <v>0</v>
      </c>
      <c r="BK881" s="54">
        <f t="shared" si="185"/>
        <v>0</v>
      </c>
      <c r="BL881" s="54">
        <f t="shared" si="190"/>
        <v>0</v>
      </c>
      <c r="BM881" s="54">
        <f t="shared" si="191"/>
        <v>0</v>
      </c>
      <c r="BN881" s="54" t="str">
        <f t="shared" si="192"/>
        <v>ne</v>
      </c>
      <c r="BO881" s="54" t="str">
        <f t="shared" si="193"/>
        <v>ne</v>
      </c>
      <c r="BP881" s="54" t="str">
        <f t="shared" si="193"/>
        <v>ne</v>
      </c>
      <c r="BQ881" s="54" t="str">
        <f t="shared" si="194"/>
        <v>ne</v>
      </c>
      <c r="BR881" s="54" t="str">
        <f t="shared" si="195"/>
        <v>ne</v>
      </c>
      <c r="BS881" s="54" t="str">
        <f t="shared" si="186"/>
        <v>ne</v>
      </c>
    </row>
    <row r="882" spans="2:71" x14ac:dyDescent="0.2">
      <c r="B882" s="54" t="e">
        <f>VLOOKUP(E882,'VPS1'!$J$10:$J$29,1,FALSE)</f>
        <v>#N/A</v>
      </c>
      <c r="C882" s="131" t="str">
        <f t="shared" si="187"/>
        <v/>
      </c>
      <c r="D882" s="132"/>
      <c r="E882" s="132"/>
      <c r="F882" s="55"/>
      <c r="G882" s="132"/>
      <c r="H882" s="132"/>
      <c r="I882" s="132"/>
      <c r="J882" s="132"/>
      <c r="K882" s="132"/>
      <c r="L882" s="133"/>
      <c r="M882" s="134"/>
      <c r="N882" s="132"/>
      <c r="O882" s="132"/>
      <c r="P882" s="134" t="str">
        <f t="shared" si="188"/>
        <v>nepildyti</v>
      </c>
      <c r="Q882" s="135" t="str">
        <f t="shared" si="18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82"/>
        <v>0</v>
      </c>
      <c r="BH882" s="54">
        <f t="shared" si="189"/>
        <v>0</v>
      </c>
      <c r="BI882" s="54">
        <f t="shared" si="183"/>
        <v>0</v>
      </c>
      <c r="BJ882" s="54">
        <f t="shared" si="184"/>
        <v>0</v>
      </c>
      <c r="BK882" s="54">
        <f t="shared" si="185"/>
        <v>0</v>
      </c>
      <c r="BL882" s="54">
        <f t="shared" si="190"/>
        <v>0</v>
      </c>
      <c r="BM882" s="54">
        <f t="shared" si="191"/>
        <v>0</v>
      </c>
      <c r="BN882" s="54" t="str">
        <f t="shared" si="192"/>
        <v>ne</v>
      </c>
      <c r="BO882" s="54" t="str">
        <f t="shared" si="193"/>
        <v>ne</v>
      </c>
      <c r="BP882" s="54" t="str">
        <f t="shared" si="193"/>
        <v>ne</v>
      </c>
      <c r="BQ882" s="54" t="str">
        <f t="shared" si="194"/>
        <v>ne</v>
      </c>
      <c r="BR882" s="54" t="str">
        <f t="shared" si="195"/>
        <v>ne</v>
      </c>
      <c r="BS882" s="54" t="str">
        <f t="shared" si="186"/>
        <v>ne</v>
      </c>
    </row>
    <row r="883" spans="2:71" x14ac:dyDescent="0.2">
      <c r="B883" s="54" t="e">
        <f>VLOOKUP(E883,'VPS1'!$J$10:$J$29,1,FALSE)</f>
        <v>#N/A</v>
      </c>
      <c r="C883" s="131" t="str">
        <f t="shared" si="187"/>
        <v/>
      </c>
      <c r="D883" s="132"/>
      <c r="E883" s="132"/>
      <c r="F883" s="55"/>
      <c r="G883" s="132"/>
      <c r="H883" s="132"/>
      <c r="I883" s="132"/>
      <c r="J883" s="132"/>
      <c r="K883" s="132"/>
      <c r="L883" s="133"/>
      <c r="M883" s="134"/>
      <c r="N883" s="132"/>
      <c r="O883" s="132"/>
      <c r="P883" s="134" t="str">
        <f t="shared" si="188"/>
        <v>nepildyti</v>
      </c>
      <c r="Q883" s="135" t="str">
        <f t="shared" si="18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82"/>
        <v>0</v>
      </c>
      <c r="BH883" s="54">
        <f t="shared" si="189"/>
        <v>0</v>
      </c>
      <c r="BI883" s="54">
        <f t="shared" si="183"/>
        <v>0</v>
      </c>
      <c r="BJ883" s="54">
        <f t="shared" si="184"/>
        <v>0</v>
      </c>
      <c r="BK883" s="54">
        <f t="shared" si="185"/>
        <v>0</v>
      </c>
      <c r="BL883" s="54">
        <f t="shared" si="190"/>
        <v>0</v>
      </c>
      <c r="BM883" s="54">
        <f t="shared" si="191"/>
        <v>0</v>
      </c>
      <c r="BN883" s="54" t="str">
        <f t="shared" si="192"/>
        <v>ne</v>
      </c>
      <c r="BO883" s="54" t="str">
        <f t="shared" si="193"/>
        <v>ne</v>
      </c>
      <c r="BP883" s="54" t="str">
        <f t="shared" si="193"/>
        <v>ne</v>
      </c>
      <c r="BQ883" s="54" t="str">
        <f t="shared" si="194"/>
        <v>ne</v>
      </c>
      <c r="BR883" s="54" t="str">
        <f t="shared" si="195"/>
        <v>ne</v>
      </c>
      <c r="BS883" s="54" t="str">
        <f t="shared" si="186"/>
        <v>ne</v>
      </c>
    </row>
    <row r="884" spans="2:71" x14ac:dyDescent="0.2">
      <c r="B884" s="54" t="e">
        <f>VLOOKUP(E884,'VPS1'!$J$10:$J$29,1,FALSE)</f>
        <v>#N/A</v>
      </c>
      <c r="C884" s="131" t="str">
        <f t="shared" si="187"/>
        <v/>
      </c>
      <c r="D884" s="132"/>
      <c r="E884" s="132"/>
      <c r="F884" s="55"/>
      <c r="G884" s="132"/>
      <c r="H884" s="132"/>
      <c r="I884" s="132"/>
      <c r="J884" s="132"/>
      <c r="K884" s="132"/>
      <c r="L884" s="133"/>
      <c r="M884" s="134"/>
      <c r="N884" s="132"/>
      <c r="O884" s="132"/>
      <c r="P884" s="134" t="str">
        <f t="shared" si="188"/>
        <v>nepildyti</v>
      </c>
      <c r="Q884" s="135" t="str">
        <f t="shared" si="18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82"/>
        <v>0</v>
      </c>
      <c r="BH884" s="54">
        <f t="shared" si="189"/>
        <v>0</v>
      </c>
      <c r="BI884" s="54">
        <f t="shared" si="183"/>
        <v>0</v>
      </c>
      <c r="BJ884" s="54">
        <f t="shared" si="184"/>
        <v>0</v>
      </c>
      <c r="BK884" s="54">
        <f t="shared" si="185"/>
        <v>0</v>
      </c>
      <c r="BL884" s="54">
        <f t="shared" si="190"/>
        <v>0</v>
      </c>
      <c r="BM884" s="54">
        <f t="shared" si="191"/>
        <v>0</v>
      </c>
      <c r="BN884" s="54" t="str">
        <f t="shared" si="192"/>
        <v>ne</v>
      </c>
      <c r="BO884" s="54" t="str">
        <f t="shared" si="193"/>
        <v>ne</v>
      </c>
      <c r="BP884" s="54" t="str">
        <f t="shared" si="193"/>
        <v>ne</v>
      </c>
      <c r="BQ884" s="54" t="str">
        <f t="shared" si="194"/>
        <v>ne</v>
      </c>
      <c r="BR884" s="54" t="str">
        <f t="shared" si="195"/>
        <v>ne</v>
      </c>
      <c r="BS884" s="54" t="str">
        <f t="shared" si="186"/>
        <v>ne</v>
      </c>
    </row>
    <row r="885" spans="2:71" x14ac:dyDescent="0.2">
      <c r="B885" s="54" t="e">
        <f>VLOOKUP(E885,'VPS1'!$J$10:$J$29,1,FALSE)</f>
        <v>#N/A</v>
      </c>
      <c r="C885" s="131" t="str">
        <f t="shared" si="187"/>
        <v/>
      </c>
      <c r="D885" s="132"/>
      <c r="E885" s="132"/>
      <c r="F885" s="55"/>
      <c r="G885" s="132"/>
      <c r="H885" s="132"/>
      <c r="I885" s="132"/>
      <c r="J885" s="132"/>
      <c r="K885" s="132"/>
      <c r="L885" s="133"/>
      <c r="M885" s="134"/>
      <c r="N885" s="132"/>
      <c r="O885" s="132"/>
      <c r="P885" s="134" t="str">
        <f t="shared" si="188"/>
        <v>nepildyti</v>
      </c>
      <c r="Q885" s="135" t="str">
        <f t="shared" si="18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82"/>
        <v>0</v>
      </c>
      <c r="BH885" s="54">
        <f t="shared" si="189"/>
        <v>0</v>
      </c>
      <c r="BI885" s="54">
        <f t="shared" si="183"/>
        <v>0</v>
      </c>
      <c r="BJ885" s="54">
        <f t="shared" si="184"/>
        <v>0</v>
      </c>
      <c r="BK885" s="54">
        <f t="shared" si="185"/>
        <v>0</v>
      </c>
      <c r="BL885" s="54">
        <f t="shared" si="190"/>
        <v>0</v>
      </c>
      <c r="BM885" s="54">
        <f t="shared" si="191"/>
        <v>0</v>
      </c>
      <c r="BN885" s="54" t="str">
        <f t="shared" si="192"/>
        <v>ne</v>
      </c>
      <c r="BO885" s="54" t="str">
        <f t="shared" si="193"/>
        <v>ne</v>
      </c>
      <c r="BP885" s="54" t="str">
        <f t="shared" si="193"/>
        <v>ne</v>
      </c>
      <c r="BQ885" s="54" t="str">
        <f t="shared" si="194"/>
        <v>ne</v>
      </c>
      <c r="BR885" s="54" t="str">
        <f t="shared" si="195"/>
        <v>ne</v>
      </c>
      <c r="BS885" s="54" t="str">
        <f t="shared" si="186"/>
        <v>ne</v>
      </c>
    </row>
    <row r="886" spans="2:71" x14ac:dyDescent="0.2">
      <c r="B886" s="54" t="e">
        <f>VLOOKUP(E886,'VPS1'!$J$10:$J$29,1,FALSE)</f>
        <v>#N/A</v>
      </c>
      <c r="C886" s="131" t="str">
        <f t="shared" si="187"/>
        <v/>
      </c>
      <c r="D886" s="132"/>
      <c r="E886" s="132"/>
      <c r="F886" s="55"/>
      <c r="G886" s="132"/>
      <c r="H886" s="132"/>
      <c r="I886" s="132"/>
      <c r="J886" s="132"/>
      <c r="K886" s="132"/>
      <c r="L886" s="133"/>
      <c r="M886" s="134"/>
      <c r="N886" s="132"/>
      <c r="O886" s="132"/>
      <c r="P886" s="134" t="str">
        <f t="shared" si="188"/>
        <v>nepildyti</v>
      </c>
      <c r="Q886" s="135" t="str">
        <f t="shared" si="18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82"/>
        <v>0</v>
      </c>
      <c r="BH886" s="54">
        <f t="shared" si="189"/>
        <v>0</v>
      </c>
      <c r="BI886" s="54">
        <f t="shared" si="183"/>
        <v>0</v>
      </c>
      <c r="BJ886" s="54">
        <f t="shared" si="184"/>
        <v>0</v>
      </c>
      <c r="BK886" s="54">
        <f t="shared" si="185"/>
        <v>0</v>
      </c>
      <c r="BL886" s="54">
        <f t="shared" si="190"/>
        <v>0</v>
      </c>
      <c r="BM886" s="54">
        <f t="shared" si="191"/>
        <v>0</v>
      </c>
      <c r="BN886" s="54" t="str">
        <f t="shared" si="192"/>
        <v>ne</v>
      </c>
      <c r="BO886" s="54" t="str">
        <f t="shared" si="193"/>
        <v>ne</v>
      </c>
      <c r="BP886" s="54" t="str">
        <f t="shared" si="193"/>
        <v>ne</v>
      </c>
      <c r="BQ886" s="54" t="str">
        <f t="shared" si="194"/>
        <v>ne</v>
      </c>
      <c r="BR886" s="54" t="str">
        <f t="shared" si="195"/>
        <v>ne</v>
      </c>
      <c r="BS886" s="54" t="str">
        <f t="shared" si="186"/>
        <v>ne</v>
      </c>
    </row>
    <row r="887" spans="2:71" x14ac:dyDescent="0.2">
      <c r="B887" s="54" t="e">
        <f>VLOOKUP(E887,'VPS1'!$J$10:$J$29,1,FALSE)</f>
        <v>#N/A</v>
      </c>
      <c r="C887" s="131" t="str">
        <f t="shared" si="187"/>
        <v/>
      </c>
      <c r="D887" s="132"/>
      <c r="E887" s="132"/>
      <c r="F887" s="55"/>
      <c r="G887" s="132"/>
      <c r="H887" s="132"/>
      <c r="I887" s="132"/>
      <c r="J887" s="132"/>
      <c r="K887" s="132"/>
      <c r="L887" s="133"/>
      <c r="M887" s="134"/>
      <c r="N887" s="132"/>
      <c r="O887" s="132"/>
      <c r="P887" s="134" t="str">
        <f t="shared" si="188"/>
        <v>nepildyti</v>
      </c>
      <c r="Q887" s="135" t="str">
        <f t="shared" si="18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82"/>
        <v>0</v>
      </c>
      <c r="BH887" s="54">
        <f t="shared" si="189"/>
        <v>0</v>
      </c>
      <c r="BI887" s="54">
        <f t="shared" si="183"/>
        <v>0</v>
      </c>
      <c r="BJ887" s="54">
        <f t="shared" si="184"/>
        <v>0</v>
      </c>
      <c r="BK887" s="54">
        <f t="shared" si="185"/>
        <v>0</v>
      </c>
      <c r="BL887" s="54">
        <f t="shared" si="190"/>
        <v>0</v>
      </c>
      <c r="BM887" s="54">
        <f t="shared" si="191"/>
        <v>0</v>
      </c>
      <c r="BN887" s="54" t="str">
        <f t="shared" si="192"/>
        <v>ne</v>
      </c>
      <c r="BO887" s="54" t="str">
        <f t="shared" si="193"/>
        <v>ne</v>
      </c>
      <c r="BP887" s="54" t="str">
        <f t="shared" si="193"/>
        <v>ne</v>
      </c>
      <c r="BQ887" s="54" t="str">
        <f t="shared" si="194"/>
        <v>ne</v>
      </c>
      <c r="BR887" s="54" t="str">
        <f t="shared" si="195"/>
        <v>ne</v>
      </c>
      <c r="BS887" s="54" t="str">
        <f t="shared" si="186"/>
        <v>ne</v>
      </c>
    </row>
    <row r="888" spans="2:71" x14ac:dyDescent="0.2">
      <c r="B888" s="54" t="e">
        <f>VLOOKUP(E888,'VPS1'!$J$10:$J$29,1,FALSE)</f>
        <v>#N/A</v>
      </c>
      <c r="C888" s="131" t="str">
        <f t="shared" si="187"/>
        <v/>
      </c>
      <c r="D888" s="132"/>
      <c r="E888" s="132"/>
      <c r="F888" s="55"/>
      <c r="G888" s="132"/>
      <c r="H888" s="132"/>
      <c r="I888" s="132"/>
      <c r="J888" s="132"/>
      <c r="K888" s="132"/>
      <c r="L888" s="133"/>
      <c r="M888" s="134"/>
      <c r="N888" s="132"/>
      <c r="O888" s="132"/>
      <c r="P888" s="134" t="str">
        <f t="shared" si="188"/>
        <v>nepildyti</v>
      </c>
      <c r="Q888" s="135" t="str">
        <f t="shared" si="18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82"/>
        <v>0</v>
      </c>
      <c r="BH888" s="54">
        <f t="shared" si="189"/>
        <v>0</v>
      </c>
      <c r="BI888" s="54">
        <f t="shared" si="183"/>
        <v>0</v>
      </c>
      <c r="BJ888" s="54">
        <f t="shared" si="184"/>
        <v>0</v>
      </c>
      <c r="BK888" s="54">
        <f t="shared" si="185"/>
        <v>0</v>
      </c>
      <c r="BL888" s="54">
        <f t="shared" si="190"/>
        <v>0</v>
      </c>
      <c r="BM888" s="54">
        <f t="shared" si="191"/>
        <v>0</v>
      </c>
      <c r="BN888" s="54" t="str">
        <f t="shared" si="192"/>
        <v>ne</v>
      </c>
      <c r="BO888" s="54" t="str">
        <f t="shared" si="193"/>
        <v>ne</v>
      </c>
      <c r="BP888" s="54" t="str">
        <f t="shared" si="193"/>
        <v>ne</v>
      </c>
      <c r="BQ888" s="54" t="str">
        <f t="shared" si="194"/>
        <v>ne</v>
      </c>
      <c r="BR888" s="54" t="str">
        <f t="shared" si="195"/>
        <v>ne</v>
      </c>
      <c r="BS888" s="54" t="str">
        <f t="shared" si="186"/>
        <v>ne</v>
      </c>
    </row>
    <row r="889" spans="2:71" x14ac:dyDescent="0.2">
      <c r="B889" s="54" t="e">
        <f>VLOOKUP(E889,'VPS1'!$J$10:$J$29,1,FALSE)</f>
        <v>#N/A</v>
      </c>
      <c r="C889" s="131" t="str">
        <f t="shared" si="187"/>
        <v/>
      </c>
      <c r="D889" s="132"/>
      <c r="E889" s="132"/>
      <c r="F889" s="55"/>
      <c r="G889" s="132"/>
      <c r="H889" s="132"/>
      <c r="I889" s="132"/>
      <c r="J889" s="132"/>
      <c r="K889" s="132"/>
      <c r="L889" s="133"/>
      <c r="M889" s="134"/>
      <c r="N889" s="132"/>
      <c r="O889" s="132"/>
      <c r="P889" s="134" t="str">
        <f t="shared" si="188"/>
        <v>nepildyti</v>
      </c>
      <c r="Q889" s="135" t="str">
        <f t="shared" si="18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82"/>
        <v>0</v>
      </c>
      <c r="BH889" s="54">
        <f t="shared" si="189"/>
        <v>0</v>
      </c>
      <c r="BI889" s="54">
        <f t="shared" si="183"/>
        <v>0</v>
      </c>
      <c r="BJ889" s="54">
        <f t="shared" si="184"/>
        <v>0</v>
      </c>
      <c r="BK889" s="54">
        <f t="shared" si="185"/>
        <v>0</v>
      </c>
      <c r="BL889" s="54">
        <f t="shared" si="190"/>
        <v>0</v>
      </c>
      <c r="BM889" s="54">
        <f t="shared" si="191"/>
        <v>0</v>
      </c>
      <c r="BN889" s="54" t="str">
        <f t="shared" si="192"/>
        <v>ne</v>
      </c>
      <c r="BO889" s="54" t="str">
        <f t="shared" si="193"/>
        <v>ne</v>
      </c>
      <c r="BP889" s="54" t="str">
        <f t="shared" si="193"/>
        <v>ne</v>
      </c>
      <c r="BQ889" s="54" t="str">
        <f t="shared" si="194"/>
        <v>ne</v>
      </c>
      <c r="BR889" s="54" t="str">
        <f t="shared" si="195"/>
        <v>ne</v>
      </c>
      <c r="BS889" s="54" t="str">
        <f t="shared" si="186"/>
        <v>ne</v>
      </c>
    </row>
    <row r="890" spans="2:71" x14ac:dyDescent="0.2">
      <c r="B890" s="54" t="e">
        <f>VLOOKUP(E890,'VPS1'!$J$10:$J$29,1,FALSE)</f>
        <v>#N/A</v>
      </c>
      <c r="C890" s="131" t="str">
        <f t="shared" si="187"/>
        <v/>
      </c>
      <c r="D890" s="132"/>
      <c r="E890" s="132"/>
      <c r="F890" s="55"/>
      <c r="G890" s="132"/>
      <c r="H890" s="132"/>
      <c r="I890" s="132"/>
      <c r="J890" s="132"/>
      <c r="K890" s="132"/>
      <c r="L890" s="133"/>
      <c r="M890" s="134"/>
      <c r="N890" s="132"/>
      <c r="O890" s="132"/>
      <c r="P890" s="134" t="str">
        <f t="shared" si="188"/>
        <v>nepildyti</v>
      </c>
      <c r="Q890" s="135" t="str">
        <f t="shared" si="18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82"/>
        <v>0</v>
      </c>
      <c r="BH890" s="54">
        <f t="shared" si="189"/>
        <v>0</v>
      </c>
      <c r="BI890" s="54">
        <f t="shared" si="183"/>
        <v>0</v>
      </c>
      <c r="BJ890" s="54">
        <f t="shared" si="184"/>
        <v>0</v>
      </c>
      <c r="BK890" s="54">
        <f t="shared" si="185"/>
        <v>0</v>
      </c>
      <c r="BL890" s="54">
        <f t="shared" si="190"/>
        <v>0</v>
      </c>
      <c r="BM890" s="54">
        <f t="shared" si="191"/>
        <v>0</v>
      </c>
      <c r="BN890" s="54" t="str">
        <f t="shared" si="192"/>
        <v>ne</v>
      </c>
      <c r="BO890" s="54" t="str">
        <f t="shared" si="193"/>
        <v>ne</v>
      </c>
      <c r="BP890" s="54" t="str">
        <f t="shared" si="193"/>
        <v>ne</v>
      </c>
      <c r="BQ890" s="54" t="str">
        <f t="shared" si="194"/>
        <v>ne</v>
      </c>
      <c r="BR890" s="54" t="str">
        <f t="shared" si="195"/>
        <v>ne</v>
      </c>
      <c r="BS890" s="54" t="str">
        <f t="shared" si="186"/>
        <v>ne</v>
      </c>
    </row>
    <row r="891" spans="2:71" x14ac:dyDescent="0.2">
      <c r="B891" s="54" t="e">
        <f>VLOOKUP(E891,'VPS1'!$J$10:$J$29,1,FALSE)</f>
        <v>#N/A</v>
      </c>
      <c r="C891" s="131" t="str">
        <f t="shared" si="187"/>
        <v/>
      </c>
      <c r="D891" s="132"/>
      <c r="E891" s="132"/>
      <c r="F891" s="55"/>
      <c r="G891" s="132"/>
      <c r="H891" s="132"/>
      <c r="I891" s="132"/>
      <c r="J891" s="132"/>
      <c r="K891" s="132"/>
      <c r="L891" s="133"/>
      <c r="M891" s="134"/>
      <c r="N891" s="132"/>
      <c r="O891" s="132"/>
      <c r="P891" s="134" t="str">
        <f t="shared" si="188"/>
        <v>nepildyti</v>
      </c>
      <c r="Q891" s="135" t="str">
        <f t="shared" si="18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82"/>
        <v>0</v>
      </c>
      <c r="BH891" s="54">
        <f t="shared" si="189"/>
        <v>0</v>
      </c>
      <c r="BI891" s="54">
        <f t="shared" si="183"/>
        <v>0</v>
      </c>
      <c r="BJ891" s="54">
        <f t="shared" si="184"/>
        <v>0</v>
      </c>
      <c r="BK891" s="54">
        <f t="shared" si="185"/>
        <v>0</v>
      </c>
      <c r="BL891" s="54">
        <f t="shared" si="190"/>
        <v>0</v>
      </c>
      <c r="BM891" s="54">
        <f t="shared" si="191"/>
        <v>0</v>
      </c>
      <c r="BN891" s="54" t="str">
        <f t="shared" si="192"/>
        <v>ne</v>
      </c>
      <c r="BO891" s="54" t="str">
        <f t="shared" si="193"/>
        <v>ne</v>
      </c>
      <c r="BP891" s="54" t="str">
        <f t="shared" si="193"/>
        <v>ne</v>
      </c>
      <c r="BQ891" s="54" t="str">
        <f t="shared" si="194"/>
        <v>ne</v>
      </c>
      <c r="BR891" s="54" t="str">
        <f t="shared" si="195"/>
        <v>ne</v>
      </c>
      <c r="BS891" s="54" t="str">
        <f t="shared" si="186"/>
        <v>ne</v>
      </c>
    </row>
    <row r="892" spans="2:71" x14ac:dyDescent="0.2">
      <c r="B892" s="54" t="e">
        <f>VLOOKUP(E892,'VPS1'!$J$10:$J$29,1,FALSE)</f>
        <v>#N/A</v>
      </c>
      <c r="C892" s="131" t="str">
        <f t="shared" si="187"/>
        <v/>
      </c>
      <c r="D892" s="132"/>
      <c r="E892" s="132"/>
      <c r="F892" s="55"/>
      <c r="G892" s="132"/>
      <c r="H892" s="132"/>
      <c r="I892" s="132"/>
      <c r="J892" s="132"/>
      <c r="K892" s="132"/>
      <c r="L892" s="133"/>
      <c r="M892" s="134"/>
      <c r="N892" s="132"/>
      <c r="O892" s="132"/>
      <c r="P892" s="134" t="str">
        <f t="shared" si="188"/>
        <v>nepildyti</v>
      </c>
      <c r="Q892" s="135" t="str">
        <f t="shared" si="18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82"/>
        <v>0</v>
      </c>
      <c r="BH892" s="54">
        <f t="shared" si="189"/>
        <v>0</v>
      </c>
      <c r="BI892" s="54">
        <f t="shared" si="183"/>
        <v>0</v>
      </c>
      <c r="BJ892" s="54">
        <f t="shared" si="184"/>
        <v>0</v>
      </c>
      <c r="BK892" s="54">
        <f t="shared" si="185"/>
        <v>0</v>
      </c>
      <c r="BL892" s="54">
        <f t="shared" si="190"/>
        <v>0</v>
      </c>
      <c r="BM892" s="54">
        <f t="shared" si="191"/>
        <v>0</v>
      </c>
      <c r="BN892" s="54" t="str">
        <f t="shared" si="192"/>
        <v>ne</v>
      </c>
      <c r="BO892" s="54" t="str">
        <f t="shared" si="193"/>
        <v>ne</v>
      </c>
      <c r="BP892" s="54" t="str">
        <f t="shared" si="193"/>
        <v>ne</v>
      </c>
      <c r="BQ892" s="54" t="str">
        <f t="shared" si="194"/>
        <v>ne</v>
      </c>
      <c r="BR892" s="54" t="str">
        <f t="shared" si="195"/>
        <v>ne</v>
      </c>
      <c r="BS892" s="54" t="str">
        <f t="shared" si="186"/>
        <v>ne</v>
      </c>
    </row>
    <row r="893" spans="2:71" x14ac:dyDescent="0.2">
      <c r="B893" s="54" t="e">
        <f>VLOOKUP(E893,'VPS1'!$J$10:$J$29,1,FALSE)</f>
        <v>#N/A</v>
      </c>
      <c r="C893" s="131" t="str">
        <f t="shared" si="187"/>
        <v/>
      </c>
      <c r="D893" s="132"/>
      <c r="E893" s="132"/>
      <c r="F893" s="55"/>
      <c r="G893" s="132"/>
      <c r="H893" s="132"/>
      <c r="I893" s="132"/>
      <c r="J893" s="132"/>
      <c r="K893" s="132"/>
      <c r="L893" s="133"/>
      <c r="M893" s="134"/>
      <c r="N893" s="132"/>
      <c r="O893" s="132"/>
      <c r="P893" s="134" t="str">
        <f t="shared" si="188"/>
        <v>nepildyti</v>
      </c>
      <c r="Q893" s="135" t="str">
        <f t="shared" si="18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82"/>
        <v>0</v>
      </c>
      <c r="BH893" s="54">
        <f t="shared" si="189"/>
        <v>0</v>
      </c>
      <c r="BI893" s="54">
        <f t="shared" si="183"/>
        <v>0</v>
      </c>
      <c r="BJ893" s="54">
        <f t="shared" si="184"/>
        <v>0</v>
      </c>
      <c r="BK893" s="54">
        <f t="shared" si="185"/>
        <v>0</v>
      </c>
      <c r="BL893" s="54">
        <f t="shared" si="190"/>
        <v>0</v>
      </c>
      <c r="BM893" s="54">
        <f t="shared" si="191"/>
        <v>0</v>
      </c>
      <c r="BN893" s="54" t="str">
        <f t="shared" si="192"/>
        <v>ne</v>
      </c>
      <c r="BO893" s="54" t="str">
        <f t="shared" si="193"/>
        <v>ne</v>
      </c>
      <c r="BP893" s="54" t="str">
        <f t="shared" si="193"/>
        <v>ne</v>
      </c>
      <c r="BQ893" s="54" t="str">
        <f t="shared" si="194"/>
        <v>ne</v>
      </c>
      <c r="BR893" s="54" t="str">
        <f t="shared" si="195"/>
        <v>ne</v>
      </c>
      <c r="BS893" s="54" t="str">
        <f t="shared" si="186"/>
        <v>ne</v>
      </c>
    </row>
    <row r="894" spans="2:71" x14ac:dyDescent="0.2">
      <c r="B894" s="54" t="e">
        <f>VLOOKUP(E894,'VPS1'!$J$10:$J$29,1,FALSE)</f>
        <v>#N/A</v>
      </c>
      <c r="C894" s="131" t="str">
        <f t="shared" si="187"/>
        <v/>
      </c>
      <c r="D894" s="132"/>
      <c r="E894" s="132"/>
      <c r="F894" s="55"/>
      <c r="G894" s="132"/>
      <c r="H894" s="132"/>
      <c r="I894" s="132"/>
      <c r="J894" s="132"/>
      <c r="K894" s="132"/>
      <c r="L894" s="133"/>
      <c r="M894" s="134"/>
      <c r="N894" s="132"/>
      <c r="O894" s="132"/>
      <c r="P894" s="134" t="str">
        <f t="shared" si="188"/>
        <v>nepildyti</v>
      </c>
      <c r="Q894" s="135" t="str">
        <f t="shared" si="18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82"/>
        <v>0</v>
      </c>
      <c r="BH894" s="54">
        <f t="shared" si="189"/>
        <v>0</v>
      </c>
      <c r="BI894" s="54">
        <f t="shared" si="183"/>
        <v>0</v>
      </c>
      <c r="BJ894" s="54">
        <f t="shared" si="184"/>
        <v>0</v>
      </c>
      <c r="BK894" s="54">
        <f t="shared" si="185"/>
        <v>0</v>
      </c>
      <c r="BL894" s="54">
        <f t="shared" si="190"/>
        <v>0</v>
      </c>
      <c r="BM894" s="54">
        <f t="shared" si="191"/>
        <v>0</v>
      </c>
      <c r="BN894" s="54" t="str">
        <f t="shared" si="192"/>
        <v>ne</v>
      </c>
      <c r="BO894" s="54" t="str">
        <f t="shared" si="193"/>
        <v>ne</v>
      </c>
      <c r="BP894" s="54" t="str">
        <f t="shared" si="193"/>
        <v>ne</v>
      </c>
      <c r="BQ894" s="54" t="str">
        <f t="shared" si="194"/>
        <v>ne</v>
      </c>
      <c r="BR894" s="54" t="str">
        <f t="shared" si="195"/>
        <v>ne</v>
      </c>
      <c r="BS894" s="54" t="str">
        <f t="shared" si="186"/>
        <v>ne</v>
      </c>
    </row>
    <row r="895" spans="2:71" x14ac:dyDescent="0.2">
      <c r="B895" s="54" t="e">
        <f>VLOOKUP(E895,'VPS1'!$J$10:$J$29,1,FALSE)</f>
        <v>#N/A</v>
      </c>
      <c r="C895" s="131" t="str">
        <f t="shared" si="187"/>
        <v/>
      </c>
      <c r="D895" s="132"/>
      <c r="E895" s="132"/>
      <c r="F895" s="55"/>
      <c r="G895" s="132"/>
      <c r="H895" s="132"/>
      <c r="I895" s="132"/>
      <c r="J895" s="132"/>
      <c r="K895" s="132"/>
      <c r="L895" s="133"/>
      <c r="M895" s="134"/>
      <c r="N895" s="132"/>
      <c r="O895" s="132"/>
      <c r="P895" s="134" t="str">
        <f t="shared" si="188"/>
        <v>nepildyti</v>
      </c>
      <c r="Q895" s="135" t="str">
        <f t="shared" si="18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82"/>
        <v>0</v>
      </c>
      <c r="BH895" s="54">
        <f t="shared" si="189"/>
        <v>0</v>
      </c>
      <c r="BI895" s="54">
        <f t="shared" si="183"/>
        <v>0</v>
      </c>
      <c r="BJ895" s="54">
        <f t="shared" si="184"/>
        <v>0</v>
      </c>
      <c r="BK895" s="54">
        <f t="shared" si="185"/>
        <v>0</v>
      </c>
      <c r="BL895" s="54">
        <f t="shared" si="190"/>
        <v>0</v>
      </c>
      <c r="BM895" s="54">
        <f t="shared" si="191"/>
        <v>0</v>
      </c>
      <c r="BN895" s="54" t="str">
        <f t="shared" si="192"/>
        <v>ne</v>
      </c>
      <c r="BO895" s="54" t="str">
        <f t="shared" si="193"/>
        <v>ne</v>
      </c>
      <c r="BP895" s="54" t="str">
        <f t="shared" si="193"/>
        <v>ne</v>
      </c>
      <c r="BQ895" s="54" t="str">
        <f t="shared" si="194"/>
        <v>ne</v>
      </c>
      <c r="BR895" s="54" t="str">
        <f t="shared" si="195"/>
        <v>ne</v>
      </c>
      <c r="BS895" s="54" t="str">
        <f t="shared" si="186"/>
        <v>ne</v>
      </c>
    </row>
    <row r="896" spans="2:71" x14ac:dyDescent="0.2">
      <c r="B896" s="54" t="e">
        <f>VLOOKUP(E896,'VPS1'!$J$10:$J$29,1,FALSE)</f>
        <v>#N/A</v>
      </c>
      <c r="C896" s="131" t="str">
        <f t="shared" si="187"/>
        <v/>
      </c>
      <c r="D896" s="132"/>
      <c r="E896" s="132"/>
      <c r="F896" s="55"/>
      <c r="G896" s="132"/>
      <c r="H896" s="132"/>
      <c r="I896" s="132"/>
      <c r="J896" s="132"/>
      <c r="K896" s="132"/>
      <c r="L896" s="133"/>
      <c r="M896" s="134"/>
      <c r="N896" s="132"/>
      <c r="O896" s="132"/>
      <c r="P896" s="134" t="str">
        <f t="shared" si="188"/>
        <v>nepildyti</v>
      </c>
      <c r="Q896" s="135" t="str">
        <f t="shared" si="18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82"/>
        <v>0</v>
      </c>
      <c r="BH896" s="54">
        <f t="shared" si="189"/>
        <v>0</v>
      </c>
      <c r="BI896" s="54">
        <f t="shared" si="183"/>
        <v>0</v>
      </c>
      <c r="BJ896" s="54">
        <f t="shared" si="184"/>
        <v>0</v>
      </c>
      <c r="BK896" s="54">
        <f t="shared" si="185"/>
        <v>0</v>
      </c>
      <c r="BL896" s="54">
        <f t="shared" si="190"/>
        <v>0</v>
      </c>
      <c r="BM896" s="54">
        <f t="shared" si="191"/>
        <v>0</v>
      </c>
      <c r="BN896" s="54" t="str">
        <f t="shared" si="192"/>
        <v>ne</v>
      </c>
      <c r="BO896" s="54" t="str">
        <f t="shared" si="193"/>
        <v>ne</v>
      </c>
      <c r="BP896" s="54" t="str">
        <f t="shared" si="193"/>
        <v>ne</v>
      </c>
      <c r="BQ896" s="54" t="str">
        <f t="shared" si="194"/>
        <v>ne</v>
      </c>
      <c r="BR896" s="54" t="str">
        <f t="shared" si="195"/>
        <v>ne</v>
      </c>
      <c r="BS896" s="54" t="str">
        <f t="shared" si="186"/>
        <v>ne</v>
      </c>
    </row>
    <row r="897" spans="2:71" x14ac:dyDescent="0.2">
      <c r="B897" s="54" t="e">
        <f>VLOOKUP(E897,'VPS1'!$J$10:$J$29,1,FALSE)</f>
        <v>#N/A</v>
      </c>
      <c r="C897" s="131" t="str">
        <f t="shared" si="187"/>
        <v/>
      </c>
      <c r="D897" s="132"/>
      <c r="E897" s="132"/>
      <c r="F897" s="55"/>
      <c r="G897" s="132"/>
      <c r="H897" s="132"/>
      <c r="I897" s="132"/>
      <c r="J897" s="132"/>
      <c r="K897" s="132"/>
      <c r="L897" s="133"/>
      <c r="M897" s="134"/>
      <c r="N897" s="132"/>
      <c r="O897" s="132"/>
      <c r="P897" s="134" t="str">
        <f t="shared" si="188"/>
        <v>nepildyti</v>
      </c>
      <c r="Q897" s="135" t="str">
        <f t="shared" si="18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82"/>
        <v>0</v>
      </c>
      <c r="BH897" s="54">
        <f t="shared" si="189"/>
        <v>0</v>
      </c>
      <c r="BI897" s="54">
        <f t="shared" si="183"/>
        <v>0</v>
      </c>
      <c r="BJ897" s="54">
        <f t="shared" si="184"/>
        <v>0</v>
      </c>
      <c r="BK897" s="54">
        <f t="shared" si="185"/>
        <v>0</v>
      </c>
      <c r="BL897" s="54">
        <f t="shared" si="190"/>
        <v>0</v>
      </c>
      <c r="BM897" s="54">
        <f t="shared" si="191"/>
        <v>0</v>
      </c>
      <c r="BN897" s="54" t="str">
        <f t="shared" si="192"/>
        <v>ne</v>
      </c>
      <c r="BO897" s="54" t="str">
        <f t="shared" si="193"/>
        <v>ne</v>
      </c>
      <c r="BP897" s="54" t="str">
        <f t="shared" si="193"/>
        <v>ne</v>
      </c>
      <c r="BQ897" s="54" t="str">
        <f t="shared" si="194"/>
        <v>ne</v>
      </c>
      <c r="BR897" s="54" t="str">
        <f t="shared" si="195"/>
        <v>ne</v>
      </c>
      <c r="BS897" s="54" t="str">
        <f t="shared" si="186"/>
        <v>ne</v>
      </c>
    </row>
    <row r="898" spans="2:71" x14ac:dyDescent="0.2">
      <c r="B898" s="54" t="e">
        <f>VLOOKUP(E898,'VPS1'!$J$10:$J$29,1,FALSE)</f>
        <v>#N/A</v>
      </c>
      <c r="C898" s="131" t="str">
        <f t="shared" si="187"/>
        <v/>
      </c>
      <c r="D898" s="132"/>
      <c r="E898" s="132"/>
      <c r="F898" s="55"/>
      <c r="G898" s="132"/>
      <c r="H898" s="132"/>
      <c r="I898" s="132"/>
      <c r="J898" s="132"/>
      <c r="K898" s="132"/>
      <c r="L898" s="133"/>
      <c r="M898" s="134"/>
      <c r="N898" s="132"/>
      <c r="O898" s="132"/>
      <c r="P898" s="134" t="str">
        <f t="shared" si="188"/>
        <v>nepildyti</v>
      </c>
      <c r="Q898" s="135" t="str">
        <f t="shared" si="18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82"/>
        <v>0</v>
      </c>
      <c r="BH898" s="54">
        <f t="shared" si="189"/>
        <v>0</v>
      </c>
      <c r="BI898" s="54">
        <f t="shared" si="183"/>
        <v>0</v>
      </c>
      <c r="BJ898" s="54">
        <f t="shared" si="184"/>
        <v>0</v>
      </c>
      <c r="BK898" s="54">
        <f t="shared" si="185"/>
        <v>0</v>
      </c>
      <c r="BL898" s="54">
        <f t="shared" si="190"/>
        <v>0</v>
      </c>
      <c r="BM898" s="54">
        <f t="shared" si="191"/>
        <v>0</v>
      </c>
      <c r="BN898" s="54" t="str">
        <f t="shared" si="192"/>
        <v>ne</v>
      </c>
      <c r="BO898" s="54" t="str">
        <f t="shared" si="193"/>
        <v>ne</v>
      </c>
      <c r="BP898" s="54" t="str">
        <f t="shared" si="193"/>
        <v>ne</v>
      </c>
      <c r="BQ898" s="54" t="str">
        <f t="shared" si="194"/>
        <v>ne</v>
      </c>
      <c r="BR898" s="54" t="str">
        <f t="shared" si="195"/>
        <v>ne</v>
      </c>
      <c r="BS898" s="54" t="str">
        <f t="shared" si="186"/>
        <v>ne</v>
      </c>
    </row>
    <row r="899" spans="2:71" x14ac:dyDescent="0.2">
      <c r="B899" s="54" t="e">
        <f>VLOOKUP(E899,'VPS1'!$J$10:$J$29,1,FALSE)</f>
        <v>#N/A</v>
      </c>
      <c r="C899" s="131" t="str">
        <f t="shared" si="187"/>
        <v/>
      </c>
      <c r="D899" s="132"/>
      <c r="E899" s="132"/>
      <c r="F899" s="55"/>
      <c r="G899" s="132"/>
      <c r="H899" s="132"/>
      <c r="I899" s="132"/>
      <c r="J899" s="132"/>
      <c r="K899" s="132"/>
      <c r="L899" s="133"/>
      <c r="M899" s="134"/>
      <c r="N899" s="132"/>
      <c r="O899" s="132"/>
      <c r="P899" s="134" t="str">
        <f t="shared" si="188"/>
        <v>nepildyti</v>
      </c>
      <c r="Q899" s="135" t="str">
        <f t="shared" si="18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82"/>
        <v>0</v>
      </c>
      <c r="BH899" s="54">
        <f t="shared" si="189"/>
        <v>0</v>
      </c>
      <c r="BI899" s="54">
        <f t="shared" si="183"/>
        <v>0</v>
      </c>
      <c r="BJ899" s="54">
        <f t="shared" si="184"/>
        <v>0</v>
      </c>
      <c r="BK899" s="54">
        <f t="shared" si="185"/>
        <v>0</v>
      </c>
      <c r="BL899" s="54">
        <f t="shared" si="190"/>
        <v>0</v>
      </c>
      <c r="BM899" s="54">
        <f t="shared" si="191"/>
        <v>0</v>
      </c>
      <c r="BN899" s="54" t="str">
        <f t="shared" si="192"/>
        <v>ne</v>
      </c>
      <c r="BO899" s="54" t="str">
        <f t="shared" si="193"/>
        <v>ne</v>
      </c>
      <c r="BP899" s="54" t="str">
        <f t="shared" si="193"/>
        <v>ne</v>
      </c>
      <c r="BQ899" s="54" t="str">
        <f t="shared" si="194"/>
        <v>ne</v>
      </c>
      <c r="BR899" s="54" t="str">
        <f t="shared" si="195"/>
        <v>ne</v>
      </c>
      <c r="BS899" s="54" t="str">
        <f t="shared" si="186"/>
        <v>ne</v>
      </c>
    </row>
    <row r="900" spans="2:71" x14ac:dyDescent="0.2">
      <c r="B900" s="54" t="e">
        <f>VLOOKUP(E900,'VPS1'!$J$10:$J$29,1,FALSE)</f>
        <v>#N/A</v>
      </c>
      <c r="C900" s="131" t="str">
        <f t="shared" si="187"/>
        <v/>
      </c>
      <c r="D900" s="132"/>
      <c r="E900" s="132"/>
      <c r="F900" s="55"/>
      <c r="G900" s="132"/>
      <c r="H900" s="132"/>
      <c r="I900" s="132"/>
      <c r="J900" s="132"/>
      <c r="K900" s="132"/>
      <c r="L900" s="133"/>
      <c r="M900" s="134"/>
      <c r="N900" s="132"/>
      <c r="O900" s="132"/>
      <c r="P900" s="134" t="str">
        <f t="shared" si="188"/>
        <v>nepildyti</v>
      </c>
      <c r="Q900" s="135" t="str">
        <f t="shared" si="18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82"/>
        <v>0</v>
      </c>
      <c r="BH900" s="54">
        <f t="shared" si="189"/>
        <v>0</v>
      </c>
      <c r="BI900" s="54">
        <f t="shared" si="183"/>
        <v>0</v>
      </c>
      <c r="BJ900" s="54">
        <f t="shared" si="184"/>
        <v>0</v>
      </c>
      <c r="BK900" s="54">
        <f t="shared" si="185"/>
        <v>0</v>
      </c>
      <c r="BL900" s="54">
        <f t="shared" si="190"/>
        <v>0</v>
      </c>
      <c r="BM900" s="54">
        <f t="shared" si="191"/>
        <v>0</v>
      </c>
      <c r="BN900" s="54" t="str">
        <f t="shared" si="192"/>
        <v>ne</v>
      </c>
      <c r="BO900" s="54" t="str">
        <f t="shared" si="193"/>
        <v>ne</v>
      </c>
      <c r="BP900" s="54" t="str">
        <f t="shared" si="193"/>
        <v>ne</v>
      </c>
      <c r="BQ900" s="54" t="str">
        <f t="shared" si="194"/>
        <v>ne</v>
      </c>
      <c r="BR900" s="54" t="str">
        <f t="shared" si="195"/>
        <v>ne</v>
      </c>
      <c r="BS900" s="54" t="str">
        <f t="shared" si="186"/>
        <v>ne</v>
      </c>
    </row>
    <row r="901" spans="2:71" x14ac:dyDescent="0.2">
      <c r="B901" s="54" t="e">
        <f>VLOOKUP(E901,'VPS1'!$J$10:$J$29,1,FALSE)</f>
        <v>#N/A</v>
      </c>
      <c r="C901" s="131" t="str">
        <f t="shared" si="187"/>
        <v/>
      </c>
      <c r="D901" s="132"/>
      <c r="E901" s="132"/>
      <c r="F901" s="55"/>
      <c r="G901" s="132"/>
      <c r="H901" s="132"/>
      <c r="I901" s="132"/>
      <c r="J901" s="132"/>
      <c r="K901" s="132"/>
      <c r="L901" s="133"/>
      <c r="M901" s="134"/>
      <c r="N901" s="132"/>
      <c r="O901" s="132"/>
      <c r="P901" s="134" t="str">
        <f t="shared" si="188"/>
        <v>nepildyti</v>
      </c>
      <c r="Q901" s="135" t="str">
        <f t="shared" si="18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82"/>
        <v>0</v>
      </c>
      <c r="BH901" s="54">
        <f t="shared" si="189"/>
        <v>0</v>
      </c>
      <c r="BI901" s="54">
        <f t="shared" si="183"/>
        <v>0</v>
      </c>
      <c r="BJ901" s="54">
        <f t="shared" si="184"/>
        <v>0</v>
      </c>
      <c r="BK901" s="54">
        <f t="shared" si="185"/>
        <v>0</v>
      </c>
      <c r="BL901" s="54">
        <f t="shared" si="190"/>
        <v>0</v>
      </c>
      <c r="BM901" s="54">
        <f t="shared" si="191"/>
        <v>0</v>
      </c>
      <c r="BN901" s="54" t="str">
        <f t="shared" si="192"/>
        <v>ne</v>
      </c>
      <c r="BO901" s="54" t="str">
        <f t="shared" si="193"/>
        <v>ne</v>
      </c>
      <c r="BP901" s="54" t="str">
        <f t="shared" si="193"/>
        <v>ne</v>
      </c>
      <c r="BQ901" s="54" t="str">
        <f t="shared" si="194"/>
        <v>ne</v>
      </c>
      <c r="BR901" s="54" t="str">
        <f t="shared" si="195"/>
        <v>ne</v>
      </c>
      <c r="BS901" s="54" t="str">
        <f t="shared" si="186"/>
        <v>ne</v>
      </c>
    </row>
    <row r="902" spans="2:71" x14ac:dyDescent="0.2">
      <c r="B902" s="54" t="e">
        <f>VLOOKUP(E902,'VPS1'!$J$10:$J$29,1,FALSE)</f>
        <v>#N/A</v>
      </c>
      <c r="C902" s="131" t="str">
        <f t="shared" si="187"/>
        <v/>
      </c>
      <c r="D902" s="132"/>
      <c r="E902" s="132"/>
      <c r="F902" s="55"/>
      <c r="G902" s="132"/>
      <c r="H902" s="132"/>
      <c r="I902" s="132"/>
      <c r="J902" s="132"/>
      <c r="K902" s="132"/>
      <c r="L902" s="133"/>
      <c r="M902" s="134"/>
      <c r="N902" s="132"/>
      <c r="O902" s="132"/>
      <c r="P902" s="134" t="str">
        <f t="shared" si="188"/>
        <v>nepildyti</v>
      </c>
      <c r="Q902" s="135" t="str">
        <f t="shared" si="18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si="182"/>
        <v>0</v>
      </c>
      <c r="BH902" s="54">
        <f t="shared" si="189"/>
        <v>0</v>
      </c>
      <c r="BI902" s="54">
        <f t="shared" si="183"/>
        <v>0</v>
      </c>
      <c r="BJ902" s="54">
        <f t="shared" si="184"/>
        <v>0</v>
      </c>
      <c r="BK902" s="54">
        <f t="shared" si="185"/>
        <v>0</v>
      </c>
      <c r="BL902" s="54">
        <f t="shared" si="190"/>
        <v>0</v>
      </c>
      <c r="BM902" s="54">
        <f t="shared" si="191"/>
        <v>0</v>
      </c>
      <c r="BN902" s="54" t="str">
        <f t="shared" si="192"/>
        <v>ne</v>
      </c>
      <c r="BO902" s="54" t="str">
        <f t="shared" si="193"/>
        <v>ne</v>
      </c>
      <c r="BP902" s="54" t="str">
        <f t="shared" si="193"/>
        <v>ne</v>
      </c>
      <c r="BQ902" s="54" t="str">
        <f t="shared" si="194"/>
        <v>ne</v>
      </c>
      <c r="BR902" s="54" t="str">
        <f t="shared" si="195"/>
        <v>ne</v>
      </c>
      <c r="BS902" s="54" t="str">
        <f t="shared" si="186"/>
        <v>ne</v>
      </c>
    </row>
    <row r="903" spans="2:71" x14ac:dyDescent="0.2">
      <c r="B903" s="54" t="e">
        <f>VLOOKUP(E903,'VPS1'!$J$10:$J$29,1,FALSE)</f>
        <v>#N/A</v>
      </c>
      <c r="C903" s="131" t="str">
        <f t="shared" si="187"/>
        <v/>
      </c>
      <c r="D903" s="132"/>
      <c r="E903" s="132"/>
      <c r="F903" s="55"/>
      <c r="G903" s="132"/>
      <c r="H903" s="132"/>
      <c r="I903" s="132"/>
      <c r="J903" s="132"/>
      <c r="K903" s="132"/>
      <c r="L903" s="133"/>
      <c r="M903" s="134"/>
      <c r="N903" s="132"/>
      <c r="O903" s="132"/>
      <c r="P903" s="134" t="str">
        <f t="shared" si="188"/>
        <v>nepildyti</v>
      </c>
      <c r="Q903" s="135" t="str">
        <f t="shared" si="188"/>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82"/>
        <v>0</v>
      </c>
      <c r="BH903" s="54">
        <f t="shared" si="189"/>
        <v>0</v>
      </c>
      <c r="BI903" s="54">
        <f t="shared" si="183"/>
        <v>0</v>
      </c>
      <c r="BJ903" s="54">
        <f t="shared" si="184"/>
        <v>0</v>
      </c>
      <c r="BK903" s="54">
        <f t="shared" si="185"/>
        <v>0</v>
      </c>
      <c r="BL903" s="54">
        <f t="shared" si="190"/>
        <v>0</v>
      </c>
      <c r="BM903" s="54">
        <f t="shared" si="191"/>
        <v>0</v>
      </c>
      <c r="BN903" s="54" t="str">
        <f t="shared" si="192"/>
        <v>ne</v>
      </c>
      <c r="BO903" s="54" t="str">
        <f t="shared" si="193"/>
        <v>ne</v>
      </c>
      <c r="BP903" s="54" t="str">
        <f t="shared" si="193"/>
        <v>ne</v>
      </c>
      <c r="BQ903" s="54" t="str">
        <f t="shared" si="194"/>
        <v>ne</v>
      </c>
      <c r="BR903" s="54" t="str">
        <f t="shared" si="195"/>
        <v>ne</v>
      </c>
      <c r="BS903" s="54" t="str">
        <f t="shared" si="186"/>
        <v>ne</v>
      </c>
    </row>
    <row r="904" spans="2:71" x14ac:dyDescent="0.2">
      <c r="B904" s="54" t="e">
        <f>VLOOKUP(E904,'VPS1'!$J$10:$J$29,1,FALSE)</f>
        <v>#N/A</v>
      </c>
      <c r="C904" s="131" t="str">
        <f t="shared" si="187"/>
        <v/>
      </c>
      <c r="D904" s="132"/>
      <c r="E904" s="132"/>
      <c r="F904" s="55"/>
      <c r="G904" s="132"/>
      <c r="H904" s="132"/>
      <c r="I904" s="132"/>
      <c r="J904" s="132"/>
      <c r="K904" s="132"/>
      <c r="L904" s="133"/>
      <c r="M904" s="134"/>
      <c r="N904" s="132"/>
      <c r="O904" s="132"/>
      <c r="P904" s="134" t="str">
        <f t="shared" si="188"/>
        <v>nepildyti</v>
      </c>
      <c r="Q904" s="135" t="str">
        <f t="shared" si="188"/>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82"/>
        <v>0</v>
      </c>
      <c r="BH904" s="54">
        <f t="shared" si="189"/>
        <v>0</v>
      </c>
      <c r="BI904" s="54">
        <f t="shared" si="183"/>
        <v>0</v>
      </c>
      <c r="BJ904" s="54">
        <f t="shared" si="184"/>
        <v>0</v>
      </c>
      <c r="BK904" s="54">
        <f t="shared" si="185"/>
        <v>0</v>
      </c>
      <c r="BL904" s="54">
        <f t="shared" si="190"/>
        <v>0</v>
      </c>
      <c r="BM904" s="54">
        <f t="shared" si="191"/>
        <v>0</v>
      </c>
      <c r="BN904" s="54" t="str">
        <f t="shared" si="192"/>
        <v>ne</v>
      </c>
      <c r="BO904" s="54" t="str">
        <f t="shared" si="193"/>
        <v>ne</v>
      </c>
      <c r="BP904" s="54" t="str">
        <f t="shared" si="193"/>
        <v>ne</v>
      </c>
      <c r="BQ904" s="54" t="str">
        <f t="shared" si="194"/>
        <v>ne</v>
      </c>
      <c r="BR904" s="54" t="str">
        <f t="shared" si="195"/>
        <v>ne</v>
      </c>
      <c r="BS904" s="54" t="str">
        <f t="shared" si="186"/>
        <v>ne</v>
      </c>
    </row>
    <row r="905" spans="2:71" x14ac:dyDescent="0.2">
      <c r="B905" s="54" t="e">
        <f>VLOOKUP(E905,'VPS1'!$J$10:$J$29,1,FALSE)</f>
        <v>#N/A</v>
      </c>
      <c r="C905" s="131" t="str">
        <f t="shared" si="187"/>
        <v/>
      </c>
      <c r="D905" s="132"/>
      <c r="E905" s="132"/>
      <c r="F905" s="55"/>
      <c r="G905" s="132"/>
      <c r="H905" s="132"/>
      <c r="I905" s="132"/>
      <c r="J905" s="132"/>
      <c r="K905" s="132"/>
      <c r="L905" s="133"/>
      <c r="M905" s="134"/>
      <c r="N905" s="132"/>
      <c r="O905" s="132"/>
      <c r="P905" s="134" t="str">
        <f t="shared" si="188"/>
        <v>nepildyti</v>
      </c>
      <c r="Q905" s="135" t="str">
        <f t="shared" si="188"/>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82"/>
        <v>0</v>
      </c>
      <c r="BH905" s="54">
        <f t="shared" si="189"/>
        <v>0</v>
      </c>
      <c r="BI905" s="54">
        <f t="shared" si="183"/>
        <v>0</v>
      </c>
      <c r="BJ905" s="54">
        <f t="shared" si="184"/>
        <v>0</v>
      </c>
      <c r="BK905" s="54">
        <f t="shared" si="185"/>
        <v>0</v>
      </c>
      <c r="BL905" s="54">
        <f t="shared" si="190"/>
        <v>0</v>
      </c>
      <c r="BM905" s="54">
        <f t="shared" si="191"/>
        <v>0</v>
      </c>
      <c r="BN905" s="54" t="str">
        <f t="shared" si="192"/>
        <v>ne</v>
      </c>
      <c r="BO905" s="54" t="str">
        <f t="shared" si="193"/>
        <v>ne</v>
      </c>
      <c r="BP905" s="54" t="str">
        <f t="shared" si="193"/>
        <v>ne</v>
      </c>
      <c r="BQ905" s="54" t="str">
        <f t="shared" si="194"/>
        <v>ne</v>
      </c>
      <c r="BR905" s="54" t="str">
        <f t="shared" si="195"/>
        <v>ne</v>
      </c>
      <c r="BS905" s="54" t="str">
        <f t="shared" si="186"/>
        <v>ne</v>
      </c>
    </row>
    <row r="906" spans="2:71" x14ac:dyDescent="0.2">
      <c r="B906" s="54" t="e">
        <f>VLOOKUP(E906,'VPS1'!$J$10:$J$29,1,FALSE)</f>
        <v>#N/A</v>
      </c>
      <c r="C906" s="131" t="str">
        <f t="shared" si="187"/>
        <v/>
      </c>
      <c r="D906" s="132"/>
      <c r="E906" s="132"/>
      <c r="F906" s="55"/>
      <c r="G906" s="132"/>
      <c r="H906" s="132"/>
      <c r="I906" s="132"/>
      <c r="J906" s="132"/>
      <c r="K906" s="132"/>
      <c r="L906" s="133"/>
      <c r="M906" s="134"/>
      <c r="N906" s="132"/>
      <c r="O906" s="132"/>
      <c r="P906" s="134" t="str">
        <f t="shared" si="188"/>
        <v>nepildyti</v>
      </c>
      <c r="Q906" s="135" t="str">
        <f t="shared" si="188"/>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ref="BG906:BG916" si="196">IF($F906&gt;0,YEAR($F906),)</f>
        <v>0</v>
      </c>
      <c r="BH906" s="54">
        <f t="shared" si="189"/>
        <v>0</v>
      </c>
      <c r="BI906" s="54">
        <f t="shared" ref="BI906:BI969" si="197">IF($AH906&gt;0,YEAR($AH906),)</f>
        <v>0</v>
      </c>
      <c r="BJ906" s="54">
        <f t="shared" ref="BJ906:BJ916" si="198">IF($AI906&gt;0,YEAR($AI906),)</f>
        <v>0</v>
      </c>
      <c r="BK906" s="54">
        <f t="shared" ref="BK906:BK969" si="199">IF($AJ906&gt;0,YEAR($AJ906),)</f>
        <v>0</v>
      </c>
      <c r="BL906" s="54">
        <f t="shared" si="190"/>
        <v>0</v>
      </c>
      <c r="BM906" s="54">
        <f t="shared" si="191"/>
        <v>0</v>
      </c>
      <c r="BN906" s="54" t="str">
        <f t="shared" si="192"/>
        <v>ne</v>
      </c>
      <c r="BO906" s="54" t="str">
        <f t="shared" si="193"/>
        <v>ne</v>
      </c>
      <c r="BP906" s="54" t="str">
        <f t="shared" si="193"/>
        <v>ne</v>
      </c>
      <c r="BQ906" s="54" t="str">
        <f t="shared" si="194"/>
        <v>ne</v>
      </c>
      <c r="BR906" s="54" t="str">
        <f t="shared" si="195"/>
        <v>ne</v>
      </c>
      <c r="BS906" s="54" t="str">
        <f t="shared" ref="BS906:BS969" si="200">IF(BK906&gt;0,"taip","ne")</f>
        <v>ne</v>
      </c>
    </row>
    <row r="907" spans="2:71" x14ac:dyDescent="0.2">
      <c r="B907" s="54" t="e">
        <f>VLOOKUP(E907,'VPS1'!$J$10:$J$29,1,FALSE)</f>
        <v>#N/A</v>
      </c>
      <c r="C907" s="131" t="str">
        <f t="shared" ref="C907:C970" si="201">LEFT(E907,4)</f>
        <v/>
      </c>
      <c r="D907" s="132"/>
      <c r="E907" s="132"/>
      <c r="F907" s="55"/>
      <c r="G907" s="132"/>
      <c r="H907" s="132"/>
      <c r="I907" s="132"/>
      <c r="J907" s="132"/>
      <c r="K907" s="132"/>
      <c r="L907" s="133"/>
      <c r="M907" s="134"/>
      <c r="N907" s="132"/>
      <c r="O907" s="132"/>
      <c r="P907" s="134" t="str">
        <f t="shared" ref="P907:Q970" si="202">IF($N907="fizinis asmuo","užpildykite","nepildyti")</f>
        <v>nepildyti</v>
      </c>
      <c r="Q907" s="135" t="str">
        <f t="shared" si="202"/>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si="196"/>
        <v>0</v>
      </c>
      <c r="BH907" s="54">
        <f t="shared" ref="BH907:BH970" si="203">IF($AF907&gt;0,YEAR($AF907),)</f>
        <v>0</v>
      </c>
      <c r="BI907" s="54">
        <f t="shared" si="197"/>
        <v>0</v>
      </c>
      <c r="BJ907" s="54">
        <f t="shared" si="198"/>
        <v>0</v>
      </c>
      <c r="BK907" s="54">
        <f t="shared" si="199"/>
        <v>0</v>
      </c>
      <c r="BL907" s="54">
        <f t="shared" ref="BL907:BL970" si="204">IF($AK907&gt;0,$AK907,)</f>
        <v>0</v>
      </c>
      <c r="BM907" s="54">
        <f t="shared" ref="BM907:BM970" si="205">IF($AL907&gt;0,$AL907,)</f>
        <v>0</v>
      </c>
      <c r="BN907" s="54" t="str">
        <f t="shared" ref="BN907:BN970" si="206">IF(BH907&gt;0,"taip","ne")</f>
        <v>ne</v>
      </c>
      <c r="BO907" s="54" t="str">
        <f t="shared" ref="BO907:BP970" si="207">IF(BI907&gt;0,"taip","ne")</f>
        <v>ne</v>
      </c>
      <c r="BP907" s="54" t="str">
        <f t="shared" si="207"/>
        <v>ne</v>
      </c>
      <c r="BQ907" s="54" t="str">
        <f t="shared" ref="BQ907:BQ970" si="208">IF(BL907&gt;0,"taip","ne")</f>
        <v>ne</v>
      </c>
      <c r="BR907" s="54" t="str">
        <f t="shared" ref="BR907:BR970" si="209">IF(BM907&gt;0,"taip","ne")</f>
        <v>ne</v>
      </c>
      <c r="BS907" s="54" t="str">
        <f t="shared" si="200"/>
        <v>ne</v>
      </c>
    </row>
    <row r="908" spans="2:71" x14ac:dyDescent="0.2">
      <c r="B908" s="54" t="e">
        <f>VLOOKUP(E908,'VPS1'!$J$10:$J$29,1,FALSE)</f>
        <v>#N/A</v>
      </c>
      <c r="C908" s="131" t="str">
        <f t="shared" si="201"/>
        <v/>
      </c>
      <c r="D908" s="132"/>
      <c r="E908" s="132"/>
      <c r="F908" s="55"/>
      <c r="G908" s="132"/>
      <c r="H908" s="132"/>
      <c r="I908" s="132"/>
      <c r="J908" s="132"/>
      <c r="K908" s="132"/>
      <c r="L908" s="133"/>
      <c r="M908" s="134"/>
      <c r="N908" s="132"/>
      <c r="O908" s="132"/>
      <c r="P908" s="134" t="str">
        <f t="shared" si="202"/>
        <v>nepildyti</v>
      </c>
      <c r="Q908" s="135" t="str">
        <f t="shared" si="20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196"/>
        <v>0</v>
      </c>
      <c r="BH908" s="54">
        <f t="shared" si="203"/>
        <v>0</v>
      </c>
      <c r="BI908" s="54">
        <f t="shared" si="197"/>
        <v>0</v>
      </c>
      <c r="BJ908" s="54">
        <f t="shared" si="198"/>
        <v>0</v>
      </c>
      <c r="BK908" s="54">
        <f t="shared" si="199"/>
        <v>0</v>
      </c>
      <c r="BL908" s="54">
        <f t="shared" si="204"/>
        <v>0</v>
      </c>
      <c r="BM908" s="54">
        <f t="shared" si="205"/>
        <v>0</v>
      </c>
      <c r="BN908" s="54" t="str">
        <f t="shared" si="206"/>
        <v>ne</v>
      </c>
      <c r="BO908" s="54" t="str">
        <f t="shared" si="207"/>
        <v>ne</v>
      </c>
      <c r="BP908" s="54" t="str">
        <f t="shared" si="207"/>
        <v>ne</v>
      </c>
      <c r="BQ908" s="54" t="str">
        <f t="shared" si="208"/>
        <v>ne</v>
      </c>
      <c r="BR908" s="54" t="str">
        <f t="shared" si="209"/>
        <v>ne</v>
      </c>
      <c r="BS908" s="54" t="str">
        <f t="shared" si="200"/>
        <v>ne</v>
      </c>
    </row>
    <row r="909" spans="2:71" x14ac:dyDescent="0.2">
      <c r="B909" s="54" t="e">
        <f>VLOOKUP(E909,'VPS1'!$J$10:$J$29,1,FALSE)</f>
        <v>#N/A</v>
      </c>
      <c r="C909" s="131" t="str">
        <f t="shared" si="201"/>
        <v/>
      </c>
      <c r="D909" s="132"/>
      <c r="E909" s="132"/>
      <c r="F909" s="55"/>
      <c r="G909" s="132"/>
      <c r="H909" s="132"/>
      <c r="I909" s="132"/>
      <c r="J909" s="132"/>
      <c r="K909" s="132"/>
      <c r="L909" s="133"/>
      <c r="M909" s="134"/>
      <c r="N909" s="132"/>
      <c r="O909" s="132"/>
      <c r="P909" s="134" t="str">
        <f t="shared" si="202"/>
        <v>nepildyti</v>
      </c>
      <c r="Q909" s="135" t="str">
        <f t="shared" si="20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196"/>
        <v>0</v>
      </c>
      <c r="BH909" s="54">
        <f t="shared" si="203"/>
        <v>0</v>
      </c>
      <c r="BI909" s="54">
        <f t="shared" si="197"/>
        <v>0</v>
      </c>
      <c r="BJ909" s="54">
        <f t="shared" si="198"/>
        <v>0</v>
      </c>
      <c r="BK909" s="54">
        <f t="shared" si="199"/>
        <v>0</v>
      </c>
      <c r="BL909" s="54">
        <f t="shared" si="204"/>
        <v>0</v>
      </c>
      <c r="BM909" s="54">
        <f t="shared" si="205"/>
        <v>0</v>
      </c>
      <c r="BN909" s="54" t="str">
        <f t="shared" si="206"/>
        <v>ne</v>
      </c>
      <c r="BO909" s="54" t="str">
        <f t="shared" si="207"/>
        <v>ne</v>
      </c>
      <c r="BP909" s="54" t="str">
        <f t="shared" si="207"/>
        <v>ne</v>
      </c>
      <c r="BQ909" s="54" t="str">
        <f t="shared" si="208"/>
        <v>ne</v>
      </c>
      <c r="BR909" s="54" t="str">
        <f t="shared" si="209"/>
        <v>ne</v>
      </c>
      <c r="BS909" s="54" t="str">
        <f t="shared" si="200"/>
        <v>ne</v>
      </c>
    </row>
    <row r="910" spans="2:71" x14ac:dyDescent="0.2">
      <c r="B910" s="54" t="e">
        <f>VLOOKUP(E910,'VPS1'!$J$10:$J$29,1,FALSE)</f>
        <v>#N/A</v>
      </c>
      <c r="C910" s="131" t="str">
        <f t="shared" si="201"/>
        <v/>
      </c>
      <c r="D910" s="132"/>
      <c r="E910" s="132"/>
      <c r="F910" s="55"/>
      <c r="G910" s="132"/>
      <c r="H910" s="132"/>
      <c r="I910" s="132"/>
      <c r="J910" s="132"/>
      <c r="K910" s="132"/>
      <c r="L910" s="133"/>
      <c r="M910" s="134"/>
      <c r="N910" s="132"/>
      <c r="O910" s="132"/>
      <c r="P910" s="134" t="str">
        <f t="shared" si="202"/>
        <v>nepildyti</v>
      </c>
      <c r="Q910" s="135" t="str">
        <f t="shared" si="20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196"/>
        <v>0</v>
      </c>
      <c r="BH910" s="54">
        <f t="shared" si="203"/>
        <v>0</v>
      </c>
      <c r="BI910" s="54">
        <f t="shared" si="197"/>
        <v>0</v>
      </c>
      <c r="BJ910" s="54">
        <f t="shared" si="198"/>
        <v>0</v>
      </c>
      <c r="BK910" s="54">
        <f t="shared" si="199"/>
        <v>0</v>
      </c>
      <c r="BL910" s="54">
        <f t="shared" si="204"/>
        <v>0</v>
      </c>
      <c r="BM910" s="54">
        <f t="shared" si="205"/>
        <v>0</v>
      </c>
      <c r="BN910" s="54" t="str">
        <f t="shared" si="206"/>
        <v>ne</v>
      </c>
      <c r="BO910" s="54" t="str">
        <f t="shared" si="207"/>
        <v>ne</v>
      </c>
      <c r="BP910" s="54" t="str">
        <f t="shared" si="207"/>
        <v>ne</v>
      </c>
      <c r="BQ910" s="54" t="str">
        <f t="shared" si="208"/>
        <v>ne</v>
      </c>
      <c r="BR910" s="54" t="str">
        <f t="shared" si="209"/>
        <v>ne</v>
      </c>
      <c r="BS910" s="54" t="str">
        <f t="shared" si="200"/>
        <v>ne</v>
      </c>
    </row>
    <row r="911" spans="2:71" x14ac:dyDescent="0.2">
      <c r="B911" s="54" t="e">
        <f>VLOOKUP(E911,'VPS1'!$J$10:$J$29,1,FALSE)</f>
        <v>#N/A</v>
      </c>
      <c r="C911" s="131" t="str">
        <f t="shared" si="201"/>
        <v/>
      </c>
      <c r="D911" s="132"/>
      <c r="E911" s="132"/>
      <c r="F911" s="55"/>
      <c r="G911" s="132"/>
      <c r="H911" s="132"/>
      <c r="I911" s="132"/>
      <c r="J911" s="132"/>
      <c r="K911" s="132"/>
      <c r="L911" s="133"/>
      <c r="M911" s="134"/>
      <c r="N911" s="132"/>
      <c r="O911" s="132"/>
      <c r="P911" s="134" t="str">
        <f t="shared" si="202"/>
        <v>nepildyti</v>
      </c>
      <c r="Q911" s="135" t="str">
        <f t="shared" si="20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196"/>
        <v>0</v>
      </c>
      <c r="BH911" s="54">
        <f t="shared" si="203"/>
        <v>0</v>
      </c>
      <c r="BI911" s="54">
        <f t="shared" si="197"/>
        <v>0</v>
      </c>
      <c r="BJ911" s="54">
        <f t="shared" si="198"/>
        <v>0</v>
      </c>
      <c r="BK911" s="54">
        <f t="shared" si="199"/>
        <v>0</v>
      </c>
      <c r="BL911" s="54">
        <f t="shared" si="204"/>
        <v>0</v>
      </c>
      <c r="BM911" s="54">
        <f t="shared" si="205"/>
        <v>0</v>
      </c>
      <c r="BN911" s="54" t="str">
        <f t="shared" si="206"/>
        <v>ne</v>
      </c>
      <c r="BO911" s="54" t="str">
        <f t="shared" si="207"/>
        <v>ne</v>
      </c>
      <c r="BP911" s="54" t="str">
        <f t="shared" si="207"/>
        <v>ne</v>
      </c>
      <c r="BQ911" s="54" t="str">
        <f t="shared" si="208"/>
        <v>ne</v>
      </c>
      <c r="BR911" s="54" t="str">
        <f t="shared" si="209"/>
        <v>ne</v>
      </c>
      <c r="BS911" s="54" t="str">
        <f t="shared" si="200"/>
        <v>ne</v>
      </c>
    </row>
    <row r="912" spans="2:71" x14ac:dyDescent="0.2">
      <c r="B912" s="54" t="e">
        <f>VLOOKUP(E912,'VPS1'!$J$10:$J$29,1,FALSE)</f>
        <v>#N/A</v>
      </c>
      <c r="C912" s="131" t="str">
        <f t="shared" si="201"/>
        <v/>
      </c>
      <c r="D912" s="132"/>
      <c r="E912" s="132"/>
      <c r="F912" s="55"/>
      <c r="G912" s="132"/>
      <c r="H912" s="132"/>
      <c r="I912" s="132"/>
      <c r="J912" s="132"/>
      <c r="K912" s="132"/>
      <c r="L912" s="133"/>
      <c r="M912" s="134"/>
      <c r="N912" s="132"/>
      <c r="O912" s="132"/>
      <c r="P912" s="134" t="str">
        <f t="shared" si="202"/>
        <v>nepildyti</v>
      </c>
      <c r="Q912" s="135" t="str">
        <f t="shared" si="20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196"/>
        <v>0</v>
      </c>
      <c r="BH912" s="54">
        <f t="shared" si="203"/>
        <v>0</v>
      </c>
      <c r="BI912" s="54">
        <f t="shared" si="197"/>
        <v>0</v>
      </c>
      <c r="BJ912" s="54">
        <f t="shared" si="198"/>
        <v>0</v>
      </c>
      <c r="BK912" s="54">
        <f t="shared" si="199"/>
        <v>0</v>
      </c>
      <c r="BL912" s="54">
        <f t="shared" si="204"/>
        <v>0</v>
      </c>
      <c r="BM912" s="54">
        <f t="shared" si="205"/>
        <v>0</v>
      </c>
      <c r="BN912" s="54" t="str">
        <f t="shared" si="206"/>
        <v>ne</v>
      </c>
      <c r="BO912" s="54" t="str">
        <f t="shared" si="207"/>
        <v>ne</v>
      </c>
      <c r="BP912" s="54" t="str">
        <f t="shared" si="207"/>
        <v>ne</v>
      </c>
      <c r="BQ912" s="54" t="str">
        <f t="shared" si="208"/>
        <v>ne</v>
      </c>
      <c r="BR912" s="54" t="str">
        <f t="shared" si="209"/>
        <v>ne</v>
      </c>
      <c r="BS912" s="54" t="str">
        <f t="shared" si="200"/>
        <v>ne</v>
      </c>
    </row>
    <row r="913" spans="1:71" x14ac:dyDescent="0.2">
      <c r="B913" s="54" t="e">
        <f>VLOOKUP(E913,'VPS1'!$J$10:$J$29,1,FALSE)</f>
        <v>#N/A</v>
      </c>
      <c r="C913" s="131" t="str">
        <f t="shared" si="201"/>
        <v/>
      </c>
      <c r="D913" s="132"/>
      <c r="E913" s="132"/>
      <c r="F913" s="55"/>
      <c r="G913" s="132"/>
      <c r="H913" s="132"/>
      <c r="I913" s="132"/>
      <c r="J913" s="132"/>
      <c r="K913" s="132"/>
      <c r="L913" s="133"/>
      <c r="M913" s="134"/>
      <c r="N913" s="132"/>
      <c r="O913" s="132"/>
      <c r="P913" s="134" t="str">
        <f t="shared" si="202"/>
        <v>nepildyti</v>
      </c>
      <c r="Q913" s="135" t="str">
        <f t="shared" si="20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 t="shared" si="196"/>
        <v>0</v>
      </c>
      <c r="BH913" s="54">
        <f t="shared" si="203"/>
        <v>0</v>
      </c>
      <c r="BI913" s="54">
        <f t="shared" si="197"/>
        <v>0</v>
      </c>
      <c r="BJ913" s="54">
        <f t="shared" si="198"/>
        <v>0</v>
      </c>
      <c r="BK913" s="54">
        <f t="shared" si="199"/>
        <v>0</v>
      </c>
      <c r="BL913" s="54">
        <f t="shared" si="204"/>
        <v>0</v>
      </c>
      <c r="BM913" s="54">
        <f t="shared" si="205"/>
        <v>0</v>
      </c>
      <c r="BN913" s="54" t="str">
        <f t="shared" si="206"/>
        <v>ne</v>
      </c>
      <c r="BO913" s="54" t="str">
        <f t="shared" si="207"/>
        <v>ne</v>
      </c>
      <c r="BP913" s="54" t="str">
        <f t="shared" si="207"/>
        <v>ne</v>
      </c>
      <c r="BQ913" s="54" t="str">
        <f t="shared" si="208"/>
        <v>ne</v>
      </c>
      <c r="BR913" s="54" t="str">
        <f t="shared" si="209"/>
        <v>ne</v>
      </c>
      <c r="BS913" s="54" t="str">
        <f t="shared" si="200"/>
        <v>ne</v>
      </c>
    </row>
    <row r="914" spans="1:71" x14ac:dyDescent="0.2">
      <c r="B914" s="54" t="e">
        <f>VLOOKUP(E914,'VPS1'!$J$10:$J$29,1,FALSE)</f>
        <v>#N/A</v>
      </c>
      <c r="C914" s="131" t="str">
        <f t="shared" si="201"/>
        <v/>
      </c>
      <c r="D914" s="132"/>
      <c r="E914" s="132"/>
      <c r="F914" s="55"/>
      <c r="G914" s="132"/>
      <c r="H914" s="132"/>
      <c r="I914" s="132"/>
      <c r="J914" s="132"/>
      <c r="K914" s="132"/>
      <c r="L914" s="133"/>
      <c r="M914" s="134"/>
      <c r="N914" s="132"/>
      <c r="O914" s="132"/>
      <c r="P914" s="134" t="str">
        <f t="shared" si="202"/>
        <v>nepildyti</v>
      </c>
      <c r="Q914" s="135" t="str">
        <f t="shared" si="20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si="196"/>
        <v>0</v>
      </c>
      <c r="BH914" s="54">
        <f t="shared" si="203"/>
        <v>0</v>
      </c>
      <c r="BI914" s="54">
        <f t="shared" si="197"/>
        <v>0</v>
      </c>
      <c r="BJ914" s="54">
        <f t="shared" si="198"/>
        <v>0</v>
      </c>
      <c r="BK914" s="54">
        <f t="shared" si="199"/>
        <v>0</v>
      </c>
      <c r="BL914" s="54">
        <f t="shared" si="204"/>
        <v>0</v>
      </c>
      <c r="BM914" s="54">
        <f t="shared" si="205"/>
        <v>0</v>
      </c>
      <c r="BN914" s="54" t="str">
        <f t="shared" si="206"/>
        <v>ne</v>
      </c>
      <c r="BO914" s="54" t="str">
        <f t="shared" si="207"/>
        <v>ne</v>
      </c>
      <c r="BP914" s="54" t="str">
        <f t="shared" si="207"/>
        <v>ne</v>
      </c>
      <c r="BQ914" s="54" t="str">
        <f t="shared" si="208"/>
        <v>ne</v>
      </c>
      <c r="BR914" s="54" t="str">
        <f t="shared" si="209"/>
        <v>ne</v>
      </c>
      <c r="BS914" s="54" t="str">
        <f t="shared" si="200"/>
        <v>ne</v>
      </c>
    </row>
    <row r="915" spans="1:71" x14ac:dyDescent="0.2">
      <c r="B915" s="54" t="e">
        <f>VLOOKUP(E915,'VPS1'!$J$10:$J$29,1,FALSE)</f>
        <v>#N/A</v>
      </c>
      <c r="C915" s="131" t="str">
        <f t="shared" si="201"/>
        <v/>
      </c>
      <c r="D915" s="132"/>
      <c r="E915" s="132"/>
      <c r="F915" s="55"/>
      <c r="G915" s="132"/>
      <c r="H915" s="132"/>
      <c r="I915" s="132"/>
      <c r="J915" s="132"/>
      <c r="K915" s="132"/>
      <c r="L915" s="133"/>
      <c r="M915" s="134"/>
      <c r="N915" s="132"/>
      <c r="O915" s="132"/>
      <c r="P915" s="134" t="str">
        <f t="shared" si="202"/>
        <v>nepildyti</v>
      </c>
      <c r="Q915" s="135" t="str">
        <f t="shared" si="20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196"/>
        <v>0</v>
      </c>
      <c r="BH915" s="54">
        <f t="shared" si="203"/>
        <v>0</v>
      </c>
      <c r="BI915" s="54">
        <f t="shared" si="197"/>
        <v>0</v>
      </c>
      <c r="BJ915" s="54">
        <f t="shared" si="198"/>
        <v>0</v>
      </c>
      <c r="BK915" s="54">
        <f t="shared" si="199"/>
        <v>0</v>
      </c>
      <c r="BL915" s="54">
        <f t="shared" si="204"/>
        <v>0</v>
      </c>
      <c r="BM915" s="54">
        <f t="shared" si="205"/>
        <v>0</v>
      </c>
      <c r="BN915" s="54" t="str">
        <f t="shared" si="206"/>
        <v>ne</v>
      </c>
      <c r="BO915" s="54" t="str">
        <f t="shared" si="207"/>
        <v>ne</v>
      </c>
      <c r="BP915" s="54" t="str">
        <f t="shared" si="207"/>
        <v>ne</v>
      </c>
      <c r="BQ915" s="54" t="str">
        <f t="shared" si="208"/>
        <v>ne</v>
      </c>
      <c r="BR915" s="54" t="str">
        <f t="shared" si="209"/>
        <v>ne</v>
      </c>
      <c r="BS915" s="54" t="str">
        <f t="shared" si="200"/>
        <v>ne</v>
      </c>
    </row>
    <row r="916" spans="1:71" x14ac:dyDescent="0.2">
      <c r="B916" s="54" t="e">
        <f>VLOOKUP(E916,'VPS1'!$J$10:$J$29,1,FALSE)</f>
        <v>#N/A</v>
      </c>
      <c r="C916" s="131" t="str">
        <f t="shared" si="201"/>
        <v/>
      </c>
      <c r="D916" s="132"/>
      <c r="E916" s="132"/>
      <c r="F916" s="55"/>
      <c r="G916" s="132"/>
      <c r="H916" s="132"/>
      <c r="I916" s="132"/>
      <c r="J916" s="132"/>
      <c r="K916" s="132"/>
      <c r="L916" s="133"/>
      <c r="M916" s="134"/>
      <c r="N916" s="132"/>
      <c r="O916" s="132"/>
      <c r="P916" s="134" t="str">
        <f t="shared" si="202"/>
        <v>nepildyti</v>
      </c>
      <c r="Q916" s="135" t="str">
        <f t="shared" si="20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196"/>
        <v>0</v>
      </c>
      <c r="BH916" s="54">
        <f t="shared" si="203"/>
        <v>0</v>
      </c>
      <c r="BI916" s="54">
        <f t="shared" si="197"/>
        <v>0</v>
      </c>
      <c r="BJ916" s="54">
        <f t="shared" si="198"/>
        <v>0</v>
      </c>
      <c r="BK916" s="54">
        <f t="shared" si="199"/>
        <v>0</v>
      </c>
      <c r="BL916" s="54">
        <f t="shared" si="204"/>
        <v>0</v>
      </c>
      <c r="BM916" s="54">
        <f t="shared" si="205"/>
        <v>0</v>
      </c>
      <c r="BN916" s="54" t="str">
        <f t="shared" si="206"/>
        <v>ne</v>
      </c>
      <c r="BO916" s="54" t="str">
        <f t="shared" si="207"/>
        <v>ne</v>
      </c>
      <c r="BP916" s="54" t="str">
        <f t="shared" si="207"/>
        <v>ne</v>
      </c>
      <c r="BQ916" s="54" t="str">
        <f t="shared" si="208"/>
        <v>ne</v>
      </c>
      <c r="BR916" s="54" t="str">
        <f t="shared" si="209"/>
        <v>ne</v>
      </c>
      <c r="BS916" s="54" t="str">
        <f t="shared" si="200"/>
        <v>ne</v>
      </c>
    </row>
    <row r="917" spans="1:71" s="144" customFormat="1" x14ac:dyDescent="0.2">
      <c r="A917" s="128"/>
      <c r="B917" s="54" t="e">
        <f>VLOOKUP(E917,'VPS1'!$J$10:$J$29,1,FALSE)</f>
        <v>#N/A</v>
      </c>
      <c r="C917" s="131" t="str">
        <f t="shared" si="201"/>
        <v/>
      </c>
      <c r="D917" s="132"/>
      <c r="E917" s="132"/>
      <c r="F917" s="55"/>
      <c r="G917" s="132"/>
      <c r="H917" s="132"/>
      <c r="I917" s="132"/>
      <c r="J917" s="132"/>
      <c r="K917" s="132"/>
      <c r="L917" s="133"/>
      <c r="M917" s="134"/>
      <c r="N917" s="132"/>
      <c r="O917" s="132"/>
      <c r="P917" s="134" t="str">
        <f t="shared" si="202"/>
        <v>nepildyti</v>
      </c>
      <c r="Q917" s="135" t="str">
        <f t="shared" si="20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IF($F917&gt;0,YEAR($F917),)</f>
        <v>0</v>
      </c>
      <c r="BH917" s="54">
        <f t="shared" si="203"/>
        <v>0</v>
      </c>
      <c r="BI917" s="54">
        <f t="shared" si="197"/>
        <v>0</v>
      </c>
      <c r="BJ917" s="54">
        <f>IF($AI917&gt;0,YEAR($AI917),)</f>
        <v>0</v>
      </c>
      <c r="BK917" s="54">
        <f t="shared" si="199"/>
        <v>0</v>
      </c>
      <c r="BL917" s="54">
        <f t="shared" si="204"/>
        <v>0</v>
      </c>
      <c r="BM917" s="54">
        <f t="shared" si="205"/>
        <v>0</v>
      </c>
      <c r="BN917" s="54" t="str">
        <f t="shared" si="206"/>
        <v>ne</v>
      </c>
      <c r="BO917" s="54" t="str">
        <f t="shared" si="207"/>
        <v>ne</v>
      </c>
      <c r="BP917" s="54" t="str">
        <f t="shared" si="207"/>
        <v>ne</v>
      </c>
      <c r="BQ917" s="54" t="str">
        <f t="shared" si="208"/>
        <v>ne</v>
      </c>
      <c r="BR917" s="54" t="str">
        <f t="shared" si="209"/>
        <v>ne</v>
      </c>
      <c r="BS917" s="54" t="str">
        <f t="shared" si="200"/>
        <v>ne</v>
      </c>
    </row>
    <row r="918" spans="1:71" x14ac:dyDescent="0.2">
      <c r="B918" s="54" t="e">
        <f>VLOOKUP(E918,'VPS1'!$J$10:$J$29,1,FALSE)</f>
        <v>#N/A</v>
      </c>
      <c r="C918" s="131" t="str">
        <f t="shared" si="201"/>
        <v/>
      </c>
      <c r="D918" s="132"/>
      <c r="E918" s="132"/>
      <c r="F918" s="55"/>
      <c r="G918" s="132"/>
      <c r="H918" s="132"/>
      <c r="I918" s="132"/>
      <c r="J918" s="132"/>
      <c r="K918" s="132"/>
      <c r="L918" s="133"/>
      <c r="M918" s="134"/>
      <c r="N918" s="132"/>
      <c r="O918" s="132"/>
      <c r="P918" s="134" t="str">
        <f t="shared" si="202"/>
        <v>nepildyti</v>
      </c>
      <c r="Q918" s="135" t="str">
        <f t="shared" si="20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 t="shared" ref="BG918:BG981" si="210">IF($F918&gt;0,YEAR($F918),)</f>
        <v>0</v>
      </c>
      <c r="BH918" s="54">
        <f t="shared" si="203"/>
        <v>0</v>
      </c>
      <c r="BI918" s="54">
        <f t="shared" si="197"/>
        <v>0</v>
      </c>
      <c r="BJ918" s="54">
        <f t="shared" ref="BJ918:BJ981" si="211">IF($AI918&gt;0,YEAR($AI918),)</f>
        <v>0</v>
      </c>
      <c r="BK918" s="54">
        <f t="shared" si="199"/>
        <v>0</v>
      </c>
      <c r="BL918" s="54">
        <f t="shared" si="204"/>
        <v>0</v>
      </c>
      <c r="BM918" s="54">
        <f t="shared" si="205"/>
        <v>0</v>
      </c>
      <c r="BN918" s="54" t="str">
        <f t="shared" si="206"/>
        <v>ne</v>
      </c>
      <c r="BO918" s="54" t="str">
        <f t="shared" si="207"/>
        <v>ne</v>
      </c>
      <c r="BP918" s="54" t="str">
        <f t="shared" si="207"/>
        <v>ne</v>
      </c>
      <c r="BQ918" s="54" t="str">
        <f t="shared" si="208"/>
        <v>ne</v>
      </c>
      <c r="BR918" s="54" t="str">
        <f t="shared" si="209"/>
        <v>ne</v>
      </c>
      <c r="BS918" s="54" t="str">
        <f t="shared" si="200"/>
        <v>ne</v>
      </c>
    </row>
    <row r="919" spans="1:71" x14ac:dyDescent="0.2">
      <c r="B919" s="54" t="e">
        <f>VLOOKUP(E919,'VPS1'!$J$10:$J$29,1,FALSE)</f>
        <v>#N/A</v>
      </c>
      <c r="C919" s="131" t="str">
        <f t="shared" si="201"/>
        <v/>
      </c>
      <c r="D919" s="132"/>
      <c r="E919" s="132"/>
      <c r="F919" s="55"/>
      <c r="G919" s="132"/>
      <c r="H919" s="132"/>
      <c r="I919" s="132"/>
      <c r="J919" s="132"/>
      <c r="K919" s="132"/>
      <c r="L919" s="133"/>
      <c r="M919" s="134"/>
      <c r="N919" s="132"/>
      <c r="O919" s="132"/>
      <c r="P919" s="134" t="str">
        <f t="shared" si="202"/>
        <v>nepildyti</v>
      </c>
      <c r="Q919" s="135" t="str">
        <f t="shared" si="20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si="210"/>
        <v>0</v>
      </c>
      <c r="BH919" s="54">
        <f t="shared" si="203"/>
        <v>0</v>
      </c>
      <c r="BI919" s="54">
        <f t="shared" si="197"/>
        <v>0</v>
      </c>
      <c r="BJ919" s="54">
        <f t="shared" si="211"/>
        <v>0</v>
      </c>
      <c r="BK919" s="54">
        <f t="shared" si="199"/>
        <v>0</v>
      </c>
      <c r="BL919" s="54">
        <f t="shared" si="204"/>
        <v>0</v>
      </c>
      <c r="BM919" s="54">
        <f t="shared" si="205"/>
        <v>0</v>
      </c>
      <c r="BN919" s="54" t="str">
        <f t="shared" si="206"/>
        <v>ne</v>
      </c>
      <c r="BO919" s="54" t="str">
        <f t="shared" si="207"/>
        <v>ne</v>
      </c>
      <c r="BP919" s="54" t="str">
        <f t="shared" si="207"/>
        <v>ne</v>
      </c>
      <c r="BQ919" s="54" t="str">
        <f t="shared" si="208"/>
        <v>ne</v>
      </c>
      <c r="BR919" s="54" t="str">
        <f t="shared" si="209"/>
        <v>ne</v>
      </c>
      <c r="BS919" s="54" t="str">
        <f t="shared" si="200"/>
        <v>ne</v>
      </c>
    </row>
    <row r="920" spans="1:71" x14ac:dyDescent="0.2">
      <c r="B920" s="54" t="e">
        <f>VLOOKUP(E920,'VPS1'!$J$10:$J$29,1,FALSE)</f>
        <v>#N/A</v>
      </c>
      <c r="C920" s="131" t="str">
        <f t="shared" si="201"/>
        <v/>
      </c>
      <c r="D920" s="132"/>
      <c r="E920" s="132"/>
      <c r="F920" s="55"/>
      <c r="G920" s="132"/>
      <c r="H920" s="132"/>
      <c r="I920" s="132"/>
      <c r="J920" s="132"/>
      <c r="K920" s="132"/>
      <c r="L920" s="133"/>
      <c r="M920" s="134"/>
      <c r="N920" s="132"/>
      <c r="O920" s="132"/>
      <c r="P920" s="134" t="str">
        <f t="shared" si="202"/>
        <v>nepildyti</v>
      </c>
      <c r="Q920" s="135" t="str">
        <f t="shared" si="20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10"/>
        <v>0</v>
      </c>
      <c r="BH920" s="54">
        <f t="shared" si="203"/>
        <v>0</v>
      </c>
      <c r="BI920" s="54">
        <f t="shared" si="197"/>
        <v>0</v>
      </c>
      <c r="BJ920" s="54">
        <f t="shared" si="211"/>
        <v>0</v>
      </c>
      <c r="BK920" s="54">
        <f t="shared" si="199"/>
        <v>0</v>
      </c>
      <c r="BL920" s="54">
        <f t="shared" si="204"/>
        <v>0</v>
      </c>
      <c r="BM920" s="54">
        <f t="shared" si="205"/>
        <v>0</v>
      </c>
      <c r="BN920" s="54" t="str">
        <f t="shared" si="206"/>
        <v>ne</v>
      </c>
      <c r="BO920" s="54" t="str">
        <f t="shared" si="207"/>
        <v>ne</v>
      </c>
      <c r="BP920" s="54" t="str">
        <f t="shared" si="207"/>
        <v>ne</v>
      </c>
      <c r="BQ920" s="54" t="str">
        <f t="shared" si="208"/>
        <v>ne</v>
      </c>
      <c r="BR920" s="54" t="str">
        <f t="shared" si="209"/>
        <v>ne</v>
      </c>
      <c r="BS920" s="54" t="str">
        <f t="shared" si="200"/>
        <v>ne</v>
      </c>
    </row>
    <row r="921" spans="1:71" x14ac:dyDescent="0.2">
      <c r="B921" s="54" t="e">
        <f>VLOOKUP(E921,'VPS1'!$J$10:$J$29,1,FALSE)</f>
        <v>#N/A</v>
      </c>
      <c r="C921" s="131" t="str">
        <f t="shared" si="201"/>
        <v/>
      </c>
      <c r="D921" s="132"/>
      <c r="E921" s="132"/>
      <c r="F921" s="55"/>
      <c r="G921" s="132"/>
      <c r="H921" s="132"/>
      <c r="I921" s="132"/>
      <c r="J921" s="132"/>
      <c r="K921" s="132"/>
      <c r="L921" s="133"/>
      <c r="M921" s="134"/>
      <c r="N921" s="132"/>
      <c r="O921" s="132"/>
      <c r="P921" s="134" t="str">
        <f t="shared" si="202"/>
        <v>nepildyti</v>
      </c>
      <c r="Q921" s="135" t="str">
        <f t="shared" si="20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10"/>
        <v>0</v>
      </c>
      <c r="BH921" s="54">
        <f t="shared" si="203"/>
        <v>0</v>
      </c>
      <c r="BI921" s="54">
        <f t="shared" si="197"/>
        <v>0</v>
      </c>
      <c r="BJ921" s="54">
        <f t="shared" si="211"/>
        <v>0</v>
      </c>
      <c r="BK921" s="54">
        <f t="shared" si="199"/>
        <v>0</v>
      </c>
      <c r="BL921" s="54">
        <f t="shared" si="204"/>
        <v>0</v>
      </c>
      <c r="BM921" s="54">
        <f t="shared" si="205"/>
        <v>0</v>
      </c>
      <c r="BN921" s="54" t="str">
        <f t="shared" si="206"/>
        <v>ne</v>
      </c>
      <c r="BO921" s="54" t="str">
        <f t="shared" si="207"/>
        <v>ne</v>
      </c>
      <c r="BP921" s="54" t="str">
        <f t="shared" si="207"/>
        <v>ne</v>
      </c>
      <c r="BQ921" s="54" t="str">
        <f t="shared" si="208"/>
        <v>ne</v>
      </c>
      <c r="BR921" s="54" t="str">
        <f t="shared" si="209"/>
        <v>ne</v>
      </c>
      <c r="BS921" s="54" t="str">
        <f t="shared" si="200"/>
        <v>ne</v>
      </c>
    </row>
    <row r="922" spans="1:71" x14ac:dyDescent="0.2">
      <c r="B922" s="54" t="e">
        <f>VLOOKUP(E922,'VPS1'!$J$10:$J$29,1,FALSE)</f>
        <v>#N/A</v>
      </c>
      <c r="C922" s="131" t="str">
        <f t="shared" si="201"/>
        <v/>
      </c>
      <c r="D922" s="132"/>
      <c r="E922" s="132"/>
      <c r="F922" s="55"/>
      <c r="G922" s="132"/>
      <c r="H922" s="132"/>
      <c r="I922" s="132"/>
      <c r="J922" s="132"/>
      <c r="K922" s="132"/>
      <c r="L922" s="133"/>
      <c r="M922" s="134"/>
      <c r="N922" s="132"/>
      <c r="O922" s="132"/>
      <c r="P922" s="134" t="str">
        <f t="shared" si="202"/>
        <v>nepildyti</v>
      </c>
      <c r="Q922" s="135" t="str">
        <f t="shared" si="20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10"/>
        <v>0</v>
      </c>
      <c r="BH922" s="54">
        <f t="shared" si="203"/>
        <v>0</v>
      </c>
      <c r="BI922" s="54">
        <f t="shared" si="197"/>
        <v>0</v>
      </c>
      <c r="BJ922" s="54">
        <f t="shared" si="211"/>
        <v>0</v>
      </c>
      <c r="BK922" s="54">
        <f t="shared" si="199"/>
        <v>0</v>
      </c>
      <c r="BL922" s="54">
        <f t="shared" si="204"/>
        <v>0</v>
      </c>
      <c r="BM922" s="54">
        <f t="shared" si="205"/>
        <v>0</v>
      </c>
      <c r="BN922" s="54" t="str">
        <f t="shared" si="206"/>
        <v>ne</v>
      </c>
      <c r="BO922" s="54" t="str">
        <f t="shared" si="207"/>
        <v>ne</v>
      </c>
      <c r="BP922" s="54" t="str">
        <f t="shared" si="207"/>
        <v>ne</v>
      </c>
      <c r="BQ922" s="54" t="str">
        <f t="shared" si="208"/>
        <v>ne</v>
      </c>
      <c r="BR922" s="54" t="str">
        <f t="shared" si="209"/>
        <v>ne</v>
      </c>
      <c r="BS922" s="54" t="str">
        <f t="shared" si="200"/>
        <v>ne</v>
      </c>
    </row>
    <row r="923" spans="1:71" x14ac:dyDescent="0.2">
      <c r="B923" s="54" t="e">
        <f>VLOOKUP(E923,'VPS1'!$J$10:$J$29,1,FALSE)</f>
        <v>#N/A</v>
      </c>
      <c r="C923" s="131" t="str">
        <f t="shared" si="201"/>
        <v/>
      </c>
      <c r="D923" s="132"/>
      <c r="E923" s="132"/>
      <c r="F923" s="55"/>
      <c r="G923" s="132"/>
      <c r="H923" s="132"/>
      <c r="I923" s="132"/>
      <c r="J923" s="132"/>
      <c r="K923" s="132"/>
      <c r="L923" s="133"/>
      <c r="M923" s="134"/>
      <c r="N923" s="132"/>
      <c r="O923" s="132"/>
      <c r="P923" s="134" t="str">
        <f t="shared" si="202"/>
        <v>nepildyti</v>
      </c>
      <c r="Q923" s="135" t="str">
        <f t="shared" si="20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10"/>
        <v>0</v>
      </c>
      <c r="BH923" s="54">
        <f t="shared" si="203"/>
        <v>0</v>
      </c>
      <c r="BI923" s="54">
        <f t="shared" si="197"/>
        <v>0</v>
      </c>
      <c r="BJ923" s="54">
        <f t="shared" si="211"/>
        <v>0</v>
      </c>
      <c r="BK923" s="54">
        <f t="shared" si="199"/>
        <v>0</v>
      </c>
      <c r="BL923" s="54">
        <f t="shared" si="204"/>
        <v>0</v>
      </c>
      <c r="BM923" s="54">
        <f t="shared" si="205"/>
        <v>0</v>
      </c>
      <c r="BN923" s="54" t="str">
        <f t="shared" si="206"/>
        <v>ne</v>
      </c>
      <c r="BO923" s="54" t="str">
        <f t="shared" si="207"/>
        <v>ne</v>
      </c>
      <c r="BP923" s="54" t="str">
        <f t="shared" si="207"/>
        <v>ne</v>
      </c>
      <c r="BQ923" s="54" t="str">
        <f t="shared" si="208"/>
        <v>ne</v>
      </c>
      <c r="BR923" s="54" t="str">
        <f t="shared" si="209"/>
        <v>ne</v>
      </c>
      <c r="BS923" s="54" t="str">
        <f t="shared" si="200"/>
        <v>ne</v>
      </c>
    </row>
    <row r="924" spans="1:71" x14ac:dyDescent="0.2">
      <c r="B924" s="54" t="e">
        <f>VLOOKUP(E924,'VPS1'!$J$10:$J$29,1,FALSE)</f>
        <v>#N/A</v>
      </c>
      <c r="C924" s="131" t="str">
        <f t="shared" si="201"/>
        <v/>
      </c>
      <c r="D924" s="132"/>
      <c r="E924" s="132"/>
      <c r="F924" s="55"/>
      <c r="G924" s="132"/>
      <c r="H924" s="132"/>
      <c r="I924" s="132"/>
      <c r="J924" s="132"/>
      <c r="K924" s="132"/>
      <c r="L924" s="133"/>
      <c r="M924" s="134"/>
      <c r="N924" s="132"/>
      <c r="O924" s="132"/>
      <c r="P924" s="134" t="str">
        <f t="shared" si="202"/>
        <v>nepildyti</v>
      </c>
      <c r="Q924" s="135" t="str">
        <f t="shared" si="20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10"/>
        <v>0</v>
      </c>
      <c r="BH924" s="54">
        <f t="shared" si="203"/>
        <v>0</v>
      </c>
      <c r="BI924" s="54">
        <f t="shared" si="197"/>
        <v>0</v>
      </c>
      <c r="BJ924" s="54">
        <f t="shared" si="211"/>
        <v>0</v>
      </c>
      <c r="BK924" s="54">
        <f t="shared" si="199"/>
        <v>0</v>
      </c>
      <c r="BL924" s="54">
        <f t="shared" si="204"/>
        <v>0</v>
      </c>
      <c r="BM924" s="54">
        <f t="shared" si="205"/>
        <v>0</v>
      </c>
      <c r="BN924" s="54" t="str">
        <f t="shared" si="206"/>
        <v>ne</v>
      </c>
      <c r="BO924" s="54" t="str">
        <f t="shared" si="207"/>
        <v>ne</v>
      </c>
      <c r="BP924" s="54" t="str">
        <f t="shared" si="207"/>
        <v>ne</v>
      </c>
      <c r="BQ924" s="54" t="str">
        <f t="shared" si="208"/>
        <v>ne</v>
      </c>
      <c r="BR924" s="54" t="str">
        <f t="shared" si="209"/>
        <v>ne</v>
      </c>
      <c r="BS924" s="54" t="str">
        <f t="shared" si="200"/>
        <v>ne</v>
      </c>
    </row>
    <row r="925" spans="1:71" x14ac:dyDescent="0.2">
      <c r="B925" s="54" t="e">
        <f>VLOOKUP(E925,'VPS1'!$J$10:$J$29,1,FALSE)</f>
        <v>#N/A</v>
      </c>
      <c r="C925" s="131" t="str">
        <f t="shared" si="201"/>
        <v/>
      </c>
      <c r="D925" s="132"/>
      <c r="E925" s="132"/>
      <c r="F925" s="55"/>
      <c r="G925" s="132"/>
      <c r="H925" s="132"/>
      <c r="I925" s="132"/>
      <c r="J925" s="132"/>
      <c r="K925" s="132"/>
      <c r="L925" s="133"/>
      <c r="M925" s="134"/>
      <c r="N925" s="132"/>
      <c r="O925" s="132"/>
      <c r="P925" s="134" t="str">
        <f t="shared" si="202"/>
        <v>nepildyti</v>
      </c>
      <c r="Q925" s="135" t="str">
        <f t="shared" si="20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10"/>
        <v>0</v>
      </c>
      <c r="BH925" s="54">
        <f t="shared" si="203"/>
        <v>0</v>
      </c>
      <c r="BI925" s="54">
        <f t="shared" si="197"/>
        <v>0</v>
      </c>
      <c r="BJ925" s="54">
        <f t="shared" si="211"/>
        <v>0</v>
      </c>
      <c r="BK925" s="54">
        <f t="shared" si="199"/>
        <v>0</v>
      </c>
      <c r="BL925" s="54">
        <f t="shared" si="204"/>
        <v>0</v>
      </c>
      <c r="BM925" s="54">
        <f t="shared" si="205"/>
        <v>0</v>
      </c>
      <c r="BN925" s="54" t="str">
        <f t="shared" si="206"/>
        <v>ne</v>
      </c>
      <c r="BO925" s="54" t="str">
        <f t="shared" si="207"/>
        <v>ne</v>
      </c>
      <c r="BP925" s="54" t="str">
        <f t="shared" si="207"/>
        <v>ne</v>
      </c>
      <c r="BQ925" s="54" t="str">
        <f t="shared" si="208"/>
        <v>ne</v>
      </c>
      <c r="BR925" s="54" t="str">
        <f t="shared" si="209"/>
        <v>ne</v>
      </c>
      <c r="BS925" s="54" t="str">
        <f t="shared" si="200"/>
        <v>ne</v>
      </c>
    </row>
    <row r="926" spans="1:71" x14ac:dyDescent="0.2">
      <c r="B926" s="54" t="e">
        <f>VLOOKUP(E926,'VPS1'!$J$10:$J$29,1,FALSE)</f>
        <v>#N/A</v>
      </c>
      <c r="C926" s="131" t="str">
        <f t="shared" si="201"/>
        <v/>
      </c>
      <c r="D926" s="132"/>
      <c r="E926" s="132"/>
      <c r="F926" s="55"/>
      <c r="G926" s="132"/>
      <c r="H926" s="132"/>
      <c r="I926" s="132"/>
      <c r="J926" s="132"/>
      <c r="K926" s="132"/>
      <c r="L926" s="133"/>
      <c r="M926" s="134"/>
      <c r="N926" s="132"/>
      <c r="O926" s="132"/>
      <c r="P926" s="134" t="str">
        <f t="shared" si="202"/>
        <v>nepildyti</v>
      </c>
      <c r="Q926" s="135" t="str">
        <f t="shared" si="20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10"/>
        <v>0</v>
      </c>
      <c r="BH926" s="54">
        <f t="shared" si="203"/>
        <v>0</v>
      </c>
      <c r="BI926" s="54">
        <f t="shared" si="197"/>
        <v>0</v>
      </c>
      <c r="BJ926" s="54">
        <f t="shared" si="211"/>
        <v>0</v>
      </c>
      <c r="BK926" s="54">
        <f t="shared" si="199"/>
        <v>0</v>
      </c>
      <c r="BL926" s="54">
        <f t="shared" si="204"/>
        <v>0</v>
      </c>
      <c r="BM926" s="54">
        <f t="shared" si="205"/>
        <v>0</v>
      </c>
      <c r="BN926" s="54" t="str">
        <f t="shared" si="206"/>
        <v>ne</v>
      </c>
      <c r="BO926" s="54" t="str">
        <f t="shared" si="207"/>
        <v>ne</v>
      </c>
      <c r="BP926" s="54" t="str">
        <f t="shared" si="207"/>
        <v>ne</v>
      </c>
      <c r="BQ926" s="54" t="str">
        <f t="shared" si="208"/>
        <v>ne</v>
      </c>
      <c r="BR926" s="54" t="str">
        <f t="shared" si="209"/>
        <v>ne</v>
      </c>
      <c r="BS926" s="54" t="str">
        <f t="shared" si="200"/>
        <v>ne</v>
      </c>
    </row>
    <row r="927" spans="1:71" x14ac:dyDescent="0.2">
      <c r="B927" s="54" t="e">
        <f>VLOOKUP(E927,'VPS1'!$J$10:$J$29,1,FALSE)</f>
        <v>#N/A</v>
      </c>
      <c r="C927" s="131" t="str">
        <f t="shared" si="201"/>
        <v/>
      </c>
      <c r="D927" s="132"/>
      <c r="E927" s="132"/>
      <c r="F927" s="55"/>
      <c r="G927" s="132"/>
      <c r="H927" s="132"/>
      <c r="I927" s="132"/>
      <c r="J927" s="132"/>
      <c r="K927" s="132"/>
      <c r="L927" s="133"/>
      <c r="M927" s="134"/>
      <c r="N927" s="132"/>
      <c r="O927" s="132"/>
      <c r="P927" s="134" t="str">
        <f t="shared" si="202"/>
        <v>nepildyti</v>
      </c>
      <c r="Q927" s="135" t="str">
        <f t="shared" si="20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10"/>
        <v>0</v>
      </c>
      <c r="BH927" s="54">
        <f t="shared" si="203"/>
        <v>0</v>
      </c>
      <c r="BI927" s="54">
        <f t="shared" si="197"/>
        <v>0</v>
      </c>
      <c r="BJ927" s="54">
        <f t="shared" si="211"/>
        <v>0</v>
      </c>
      <c r="BK927" s="54">
        <f t="shared" si="199"/>
        <v>0</v>
      </c>
      <c r="BL927" s="54">
        <f t="shared" si="204"/>
        <v>0</v>
      </c>
      <c r="BM927" s="54">
        <f t="shared" si="205"/>
        <v>0</v>
      </c>
      <c r="BN927" s="54" t="str">
        <f t="shared" si="206"/>
        <v>ne</v>
      </c>
      <c r="BO927" s="54" t="str">
        <f t="shared" si="207"/>
        <v>ne</v>
      </c>
      <c r="BP927" s="54" t="str">
        <f t="shared" si="207"/>
        <v>ne</v>
      </c>
      <c r="BQ927" s="54" t="str">
        <f t="shared" si="208"/>
        <v>ne</v>
      </c>
      <c r="BR927" s="54" t="str">
        <f t="shared" si="209"/>
        <v>ne</v>
      </c>
      <c r="BS927" s="54" t="str">
        <f t="shared" si="200"/>
        <v>ne</v>
      </c>
    </row>
    <row r="928" spans="1:71" x14ac:dyDescent="0.2">
      <c r="B928" s="54" t="e">
        <f>VLOOKUP(E928,'VPS1'!$J$10:$J$29,1,FALSE)</f>
        <v>#N/A</v>
      </c>
      <c r="C928" s="131" t="str">
        <f t="shared" si="201"/>
        <v/>
      </c>
      <c r="D928" s="132"/>
      <c r="E928" s="132"/>
      <c r="F928" s="55"/>
      <c r="G928" s="132"/>
      <c r="H928" s="132"/>
      <c r="I928" s="132"/>
      <c r="J928" s="132"/>
      <c r="K928" s="132"/>
      <c r="L928" s="133"/>
      <c r="M928" s="134"/>
      <c r="N928" s="132"/>
      <c r="O928" s="132"/>
      <c r="P928" s="134" t="str">
        <f t="shared" si="202"/>
        <v>nepildyti</v>
      </c>
      <c r="Q928" s="135" t="str">
        <f t="shared" si="20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10"/>
        <v>0</v>
      </c>
      <c r="BH928" s="54">
        <f t="shared" si="203"/>
        <v>0</v>
      </c>
      <c r="BI928" s="54">
        <f t="shared" si="197"/>
        <v>0</v>
      </c>
      <c r="BJ928" s="54">
        <f t="shared" si="211"/>
        <v>0</v>
      </c>
      <c r="BK928" s="54">
        <f t="shared" si="199"/>
        <v>0</v>
      </c>
      <c r="BL928" s="54">
        <f t="shared" si="204"/>
        <v>0</v>
      </c>
      <c r="BM928" s="54">
        <f t="shared" si="205"/>
        <v>0</v>
      </c>
      <c r="BN928" s="54" t="str">
        <f t="shared" si="206"/>
        <v>ne</v>
      </c>
      <c r="BO928" s="54" t="str">
        <f t="shared" si="207"/>
        <v>ne</v>
      </c>
      <c r="BP928" s="54" t="str">
        <f t="shared" si="207"/>
        <v>ne</v>
      </c>
      <c r="BQ928" s="54" t="str">
        <f t="shared" si="208"/>
        <v>ne</v>
      </c>
      <c r="BR928" s="54" t="str">
        <f t="shared" si="209"/>
        <v>ne</v>
      </c>
      <c r="BS928" s="54" t="str">
        <f t="shared" si="200"/>
        <v>ne</v>
      </c>
    </row>
    <row r="929" spans="2:71" x14ac:dyDescent="0.2">
      <c r="B929" s="54" t="e">
        <f>VLOOKUP(E929,'VPS1'!$J$10:$J$29,1,FALSE)</f>
        <v>#N/A</v>
      </c>
      <c r="C929" s="131" t="str">
        <f t="shared" si="201"/>
        <v/>
      </c>
      <c r="D929" s="132"/>
      <c r="E929" s="132"/>
      <c r="F929" s="55"/>
      <c r="G929" s="132"/>
      <c r="H929" s="132"/>
      <c r="I929" s="132"/>
      <c r="J929" s="132"/>
      <c r="K929" s="132"/>
      <c r="L929" s="133"/>
      <c r="M929" s="134"/>
      <c r="N929" s="132"/>
      <c r="O929" s="132"/>
      <c r="P929" s="134" t="str">
        <f t="shared" si="202"/>
        <v>nepildyti</v>
      </c>
      <c r="Q929" s="135" t="str">
        <f t="shared" si="20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10"/>
        <v>0</v>
      </c>
      <c r="BH929" s="54">
        <f t="shared" si="203"/>
        <v>0</v>
      </c>
      <c r="BI929" s="54">
        <f t="shared" si="197"/>
        <v>0</v>
      </c>
      <c r="BJ929" s="54">
        <f t="shared" si="211"/>
        <v>0</v>
      </c>
      <c r="BK929" s="54">
        <f t="shared" si="199"/>
        <v>0</v>
      </c>
      <c r="BL929" s="54">
        <f t="shared" si="204"/>
        <v>0</v>
      </c>
      <c r="BM929" s="54">
        <f t="shared" si="205"/>
        <v>0</v>
      </c>
      <c r="BN929" s="54" t="str">
        <f t="shared" si="206"/>
        <v>ne</v>
      </c>
      <c r="BO929" s="54" t="str">
        <f t="shared" si="207"/>
        <v>ne</v>
      </c>
      <c r="BP929" s="54" t="str">
        <f t="shared" si="207"/>
        <v>ne</v>
      </c>
      <c r="BQ929" s="54" t="str">
        <f t="shared" si="208"/>
        <v>ne</v>
      </c>
      <c r="BR929" s="54" t="str">
        <f t="shared" si="209"/>
        <v>ne</v>
      </c>
      <c r="BS929" s="54" t="str">
        <f t="shared" si="200"/>
        <v>ne</v>
      </c>
    </row>
    <row r="930" spans="2:71" x14ac:dyDescent="0.2">
      <c r="B930" s="54" t="e">
        <f>VLOOKUP(E930,'VPS1'!$J$10:$J$29,1,FALSE)</f>
        <v>#N/A</v>
      </c>
      <c r="C930" s="131" t="str">
        <f t="shared" si="201"/>
        <v/>
      </c>
      <c r="D930" s="132"/>
      <c r="E930" s="132"/>
      <c r="F930" s="55"/>
      <c r="G930" s="132"/>
      <c r="H930" s="132"/>
      <c r="I930" s="132"/>
      <c r="J930" s="132"/>
      <c r="K930" s="132"/>
      <c r="L930" s="133"/>
      <c r="M930" s="134"/>
      <c r="N930" s="132"/>
      <c r="O930" s="132"/>
      <c r="P930" s="134" t="str">
        <f t="shared" si="202"/>
        <v>nepildyti</v>
      </c>
      <c r="Q930" s="135" t="str">
        <f t="shared" si="20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10"/>
        <v>0</v>
      </c>
      <c r="BH930" s="54">
        <f t="shared" si="203"/>
        <v>0</v>
      </c>
      <c r="BI930" s="54">
        <f t="shared" si="197"/>
        <v>0</v>
      </c>
      <c r="BJ930" s="54">
        <f t="shared" si="211"/>
        <v>0</v>
      </c>
      <c r="BK930" s="54">
        <f t="shared" si="199"/>
        <v>0</v>
      </c>
      <c r="BL930" s="54">
        <f t="shared" si="204"/>
        <v>0</v>
      </c>
      <c r="BM930" s="54">
        <f t="shared" si="205"/>
        <v>0</v>
      </c>
      <c r="BN930" s="54" t="str">
        <f t="shared" si="206"/>
        <v>ne</v>
      </c>
      <c r="BO930" s="54" t="str">
        <f t="shared" si="207"/>
        <v>ne</v>
      </c>
      <c r="BP930" s="54" t="str">
        <f t="shared" si="207"/>
        <v>ne</v>
      </c>
      <c r="BQ930" s="54" t="str">
        <f t="shared" si="208"/>
        <v>ne</v>
      </c>
      <c r="BR930" s="54" t="str">
        <f t="shared" si="209"/>
        <v>ne</v>
      </c>
      <c r="BS930" s="54" t="str">
        <f t="shared" si="200"/>
        <v>ne</v>
      </c>
    </row>
    <row r="931" spans="2:71" x14ac:dyDescent="0.2">
      <c r="B931" s="54" t="e">
        <f>VLOOKUP(E931,'VPS1'!$J$10:$J$29,1,FALSE)</f>
        <v>#N/A</v>
      </c>
      <c r="C931" s="131" t="str">
        <f t="shared" si="201"/>
        <v/>
      </c>
      <c r="D931" s="132"/>
      <c r="E931" s="132"/>
      <c r="F931" s="55"/>
      <c r="G931" s="132"/>
      <c r="H931" s="132"/>
      <c r="I931" s="132"/>
      <c r="J931" s="132"/>
      <c r="K931" s="132"/>
      <c r="L931" s="133"/>
      <c r="M931" s="134"/>
      <c r="N931" s="132"/>
      <c r="O931" s="132"/>
      <c r="P931" s="134" t="str">
        <f t="shared" si="202"/>
        <v>nepildyti</v>
      </c>
      <c r="Q931" s="135" t="str">
        <f t="shared" si="20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10"/>
        <v>0</v>
      </c>
      <c r="BH931" s="54">
        <f t="shared" si="203"/>
        <v>0</v>
      </c>
      <c r="BI931" s="54">
        <f t="shared" si="197"/>
        <v>0</v>
      </c>
      <c r="BJ931" s="54">
        <f t="shared" si="211"/>
        <v>0</v>
      </c>
      <c r="BK931" s="54">
        <f t="shared" si="199"/>
        <v>0</v>
      </c>
      <c r="BL931" s="54">
        <f t="shared" si="204"/>
        <v>0</v>
      </c>
      <c r="BM931" s="54">
        <f t="shared" si="205"/>
        <v>0</v>
      </c>
      <c r="BN931" s="54" t="str">
        <f t="shared" si="206"/>
        <v>ne</v>
      </c>
      <c r="BO931" s="54" t="str">
        <f t="shared" si="207"/>
        <v>ne</v>
      </c>
      <c r="BP931" s="54" t="str">
        <f t="shared" si="207"/>
        <v>ne</v>
      </c>
      <c r="BQ931" s="54" t="str">
        <f t="shared" si="208"/>
        <v>ne</v>
      </c>
      <c r="BR931" s="54" t="str">
        <f t="shared" si="209"/>
        <v>ne</v>
      </c>
      <c r="BS931" s="54" t="str">
        <f t="shared" si="200"/>
        <v>ne</v>
      </c>
    </row>
    <row r="932" spans="2:71" x14ac:dyDescent="0.2">
      <c r="B932" s="54" t="e">
        <f>VLOOKUP(E932,'VPS1'!$J$10:$J$29,1,FALSE)</f>
        <v>#N/A</v>
      </c>
      <c r="C932" s="131" t="str">
        <f t="shared" si="201"/>
        <v/>
      </c>
      <c r="D932" s="132"/>
      <c r="E932" s="132"/>
      <c r="F932" s="55"/>
      <c r="G932" s="132"/>
      <c r="H932" s="132"/>
      <c r="I932" s="132"/>
      <c r="J932" s="132"/>
      <c r="K932" s="132"/>
      <c r="L932" s="133"/>
      <c r="M932" s="134"/>
      <c r="N932" s="132"/>
      <c r="O932" s="132"/>
      <c r="P932" s="134" t="str">
        <f t="shared" si="202"/>
        <v>nepildyti</v>
      </c>
      <c r="Q932" s="135" t="str">
        <f t="shared" si="20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10"/>
        <v>0</v>
      </c>
      <c r="BH932" s="54">
        <f t="shared" si="203"/>
        <v>0</v>
      </c>
      <c r="BI932" s="54">
        <f t="shared" si="197"/>
        <v>0</v>
      </c>
      <c r="BJ932" s="54">
        <f t="shared" si="211"/>
        <v>0</v>
      </c>
      <c r="BK932" s="54">
        <f t="shared" si="199"/>
        <v>0</v>
      </c>
      <c r="BL932" s="54">
        <f t="shared" si="204"/>
        <v>0</v>
      </c>
      <c r="BM932" s="54">
        <f t="shared" si="205"/>
        <v>0</v>
      </c>
      <c r="BN932" s="54" t="str">
        <f t="shared" si="206"/>
        <v>ne</v>
      </c>
      <c r="BO932" s="54" t="str">
        <f t="shared" si="207"/>
        <v>ne</v>
      </c>
      <c r="BP932" s="54" t="str">
        <f t="shared" si="207"/>
        <v>ne</v>
      </c>
      <c r="BQ932" s="54" t="str">
        <f t="shared" si="208"/>
        <v>ne</v>
      </c>
      <c r="BR932" s="54" t="str">
        <f t="shared" si="209"/>
        <v>ne</v>
      </c>
      <c r="BS932" s="54" t="str">
        <f t="shared" si="200"/>
        <v>ne</v>
      </c>
    </row>
    <row r="933" spans="2:71" x14ac:dyDescent="0.2">
      <c r="B933" s="54" t="e">
        <f>VLOOKUP(E933,'VPS1'!$J$10:$J$29,1,FALSE)</f>
        <v>#N/A</v>
      </c>
      <c r="C933" s="131" t="str">
        <f t="shared" si="201"/>
        <v/>
      </c>
      <c r="D933" s="132"/>
      <c r="E933" s="132"/>
      <c r="F933" s="55"/>
      <c r="G933" s="132"/>
      <c r="H933" s="132"/>
      <c r="I933" s="132"/>
      <c r="J933" s="132"/>
      <c r="K933" s="132"/>
      <c r="L933" s="133"/>
      <c r="M933" s="134"/>
      <c r="N933" s="132"/>
      <c r="O933" s="132"/>
      <c r="P933" s="134" t="str">
        <f t="shared" si="202"/>
        <v>nepildyti</v>
      </c>
      <c r="Q933" s="135" t="str">
        <f t="shared" si="20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10"/>
        <v>0</v>
      </c>
      <c r="BH933" s="54">
        <f t="shared" si="203"/>
        <v>0</v>
      </c>
      <c r="BI933" s="54">
        <f t="shared" si="197"/>
        <v>0</v>
      </c>
      <c r="BJ933" s="54">
        <f t="shared" si="211"/>
        <v>0</v>
      </c>
      <c r="BK933" s="54">
        <f t="shared" si="199"/>
        <v>0</v>
      </c>
      <c r="BL933" s="54">
        <f t="shared" si="204"/>
        <v>0</v>
      </c>
      <c r="BM933" s="54">
        <f t="shared" si="205"/>
        <v>0</v>
      </c>
      <c r="BN933" s="54" t="str">
        <f t="shared" si="206"/>
        <v>ne</v>
      </c>
      <c r="BO933" s="54" t="str">
        <f t="shared" si="207"/>
        <v>ne</v>
      </c>
      <c r="BP933" s="54" t="str">
        <f t="shared" si="207"/>
        <v>ne</v>
      </c>
      <c r="BQ933" s="54" t="str">
        <f t="shared" si="208"/>
        <v>ne</v>
      </c>
      <c r="BR933" s="54" t="str">
        <f t="shared" si="209"/>
        <v>ne</v>
      </c>
      <c r="BS933" s="54" t="str">
        <f t="shared" si="200"/>
        <v>ne</v>
      </c>
    </row>
    <row r="934" spans="2:71" x14ac:dyDescent="0.2">
      <c r="B934" s="54" t="e">
        <f>VLOOKUP(E934,'VPS1'!$J$10:$J$29,1,FALSE)</f>
        <v>#N/A</v>
      </c>
      <c r="C934" s="131" t="str">
        <f t="shared" si="201"/>
        <v/>
      </c>
      <c r="D934" s="132"/>
      <c r="E934" s="132"/>
      <c r="F934" s="55"/>
      <c r="G934" s="132"/>
      <c r="H934" s="132"/>
      <c r="I934" s="132"/>
      <c r="J934" s="132"/>
      <c r="K934" s="132"/>
      <c r="L934" s="133"/>
      <c r="M934" s="134"/>
      <c r="N934" s="132"/>
      <c r="O934" s="132"/>
      <c r="P934" s="134" t="str">
        <f t="shared" si="202"/>
        <v>nepildyti</v>
      </c>
      <c r="Q934" s="135" t="str">
        <f t="shared" si="20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10"/>
        <v>0</v>
      </c>
      <c r="BH934" s="54">
        <f t="shared" si="203"/>
        <v>0</v>
      </c>
      <c r="BI934" s="54">
        <f t="shared" si="197"/>
        <v>0</v>
      </c>
      <c r="BJ934" s="54">
        <f t="shared" si="211"/>
        <v>0</v>
      </c>
      <c r="BK934" s="54">
        <f t="shared" si="199"/>
        <v>0</v>
      </c>
      <c r="BL934" s="54">
        <f t="shared" si="204"/>
        <v>0</v>
      </c>
      <c r="BM934" s="54">
        <f t="shared" si="205"/>
        <v>0</v>
      </c>
      <c r="BN934" s="54" t="str">
        <f t="shared" si="206"/>
        <v>ne</v>
      </c>
      <c r="BO934" s="54" t="str">
        <f t="shared" si="207"/>
        <v>ne</v>
      </c>
      <c r="BP934" s="54" t="str">
        <f t="shared" si="207"/>
        <v>ne</v>
      </c>
      <c r="BQ934" s="54" t="str">
        <f t="shared" si="208"/>
        <v>ne</v>
      </c>
      <c r="BR934" s="54" t="str">
        <f t="shared" si="209"/>
        <v>ne</v>
      </c>
      <c r="BS934" s="54" t="str">
        <f t="shared" si="200"/>
        <v>ne</v>
      </c>
    </row>
    <row r="935" spans="2:71" x14ac:dyDescent="0.2">
      <c r="B935" s="54" t="e">
        <f>VLOOKUP(E935,'VPS1'!$J$10:$J$29,1,FALSE)</f>
        <v>#N/A</v>
      </c>
      <c r="C935" s="131" t="str">
        <f t="shared" si="201"/>
        <v/>
      </c>
      <c r="D935" s="132"/>
      <c r="E935" s="132"/>
      <c r="F935" s="55"/>
      <c r="G935" s="132"/>
      <c r="H935" s="132"/>
      <c r="I935" s="132"/>
      <c r="J935" s="132"/>
      <c r="K935" s="132"/>
      <c r="L935" s="133"/>
      <c r="M935" s="134"/>
      <c r="N935" s="132"/>
      <c r="O935" s="132"/>
      <c r="P935" s="134" t="str">
        <f t="shared" si="202"/>
        <v>nepildyti</v>
      </c>
      <c r="Q935" s="135" t="str">
        <f t="shared" si="20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10"/>
        <v>0</v>
      </c>
      <c r="BH935" s="54">
        <f t="shared" si="203"/>
        <v>0</v>
      </c>
      <c r="BI935" s="54">
        <f t="shared" si="197"/>
        <v>0</v>
      </c>
      <c r="BJ935" s="54">
        <f t="shared" si="211"/>
        <v>0</v>
      </c>
      <c r="BK935" s="54">
        <f t="shared" si="199"/>
        <v>0</v>
      </c>
      <c r="BL935" s="54">
        <f t="shared" si="204"/>
        <v>0</v>
      </c>
      <c r="BM935" s="54">
        <f t="shared" si="205"/>
        <v>0</v>
      </c>
      <c r="BN935" s="54" t="str">
        <f t="shared" si="206"/>
        <v>ne</v>
      </c>
      <c r="BO935" s="54" t="str">
        <f t="shared" si="207"/>
        <v>ne</v>
      </c>
      <c r="BP935" s="54" t="str">
        <f t="shared" si="207"/>
        <v>ne</v>
      </c>
      <c r="BQ935" s="54" t="str">
        <f t="shared" si="208"/>
        <v>ne</v>
      </c>
      <c r="BR935" s="54" t="str">
        <f t="shared" si="209"/>
        <v>ne</v>
      </c>
      <c r="BS935" s="54" t="str">
        <f t="shared" si="200"/>
        <v>ne</v>
      </c>
    </row>
    <row r="936" spans="2:71" x14ac:dyDescent="0.2">
      <c r="B936" s="54" t="e">
        <f>VLOOKUP(E936,'VPS1'!$J$10:$J$29,1,FALSE)</f>
        <v>#N/A</v>
      </c>
      <c r="C936" s="131" t="str">
        <f t="shared" si="201"/>
        <v/>
      </c>
      <c r="D936" s="132"/>
      <c r="E936" s="132"/>
      <c r="F936" s="55"/>
      <c r="G936" s="132"/>
      <c r="H936" s="132"/>
      <c r="I936" s="132"/>
      <c r="J936" s="132"/>
      <c r="K936" s="132"/>
      <c r="L936" s="133"/>
      <c r="M936" s="134"/>
      <c r="N936" s="132"/>
      <c r="O936" s="132"/>
      <c r="P936" s="134" t="str">
        <f t="shared" si="202"/>
        <v>nepildyti</v>
      </c>
      <c r="Q936" s="135" t="str">
        <f t="shared" si="20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10"/>
        <v>0</v>
      </c>
      <c r="BH936" s="54">
        <f t="shared" si="203"/>
        <v>0</v>
      </c>
      <c r="BI936" s="54">
        <f t="shared" si="197"/>
        <v>0</v>
      </c>
      <c r="BJ936" s="54">
        <f t="shared" si="211"/>
        <v>0</v>
      </c>
      <c r="BK936" s="54">
        <f t="shared" si="199"/>
        <v>0</v>
      </c>
      <c r="BL936" s="54">
        <f t="shared" si="204"/>
        <v>0</v>
      </c>
      <c r="BM936" s="54">
        <f t="shared" si="205"/>
        <v>0</v>
      </c>
      <c r="BN936" s="54" t="str">
        <f t="shared" si="206"/>
        <v>ne</v>
      </c>
      <c r="BO936" s="54" t="str">
        <f t="shared" si="207"/>
        <v>ne</v>
      </c>
      <c r="BP936" s="54" t="str">
        <f t="shared" si="207"/>
        <v>ne</v>
      </c>
      <c r="BQ936" s="54" t="str">
        <f t="shared" si="208"/>
        <v>ne</v>
      </c>
      <c r="BR936" s="54" t="str">
        <f t="shared" si="209"/>
        <v>ne</v>
      </c>
      <c r="BS936" s="54" t="str">
        <f t="shared" si="200"/>
        <v>ne</v>
      </c>
    </row>
    <row r="937" spans="2:71" x14ac:dyDescent="0.2">
      <c r="B937" s="54" t="e">
        <f>VLOOKUP(E937,'VPS1'!$J$10:$J$29,1,FALSE)</f>
        <v>#N/A</v>
      </c>
      <c r="C937" s="131" t="str">
        <f t="shared" si="201"/>
        <v/>
      </c>
      <c r="D937" s="132"/>
      <c r="E937" s="132"/>
      <c r="F937" s="55"/>
      <c r="G937" s="132"/>
      <c r="H937" s="132"/>
      <c r="I937" s="132"/>
      <c r="J937" s="132"/>
      <c r="K937" s="132"/>
      <c r="L937" s="133"/>
      <c r="M937" s="134"/>
      <c r="N937" s="132"/>
      <c r="O937" s="132"/>
      <c r="P937" s="134" t="str">
        <f t="shared" si="202"/>
        <v>nepildyti</v>
      </c>
      <c r="Q937" s="135" t="str">
        <f t="shared" si="20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10"/>
        <v>0</v>
      </c>
      <c r="BH937" s="54">
        <f t="shared" si="203"/>
        <v>0</v>
      </c>
      <c r="BI937" s="54">
        <f t="shared" si="197"/>
        <v>0</v>
      </c>
      <c r="BJ937" s="54">
        <f t="shared" si="211"/>
        <v>0</v>
      </c>
      <c r="BK937" s="54">
        <f t="shared" si="199"/>
        <v>0</v>
      </c>
      <c r="BL937" s="54">
        <f t="shared" si="204"/>
        <v>0</v>
      </c>
      <c r="BM937" s="54">
        <f t="shared" si="205"/>
        <v>0</v>
      </c>
      <c r="BN937" s="54" t="str">
        <f t="shared" si="206"/>
        <v>ne</v>
      </c>
      <c r="BO937" s="54" t="str">
        <f t="shared" si="207"/>
        <v>ne</v>
      </c>
      <c r="BP937" s="54" t="str">
        <f t="shared" si="207"/>
        <v>ne</v>
      </c>
      <c r="BQ937" s="54" t="str">
        <f t="shared" si="208"/>
        <v>ne</v>
      </c>
      <c r="BR937" s="54" t="str">
        <f t="shared" si="209"/>
        <v>ne</v>
      </c>
      <c r="BS937" s="54" t="str">
        <f t="shared" si="200"/>
        <v>ne</v>
      </c>
    </row>
    <row r="938" spans="2:71" x14ac:dyDescent="0.2">
      <c r="B938" s="54" t="e">
        <f>VLOOKUP(E938,'VPS1'!$J$10:$J$29,1,FALSE)</f>
        <v>#N/A</v>
      </c>
      <c r="C938" s="131" t="str">
        <f t="shared" si="201"/>
        <v/>
      </c>
      <c r="D938" s="132"/>
      <c r="E938" s="132"/>
      <c r="F938" s="55"/>
      <c r="G938" s="132"/>
      <c r="H938" s="132"/>
      <c r="I938" s="132"/>
      <c r="J938" s="132"/>
      <c r="K938" s="132"/>
      <c r="L938" s="133"/>
      <c r="M938" s="134"/>
      <c r="N938" s="132"/>
      <c r="O938" s="132"/>
      <c r="P938" s="134" t="str">
        <f t="shared" si="202"/>
        <v>nepildyti</v>
      </c>
      <c r="Q938" s="135" t="str">
        <f t="shared" si="20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10"/>
        <v>0</v>
      </c>
      <c r="BH938" s="54">
        <f t="shared" si="203"/>
        <v>0</v>
      </c>
      <c r="BI938" s="54">
        <f t="shared" si="197"/>
        <v>0</v>
      </c>
      <c r="BJ938" s="54">
        <f t="shared" si="211"/>
        <v>0</v>
      </c>
      <c r="BK938" s="54">
        <f t="shared" si="199"/>
        <v>0</v>
      </c>
      <c r="BL938" s="54">
        <f t="shared" si="204"/>
        <v>0</v>
      </c>
      <c r="BM938" s="54">
        <f t="shared" si="205"/>
        <v>0</v>
      </c>
      <c r="BN938" s="54" t="str">
        <f t="shared" si="206"/>
        <v>ne</v>
      </c>
      <c r="BO938" s="54" t="str">
        <f t="shared" si="207"/>
        <v>ne</v>
      </c>
      <c r="BP938" s="54" t="str">
        <f t="shared" si="207"/>
        <v>ne</v>
      </c>
      <c r="BQ938" s="54" t="str">
        <f t="shared" si="208"/>
        <v>ne</v>
      </c>
      <c r="BR938" s="54" t="str">
        <f t="shared" si="209"/>
        <v>ne</v>
      </c>
      <c r="BS938" s="54" t="str">
        <f t="shared" si="200"/>
        <v>ne</v>
      </c>
    </row>
    <row r="939" spans="2:71" x14ac:dyDescent="0.2">
      <c r="B939" s="54" t="e">
        <f>VLOOKUP(E939,'VPS1'!$J$10:$J$29,1,FALSE)</f>
        <v>#N/A</v>
      </c>
      <c r="C939" s="131" t="str">
        <f t="shared" si="201"/>
        <v/>
      </c>
      <c r="D939" s="132"/>
      <c r="E939" s="132"/>
      <c r="F939" s="55"/>
      <c r="G939" s="132"/>
      <c r="H939" s="132"/>
      <c r="I939" s="132"/>
      <c r="J939" s="132"/>
      <c r="K939" s="132"/>
      <c r="L939" s="133"/>
      <c r="M939" s="134"/>
      <c r="N939" s="132"/>
      <c r="O939" s="132"/>
      <c r="P939" s="134" t="str">
        <f t="shared" si="202"/>
        <v>nepildyti</v>
      </c>
      <c r="Q939" s="135" t="str">
        <f t="shared" si="20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10"/>
        <v>0</v>
      </c>
      <c r="BH939" s="54">
        <f t="shared" si="203"/>
        <v>0</v>
      </c>
      <c r="BI939" s="54">
        <f t="shared" si="197"/>
        <v>0</v>
      </c>
      <c r="BJ939" s="54">
        <f t="shared" si="211"/>
        <v>0</v>
      </c>
      <c r="BK939" s="54">
        <f t="shared" si="199"/>
        <v>0</v>
      </c>
      <c r="BL939" s="54">
        <f t="shared" si="204"/>
        <v>0</v>
      </c>
      <c r="BM939" s="54">
        <f t="shared" si="205"/>
        <v>0</v>
      </c>
      <c r="BN939" s="54" t="str">
        <f t="shared" si="206"/>
        <v>ne</v>
      </c>
      <c r="BO939" s="54" t="str">
        <f t="shared" si="207"/>
        <v>ne</v>
      </c>
      <c r="BP939" s="54" t="str">
        <f t="shared" si="207"/>
        <v>ne</v>
      </c>
      <c r="BQ939" s="54" t="str">
        <f t="shared" si="208"/>
        <v>ne</v>
      </c>
      <c r="BR939" s="54" t="str">
        <f t="shared" si="209"/>
        <v>ne</v>
      </c>
      <c r="BS939" s="54" t="str">
        <f t="shared" si="200"/>
        <v>ne</v>
      </c>
    </row>
    <row r="940" spans="2:71" x14ac:dyDescent="0.2">
      <c r="B940" s="54" t="e">
        <f>VLOOKUP(E940,'VPS1'!$J$10:$J$29,1,FALSE)</f>
        <v>#N/A</v>
      </c>
      <c r="C940" s="131" t="str">
        <f t="shared" si="201"/>
        <v/>
      </c>
      <c r="D940" s="132"/>
      <c r="E940" s="132"/>
      <c r="F940" s="55"/>
      <c r="G940" s="132"/>
      <c r="H940" s="132"/>
      <c r="I940" s="132"/>
      <c r="J940" s="132"/>
      <c r="K940" s="132"/>
      <c r="L940" s="133"/>
      <c r="M940" s="134"/>
      <c r="N940" s="132"/>
      <c r="O940" s="132"/>
      <c r="P940" s="134" t="str">
        <f t="shared" si="202"/>
        <v>nepildyti</v>
      </c>
      <c r="Q940" s="135" t="str">
        <f t="shared" si="20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10"/>
        <v>0</v>
      </c>
      <c r="BH940" s="54">
        <f t="shared" si="203"/>
        <v>0</v>
      </c>
      <c r="BI940" s="54">
        <f t="shared" si="197"/>
        <v>0</v>
      </c>
      <c r="BJ940" s="54">
        <f t="shared" si="211"/>
        <v>0</v>
      </c>
      <c r="BK940" s="54">
        <f t="shared" si="199"/>
        <v>0</v>
      </c>
      <c r="BL940" s="54">
        <f t="shared" si="204"/>
        <v>0</v>
      </c>
      <c r="BM940" s="54">
        <f t="shared" si="205"/>
        <v>0</v>
      </c>
      <c r="BN940" s="54" t="str">
        <f t="shared" si="206"/>
        <v>ne</v>
      </c>
      <c r="BO940" s="54" t="str">
        <f t="shared" si="207"/>
        <v>ne</v>
      </c>
      <c r="BP940" s="54" t="str">
        <f t="shared" si="207"/>
        <v>ne</v>
      </c>
      <c r="BQ940" s="54" t="str">
        <f t="shared" si="208"/>
        <v>ne</v>
      </c>
      <c r="BR940" s="54" t="str">
        <f t="shared" si="209"/>
        <v>ne</v>
      </c>
      <c r="BS940" s="54" t="str">
        <f t="shared" si="200"/>
        <v>ne</v>
      </c>
    </row>
    <row r="941" spans="2:71" x14ac:dyDescent="0.2">
      <c r="B941" s="54" t="e">
        <f>VLOOKUP(E941,'VPS1'!$J$10:$J$29,1,FALSE)</f>
        <v>#N/A</v>
      </c>
      <c r="C941" s="131" t="str">
        <f t="shared" si="201"/>
        <v/>
      </c>
      <c r="D941" s="132"/>
      <c r="E941" s="132"/>
      <c r="F941" s="55"/>
      <c r="G941" s="132"/>
      <c r="H941" s="132"/>
      <c r="I941" s="132"/>
      <c r="J941" s="132"/>
      <c r="K941" s="132"/>
      <c r="L941" s="133"/>
      <c r="M941" s="134"/>
      <c r="N941" s="132"/>
      <c r="O941" s="132"/>
      <c r="P941" s="134" t="str">
        <f t="shared" si="202"/>
        <v>nepildyti</v>
      </c>
      <c r="Q941" s="135" t="str">
        <f t="shared" si="20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10"/>
        <v>0</v>
      </c>
      <c r="BH941" s="54">
        <f t="shared" si="203"/>
        <v>0</v>
      </c>
      <c r="BI941" s="54">
        <f t="shared" si="197"/>
        <v>0</v>
      </c>
      <c r="BJ941" s="54">
        <f t="shared" si="211"/>
        <v>0</v>
      </c>
      <c r="BK941" s="54">
        <f t="shared" si="199"/>
        <v>0</v>
      </c>
      <c r="BL941" s="54">
        <f t="shared" si="204"/>
        <v>0</v>
      </c>
      <c r="BM941" s="54">
        <f t="shared" si="205"/>
        <v>0</v>
      </c>
      <c r="BN941" s="54" t="str">
        <f t="shared" si="206"/>
        <v>ne</v>
      </c>
      <c r="BO941" s="54" t="str">
        <f t="shared" si="207"/>
        <v>ne</v>
      </c>
      <c r="BP941" s="54" t="str">
        <f t="shared" si="207"/>
        <v>ne</v>
      </c>
      <c r="BQ941" s="54" t="str">
        <f t="shared" si="208"/>
        <v>ne</v>
      </c>
      <c r="BR941" s="54" t="str">
        <f t="shared" si="209"/>
        <v>ne</v>
      </c>
      <c r="BS941" s="54" t="str">
        <f t="shared" si="200"/>
        <v>ne</v>
      </c>
    </row>
    <row r="942" spans="2:71" x14ac:dyDescent="0.2">
      <c r="B942" s="54" t="e">
        <f>VLOOKUP(E942,'VPS1'!$J$10:$J$29,1,FALSE)</f>
        <v>#N/A</v>
      </c>
      <c r="C942" s="131" t="str">
        <f t="shared" si="201"/>
        <v/>
      </c>
      <c r="D942" s="132"/>
      <c r="E942" s="132"/>
      <c r="F942" s="55"/>
      <c r="G942" s="132"/>
      <c r="H942" s="132"/>
      <c r="I942" s="132"/>
      <c r="J942" s="132"/>
      <c r="K942" s="132"/>
      <c r="L942" s="133"/>
      <c r="M942" s="134"/>
      <c r="N942" s="132"/>
      <c r="O942" s="132"/>
      <c r="P942" s="134" t="str">
        <f t="shared" si="202"/>
        <v>nepildyti</v>
      </c>
      <c r="Q942" s="135" t="str">
        <f t="shared" si="20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10"/>
        <v>0</v>
      </c>
      <c r="BH942" s="54">
        <f t="shared" si="203"/>
        <v>0</v>
      </c>
      <c r="BI942" s="54">
        <f t="shared" si="197"/>
        <v>0</v>
      </c>
      <c r="BJ942" s="54">
        <f t="shared" si="211"/>
        <v>0</v>
      </c>
      <c r="BK942" s="54">
        <f t="shared" si="199"/>
        <v>0</v>
      </c>
      <c r="BL942" s="54">
        <f t="shared" si="204"/>
        <v>0</v>
      </c>
      <c r="BM942" s="54">
        <f t="shared" si="205"/>
        <v>0</v>
      </c>
      <c r="BN942" s="54" t="str">
        <f t="shared" si="206"/>
        <v>ne</v>
      </c>
      <c r="BO942" s="54" t="str">
        <f t="shared" si="207"/>
        <v>ne</v>
      </c>
      <c r="BP942" s="54" t="str">
        <f t="shared" si="207"/>
        <v>ne</v>
      </c>
      <c r="BQ942" s="54" t="str">
        <f t="shared" si="208"/>
        <v>ne</v>
      </c>
      <c r="BR942" s="54" t="str">
        <f t="shared" si="209"/>
        <v>ne</v>
      </c>
      <c r="BS942" s="54" t="str">
        <f t="shared" si="200"/>
        <v>ne</v>
      </c>
    </row>
    <row r="943" spans="2:71" x14ac:dyDescent="0.2">
      <c r="B943" s="54" t="e">
        <f>VLOOKUP(E943,'VPS1'!$J$10:$J$29,1,FALSE)</f>
        <v>#N/A</v>
      </c>
      <c r="C943" s="131" t="str">
        <f t="shared" si="201"/>
        <v/>
      </c>
      <c r="D943" s="132"/>
      <c r="E943" s="132"/>
      <c r="F943" s="55"/>
      <c r="G943" s="132"/>
      <c r="H943" s="132"/>
      <c r="I943" s="132"/>
      <c r="J943" s="132"/>
      <c r="K943" s="132"/>
      <c r="L943" s="133"/>
      <c r="M943" s="134"/>
      <c r="N943" s="132"/>
      <c r="O943" s="132"/>
      <c r="P943" s="134" t="str">
        <f t="shared" si="202"/>
        <v>nepildyti</v>
      </c>
      <c r="Q943" s="135" t="str">
        <f t="shared" si="20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10"/>
        <v>0</v>
      </c>
      <c r="BH943" s="54">
        <f t="shared" si="203"/>
        <v>0</v>
      </c>
      <c r="BI943" s="54">
        <f t="shared" si="197"/>
        <v>0</v>
      </c>
      <c r="BJ943" s="54">
        <f t="shared" si="211"/>
        <v>0</v>
      </c>
      <c r="BK943" s="54">
        <f t="shared" si="199"/>
        <v>0</v>
      </c>
      <c r="BL943" s="54">
        <f t="shared" si="204"/>
        <v>0</v>
      </c>
      <c r="BM943" s="54">
        <f t="shared" si="205"/>
        <v>0</v>
      </c>
      <c r="BN943" s="54" t="str">
        <f t="shared" si="206"/>
        <v>ne</v>
      </c>
      <c r="BO943" s="54" t="str">
        <f t="shared" si="207"/>
        <v>ne</v>
      </c>
      <c r="BP943" s="54" t="str">
        <f t="shared" si="207"/>
        <v>ne</v>
      </c>
      <c r="BQ943" s="54" t="str">
        <f t="shared" si="208"/>
        <v>ne</v>
      </c>
      <c r="BR943" s="54" t="str">
        <f t="shared" si="209"/>
        <v>ne</v>
      </c>
      <c r="BS943" s="54" t="str">
        <f t="shared" si="200"/>
        <v>ne</v>
      </c>
    </row>
    <row r="944" spans="2:71" x14ac:dyDescent="0.2">
      <c r="B944" s="54" t="e">
        <f>VLOOKUP(E944,'VPS1'!$J$10:$J$29,1,FALSE)</f>
        <v>#N/A</v>
      </c>
      <c r="C944" s="131" t="str">
        <f t="shared" si="201"/>
        <v/>
      </c>
      <c r="D944" s="132"/>
      <c r="E944" s="132"/>
      <c r="F944" s="55"/>
      <c r="G944" s="132"/>
      <c r="H944" s="132"/>
      <c r="I944" s="132"/>
      <c r="J944" s="132"/>
      <c r="K944" s="132"/>
      <c r="L944" s="133"/>
      <c r="M944" s="134"/>
      <c r="N944" s="132"/>
      <c r="O944" s="132"/>
      <c r="P944" s="134" t="str">
        <f t="shared" si="202"/>
        <v>nepildyti</v>
      </c>
      <c r="Q944" s="135" t="str">
        <f t="shared" si="20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10"/>
        <v>0</v>
      </c>
      <c r="BH944" s="54">
        <f t="shared" si="203"/>
        <v>0</v>
      </c>
      <c r="BI944" s="54">
        <f t="shared" si="197"/>
        <v>0</v>
      </c>
      <c r="BJ944" s="54">
        <f t="shared" si="211"/>
        <v>0</v>
      </c>
      <c r="BK944" s="54">
        <f t="shared" si="199"/>
        <v>0</v>
      </c>
      <c r="BL944" s="54">
        <f t="shared" si="204"/>
        <v>0</v>
      </c>
      <c r="BM944" s="54">
        <f t="shared" si="205"/>
        <v>0</v>
      </c>
      <c r="BN944" s="54" t="str">
        <f t="shared" si="206"/>
        <v>ne</v>
      </c>
      <c r="BO944" s="54" t="str">
        <f t="shared" si="207"/>
        <v>ne</v>
      </c>
      <c r="BP944" s="54" t="str">
        <f t="shared" si="207"/>
        <v>ne</v>
      </c>
      <c r="BQ944" s="54" t="str">
        <f t="shared" si="208"/>
        <v>ne</v>
      </c>
      <c r="BR944" s="54" t="str">
        <f t="shared" si="209"/>
        <v>ne</v>
      </c>
      <c r="BS944" s="54" t="str">
        <f t="shared" si="200"/>
        <v>ne</v>
      </c>
    </row>
    <row r="945" spans="2:71" x14ac:dyDescent="0.2">
      <c r="B945" s="54" t="e">
        <f>VLOOKUP(E945,'VPS1'!$J$10:$J$29,1,FALSE)</f>
        <v>#N/A</v>
      </c>
      <c r="C945" s="131" t="str">
        <f t="shared" si="201"/>
        <v/>
      </c>
      <c r="D945" s="132"/>
      <c r="E945" s="132"/>
      <c r="F945" s="55"/>
      <c r="G945" s="132"/>
      <c r="H945" s="132"/>
      <c r="I945" s="132"/>
      <c r="J945" s="132"/>
      <c r="K945" s="132"/>
      <c r="L945" s="133"/>
      <c r="M945" s="134"/>
      <c r="N945" s="132"/>
      <c r="O945" s="132"/>
      <c r="P945" s="134" t="str">
        <f t="shared" si="202"/>
        <v>nepildyti</v>
      </c>
      <c r="Q945" s="135" t="str">
        <f t="shared" si="20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10"/>
        <v>0</v>
      </c>
      <c r="BH945" s="54">
        <f t="shared" si="203"/>
        <v>0</v>
      </c>
      <c r="BI945" s="54">
        <f t="shared" si="197"/>
        <v>0</v>
      </c>
      <c r="BJ945" s="54">
        <f t="shared" si="211"/>
        <v>0</v>
      </c>
      <c r="BK945" s="54">
        <f t="shared" si="199"/>
        <v>0</v>
      </c>
      <c r="BL945" s="54">
        <f t="shared" si="204"/>
        <v>0</v>
      </c>
      <c r="BM945" s="54">
        <f t="shared" si="205"/>
        <v>0</v>
      </c>
      <c r="BN945" s="54" t="str">
        <f t="shared" si="206"/>
        <v>ne</v>
      </c>
      <c r="BO945" s="54" t="str">
        <f t="shared" si="207"/>
        <v>ne</v>
      </c>
      <c r="BP945" s="54" t="str">
        <f t="shared" si="207"/>
        <v>ne</v>
      </c>
      <c r="BQ945" s="54" t="str">
        <f t="shared" si="208"/>
        <v>ne</v>
      </c>
      <c r="BR945" s="54" t="str">
        <f t="shared" si="209"/>
        <v>ne</v>
      </c>
      <c r="BS945" s="54" t="str">
        <f t="shared" si="200"/>
        <v>ne</v>
      </c>
    </row>
    <row r="946" spans="2:71" x14ac:dyDescent="0.2">
      <c r="B946" s="54" t="e">
        <f>VLOOKUP(E946,'VPS1'!$J$10:$J$29,1,FALSE)</f>
        <v>#N/A</v>
      </c>
      <c r="C946" s="131" t="str">
        <f t="shared" si="201"/>
        <v/>
      </c>
      <c r="D946" s="132"/>
      <c r="E946" s="132"/>
      <c r="F946" s="55"/>
      <c r="G946" s="132"/>
      <c r="H946" s="132"/>
      <c r="I946" s="132"/>
      <c r="J946" s="132"/>
      <c r="K946" s="132"/>
      <c r="L946" s="133"/>
      <c r="M946" s="134"/>
      <c r="N946" s="132"/>
      <c r="O946" s="132"/>
      <c r="P946" s="134" t="str">
        <f t="shared" si="202"/>
        <v>nepildyti</v>
      </c>
      <c r="Q946" s="135" t="str">
        <f t="shared" si="20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10"/>
        <v>0</v>
      </c>
      <c r="BH946" s="54">
        <f t="shared" si="203"/>
        <v>0</v>
      </c>
      <c r="BI946" s="54">
        <f t="shared" si="197"/>
        <v>0</v>
      </c>
      <c r="BJ946" s="54">
        <f t="shared" si="211"/>
        <v>0</v>
      </c>
      <c r="BK946" s="54">
        <f t="shared" si="199"/>
        <v>0</v>
      </c>
      <c r="BL946" s="54">
        <f t="shared" si="204"/>
        <v>0</v>
      </c>
      <c r="BM946" s="54">
        <f t="shared" si="205"/>
        <v>0</v>
      </c>
      <c r="BN946" s="54" t="str">
        <f t="shared" si="206"/>
        <v>ne</v>
      </c>
      <c r="BO946" s="54" t="str">
        <f t="shared" si="207"/>
        <v>ne</v>
      </c>
      <c r="BP946" s="54" t="str">
        <f t="shared" si="207"/>
        <v>ne</v>
      </c>
      <c r="BQ946" s="54" t="str">
        <f t="shared" si="208"/>
        <v>ne</v>
      </c>
      <c r="BR946" s="54" t="str">
        <f t="shared" si="209"/>
        <v>ne</v>
      </c>
      <c r="BS946" s="54" t="str">
        <f t="shared" si="200"/>
        <v>ne</v>
      </c>
    </row>
    <row r="947" spans="2:71" x14ac:dyDescent="0.2">
      <c r="B947" s="54" t="e">
        <f>VLOOKUP(E947,'VPS1'!$J$10:$J$29,1,FALSE)</f>
        <v>#N/A</v>
      </c>
      <c r="C947" s="131" t="str">
        <f t="shared" si="201"/>
        <v/>
      </c>
      <c r="D947" s="132"/>
      <c r="E947" s="132"/>
      <c r="F947" s="55"/>
      <c r="G947" s="132"/>
      <c r="H947" s="132"/>
      <c r="I947" s="132"/>
      <c r="J947" s="132"/>
      <c r="K947" s="132"/>
      <c r="L947" s="133"/>
      <c r="M947" s="134"/>
      <c r="N947" s="132"/>
      <c r="O947" s="132"/>
      <c r="P947" s="134" t="str">
        <f t="shared" si="202"/>
        <v>nepildyti</v>
      </c>
      <c r="Q947" s="135" t="str">
        <f t="shared" si="20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10"/>
        <v>0</v>
      </c>
      <c r="BH947" s="54">
        <f t="shared" si="203"/>
        <v>0</v>
      </c>
      <c r="BI947" s="54">
        <f t="shared" si="197"/>
        <v>0</v>
      </c>
      <c r="BJ947" s="54">
        <f t="shared" si="211"/>
        <v>0</v>
      </c>
      <c r="BK947" s="54">
        <f t="shared" si="199"/>
        <v>0</v>
      </c>
      <c r="BL947" s="54">
        <f t="shared" si="204"/>
        <v>0</v>
      </c>
      <c r="BM947" s="54">
        <f t="shared" si="205"/>
        <v>0</v>
      </c>
      <c r="BN947" s="54" t="str">
        <f t="shared" si="206"/>
        <v>ne</v>
      </c>
      <c r="BO947" s="54" t="str">
        <f t="shared" si="207"/>
        <v>ne</v>
      </c>
      <c r="BP947" s="54" t="str">
        <f t="shared" si="207"/>
        <v>ne</v>
      </c>
      <c r="BQ947" s="54" t="str">
        <f t="shared" si="208"/>
        <v>ne</v>
      </c>
      <c r="BR947" s="54" t="str">
        <f t="shared" si="209"/>
        <v>ne</v>
      </c>
      <c r="BS947" s="54" t="str">
        <f t="shared" si="200"/>
        <v>ne</v>
      </c>
    </row>
    <row r="948" spans="2:71" x14ac:dyDescent="0.2">
      <c r="B948" s="54" t="e">
        <f>VLOOKUP(E948,'VPS1'!$J$10:$J$29,1,FALSE)</f>
        <v>#N/A</v>
      </c>
      <c r="C948" s="131" t="str">
        <f t="shared" si="201"/>
        <v/>
      </c>
      <c r="D948" s="132"/>
      <c r="E948" s="132"/>
      <c r="F948" s="55"/>
      <c r="G948" s="132"/>
      <c r="H948" s="132"/>
      <c r="I948" s="132"/>
      <c r="J948" s="132"/>
      <c r="K948" s="132"/>
      <c r="L948" s="133"/>
      <c r="M948" s="134"/>
      <c r="N948" s="132"/>
      <c r="O948" s="132"/>
      <c r="P948" s="134" t="str">
        <f t="shared" si="202"/>
        <v>nepildyti</v>
      </c>
      <c r="Q948" s="135" t="str">
        <f t="shared" si="20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10"/>
        <v>0</v>
      </c>
      <c r="BH948" s="54">
        <f t="shared" si="203"/>
        <v>0</v>
      </c>
      <c r="BI948" s="54">
        <f t="shared" si="197"/>
        <v>0</v>
      </c>
      <c r="BJ948" s="54">
        <f t="shared" si="211"/>
        <v>0</v>
      </c>
      <c r="BK948" s="54">
        <f t="shared" si="199"/>
        <v>0</v>
      </c>
      <c r="BL948" s="54">
        <f t="shared" si="204"/>
        <v>0</v>
      </c>
      <c r="BM948" s="54">
        <f t="shared" si="205"/>
        <v>0</v>
      </c>
      <c r="BN948" s="54" t="str">
        <f t="shared" si="206"/>
        <v>ne</v>
      </c>
      <c r="BO948" s="54" t="str">
        <f t="shared" si="207"/>
        <v>ne</v>
      </c>
      <c r="BP948" s="54" t="str">
        <f t="shared" si="207"/>
        <v>ne</v>
      </c>
      <c r="BQ948" s="54" t="str">
        <f t="shared" si="208"/>
        <v>ne</v>
      </c>
      <c r="BR948" s="54" t="str">
        <f t="shared" si="209"/>
        <v>ne</v>
      </c>
      <c r="BS948" s="54" t="str">
        <f t="shared" si="200"/>
        <v>ne</v>
      </c>
    </row>
    <row r="949" spans="2:71" x14ac:dyDescent="0.2">
      <c r="B949" s="54" t="e">
        <f>VLOOKUP(E949,'VPS1'!$J$10:$J$29,1,FALSE)</f>
        <v>#N/A</v>
      </c>
      <c r="C949" s="131" t="str">
        <f t="shared" si="201"/>
        <v/>
      </c>
      <c r="D949" s="132"/>
      <c r="E949" s="132"/>
      <c r="F949" s="55"/>
      <c r="G949" s="132"/>
      <c r="H949" s="132"/>
      <c r="I949" s="132"/>
      <c r="J949" s="132"/>
      <c r="K949" s="132"/>
      <c r="L949" s="133"/>
      <c r="M949" s="134"/>
      <c r="N949" s="132"/>
      <c r="O949" s="132"/>
      <c r="P949" s="134" t="str">
        <f t="shared" si="202"/>
        <v>nepildyti</v>
      </c>
      <c r="Q949" s="135" t="str">
        <f t="shared" si="20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10"/>
        <v>0</v>
      </c>
      <c r="BH949" s="54">
        <f t="shared" si="203"/>
        <v>0</v>
      </c>
      <c r="BI949" s="54">
        <f t="shared" si="197"/>
        <v>0</v>
      </c>
      <c r="BJ949" s="54">
        <f t="shared" si="211"/>
        <v>0</v>
      </c>
      <c r="BK949" s="54">
        <f t="shared" si="199"/>
        <v>0</v>
      </c>
      <c r="BL949" s="54">
        <f t="shared" si="204"/>
        <v>0</v>
      </c>
      <c r="BM949" s="54">
        <f t="shared" si="205"/>
        <v>0</v>
      </c>
      <c r="BN949" s="54" t="str">
        <f t="shared" si="206"/>
        <v>ne</v>
      </c>
      <c r="BO949" s="54" t="str">
        <f t="shared" si="207"/>
        <v>ne</v>
      </c>
      <c r="BP949" s="54" t="str">
        <f t="shared" si="207"/>
        <v>ne</v>
      </c>
      <c r="BQ949" s="54" t="str">
        <f t="shared" si="208"/>
        <v>ne</v>
      </c>
      <c r="BR949" s="54" t="str">
        <f t="shared" si="209"/>
        <v>ne</v>
      </c>
      <c r="BS949" s="54" t="str">
        <f t="shared" si="200"/>
        <v>ne</v>
      </c>
    </row>
    <row r="950" spans="2:71" x14ac:dyDescent="0.2">
      <c r="B950" s="54" t="e">
        <f>VLOOKUP(E950,'VPS1'!$J$10:$J$29,1,FALSE)</f>
        <v>#N/A</v>
      </c>
      <c r="C950" s="131" t="str">
        <f t="shared" si="201"/>
        <v/>
      </c>
      <c r="D950" s="132"/>
      <c r="E950" s="132"/>
      <c r="F950" s="55"/>
      <c r="G950" s="132"/>
      <c r="H950" s="132"/>
      <c r="I950" s="132"/>
      <c r="J950" s="132"/>
      <c r="K950" s="132"/>
      <c r="L950" s="133"/>
      <c r="M950" s="134"/>
      <c r="N950" s="132"/>
      <c r="O950" s="132"/>
      <c r="P950" s="134" t="str">
        <f t="shared" si="202"/>
        <v>nepildyti</v>
      </c>
      <c r="Q950" s="135" t="str">
        <f t="shared" si="20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10"/>
        <v>0</v>
      </c>
      <c r="BH950" s="54">
        <f t="shared" si="203"/>
        <v>0</v>
      </c>
      <c r="BI950" s="54">
        <f t="shared" si="197"/>
        <v>0</v>
      </c>
      <c r="BJ950" s="54">
        <f t="shared" si="211"/>
        <v>0</v>
      </c>
      <c r="BK950" s="54">
        <f t="shared" si="199"/>
        <v>0</v>
      </c>
      <c r="BL950" s="54">
        <f t="shared" si="204"/>
        <v>0</v>
      </c>
      <c r="BM950" s="54">
        <f t="shared" si="205"/>
        <v>0</v>
      </c>
      <c r="BN950" s="54" t="str">
        <f t="shared" si="206"/>
        <v>ne</v>
      </c>
      <c r="BO950" s="54" t="str">
        <f t="shared" si="207"/>
        <v>ne</v>
      </c>
      <c r="BP950" s="54" t="str">
        <f t="shared" si="207"/>
        <v>ne</v>
      </c>
      <c r="BQ950" s="54" t="str">
        <f t="shared" si="208"/>
        <v>ne</v>
      </c>
      <c r="BR950" s="54" t="str">
        <f t="shared" si="209"/>
        <v>ne</v>
      </c>
      <c r="BS950" s="54" t="str">
        <f t="shared" si="200"/>
        <v>ne</v>
      </c>
    </row>
    <row r="951" spans="2:71" x14ac:dyDescent="0.2">
      <c r="B951" s="54" t="e">
        <f>VLOOKUP(E951,'VPS1'!$J$10:$J$29,1,FALSE)</f>
        <v>#N/A</v>
      </c>
      <c r="C951" s="131" t="str">
        <f t="shared" si="201"/>
        <v/>
      </c>
      <c r="D951" s="132"/>
      <c r="E951" s="132"/>
      <c r="F951" s="55"/>
      <c r="G951" s="132"/>
      <c r="H951" s="132"/>
      <c r="I951" s="132"/>
      <c r="J951" s="132"/>
      <c r="K951" s="132"/>
      <c r="L951" s="133"/>
      <c r="M951" s="134"/>
      <c r="N951" s="132"/>
      <c r="O951" s="132"/>
      <c r="P951" s="134" t="str">
        <f t="shared" si="202"/>
        <v>nepildyti</v>
      </c>
      <c r="Q951" s="135" t="str">
        <f t="shared" si="20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10"/>
        <v>0</v>
      </c>
      <c r="BH951" s="54">
        <f t="shared" si="203"/>
        <v>0</v>
      </c>
      <c r="BI951" s="54">
        <f t="shared" si="197"/>
        <v>0</v>
      </c>
      <c r="BJ951" s="54">
        <f t="shared" si="211"/>
        <v>0</v>
      </c>
      <c r="BK951" s="54">
        <f t="shared" si="199"/>
        <v>0</v>
      </c>
      <c r="BL951" s="54">
        <f t="shared" si="204"/>
        <v>0</v>
      </c>
      <c r="BM951" s="54">
        <f t="shared" si="205"/>
        <v>0</v>
      </c>
      <c r="BN951" s="54" t="str">
        <f t="shared" si="206"/>
        <v>ne</v>
      </c>
      <c r="BO951" s="54" t="str">
        <f t="shared" si="207"/>
        <v>ne</v>
      </c>
      <c r="BP951" s="54" t="str">
        <f t="shared" si="207"/>
        <v>ne</v>
      </c>
      <c r="BQ951" s="54" t="str">
        <f t="shared" si="208"/>
        <v>ne</v>
      </c>
      <c r="BR951" s="54" t="str">
        <f t="shared" si="209"/>
        <v>ne</v>
      </c>
      <c r="BS951" s="54" t="str">
        <f t="shared" si="200"/>
        <v>ne</v>
      </c>
    </row>
    <row r="952" spans="2:71" x14ac:dyDescent="0.2">
      <c r="B952" s="54" t="e">
        <f>VLOOKUP(E952,'VPS1'!$J$10:$J$29,1,FALSE)</f>
        <v>#N/A</v>
      </c>
      <c r="C952" s="131" t="str">
        <f t="shared" si="201"/>
        <v/>
      </c>
      <c r="D952" s="132"/>
      <c r="E952" s="132"/>
      <c r="F952" s="55"/>
      <c r="G952" s="132"/>
      <c r="H952" s="132"/>
      <c r="I952" s="132"/>
      <c r="J952" s="132"/>
      <c r="K952" s="132"/>
      <c r="L952" s="133"/>
      <c r="M952" s="134"/>
      <c r="N952" s="132"/>
      <c r="O952" s="132"/>
      <c r="P952" s="134" t="str">
        <f t="shared" si="202"/>
        <v>nepildyti</v>
      </c>
      <c r="Q952" s="135" t="str">
        <f t="shared" si="20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10"/>
        <v>0</v>
      </c>
      <c r="BH952" s="54">
        <f t="shared" si="203"/>
        <v>0</v>
      </c>
      <c r="BI952" s="54">
        <f t="shared" si="197"/>
        <v>0</v>
      </c>
      <c r="BJ952" s="54">
        <f t="shared" si="211"/>
        <v>0</v>
      </c>
      <c r="BK952" s="54">
        <f t="shared" si="199"/>
        <v>0</v>
      </c>
      <c r="BL952" s="54">
        <f t="shared" si="204"/>
        <v>0</v>
      </c>
      <c r="BM952" s="54">
        <f t="shared" si="205"/>
        <v>0</v>
      </c>
      <c r="BN952" s="54" t="str">
        <f t="shared" si="206"/>
        <v>ne</v>
      </c>
      <c r="BO952" s="54" t="str">
        <f t="shared" si="207"/>
        <v>ne</v>
      </c>
      <c r="BP952" s="54" t="str">
        <f t="shared" si="207"/>
        <v>ne</v>
      </c>
      <c r="BQ952" s="54" t="str">
        <f t="shared" si="208"/>
        <v>ne</v>
      </c>
      <c r="BR952" s="54" t="str">
        <f t="shared" si="209"/>
        <v>ne</v>
      </c>
      <c r="BS952" s="54" t="str">
        <f t="shared" si="200"/>
        <v>ne</v>
      </c>
    </row>
    <row r="953" spans="2:71" x14ac:dyDescent="0.2">
      <c r="B953" s="54" t="e">
        <f>VLOOKUP(E953,'VPS1'!$J$10:$J$29,1,FALSE)</f>
        <v>#N/A</v>
      </c>
      <c r="C953" s="131" t="str">
        <f t="shared" si="201"/>
        <v/>
      </c>
      <c r="D953" s="132"/>
      <c r="E953" s="132"/>
      <c r="F953" s="55"/>
      <c r="G953" s="132"/>
      <c r="H953" s="132"/>
      <c r="I953" s="132"/>
      <c r="J953" s="132"/>
      <c r="K953" s="132"/>
      <c r="L953" s="133"/>
      <c r="M953" s="134"/>
      <c r="N953" s="132"/>
      <c r="O953" s="132"/>
      <c r="P953" s="134" t="str">
        <f t="shared" si="202"/>
        <v>nepildyti</v>
      </c>
      <c r="Q953" s="135" t="str">
        <f t="shared" si="20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10"/>
        <v>0</v>
      </c>
      <c r="BH953" s="54">
        <f t="shared" si="203"/>
        <v>0</v>
      </c>
      <c r="BI953" s="54">
        <f t="shared" si="197"/>
        <v>0</v>
      </c>
      <c r="BJ953" s="54">
        <f t="shared" si="211"/>
        <v>0</v>
      </c>
      <c r="BK953" s="54">
        <f t="shared" si="199"/>
        <v>0</v>
      </c>
      <c r="BL953" s="54">
        <f t="shared" si="204"/>
        <v>0</v>
      </c>
      <c r="BM953" s="54">
        <f t="shared" si="205"/>
        <v>0</v>
      </c>
      <c r="BN953" s="54" t="str">
        <f t="shared" si="206"/>
        <v>ne</v>
      </c>
      <c r="BO953" s="54" t="str">
        <f t="shared" si="207"/>
        <v>ne</v>
      </c>
      <c r="BP953" s="54" t="str">
        <f t="shared" si="207"/>
        <v>ne</v>
      </c>
      <c r="BQ953" s="54" t="str">
        <f t="shared" si="208"/>
        <v>ne</v>
      </c>
      <c r="BR953" s="54" t="str">
        <f t="shared" si="209"/>
        <v>ne</v>
      </c>
      <c r="BS953" s="54" t="str">
        <f t="shared" si="200"/>
        <v>ne</v>
      </c>
    </row>
    <row r="954" spans="2:71" x14ac:dyDescent="0.2">
      <c r="B954" s="54" t="e">
        <f>VLOOKUP(E954,'VPS1'!$J$10:$J$29,1,FALSE)</f>
        <v>#N/A</v>
      </c>
      <c r="C954" s="131" t="str">
        <f t="shared" si="201"/>
        <v/>
      </c>
      <c r="D954" s="132"/>
      <c r="E954" s="132"/>
      <c r="F954" s="55"/>
      <c r="G954" s="132"/>
      <c r="H954" s="132"/>
      <c r="I954" s="132"/>
      <c r="J954" s="132"/>
      <c r="K954" s="132"/>
      <c r="L954" s="133"/>
      <c r="M954" s="134"/>
      <c r="N954" s="132"/>
      <c r="O954" s="132"/>
      <c r="P954" s="134" t="str">
        <f t="shared" si="202"/>
        <v>nepildyti</v>
      </c>
      <c r="Q954" s="135" t="str">
        <f t="shared" si="20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10"/>
        <v>0</v>
      </c>
      <c r="BH954" s="54">
        <f t="shared" si="203"/>
        <v>0</v>
      </c>
      <c r="BI954" s="54">
        <f t="shared" si="197"/>
        <v>0</v>
      </c>
      <c r="BJ954" s="54">
        <f t="shared" si="211"/>
        <v>0</v>
      </c>
      <c r="BK954" s="54">
        <f t="shared" si="199"/>
        <v>0</v>
      </c>
      <c r="BL954" s="54">
        <f t="shared" si="204"/>
        <v>0</v>
      </c>
      <c r="BM954" s="54">
        <f t="shared" si="205"/>
        <v>0</v>
      </c>
      <c r="BN954" s="54" t="str">
        <f t="shared" si="206"/>
        <v>ne</v>
      </c>
      <c r="BO954" s="54" t="str">
        <f t="shared" si="207"/>
        <v>ne</v>
      </c>
      <c r="BP954" s="54" t="str">
        <f t="shared" si="207"/>
        <v>ne</v>
      </c>
      <c r="BQ954" s="54" t="str">
        <f t="shared" si="208"/>
        <v>ne</v>
      </c>
      <c r="BR954" s="54" t="str">
        <f t="shared" si="209"/>
        <v>ne</v>
      </c>
      <c r="BS954" s="54" t="str">
        <f t="shared" si="200"/>
        <v>ne</v>
      </c>
    </row>
    <row r="955" spans="2:71" x14ac:dyDescent="0.2">
      <c r="B955" s="54" t="e">
        <f>VLOOKUP(E955,'VPS1'!$J$10:$J$29,1,FALSE)</f>
        <v>#N/A</v>
      </c>
      <c r="C955" s="131" t="str">
        <f t="shared" si="201"/>
        <v/>
      </c>
      <c r="D955" s="132"/>
      <c r="E955" s="132"/>
      <c r="F955" s="55"/>
      <c r="G955" s="132"/>
      <c r="H955" s="132"/>
      <c r="I955" s="132"/>
      <c r="J955" s="132"/>
      <c r="K955" s="132"/>
      <c r="L955" s="133"/>
      <c r="M955" s="134"/>
      <c r="N955" s="132"/>
      <c r="O955" s="132"/>
      <c r="P955" s="134" t="str">
        <f t="shared" si="202"/>
        <v>nepildyti</v>
      </c>
      <c r="Q955" s="135" t="str">
        <f t="shared" si="20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10"/>
        <v>0</v>
      </c>
      <c r="BH955" s="54">
        <f t="shared" si="203"/>
        <v>0</v>
      </c>
      <c r="BI955" s="54">
        <f t="shared" si="197"/>
        <v>0</v>
      </c>
      <c r="BJ955" s="54">
        <f t="shared" si="211"/>
        <v>0</v>
      </c>
      <c r="BK955" s="54">
        <f t="shared" si="199"/>
        <v>0</v>
      </c>
      <c r="BL955" s="54">
        <f t="shared" si="204"/>
        <v>0</v>
      </c>
      <c r="BM955" s="54">
        <f t="shared" si="205"/>
        <v>0</v>
      </c>
      <c r="BN955" s="54" t="str">
        <f t="shared" si="206"/>
        <v>ne</v>
      </c>
      <c r="BO955" s="54" t="str">
        <f t="shared" si="207"/>
        <v>ne</v>
      </c>
      <c r="BP955" s="54" t="str">
        <f t="shared" si="207"/>
        <v>ne</v>
      </c>
      <c r="BQ955" s="54" t="str">
        <f t="shared" si="208"/>
        <v>ne</v>
      </c>
      <c r="BR955" s="54" t="str">
        <f t="shared" si="209"/>
        <v>ne</v>
      </c>
      <c r="BS955" s="54" t="str">
        <f t="shared" si="200"/>
        <v>ne</v>
      </c>
    </row>
    <row r="956" spans="2:71" x14ac:dyDescent="0.2">
      <c r="B956" s="54" t="e">
        <f>VLOOKUP(E956,'VPS1'!$J$10:$J$29,1,FALSE)</f>
        <v>#N/A</v>
      </c>
      <c r="C956" s="131" t="str">
        <f t="shared" si="201"/>
        <v/>
      </c>
      <c r="D956" s="132"/>
      <c r="E956" s="132"/>
      <c r="F956" s="55"/>
      <c r="G956" s="132"/>
      <c r="H956" s="132"/>
      <c r="I956" s="132"/>
      <c r="J956" s="132"/>
      <c r="K956" s="132"/>
      <c r="L956" s="133"/>
      <c r="M956" s="134"/>
      <c r="N956" s="132"/>
      <c r="O956" s="132"/>
      <c r="P956" s="134" t="str">
        <f t="shared" si="202"/>
        <v>nepildyti</v>
      </c>
      <c r="Q956" s="135" t="str">
        <f t="shared" si="20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10"/>
        <v>0</v>
      </c>
      <c r="BH956" s="54">
        <f t="shared" si="203"/>
        <v>0</v>
      </c>
      <c r="BI956" s="54">
        <f t="shared" si="197"/>
        <v>0</v>
      </c>
      <c r="BJ956" s="54">
        <f t="shared" si="211"/>
        <v>0</v>
      </c>
      <c r="BK956" s="54">
        <f t="shared" si="199"/>
        <v>0</v>
      </c>
      <c r="BL956" s="54">
        <f t="shared" si="204"/>
        <v>0</v>
      </c>
      <c r="BM956" s="54">
        <f t="shared" si="205"/>
        <v>0</v>
      </c>
      <c r="BN956" s="54" t="str">
        <f t="shared" si="206"/>
        <v>ne</v>
      </c>
      <c r="BO956" s="54" t="str">
        <f t="shared" si="207"/>
        <v>ne</v>
      </c>
      <c r="BP956" s="54" t="str">
        <f t="shared" si="207"/>
        <v>ne</v>
      </c>
      <c r="BQ956" s="54" t="str">
        <f t="shared" si="208"/>
        <v>ne</v>
      </c>
      <c r="BR956" s="54" t="str">
        <f t="shared" si="209"/>
        <v>ne</v>
      </c>
      <c r="BS956" s="54" t="str">
        <f t="shared" si="200"/>
        <v>ne</v>
      </c>
    </row>
    <row r="957" spans="2:71" x14ac:dyDescent="0.2">
      <c r="B957" s="54" t="e">
        <f>VLOOKUP(E957,'VPS1'!$J$10:$J$29,1,FALSE)</f>
        <v>#N/A</v>
      </c>
      <c r="C957" s="131" t="str">
        <f t="shared" si="201"/>
        <v/>
      </c>
      <c r="D957" s="132"/>
      <c r="E957" s="132"/>
      <c r="F957" s="55"/>
      <c r="G957" s="132"/>
      <c r="H957" s="132"/>
      <c r="I957" s="132"/>
      <c r="J957" s="132"/>
      <c r="K957" s="132"/>
      <c r="L957" s="133"/>
      <c r="M957" s="134"/>
      <c r="N957" s="132"/>
      <c r="O957" s="132"/>
      <c r="P957" s="134" t="str">
        <f t="shared" si="202"/>
        <v>nepildyti</v>
      </c>
      <c r="Q957" s="135" t="str">
        <f t="shared" si="20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10"/>
        <v>0</v>
      </c>
      <c r="BH957" s="54">
        <f t="shared" si="203"/>
        <v>0</v>
      </c>
      <c r="BI957" s="54">
        <f t="shared" si="197"/>
        <v>0</v>
      </c>
      <c r="BJ957" s="54">
        <f t="shared" si="211"/>
        <v>0</v>
      </c>
      <c r="BK957" s="54">
        <f t="shared" si="199"/>
        <v>0</v>
      </c>
      <c r="BL957" s="54">
        <f t="shared" si="204"/>
        <v>0</v>
      </c>
      <c r="BM957" s="54">
        <f t="shared" si="205"/>
        <v>0</v>
      </c>
      <c r="BN957" s="54" t="str">
        <f t="shared" si="206"/>
        <v>ne</v>
      </c>
      <c r="BO957" s="54" t="str">
        <f t="shared" si="207"/>
        <v>ne</v>
      </c>
      <c r="BP957" s="54" t="str">
        <f t="shared" si="207"/>
        <v>ne</v>
      </c>
      <c r="BQ957" s="54" t="str">
        <f t="shared" si="208"/>
        <v>ne</v>
      </c>
      <c r="BR957" s="54" t="str">
        <f t="shared" si="209"/>
        <v>ne</v>
      </c>
      <c r="BS957" s="54" t="str">
        <f t="shared" si="200"/>
        <v>ne</v>
      </c>
    </row>
    <row r="958" spans="2:71" x14ac:dyDescent="0.2">
      <c r="B958" s="54" t="e">
        <f>VLOOKUP(E958,'VPS1'!$J$10:$J$29,1,FALSE)</f>
        <v>#N/A</v>
      </c>
      <c r="C958" s="131" t="str">
        <f t="shared" si="201"/>
        <v/>
      </c>
      <c r="D958" s="132"/>
      <c r="E958" s="132"/>
      <c r="F958" s="55"/>
      <c r="G958" s="132"/>
      <c r="H958" s="132"/>
      <c r="I958" s="132"/>
      <c r="J958" s="132"/>
      <c r="K958" s="132"/>
      <c r="L958" s="133"/>
      <c r="M958" s="134"/>
      <c r="N958" s="132"/>
      <c r="O958" s="132"/>
      <c r="P958" s="134" t="str">
        <f t="shared" si="202"/>
        <v>nepildyti</v>
      </c>
      <c r="Q958" s="135" t="str">
        <f t="shared" si="20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10"/>
        <v>0</v>
      </c>
      <c r="BH958" s="54">
        <f t="shared" si="203"/>
        <v>0</v>
      </c>
      <c r="BI958" s="54">
        <f t="shared" si="197"/>
        <v>0</v>
      </c>
      <c r="BJ958" s="54">
        <f t="shared" si="211"/>
        <v>0</v>
      </c>
      <c r="BK958" s="54">
        <f t="shared" si="199"/>
        <v>0</v>
      </c>
      <c r="BL958" s="54">
        <f t="shared" si="204"/>
        <v>0</v>
      </c>
      <c r="BM958" s="54">
        <f t="shared" si="205"/>
        <v>0</v>
      </c>
      <c r="BN958" s="54" t="str">
        <f t="shared" si="206"/>
        <v>ne</v>
      </c>
      <c r="BO958" s="54" t="str">
        <f t="shared" si="207"/>
        <v>ne</v>
      </c>
      <c r="BP958" s="54" t="str">
        <f t="shared" si="207"/>
        <v>ne</v>
      </c>
      <c r="BQ958" s="54" t="str">
        <f t="shared" si="208"/>
        <v>ne</v>
      </c>
      <c r="BR958" s="54" t="str">
        <f t="shared" si="209"/>
        <v>ne</v>
      </c>
      <c r="BS958" s="54" t="str">
        <f t="shared" si="200"/>
        <v>ne</v>
      </c>
    </row>
    <row r="959" spans="2:71" x14ac:dyDescent="0.2">
      <c r="B959" s="54" t="e">
        <f>VLOOKUP(E959,'VPS1'!$J$10:$J$29,1,FALSE)</f>
        <v>#N/A</v>
      </c>
      <c r="C959" s="131" t="str">
        <f t="shared" si="201"/>
        <v/>
      </c>
      <c r="D959" s="132"/>
      <c r="E959" s="132"/>
      <c r="F959" s="55"/>
      <c r="G959" s="132"/>
      <c r="H959" s="132"/>
      <c r="I959" s="132"/>
      <c r="J959" s="132"/>
      <c r="K959" s="132"/>
      <c r="L959" s="133"/>
      <c r="M959" s="134"/>
      <c r="N959" s="132"/>
      <c r="O959" s="132"/>
      <c r="P959" s="134" t="str">
        <f t="shared" si="202"/>
        <v>nepildyti</v>
      </c>
      <c r="Q959" s="135" t="str">
        <f t="shared" si="20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10"/>
        <v>0</v>
      </c>
      <c r="BH959" s="54">
        <f t="shared" si="203"/>
        <v>0</v>
      </c>
      <c r="BI959" s="54">
        <f t="shared" si="197"/>
        <v>0</v>
      </c>
      <c r="BJ959" s="54">
        <f t="shared" si="211"/>
        <v>0</v>
      </c>
      <c r="BK959" s="54">
        <f t="shared" si="199"/>
        <v>0</v>
      </c>
      <c r="BL959" s="54">
        <f t="shared" si="204"/>
        <v>0</v>
      </c>
      <c r="BM959" s="54">
        <f t="shared" si="205"/>
        <v>0</v>
      </c>
      <c r="BN959" s="54" t="str">
        <f t="shared" si="206"/>
        <v>ne</v>
      </c>
      <c r="BO959" s="54" t="str">
        <f t="shared" si="207"/>
        <v>ne</v>
      </c>
      <c r="BP959" s="54" t="str">
        <f t="shared" si="207"/>
        <v>ne</v>
      </c>
      <c r="BQ959" s="54" t="str">
        <f t="shared" si="208"/>
        <v>ne</v>
      </c>
      <c r="BR959" s="54" t="str">
        <f t="shared" si="209"/>
        <v>ne</v>
      </c>
      <c r="BS959" s="54" t="str">
        <f t="shared" si="200"/>
        <v>ne</v>
      </c>
    </row>
    <row r="960" spans="2:71" x14ac:dyDescent="0.2">
      <c r="B960" s="54" t="e">
        <f>VLOOKUP(E960,'VPS1'!$J$10:$J$29,1,FALSE)</f>
        <v>#N/A</v>
      </c>
      <c r="C960" s="131" t="str">
        <f t="shared" si="201"/>
        <v/>
      </c>
      <c r="D960" s="132"/>
      <c r="E960" s="132"/>
      <c r="F960" s="55"/>
      <c r="G960" s="132"/>
      <c r="H960" s="132"/>
      <c r="I960" s="132"/>
      <c r="J960" s="132"/>
      <c r="K960" s="132"/>
      <c r="L960" s="133"/>
      <c r="M960" s="134"/>
      <c r="N960" s="132"/>
      <c r="O960" s="132"/>
      <c r="P960" s="134" t="str">
        <f t="shared" si="202"/>
        <v>nepildyti</v>
      </c>
      <c r="Q960" s="135" t="str">
        <f t="shared" si="20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10"/>
        <v>0</v>
      </c>
      <c r="BH960" s="54">
        <f t="shared" si="203"/>
        <v>0</v>
      </c>
      <c r="BI960" s="54">
        <f t="shared" si="197"/>
        <v>0</v>
      </c>
      <c r="BJ960" s="54">
        <f t="shared" si="211"/>
        <v>0</v>
      </c>
      <c r="BK960" s="54">
        <f t="shared" si="199"/>
        <v>0</v>
      </c>
      <c r="BL960" s="54">
        <f t="shared" si="204"/>
        <v>0</v>
      </c>
      <c r="BM960" s="54">
        <f t="shared" si="205"/>
        <v>0</v>
      </c>
      <c r="BN960" s="54" t="str">
        <f t="shared" si="206"/>
        <v>ne</v>
      </c>
      <c r="BO960" s="54" t="str">
        <f t="shared" si="207"/>
        <v>ne</v>
      </c>
      <c r="BP960" s="54" t="str">
        <f t="shared" si="207"/>
        <v>ne</v>
      </c>
      <c r="BQ960" s="54" t="str">
        <f t="shared" si="208"/>
        <v>ne</v>
      </c>
      <c r="BR960" s="54" t="str">
        <f t="shared" si="209"/>
        <v>ne</v>
      </c>
      <c r="BS960" s="54" t="str">
        <f t="shared" si="200"/>
        <v>ne</v>
      </c>
    </row>
    <row r="961" spans="2:71" x14ac:dyDescent="0.2">
      <c r="B961" s="54" t="e">
        <f>VLOOKUP(E961,'VPS1'!$J$10:$J$29,1,FALSE)</f>
        <v>#N/A</v>
      </c>
      <c r="C961" s="131" t="str">
        <f t="shared" si="201"/>
        <v/>
      </c>
      <c r="D961" s="132"/>
      <c r="E961" s="132"/>
      <c r="F961" s="55"/>
      <c r="G961" s="132"/>
      <c r="H961" s="132"/>
      <c r="I961" s="132"/>
      <c r="J961" s="132"/>
      <c r="K961" s="132"/>
      <c r="L961" s="133"/>
      <c r="M961" s="134"/>
      <c r="N961" s="132"/>
      <c r="O961" s="132"/>
      <c r="P961" s="134" t="str">
        <f t="shared" si="202"/>
        <v>nepildyti</v>
      </c>
      <c r="Q961" s="135" t="str">
        <f t="shared" si="20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10"/>
        <v>0</v>
      </c>
      <c r="BH961" s="54">
        <f t="shared" si="203"/>
        <v>0</v>
      </c>
      <c r="BI961" s="54">
        <f t="shared" si="197"/>
        <v>0</v>
      </c>
      <c r="BJ961" s="54">
        <f t="shared" si="211"/>
        <v>0</v>
      </c>
      <c r="BK961" s="54">
        <f t="shared" si="199"/>
        <v>0</v>
      </c>
      <c r="BL961" s="54">
        <f t="shared" si="204"/>
        <v>0</v>
      </c>
      <c r="BM961" s="54">
        <f t="shared" si="205"/>
        <v>0</v>
      </c>
      <c r="BN961" s="54" t="str">
        <f t="shared" si="206"/>
        <v>ne</v>
      </c>
      <c r="BO961" s="54" t="str">
        <f t="shared" si="207"/>
        <v>ne</v>
      </c>
      <c r="BP961" s="54" t="str">
        <f t="shared" si="207"/>
        <v>ne</v>
      </c>
      <c r="BQ961" s="54" t="str">
        <f t="shared" si="208"/>
        <v>ne</v>
      </c>
      <c r="BR961" s="54" t="str">
        <f t="shared" si="209"/>
        <v>ne</v>
      </c>
      <c r="BS961" s="54" t="str">
        <f t="shared" si="200"/>
        <v>ne</v>
      </c>
    </row>
    <row r="962" spans="2:71" x14ac:dyDescent="0.2">
      <c r="B962" s="54" t="e">
        <f>VLOOKUP(E962,'VPS1'!$J$10:$J$29,1,FALSE)</f>
        <v>#N/A</v>
      </c>
      <c r="C962" s="131" t="str">
        <f t="shared" si="201"/>
        <v/>
      </c>
      <c r="D962" s="132"/>
      <c r="E962" s="132"/>
      <c r="F962" s="55"/>
      <c r="G962" s="132"/>
      <c r="H962" s="132"/>
      <c r="I962" s="132"/>
      <c r="J962" s="132"/>
      <c r="K962" s="132"/>
      <c r="L962" s="133"/>
      <c r="M962" s="134"/>
      <c r="N962" s="132"/>
      <c r="O962" s="132"/>
      <c r="P962" s="134" t="str">
        <f t="shared" si="202"/>
        <v>nepildyti</v>
      </c>
      <c r="Q962" s="135" t="str">
        <f t="shared" si="20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10"/>
        <v>0</v>
      </c>
      <c r="BH962" s="54">
        <f t="shared" si="203"/>
        <v>0</v>
      </c>
      <c r="BI962" s="54">
        <f t="shared" si="197"/>
        <v>0</v>
      </c>
      <c r="BJ962" s="54">
        <f t="shared" si="211"/>
        <v>0</v>
      </c>
      <c r="BK962" s="54">
        <f t="shared" si="199"/>
        <v>0</v>
      </c>
      <c r="BL962" s="54">
        <f t="shared" si="204"/>
        <v>0</v>
      </c>
      <c r="BM962" s="54">
        <f t="shared" si="205"/>
        <v>0</v>
      </c>
      <c r="BN962" s="54" t="str">
        <f t="shared" si="206"/>
        <v>ne</v>
      </c>
      <c r="BO962" s="54" t="str">
        <f t="shared" si="207"/>
        <v>ne</v>
      </c>
      <c r="BP962" s="54" t="str">
        <f t="shared" si="207"/>
        <v>ne</v>
      </c>
      <c r="BQ962" s="54" t="str">
        <f t="shared" si="208"/>
        <v>ne</v>
      </c>
      <c r="BR962" s="54" t="str">
        <f t="shared" si="209"/>
        <v>ne</v>
      </c>
      <c r="BS962" s="54" t="str">
        <f t="shared" si="200"/>
        <v>ne</v>
      </c>
    </row>
    <row r="963" spans="2:71" x14ac:dyDescent="0.2">
      <c r="B963" s="54" t="e">
        <f>VLOOKUP(E963,'VPS1'!$J$10:$J$29,1,FALSE)</f>
        <v>#N/A</v>
      </c>
      <c r="C963" s="131" t="str">
        <f t="shared" si="201"/>
        <v/>
      </c>
      <c r="D963" s="132"/>
      <c r="E963" s="132"/>
      <c r="F963" s="55"/>
      <c r="G963" s="132"/>
      <c r="H963" s="132"/>
      <c r="I963" s="132"/>
      <c r="J963" s="132"/>
      <c r="K963" s="132"/>
      <c r="L963" s="133"/>
      <c r="M963" s="134"/>
      <c r="N963" s="132"/>
      <c r="O963" s="132"/>
      <c r="P963" s="134" t="str">
        <f t="shared" si="202"/>
        <v>nepildyti</v>
      </c>
      <c r="Q963" s="135" t="str">
        <f t="shared" si="20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10"/>
        <v>0</v>
      </c>
      <c r="BH963" s="54">
        <f t="shared" si="203"/>
        <v>0</v>
      </c>
      <c r="BI963" s="54">
        <f t="shared" si="197"/>
        <v>0</v>
      </c>
      <c r="BJ963" s="54">
        <f t="shared" si="211"/>
        <v>0</v>
      </c>
      <c r="BK963" s="54">
        <f t="shared" si="199"/>
        <v>0</v>
      </c>
      <c r="BL963" s="54">
        <f t="shared" si="204"/>
        <v>0</v>
      </c>
      <c r="BM963" s="54">
        <f t="shared" si="205"/>
        <v>0</v>
      </c>
      <c r="BN963" s="54" t="str">
        <f t="shared" si="206"/>
        <v>ne</v>
      </c>
      <c r="BO963" s="54" t="str">
        <f t="shared" si="207"/>
        <v>ne</v>
      </c>
      <c r="BP963" s="54" t="str">
        <f t="shared" si="207"/>
        <v>ne</v>
      </c>
      <c r="BQ963" s="54" t="str">
        <f t="shared" si="208"/>
        <v>ne</v>
      </c>
      <c r="BR963" s="54" t="str">
        <f t="shared" si="209"/>
        <v>ne</v>
      </c>
      <c r="BS963" s="54" t="str">
        <f t="shared" si="200"/>
        <v>ne</v>
      </c>
    </row>
    <row r="964" spans="2:71" x14ac:dyDescent="0.2">
      <c r="B964" s="54" t="e">
        <f>VLOOKUP(E964,'VPS1'!$J$10:$J$29,1,FALSE)</f>
        <v>#N/A</v>
      </c>
      <c r="C964" s="131" t="str">
        <f t="shared" si="201"/>
        <v/>
      </c>
      <c r="D964" s="132"/>
      <c r="E964" s="132"/>
      <c r="F964" s="55"/>
      <c r="G964" s="132"/>
      <c r="H964" s="132"/>
      <c r="I964" s="132"/>
      <c r="J964" s="132"/>
      <c r="K964" s="132"/>
      <c r="L964" s="133"/>
      <c r="M964" s="134"/>
      <c r="N964" s="132"/>
      <c r="O964" s="132"/>
      <c r="P964" s="134" t="str">
        <f t="shared" si="202"/>
        <v>nepildyti</v>
      </c>
      <c r="Q964" s="135" t="str">
        <f t="shared" si="20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10"/>
        <v>0</v>
      </c>
      <c r="BH964" s="54">
        <f t="shared" si="203"/>
        <v>0</v>
      </c>
      <c r="BI964" s="54">
        <f t="shared" si="197"/>
        <v>0</v>
      </c>
      <c r="BJ964" s="54">
        <f t="shared" si="211"/>
        <v>0</v>
      </c>
      <c r="BK964" s="54">
        <f t="shared" si="199"/>
        <v>0</v>
      </c>
      <c r="BL964" s="54">
        <f t="shared" si="204"/>
        <v>0</v>
      </c>
      <c r="BM964" s="54">
        <f t="shared" si="205"/>
        <v>0</v>
      </c>
      <c r="BN964" s="54" t="str">
        <f t="shared" si="206"/>
        <v>ne</v>
      </c>
      <c r="BO964" s="54" t="str">
        <f t="shared" si="207"/>
        <v>ne</v>
      </c>
      <c r="BP964" s="54" t="str">
        <f t="shared" si="207"/>
        <v>ne</v>
      </c>
      <c r="BQ964" s="54" t="str">
        <f t="shared" si="208"/>
        <v>ne</v>
      </c>
      <c r="BR964" s="54" t="str">
        <f t="shared" si="209"/>
        <v>ne</v>
      </c>
      <c r="BS964" s="54" t="str">
        <f t="shared" si="200"/>
        <v>ne</v>
      </c>
    </row>
    <row r="965" spans="2:71" x14ac:dyDescent="0.2">
      <c r="B965" s="54" t="e">
        <f>VLOOKUP(E965,'VPS1'!$J$10:$J$29,1,FALSE)</f>
        <v>#N/A</v>
      </c>
      <c r="C965" s="131" t="str">
        <f t="shared" si="201"/>
        <v/>
      </c>
      <c r="D965" s="132"/>
      <c r="E965" s="132"/>
      <c r="F965" s="55"/>
      <c r="G965" s="132"/>
      <c r="H965" s="132"/>
      <c r="I965" s="132"/>
      <c r="J965" s="132"/>
      <c r="K965" s="132"/>
      <c r="L965" s="133"/>
      <c r="M965" s="134"/>
      <c r="N965" s="132"/>
      <c r="O965" s="132"/>
      <c r="P965" s="134" t="str">
        <f t="shared" si="202"/>
        <v>nepildyti</v>
      </c>
      <c r="Q965" s="135" t="str">
        <f t="shared" si="20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10"/>
        <v>0</v>
      </c>
      <c r="BH965" s="54">
        <f t="shared" si="203"/>
        <v>0</v>
      </c>
      <c r="BI965" s="54">
        <f t="shared" si="197"/>
        <v>0</v>
      </c>
      <c r="BJ965" s="54">
        <f t="shared" si="211"/>
        <v>0</v>
      </c>
      <c r="BK965" s="54">
        <f t="shared" si="199"/>
        <v>0</v>
      </c>
      <c r="BL965" s="54">
        <f t="shared" si="204"/>
        <v>0</v>
      </c>
      <c r="BM965" s="54">
        <f t="shared" si="205"/>
        <v>0</v>
      </c>
      <c r="BN965" s="54" t="str">
        <f t="shared" si="206"/>
        <v>ne</v>
      </c>
      <c r="BO965" s="54" t="str">
        <f t="shared" si="207"/>
        <v>ne</v>
      </c>
      <c r="BP965" s="54" t="str">
        <f t="shared" si="207"/>
        <v>ne</v>
      </c>
      <c r="BQ965" s="54" t="str">
        <f t="shared" si="208"/>
        <v>ne</v>
      </c>
      <c r="BR965" s="54" t="str">
        <f t="shared" si="209"/>
        <v>ne</v>
      </c>
      <c r="BS965" s="54" t="str">
        <f t="shared" si="200"/>
        <v>ne</v>
      </c>
    </row>
    <row r="966" spans="2:71" x14ac:dyDescent="0.2">
      <c r="B966" s="54" t="e">
        <f>VLOOKUP(E966,'VPS1'!$J$10:$J$29,1,FALSE)</f>
        <v>#N/A</v>
      </c>
      <c r="C966" s="131" t="str">
        <f t="shared" si="201"/>
        <v/>
      </c>
      <c r="D966" s="132"/>
      <c r="E966" s="132"/>
      <c r="F966" s="55"/>
      <c r="G966" s="132"/>
      <c r="H966" s="132"/>
      <c r="I966" s="132"/>
      <c r="J966" s="132"/>
      <c r="K966" s="132"/>
      <c r="L966" s="133"/>
      <c r="M966" s="134"/>
      <c r="N966" s="132"/>
      <c r="O966" s="132"/>
      <c r="P966" s="134" t="str">
        <f t="shared" si="202"/>
        <v>nepildyti</v>
      </c>
      <c r="Q966" s="135" t="str">
        <f t="shared" si="20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10"/>
        <v>0</v>
      </c>
      <c r="BH966" s="54">
        <f t="shared" si="203"/>
        <v>0</v>
      </c>
      <c r="BI966" s="54">
        <f t="shared" si="197"/>
        <v>0</v>
      </c>
      <c r="BJ966" s="54">
        <f t="shared" si="211"/>
        <v>0</v>
      </c>
      <c r="BK966" s="54">
        <f t="shared" si="199"/>
        <v>0</v>
      </c>
      <c r="BL966" s="54">
        <f t="shared" si="204"/>
        <v>0</v>
      </c>
      <c r="BM966" s="54">
        <f t="shared" si="205"/>
        <v>0</v>
      </c>
      <c r="BN966" s="54" t="str">
        <f t="shared" si="206"/>
        <v>ne</v>
      </c>
      <c r="BO966" s="54" t="str">
        <f t="shared" si="207"/>
        <v>ne</v>
      </c>
      <c r="BP966" s="54" t="str">
        <f t="shared" si="207"/>
        <v>ne</v>
      </c>
      <c r="BQ966" s="54" t="str">
        <f t="shared" si="208"/>
        <v>ne</v>
      </c>
      <c r="BR966" s="54" t="str">
        <f t="shared" si="209"/>
        <v>ne</v>
      </c>
      <c r="BS966" s="54" t="str">
        <f t="shared" si="200"/>
        <v>ne</v>
      </c>
    </row>
    <row r="967" spans="2:71" x14ac:dyDescent="0.2">
      <c r="B967" s="54" t="e">
        <f>VLOOKUP(E967,'VPS1'!$J$10:$J$29,1,FALSE)</f>
        <v>#N/A</v>
      </c>
      <c r="C967" s="131" t="str">
        <f t="shared" si="201"/>
        <v/>
      </c>
      <c r="D967" s="132"/>
      <c r="E967" s="132"/>
      <c r="F967" s="55"/>
      <c r="G967" s="132"/>
      <c r="H967" s="132"/>
      <c r="I967" s="132"/>
      <c r="J967" s="132"/>
      <c r="K967" s="132"/>
      <c r="L967" s="133"/>
      <c r="M967" s="134"/>
      <c r="N967" s="132"/>
      <c r="O967" s="132"/>
      <c r="P967" s="134" t="str">
        <f t="shared" si="202"/>
        <v>nepildyti</v>
      </c>
      <c r="Q967" s="135" t="str">
        <f t="shared" si="202"/>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10"/>
        <v>0</v>
      </c>
      <c r="BH967" s="54">
        <f t="shared" si="203"/>
        <v>0</v>
      </c>
      <c r="BI967" s="54">
        <f t="shared" si="197"/>
        <v>0</v>
      </c>
      <c r="BJ967" s="54">
        <f t="shared" si="211"/>
        <v>0</v>
      </c>
      <c r="BK967" s="54">
        <f t="shared" si="199"/>
        <v>0</v>
      </c>
      <c r="BL967" s="54">
        <f t="shared" si="204"/>
        <v>0</v>
      </c>
      <c r="BM967" s="54">
        <f t="shared" si="205"/>
        <v>0</v>
      </c>
      <c r="BN967" s="54" t="str">
        <f t="shared" si="206"/>
        <v>ne</v>
      </c>
      <c r="BO967" s="54" t="str">
        <f t="shared" si="207"/>
        <v>ne</v>
      </c>
      <c r="BP967" s="54" t="str">
        <f t="shared" si="207"/>
        <v>ne</v>
      </c>
      <c r="BQ967" s="54" t="str">
        <f t="shared" si="208"/>
        <v>ne</v>
      </c>
      <c r="BR967" s="54" t="str">
        <f t="shared" si="209"/>
        <v>ne</v>
      </c>
      <c r="BS967" s="54" t="str">
        <f t="shared" si="200"/>
        <v>ne</v>
      </c>
    </row>
    <row r="968" spans="2:71" x14ac:dyDescent="0.2">
      <c r="B968" s="54" t="e">
        <f>VLOOKUP(E968,'VPS1'!$J$10:$J$29,1,FALSE)</f>
        <v>#N/A</v>
      </c>
      <c r="C968" s="131" t="str">
        <f t="shared" si="201"/>
        <v/>
      </c>
      <c r="D968" s="132"/>
      <c r="E968" s="132"/>
      <c r="F968" s="55"/>
      <c r="G968" s="132"/>
      <c r="H968" s="132"/>
      <c r="I968" s="132"/>
      <c r="J968" s="132"/>
      <c r="K968" s="132"/>
      <c r="L968" s="133"/>
      <c r="M968" s="134"/>
      <c r="N968" s="132"/>
      <c r="O968" s="132"/>
      <c r="P968" s="134" t="str">
        <f t="shared" si="202"/>
        <v>nepildyti</v>
      </c>
      <c r="Q968" s="135" t="str">
        <f t="shared" si="202"/>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10"/>
        <v>0</v>
      </c>
      <c r="BH968" s="54">
        <f t="shared" si="203"/>
        <v>0</v>
      </c>
      <c r="BI968" s="54">
        <f t="shared" si="197"/>
        <v>0</v>
      </c>
      <c r="BJ968" s="54">
        <f t="shared" si="211"/>
        <v>0</v>
      </c>
      <c r="BK968" s="54">
        <f t="shared" si="199"/>
        <v>0</v>
      </c>
      <c r="BL968" s="54">
        <f t="shared" si="204"/>
        <v>0</v>
      </c>
      <c r="BM968" s="54">
        <f t="shared" si="205"/>
        <v>0</v>
      </c>
      <c r="BN968" s="54" t="str">
        <f t="shared" si="206"/>
        <v>ne</v>
      </c>
      <c r="BO968" s="54" t="str">
        <f t="shared" si="207"/>
        <v>ne</v>
      </c>
      <c r="BP968" s="54" t="str">
        <f t="shared" si="207"/>
        <v>ne</v>
      </c>
      <c r="BQ968" s="54" t="str">
        <f t="shared" si="208"/>
        <v>ne</v>
      </c>
      <c r="BR968" s="54" t="str">
        <f t="shared" si="209"/>
        <v>ne</v>
      </c>
      <c r="BS968" s="54" t="str">
        <f t="shared" si="200"/>
        <v>ne</v>
      </c>
    </row>
    <row r="969" spans="2:71" x14ac:dyDescent="0.2">
      <c r="B969" s="54" t="e">
        <f>VLOOKUP(E969,'VPS1'!$J$10:$J$29,1,FALSE)</f>
        <v>#N/A</v>
      </c>
      <c r="C969" s="131" t="str">
        <f t="shared" si="201"/>
        <v/>
      </c>
      <c r="D969" s="132"/>
      <c r="E969" s="132"/>
      <c r="F969" s="55"/>
      <c r="G969" s="132"/>
      <c r="H969" s="132"/>
      <c r="I969" s="132"/>
      <c r="J969" s="132"/>
      <c r="K969" s="132"/>
      <c r="L969" s="133"/>
      <c r="M969" s="134"/>
      <c r="N969" s="132"/>
      <c r="O969" s="132"/>
      <c r="P969" s="134" t="str">
        <f t="shared" si="202"/>
        <v>nepildyti</v>
      </c>
      <c r="Q969" s="135" t="str">
        <f t="shared" si="202"/>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10"/>
        <v>0</v>
      </c>
      <c r="BH969" s="54">
        <f t="shared" si="203"/>
        <v>0</v>
      </c>
      <c r="BI969" s="54">
        <f t="shared" si="197"/>
        <v>0</v>
      </c>
      <c r="BJ969" s="54">
        <f t="shared" si="211"/>
        <v>0</v>
      </c>
      <c r="BK969" s="54">
        <f t="shared" si="199"/>
        <v>0</v>
      </c>
      <c r="BL969" s="54">
        <f t="shared" si="204"/>
        <v>0</v>
      </c>
      <c r="BM969" s="54">
        <f t="shared" si="205"/>
        <v>0</v>
      </c>
      <c r="BN969" s="54" t="str">
        <f t="shared" si="206"/>
        <v>ne</v>
      </c>
      <c r="BO969" s="54" t="str">
        <f t="shared" si="207"/>
        <v>ne</v>
      </c>
      <c r="BP969" s="54" t="str">
        <f t="shared" si="207"/>
        <v>ne</v>
      </c>
      <c r="BQ969" s="54" t="str">
        <f t="shared" si="208"/>
        <v>ne</v>
      </c>
      <c r="BR969" s="54" t="str">
        <f t="shared" si="209"/>
        <v>ne</v>
      </c>
      <c r="BS969" s="54" t="str">
        <f t="shared" si="200"/>
        <v>ne</v>
      </c>
    </row>
    <row r="970" spans="2:71" x14ac:dyDescent="0.2">
      <c r="B970" s="54" t="e">
        <f>VLOOKUP(E970,'VPS1'!$J$10:$J$29,1,FALSE)</f>
        <v>#N/A</v>
      </c>
      <c r="C970" s="131" t="str">
        <f t="shared" si="201"/>
        <v/>
      </c>
      <c r="D970" s="132"/>
      <c r="E970" s="132"/>
      <c r="F970" s="55"/>
      <c r="G970" s="132"/>
      <c r="H970" s="132"/>
      <c r="I970" s="132"/>
      <c r="J970" s="132"/>
      <c r="K970" s="132"/>
      <c r="L970" s="133"/>
      <c r="M970" s="134"/>
      <c r="N970" s="132"/>
      <c r="O970" s="132"/>
      <c r="P970" s="134" t="str">
        <f t="shared" si="202"/>
        <v>nepildyti</v>
      </c>
      <c r="Q970" s="135" t="str">
        <f t="shared" si="202"/>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10"/>
        <v>0</v>
      </c>
      <c r="BH970" s="54">
        <f t="shared" si="203"/>
        <v>0</v>
      </c>
      <c r="BI970" s="54">
        <f t="shared" ref="BI970:BI1033" si="212">IF($AH970&gt;0,YEAR($AH970),)</f>
        <v>0</v>
      </c>
      <c r="BJ970" s="54">
        <f t="shared" si="211"/>
        <v>0</v>
      </c>
      <c r="BK970" s="54">
        <f t="shared" ref="BK970:BK1033" si="213">IF($AJ970&gt;0,YEAR($AJ970),)</f>
        <v>0</v>
      </c>
      <c r="BL970" s="54">
        <f t="shared" si="204"/>
        <v>0</v>
      </c>
      <c r="BM970" s="54">
        <f t="shared" si="205"/>
        <v>0</v>
      </c>
      <c r="BN970" s="54" t="str">
        <f t="shared" si="206"/>
        <v>ne</v>
      </c>
      <c r="BO970" s="54" t="str">
        <f t="shared" si="207"/>
        <v>ne</v>
      </c>
      <c r="BP970" s="54" t="str">
        <f t="shared" si="207"/>
        <v>ne</v>
      </c>
      <c r="BQ970" s="54" t="str">
        <f t="shared" si="208"/>
        <v>ne</v>
      </c>
      <c r="BR970" s="54" t="str">
        <f t="shared" si="209"/>
        <v>ne</v>
      </c>
      <c r="BS970" s="54" t="str">
        <f t="shared" ref="BS970:BS1033" si="214">IF(BK970&gt;0,"taip","ne")</f>
        <v>ne</v>
      </c>
    </row>
    <row r="971" spans="2:71" x14ac:dyDescent="0.2">
      <c r="B971" s="54" t="e">
        <f>VLOOKUP(E971,'VPS1'!$J$10:$J$29,1,FALSE)</f>
        <v>#N/A</v>
      </c>
      <c r="C971" s="131" t="str">
        <f t="shared" ref="C971:C1034" si="215">LEFT(E971,4)</f>
        <v/>
      </c>
      <c r="D971" s="132"/>
      <c r="E971" s="132"/>
      <c r="F971" s="55"/>
      <c r="G971" s="132"/>
      <c r="H971" s="132"/>
      <c r="I971" s="132"/>
      <c r="J971" s="132"/>
      <c r="K971" s="132"/>
      <c r="L971" s="133"/>
      <c r="M971" s="134"/>
      <c r="N971" s="132"/>
      <c r="O971" s="132"/>
      <c r="P971" s="134" t="str">
        <f t="shared" ref="P971:Q1034" si="216">IF($N971="fizinis asmuo","užpildykite","nepildyti")</f>
        <v>nepildyti</v>
      </c>
      <c r="Q971" s="135" t="str">
        <f t="shared" si="216"/>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10"/>
        <v>0</v>
      </c>
      <c r="BH971" s="54">
        <f t="shared" ref="BH971:BH1034" si="217">IF($AF971&gt;0,YEAR($AF971),)</f>
        <v>0</v>
      </c>
      <c r="BI971" s="54">
        <f t="shared" si="212"/>
        <v>0</v>
      </c>
      <c r="BJ971" s="54">
        <f t="shared" si="211"/>
        <v>0</v>
      </c>
      <c r="BK971" s="54">
        <f t="shared" si="213"/>
        <v>0</v>
      </c>
      <c r="BL971" s="54">
        <f t="shared" ref="BL971:BL1034" si="218">IF($AK971&gt;0,$AK971,)</f>
        <v>0</v>
      </c>
      <c r="BM971" s="54">
        <f t="shared" ref="BM971:BM1034" si="219">IF($AL971&gt;0,$AL971,)</f>
        <v>0</v>
      </c>
      <c r="BN971" s="54" t="str">
        <f t="shared" ref="BN971:BN1034" si="220">IF(BH971&gt;0,"taip","ne")</f>
        <v>ne</v>
      </c>
      <c r="BO971" s="54" t="str">
        <f t="shared" ref="BO971:BP1034" si="221">IF(BI971&gt;0,"taip","ne")</f>
        <v>ne</v>
      </c>
      <c r="BP971" s="54" t="str">
        <f t="shared" si="221"/>
        <v>ne</v>
      </c>
      <c r="BQ971" s="54" t="str">
        <f t="shared" ref="BQ971:BQ1034" si="222">IF(BL971&gt;0,"taip","ne")</f>
        <v>ne</v>
      </c>
      <c r="BR971" s="54" t="str">
        <f t="shared" ref="BR971:BR1034" si="223">IF(BM971&gt;0,"taip","ne")</f>
        <v>ne</v>
      </c>
      <c r="BS971" s="54" t="str">
        <f t="shared" si="214"/>
        <v>ne</v>
      </c>
    </row>
    <row r="972" spans="2:71" x14ac:dyDescent="0.2">
      <c r="B972" s="54" t="e">
        <f>VLOOKUP(E972,'VPS1'!$J$10:$J$29,1,FALSE)</f>
        <v>#N/A</v>
      </c>
      <c r="C972" s="131" t="str">
        <f t="shared" si="215"/>
        <v/>
      </c>
      <c r="D972" s="132"/>
      <c r="E972" s="132"/>
      <c r="F972" s="55"/>
      <c r="G972" s="132"/>
      <c r="H972" s="132"/>
      <c r="I972" s="132"/>
      <c r="J972" s="132"/>
      <c r="K972" s="132"/>
      <c r="L972" s="133"/>
      <c r="M972" s="134"/>
      <c r="N972" s="132"/>
      <c r="O972" s="132"/>
      <c r="P972" s="134" t="str">
        <f t="shared" si="216"/>
        <v>nepildyti</v>
      </c>
      <c r="Q972" s="135" t="str">
        <f t="shared" si="21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10"/>
        <v>0</v>
      </c>
      <c r="BH972" s="54">
        <f t="shared" si="217"/>
        <v>0</v>
      </c>
      <c r="BI972" s="54">
        <f t="shared" si="212"/>
        <v>0</v>
      </c>
      <c r="BJ972" s="54">
        <f t="shared" si="211"/>
        <v>0</v>
      </c>
      <c r="BK972" s="54">
        <f t="shared" si="213"/>
        <v>0</v>
      </c>
      <c r="BL972" s="54">
        <f t="shared" si="218"/>
        <v>0</v>
      </c>
      <c r="BM972" s="54">
        <f t="shared" si="219"/>
        <v>0</v>
      </c>
      <c r="BN972" s="54" t="str">
        <f t="shared" si="220"/>
        <v>ne</v>
      </c>
      <c r="BO972" s="54" t="str">
        <f t="shared" si="221"/>
        <v>ne</v>
      </c>
      <c r="BP972" s="54" t="str">
        <f t="shared" si="221"/>
        <v>ne</v>
      </c>
      <c r="BQ972" s="54" t="str">
        <f t="shared" si="222"/>
        <v>ne</v>
      </c>
      <c r="BR972" s="54" t="str">
        <f t="shared" si="223"/>
        <v>ne</v>
      </c>
      <c r="BS972" s="54" t="str">
        <f t="shared" si="214"/>
        <v>ne</v>
      </c>
    </row>
    <row r="973" spans="2:71" x14ac:dyDescent="0.2">
      <c r="B973" s="54" t="e">
        <f>VLOOKUP(E973,'VPS1'!$J$10:$J$29,1,FALSE)</f>
        <v>#N/A</v>
      </c>
      <c r="C973" s="131" t="str">
        <f t="shared" si="215"/>
        <v/>
      </c>
      <c r="D973" s="132"/>
      <c r="E973" s="132"/>
      <c r="F973" s="55"/>
      <c r="G973" s="132"/>
      <c r="H973" s="132"/>
      <c r="I973" s="132"/>
      <c r="J973" s="132"/>
      <c r="K973" s="132"/>
      <c r="L973" s="133"/>
      <c r="M973" s="134"/>
      <c r="N973" s="132"/>
      <c r="O973" s="132"/>
      <c r="P973" s="134" t="str">
        <f t="shared" si="216"/>
        <v>nepildyti</v>
      </c>
      <c r="Q973" s="135" t="str">
        <f t="shared" si="21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10"/>
        <v>0</v>
      </c>
      <c r="BH973" s="54">
        <f t="shared" si="217"/>
        <v>0</v>
      </c>
      <c r="BI973" s="54">
        <f t="shared" si="212"/>
        <v>0</v>
      </c>
      <c r="BJ973" s="54">
        <f t="shared" si="211"/>
        <v>0</v>
      </c>
      <c r="BK973" s="54">
        <f t="shared" si="213"/>
        <v>0</v>
      </c>
      <c r="BL973" s="54">
        <f t="shared" si="218"/>
        <v>0</v>
      </c>
      <c r="BM973" s="54">
        <f t="shared" si="219"/>
        <v>0</v>
      </c>
      <c r="BN973" s="54" t="str">
        <f t="shared" si="220"/>
        <v>ne</v>
      </c>
      <c r="BO973" s="54" t="str">
        <f t="shared" si="221"/>
        <v>ne</v>
      </c>
      <c r="BP973" s="54" t="str">
        <f t="shared" si="221"/>
        <v>ne</v>
      </c>
      <c r="BQ973" s="54" t="str">
        <f t="shared" si="222"/>
        <v>ne</v>
      </c>
      <c r="BR973" s="54" t="str">
        <f t="shared" si="223"/>
        <v>ne</v>
      </c>
      <c r="BS973" s="54" t="str">
        <f t="shared" si="214"/>
        <v>ne</v>
      </c>
    </row>
    <row r="974" spans="2:71" x14ac:dyDescent="0.2">
      <c r="B974" s="54" t="e">
        <f>VLOOKUP(E974,'VPS1'!$J$10:$J$29,1,FALSE)</f>
        <v>#N/A</v>
      </c>
      <c r="C974" s="131" t="str">
        <f t="shared" si="215"/>
        <v/>
      </c>
      <c r="D974" s="132"/>
      <c r="E974" s="132"/>
      <c r="F974" s="55"/>
      <c r="G974" s="132"/>
      <c r="H974" s="132"/>
      <c r="I974" s="132"/>
      <c r="J974" s="132"/>
      <c r="K974" s="132"/>
      <c r="L974" s="133"/>
      <c r="M974" s="134"/>
      <c r="N974" s="132"/>
      <c r="O974" s="132"/>
      <c r="P974" s="134" t="str">
        <f t="shared" si="216"/>
        <v>nepildyti</v>
      </c>
      <c r="Q974" s="135" t="str">
        <f t="shared" si="21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10"/>
        <v>0</v>
      </c>
      <c r="BH974" s="54">
        <f t="shared" si="217"/>
        <v>0</v>
      </c>
      <c r="BI974" s="54">
        <f t="shared" si="212"/>
        <v>0</v>
      </c>
      <c r="BJ974" s="54">
        <f t="shared" si="211"/>
        <v>0</v>
      </c>
      <c r="BK974" s="54">
        <f t="shared" si="213"/>
        <v>0</v>
      </c>
      <c r="BL974" s="54">
        <f t="shared" si="218"/>
        <v>0</v>
      </c>
      <c r="BM974" s="54">
        <f t="shared" si="219"/>
        <v>0</v>
      </c>
      <c r="BN974" s="54" t="str">
        <f t="shared" si="220"/>
        <v>ne</v>
      </c>
      <c r="BO974" s="54" t="str">
        <f t="shared" si="221"/>
        <v>ne</v>
      </c>
      <c r="BP974" s="54" t="str">
        <f t="shared" si="221"/>
        <v>ne</v>
      </c>
      <c r="BQ974" s="54" t="str">
        <f t="shared" si="222"/>
        <v>ne</v>
      </c>
      <c r="BR974" s="54" t="str">
        <f t="shared" si="223"/>
        <v>ne</v>
      </c>
      <c r="BS974" s="54" t="str">
        <f t="shared" si="214"/>
        <v>ne</v>
      </c>
    </row>
    <row r="975" spans="2:71" x14ac:dyDescent="0.2">
      <c r="B975" s="54" t="e">
        <f>VLOOKUP(E975,'VPS1'!$J$10:$J$29,1,FALSE)</f>
        <v>#N/A</v>
      </c>
      <c r="C975" s="131" t="str">
        <f t="shared" si="215"/>
        <v/>
      </c>
      <c r="D975" s="132"/>
      <c r="E975" s="132"/>
      <c r="F975" s="55"/>
      <c r="G975" s="132"/>
      <c r="H975" s="132"/>
      <c r="I975" s="132"/>
      <c r="J975" s="132"/>
      <c r="K975" s="132"/>
      <c r="L975" s="133"/>
      <c r="M975" s="134"/>
      <c r="N975" s="132"/>
      <c r="O975" s="132"/>
      <c r="P975" s="134" t="str">
        <f t="shared" si="216"/>
        <v>nepildyti</v>
      </c>
      <c r="Q975" s="135" t="str">
        <f t="shared" si="21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10"/>
        <v>0</v>
      </c>
      <c r="BH975" s="54">
        <f t="shared" si="217"/>
        <v>0</v>
      </c>
      <c r="BI975" s="54">
        <f t="shared" si="212"/>
        <v>0</v>
      </c>
      <c r="BJ975" s="54">
        <f t="shared" si="211"/>
        <v>0</v>
      </c>
      <c r="BK975" s="54">
        <f t="shared" si="213"/>
        <v>0</v>
      </c>
      <c r="BL975" s="54">
        <f t="shared" si="218"/>
        <v>0</v>
      </c>
      <c r="BM975" s="54">
        <f t="shared" si="219"/>
        <v>0</v>
      </c>
      <c r="BN975" s="54" t="str">
        <f t="shared" si="220"/>
        <v>ne</v>
      </c>
      <c r="BO975" s="54" t="str">
        <f t="shared" si="221"/>
        <v>ne</v>
      </c>
      <c r="BP975" s="54" t="str">
        <f t="shared" si="221"/>
        <v>ne</v>
      </c>
      <c r="BQ975" s="54" t="str">
        <f t="shared" si="222"/>
        <v>ne</v>
      </c>
      <c r="BR975" s="54" t="str">
        <f t="shared" si="223"/>
        <v>ne</v>
      </c>
      <c r="BS975" s="54" t="str">
        <f t="shared" si="214"/>
        <v>ne</v>
      </c>
    </row>
    <row r="976" spans="2:71" x14ac:dyDescent="0.2">
      <c r="B976" s="54" t="e">
        <f>VLOOKUP(E976,'VPS1'!$J$10:$J$29,1,FALSE)</f>
        <v>#N/A</v>
      </c>
      <c r="C976" s="131" t="str">
        <f t="shared" si="215"/>
        <v/>
      </c>
      <c r="D976" s="132"/>
      <c r="E976" s="132"/>
      <c r="F976" s="55"/>
      <c r="G976" s="132"/>
      <c r="H976" s="132"/>
      <c r="I976" s="132"/>
      <c r="J976" s="132"/>
      <c r="K976" s="132"/>
      <c r="L976" s="133"/>
      <c r="M976" s="134"/>
      <c r="N976" s="132"/>
      <c r="O976" s="132"/>
      <c r="P976" s="134" t="str">
        <f t="shared" si="216"/>
        <v>nepildyti</v>
      </c>
      <c r="Q976" s="135" t="str">
        <f t="shared" si="21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10"/>
        <v>0</v>
      </c>
      <c r="BH976" s="54">
        <f t="shared" si="217"/>
        <v>0</v>
      </c>
      <c r="BI976" s="54">
        <f t="shared" si="212"/>
        <v>0</v>
      </c>
      <c r="BJ976" s="54">
        <f t="shared" si="211"/>
        <v>0</v>
      </c>
      <c r="BK976" s="54">
        <f t="shared" si="213"/>
        <v>0</v>
      </c>
      <c r="BL976" s="54">
        <f t="shared" si="218"/>
        <v>0</v>
      </c>
      <c r="BM976" s="54">
        <f t="shared" si="219"/>
        <v>0</v>
      </c>
      <c r="BN976" s="54" t="str">
        <f t="shared" si="220"/>
        <v>ne</v>
      </c>
      <c r="BO976" s="54" t="str">
        <f t="shared" si="221"/>
        <v>ne</v>
      </c>
      <c r="BP976" s="54" t="str">
        <f t="shared" si="221"/>
        <v>ne</v>
      </c>
      <c r="BQ976" s="54" t="str">
        <f t="shared" si="222"/>
        <v>ne</v>
      </c>
      <c r="BR976" s="54" t="str">
        <f t="shared" si="223"/>
        <v>ne</v>
      </c>
      <c r="BS976" s="54" t="str">
        <f t="shared" si="214"/>
        <v>ne</v>
      </c>
    </row>
    <row r="977" spans="2:71" x14ac:dyDescent="0.2">
      <c r="B977" s="54" t="e">
        <f>VLOOKUP(E977,'VPS1'!$J$10:$J$29,1,FALSE)</f>
        <v>#N/A</v>
      </c>
      <c r="C977" s="131" t="str">
        <f t="shared" si="215"/>
        <v/>
      </c>
      <c r="D977" s="132"/>
      <c r="E977" s="132"/>
      <c r="F977" s="55"/>
      <c r="G977" s="132"/>
      <c r="H977" s="132"/>
      <c r="I977" s="132"/>
      <c r="J977" s="132"/>
      <c r="K977" s="132"/>
      <c r="L977" s="133"/>
      <c r="M977" s="134"/>
      <c r="N977" s="132"/>
      <c r="O977" s="132"/>
      <c r="P977" s="134" t="str">
        <f t="shared" si="216"/>
        <v>nepildyti</v>
      </c>
      <c r="Q977" s="135" t="str">
        <f t="shared" si="21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10"/>
        <v>0</v>
      </c>
      <c r="BH977" s="54">
        <f t="shared" si="217"/>
        <v>0</v>
      </c>
      <c r="BI977" s="54">
        <f t="shared" si="212"/>
        <v>0</v>
      </c>
      <c r="BJ977" s="54">
        <f t="shared" si="211"/>
        <v>0</v>
      </c>
      <c r="BK977" s="54">
        <f t="shared" si="213"/>
        <v>0</v>
      </c>
      <c r="BL977" s="54">
        <f t="shared" si="218"/>
        <v>0</v>
      </c>
      <c r="BM977" s="54">
        <f t="shared" si="219"/>
        <v>0</v>
      </c>
      <c r="BN977" s="54" t="str">
        <f t="shared" si="220"/>
        <v>ne</v>
      </c>
      <c r="BO977" s="54" t="str">
        <f t="shared" si="221"/>
        <v>ne</v>
      </c>
      <c r="BP977" s="54" t="str">
        <f t="shared" si="221"/>
        <v>ne</v>
      </c>
      <c r="BQ977" s="54" t="str">
        <f t="shared" si="222"/>
        <v>ne</v>
      </c>
      <c r="BR977" s="54" t="str">
        <f t="shared" si="223"/>
        <v>ne</v>
      </c>
      <c r="BS977" s="54" t="str">
        <f t="shared" si="214"/>
        <v>ne</v>
      </c>
    </row>
    <row r="978" spans="2:71" x14ac:dyDescent="0.2">
      <c r="B978" s="54" t="e">
        <f>VLOOKUP(E978,'VPS1'!$J$10:$J$29,1,FALSE)</f>
        <v>#N/A</v>
      </c>
      <c r="C978" s="131" t="str">
        <f t="shared" si="215"/>
        <v/>
      </c>
      <c r="D978" s="132"/>
      <c r="E978" s="132"/>
      <c r="F978" s="55"/>
      <c r="G978" s="132"/>
      <c r="H978" s="132"/>
      <c r="I978" s="132"/>
      <c r="J978" s="132"/>
      <c r="K978" s="132"/>
      <c r="L978" s="133"/>
      <c r="M978" s="134"/>
      <c r="N978" s="132"/>
      <c r="O978" s="132"/>
      <c r="P978" s="134" t="str">
        <f t="shared" si="216"/>
        <v>nepildyti</v>
      </c>
      <c r="Q978" s="135" t="str">
        <f t="shared" si="21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si="210"/>
        <v>0</v>
      </c>
      <c r="BH978" s="54">
        <f t="shared" si="217"/>
        <v>0</v>
      </c>
      <c r="BI978" s="54">
        <f t="shared" si="212"/>
        <v>0</v>
      </c>
      <c r="BJ978" s="54">
        <f t="shared" si="211"/>
        <v>0</v>
      </c>
      <c r="BK978" s="54">
        <f t="shared" si="213"/>
        <v>0</v>
      </c>
      <c r="BL978" s="54">
        <f t="shared" si="218"/>
        <v>0</v>
      </c>
      <c r="BM978" s="54">
        <f t="shared" si="219"/>
        <v>0</v>
      </c>
      <c r="BN978" s="54" t="str">
        <f t="shared" si="220"/>
        <v>ne</v>
      </c>
      <c r="BO978" s="54" t="str">
        <f t="shared" si="221"/>
        <v>ne</v>
      </c>
      <c r="BP978" s="54" t="str">
        <f t="shared" si="221"/>
        <v>ne</v>
      </c>
      <c r="BQ978" s="54" t="str">
        <f t="shared" si="222"/>
        <v>ne</v>
      </c>
      <c r="BR978" s="54" t="str">
        <f t="shared" si="223"/>
        <v>ne</v>
      </c>
      <c r="BS978" s="54" t="str">
        <f t="shared" si="214"/>
        <v>ne</v>
      </c>
    </row>
    <row r="979" spans="2:71" x14ac:dyDescent="0.2">
      <c r="B979" s="54" t="e">
        <f>VLOOKUP(E979,'VPS1'!$J$10:$J$29,1,FALSE)</f>
        <v>#N/A</v>
      </c>
      <c r="C979" s="131" t="str">
        <f t="shared" si="215"/>
        <v/>
      </c>
      <c r="D979" s="132"/>
      <c r="E979" s="132"/>
      <c r="F979" s="55"/>
      <c r="G979" s="132"/>
      <c r="H979" s="132"/>
      <c r="I979" s="132"/>
      <c r="J979" s="132"/>
      <c r="K979" s="132"/>
      <c r="L979" s="133"/>
      <c r="M979" s="134"/>
      <c r="N979" s="132"/>
      <c r="O979" s="132"/>
      <c r="P979" s="134" t="str">
        <f t="shared" si="216"/>
        <v>nepildyti</v>
      </c>
      <c r="Q979" s="135" t="str">
        <f t="shared" si="21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10"/>
        <v>0</v>
      </c>
      <c r="BH979" s="54">
        <f t="shared" si="217"/>
        <v>0</v>
      </c>
      <c r="BI979" s="54">
        <f t="shared" si="212"/>
        <v>0</v>
      </c>
      <c r="BJ979" s="54">
        <f t="shared" si="211"/>
        <v>0</v>
      </c>
      <c r="BK979" s="54">
        <f t="shared" si="213"/>
        <v>0</v>
      </c>
      <c r="BL979" s="54">
        <f t="shared" si="218"/>
        <v>0</v>
      </c>
      <c r="BM979" s="54">
        <f t="shared" si="219"/>
        <v>0</v>
      </c>
      <c r="BN979" s="54" t="str">
        <f t="shared" si="220"/>
        <v>ne</v>
      </c>
      <c r="BO979" s="54" t="str">
        <f t="shared" si="221"/>
        <v>ne</v>
      </c>
      <c r="BP979" s="54" t="str">
        <f t="shared" si="221"/>
        <v>ne</v>
      </c>
      <c r="BQ979" s="54" t="str">
        <f t="shared" si="222"/>
        <v>ne</v>
      </c>
      <c r="BR979" s="54" t="str">
        <f t="shared" si="223"/>
        <v>ne</v>
      </c>
      <c r="BS979" s="54" t="str">
        <f t="shared" si="214"/>
        <v>ne</v>
      </c>
    </row>
    <row r="980" spans="2:71" x14ac:dyDescent="0.2">
      <c r="B980" s="54" t="e">
        <f>VLOOKUP(E980,'VPS1'!$J$10:$J$29,1,FALSE)</f>
        <v>#N/A</v>
      </c>
      <c r="C980" s="131" t="str">
        <f t="shared" si="215"/>
        <v/>
      </c>
      <c r="D980" s="132"/>
      <c r="E980" s="132"/>
      <c r="F980" s="55"/>
      <c r="G980" s="132"/>
      <c r="H980" s="132"/>
      <c r="I980" s="132"/>
      <c r="J980" s="132"/>
      <c r="K980" s="132"/>
      <c r="L980" s="133"/>
      <c r="M980" s="134"/>
      <c r="N980" s="132"/>
      <c r="O980" s="132"/>
      <c r="P980" s="134" t="str">
        <f t="shared" si="216"/>
        <v>nepildyti</v>
      </c>
      <c r="Q980" s="135" t="str">
        <f t="shared" si="21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10"/>
        <v>0</v>
      </c>
      <c r="BH980" s="54">
        <f t="shared" si="217"/>
        <v>0</v>
      </c>
      <c r="BI980" s="54">
        <f t="shared" si="212"/>
        <v>0</v>
      </c>
      <c r="BJ980" s="54">
        <f t="shared" si="211"/>
        <v>0</v>
      </c>
      <c r="BK980" s="54">
        <f t="shared" si="213"/>
        <v>0</v>
      </c>
      <c r="BL980" s="54">
        <f t="shared" si="218"/>
        <v>0</v>
      </c>
      <c r="BM980" s="54">
        <f t="shared" si="219"/>
        <v>0</v>
      </c>
      <c r="BN980" s="54" t="str">
        <f t="shared" si="220"/>
        <v>ne</v>
      </c>
      <c r="BO980" s="54" t="str">
        <f t="shared" si="221"/>
        <v>ne</v>
      </c>
      <c r="BP980" s="54" t="str">
        <f t="shared" si="221"/>
        <v>ne</v>
      </c>
      <c r="BQ980" s="54" t="str">
        <f t="shared" si="222"/>
        <v>ne</v>
      </c>
      <c r="BR980" s="54" t="str">
        <f t="shared" si="223"/>
        <v>ne</v>
      </c>
      <c r="BS980" s="54" t="str">
        <f t="shared" si="214"/>
        <v>ne</v>
      </c>
    </row>
    <row r="981" spans="2:71" x14ac:dyDescent="0.2">
      <c r="B981" s="54" t="e">
        <f>VLOOKUP(E981,'VPS1'!$J$10:$J$29,1,FALSE)</f>
        <v>#N/A</v>
      </c>
      <c r="C981" s="131" t="str">
        <f t="shared" si="215"/>
        <v/>
      </c>
      <c r="D981" s="132"/>
      <c r="E981" s="132"/>
      <c r="F981" s="55"/>
      <c r="G981" s="132"/>
      <c r="H981" s="132"/>
      <c r="I981" s="132"/>
      <c r="J981" s="132"/>
      <c r="K981" s="132"/>
      <c r="L981" s="133"/>
      <c r="M981" s="134"/>
      <c r="N981" s="132"/>
      <c r="O981" s="132"/>
      <c r="P981" s="134" t="str">
        <f t="shared" si="216"/>
        <v>nepildyti</v>
      </c>
      <c r="Q981" s="135" t="str">
        <f t="shared" si="21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10"/>
        <v>0</v>
      </c>
      <c r="BH981" s="54">
        <f t="shared" si="217"/>
        <v>0</v>
      </c>
      <c r="BI981" s="54">
        <f t="shared" si="212"/>
        <v>0</v>
      </c>
      <c r="BJ981" s="54">
        <f t="shared" si="211"/>
        <v>0</v>
      </c>
      <c r="BK981" s="54">
        <f t="shared" si="213"/>
        <v>0</v>
      </c>
      <c r="BL981" s="54">
        <f t="shared" si="218"/>
        <v>0</v>
      </c>
      <c r="BM981" s="54">
        <f t="shared" si="219"/>
        <v>0</v>
      </c>
      <c r="BN981" s="54" t="str">
        <f t="shared" si="220"/>
        <v>ne</v>
      </c>
      <c r="BO981" s="54" t="str">
        <f t="shared" si="221"/>
        <v>ne</v>
      </c>
      <c r="BP981" s="54" t="str">
        <f t="shared" si="221"/>
        <v>ne</v>
      </c>
      <c r="BQ981" s="54" t="str">
        <f t="shared" si="222"/>
        <v>ne</v>
      </c>
      <c r="BR981" s="54" t="str">
        <f t="shared" si="223"/>
        <v>ne</v>
      </c>
      <c r="BS981" s="54" t="str">
        <f t="shared" si="214"/>
        <v>ne</v>
      </c>
    </row>
    <row r="982" spans="2:71" x14ac:dyDescent="0.2">
      <c r="B982" s="54" t="e">
        <f>VLOOKUP(E982,'VPS1'!$J$10:$J$29,1,FALSE)</f>
        <v>#N/A</v>
      </c>
      <c r="C982" s="131" t="str">
        <f t="shared" si="215"/>
        <v/>
      </c>
      <c r="D982" s="132"/>
      <c r="E982" s="132"/>
      <c r="F982" s="55"/>
      <c r="G982" s="132"/>
      <c r="H982" s="132"/>
      <c r="I982" s="132"/>
      <c r="J982" s="132"/>
      <c r="K982" s="132"/>
      <c r="L982" s="133"/>
      <c r="M982" s="134"/>
      <c r="N982" s="132"/>
      <c r="O982" s="132"/>
      <c r="P982" s="134" t="str">
        <f t="shared" si="216"/>
        <v>nepildyti</v>
      </c>
      <c r="Q982" s="135" t="str">
        <f t="shared" si="21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ref="BG982:BG1045" si="224">IF($F982&gt;0,YEAR($F982),)</f>
        <v>0</v>
      </c>
      <c r="BH982" s="54">
        <f t="shared" si="217"/>
        <v>0</v>
      </c>
      <c r="BI982" s="54">
        <f t="shared" si="212"/>
        <v>0</v>
      </c>
      <c r="BJ982" s="54">
        <f t="shared" ref="BJ982:BJ1045" si="225">IF($AI982&gt;0,YEAR($AI982),)</f>
        <v>0</v>
      </c>
      <c r="BK982" s="54">
        <f t="shared" si="213"/>
        <v>0</v>
      </c>
      <c r="BL982" s="54">
        <f t="shared" si="218"/>
        <v>0</v>
      </c>
      <c r="BM982" s="54">
        <f t="shared" si="219"/>
        <v>0</v>
      </c>
      <c r="BN982" s="54" t="str">
        <f t="shared" si="220"/>
        <v>ne</v>
      </c>
      <c r="BO982" s="54" t="str">
        <f t="shared" si="221"/>
        <v>ne</v>
      </c>
      <c r="BP982" s="54" t="str">
        <f t="shared" si="221"/>
        <v>ne</v>
      </c>
      <c r="BQ982" s="54" t="str">
        <f t="shared" si="222"/>
        <v>ne</v>
      </c>
      <c r="BR982" s="54" t="str">
        <f t="shared" si="223"/>
        <v>ne</v>
      </c>
      <c r="BS982" s="54" t="str">
        <f t="shared" si="214"/>
        <v>ne</v>
      </c>
    </row>
    <row r="983" spans="2:71" x14ac:dyDescent="0.2">
      <c r="B983" s="54" t="e">
        <f>VLOOKUP(E983,'VPS1'!$J$10:$J$29,1,FALSE)</f>
        <v>#N/A</v>
      </c>
      <c r="C983" s="131" t="str">
        <f t="shared" si="215"/>
        <v/>
      </c>
      <c r="D983" s="132"/>
      <c r="E983" s="132"/>
      <c r="F983" s="55"/>
      <c r="G983" s="132"/>
      <c r="H983" s="132"/>
      <c r="I983" s="132"/>
      <c r="J983" s="132"/>
      <c r="K983" s="132"/>
      <c r="L983" s="133"/>
      <c r="M983" s="134"/>
      <c r="N983" s="132"/>
      <c r="O983" s="132"/>
      <c r="P983" s="134" t="str">
        <f t="shared" si="216"/>
        <v>nepildyti</v>
      </c>
      <c r="Q983" s="135" t="str">
        <f t="shared" si="21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si="224"/>
        <v>0</v>
      </c>
      <c r="BH983" s="54">
        <f t="shared" si="217"/>
        <v>0</v>
      </c>
      <c r="BI983" s="54">
        <f t="shared" si="212"/>
        <v>0</v>
      </c>
      <c r="BJ983" s="54">
        <f t="shared" si="225"/>
        <v>0</v>
      </c>
      <c r="BK983" s="54">
        <f t="shared" si="213"/>
        <v>0</v>
      </c>
      <c r="BL983" s="54">
        <f t="shared" si="218"/>
        <v>0</v>
      </c>
      <c r="BM983" s="54">
        <f t="shared" si="219"/>
        <v>0</v>
      </c>
      <c r="BN983" s="54" t="str">
        <f t="shared" si="220"/>
        <v>ne</v>
      </c>
      <c r="BO983" s="54" t="str">
        <f t="shared" si="221"/>
        <v>ne</v>
      </c>
      <c r="BP983" s="54" t="str">
        <f t="shared" si="221"/>
        <v>ne</v>
      </c>
      <c r="BQ983" s="54" t="str">
        <f t="shared" si="222"/>
        <v>ne</v>
      </c>
      <c r="BR983" s="54" t="str">
        <f t="shared" si="223"/>
        <v>ne</v>
      </c>
      <c r="BS983" s="54" t="str">
        <f t="shared" si="214"/>
        <v>ne</v>
      </c>
    </row>
    <row r="984" spans="2:71" x14ac:dyDescent="0.2">
      <c r="B984" s="54" t="e">
        <f>VLOOKUP(E984,'VPS1'!$J$10:$J$29,1,FALSE)</f>
        <v>#N/A</v>
      </c>
      <c r="C984" s="131" t="str">
        <f t="shared" si="215"/>
        <v/>
      </c>
      <c r="D984" s="132"/>
      <c r="E984" s="132"/>
      <c r="F984" s="55"/>
      <c r="G984" s="132"/>
      <c r="H984" s="132"/>
      <c r="I984" s="132"/>
      <c r="J984" s="132"/>
      <c r="K984" s="132"/>
      <c r="L984" s="133"/>
      <c r="M984" s="134"/>
      <c r="N984" s="132"/>
      <c r="O984" s="132"/>
      <c r="P984" s="134" t="str">
        <f t="shared" si="216"/>
        <v>nepildyti</v>
      </c>
      <c r="Q984" s="135" t="str">
        <f t="shared" si="21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24"/>
        <v>0</v>
      </c>
      <c r="BH984" s="54">
        <f t="shared" si="217"/>
        <v>0</v>
      </c>
      <c r="BI984" s="54">
        <f t="shared" si="212"/>
        <v>0</v>
      </c>
      <c r="BJ984" s="54">
        <f t="shared" si="225"/>
        <v>0</v>
      </c>
      <c r="BK984" s="54">
        <f t="shared" si="213"/>
        <v>0</v>
      </c>
      <c r="BL984" s="54">
        <f t="shared" si="218"/>
        <v>0</v>
      </c>
      <c r="BM984" s="54">
        <f t="shared" si="219"/>
        <v>0</v>
      </c>
      <c r="BN984" s="54" t="str">
        <f t="shared" si="220"/>
        <v>ne</v>
      </c>
      <c r="BO984" s="54" t="str">
        <f t="shared" si="221"/>
        <v>ne</v>
      </c>
      <c r="BP984" s="54" t="str">
        <f t="shared" si="221"/>
        <v>ne</v>
      </c>
      <c r="BQ984" s="54" t="str">
        <f t="shared" si="222"/>
        <v>ne</v>
      </c>
      <c r="BR984" s="54" t="str">
        <f t="shared" si="223"/>
        <v>ne</v>
      </c>
      <c r="BS984" s="54" t="str">
        <f t="shared" si="214"/>
        <v>ne</v>
      </c>
    </row>
    <row r="985" spans="2:71" x14ac:dyDescent="0.2">
      <c r="B985" s="54" t="e">
        <f>VLOOKUP(E985,'VPS1'!$J$10:$J$29,1,FALSE)</f>
        <v>#N/A</v>
      </c>
      <c r="C985" s="131" t="str">
        <f t="shared" si="215"/>
        <v/>
      </c>
      <c r="D985" s="132"/>
      <c r="E985" s="132"/>
      <c r="F985" s="55"/>
      <c r="G985" s="132"/>
      <c r="H985" s="132"/>
      <c r="I985" s="132"/>
      <c r="J985" s="132"/>
      <c r="K985" s="132"/>
      <c r="L985" s="133"/>
      <c r="M985" s="134"/>
      <c r="N985" s="132"/>
      <c r="O985" s="132"/>
      <c r="P985" s="134" t="str">
        <f t="shared" si="216"/>
        <v>nepildyti</v>
      </c>
      <c r="Q985" s="135" t="str">
        <f t="shared" si="21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24"/>
        <v>0</v>
      </c>
      <c r="BH985" s="54">
        <f t="shared" si="217"/>
        <v>0</v>
      </c>
      <c r="BI985" s="54">
        <f t="shared" si="212"/>
        <v>0</v>
      </c>
      <c r="BJ985" s="54">
        <f t="shared" si="225"/>
        <v>0</v>
      </c>
      <c r="BK985" s="54">
        <f t="shared" si="213"/>
        <v>0</v>
      </c>
      <c r="BL985" s="54">
        <f t="shared" si="218"/>
        <v>0</v>
      </c>
      <c r="BM985" s="54">
        <f t="shared" si="219"/>
        <v>0</v>
      </c>
      <c r="BN985" s="54" t="str">
        <f t="shared" si="220"/>
        <v>ne</v>
      </c>
      <c r="BO985" s="54" t="str">
        <f t="shared" si="221"/>
        <v>ne</v>
      </c>
      <c r="BP985" s="54" t="str">
        <f t="shared" si="221"/>
        <v>ne</v>
      </c>
      <c r="BQ985" s="54" t="str">
        <f t="shared" si="222"/>
        <v>ne</v>
      </c>
      <c r="BR985" s="54" t="str">
        <f t="shared" si="223"/>
        <v>ne</v>
      </c>
      <c r="BS985" s="54" t="str">
        <f t="shared" si="214"/>
        <v>ne</v>
      </c>
    </row>
    <row r="986" spans="2:71" x14ac:dyDescent="0.2">
      <c r="B986" s="54" t="e">
        <f>VLOOKUP(E986,'VPS1'!$J$10:$J$29,1,FALSE)</f>
        <v>#N/A</v>
      </c>
      <c r="C986" s="131" t="str">
        <f t="shared" si="215"/>
        <v/>
      </c>
      <c r="D986" s="132"/>
      <c r="E986" s="132"/>
      <c r="F986" s="55"/>
      <c r="G986" s="132"/>
      <c r="H986" s="132"/>
      <c r="I986" s="132"/>
      <c r="J986" s="132"/>
      <c r="K986" s="132"/>
      <c r="L986" s="133"/>
      <c r="M986" s="134"/>
      <c r="N986" s="132"/>
      <c r="O986" s="132"/>
      <c r="P986" s="134" t="str">
        <f t="shared" si="216"/>
        <v>nepildyti</v>
      </c>
      <c r="Q986" s="135" t="str">
        <f t="shared" si="21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24"/>
        <v>0</v>
      </c>
      <c r="BH986" s="54">
        <f t="shared" si="217"/>
        <v>0</v>
      </c>
      <c r="BI986" s="54">
        <f t="shared" si="212"/>
        <v>0</v>
      </c>
      <c r="BJ986" s="54">
        <f t="shared" si="225"/>
        <v>0</v>
      </c>
      <c r="BK986" s="54">
        <f t="shared" si="213"/>
        <v>0</v>
      </c>
      <c r="BL986" s="54">
        <f t="shared" si="218"/>
        <v>0</v>
      </c>
      <c r="BM986" s="54">
        <f t="shared" si="219"/>
        <v>0</v>
      </c>
      <c r="BN986" s="54" t="str">
        <f t="shared" si="220"/>
        <v>ne</v>
      </c>
      <c r="BO986" s="54" t="str">
        <f t="shared" si="221"/>
        <v>ne</v>
      </c>
      <c r="BP986" s="54" t="str">
        <f t="shared" si="221"/>
        <v>ne</v>
      </c>
      <c r="BQ986" s="54" t="str">
        <f t="shared" si="222"/>
        <v>ne</v>
      </c>
      <c r="BR986" s="54" t="str">
        <f t="shared" si="223"/>
        <v>ne</v>
      </c>
      <c r="BS986" s="54" t="str">
        <f t="shared" si="214"/>
        <v>ne</v>
      </c>
    </row>
    <row r="987" spans="2:71" x14ac:dyDescent="0.2">
      <c r="B987" s="54" t="e">
        <f>VLOOKUP(E987,'VPS1'!$J$10:$J$29,1,FALSE)</f>
        <v>#N/A</v>
      </c>
      <c r="C987" s="131" t="str">
        <f t="shared" si="215"/>
        <v/>
      </c>
      <c r="D987" s="132"/>
      <c r="E987" s="132"/>
      <c r="F987" s="55"/>
      <c r="G987" s="132"/>
      <c r="H987" s="132"/>
      <c r="I987" s="132"/>
      <c r="J987" s="132"/>
      <c r="K987" s="132"/>
      <c r="L987" s="133"/>
      <c r="M987" s="134"/>
      <c r="N987" s="132"/>
      <c r="O987" s="132"/>
      <c r="P987" s="134" t="str">
        <f t="shared" si="216"/>
        <v>nepildyti</v>
      </c>
      <c r="Q987" s="135" t="str">
        <f t="shared" si="21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24"/>
        <v>0</v>
      </c>
      <c r="BH987" s="54">
        <f t="shared" si="217"/>
        <v>0</v>
      </c>
      <c r="BI987" s="54">
        <f t="shared" si="212"/>
        <v>0</v>
      </c>
      <c r="BJ987" s="54">
        <f t="shared" si="225"/>
        <v>0</v>
      </c>
      <c r="BK987" s="54">
        <f t="shared" si="213"/>
        <v>0</v>
      </c>
      <c r="BL987" s="54">
        <f t="shared" si="218"/>
        <v>0</v>
      </c>
      <c r="BM987" s="54">
        <f t="shared" si="219"/>
        <v>0</v>
      </c>
      <c r="BN987" s="54" t="str">
        <f t="shared" si="220"/>
        <v>ne</v>
      </c>
      <c r="BO987" s="54" t="str">
        <f t="shared" si="221"/>
        <v>ne</v>
      </c>
      <c r="BP987" s="54" t="str">
        <f t="shared" si="221"/>
        <v>ne</v>
      </c>
      <c r="BQ987" s="54" t="str">
        <f t="shared" si="222"/>
        <v>ne</v>
      </c>
      <c r="BR987" s="54" t="str">
        <f t="shared" si="223"/>
        <v>ne</v>
      </c>
      <c r="BS987" s="54" t="str">
        <f t="shared" si="214"/>
        <v>ne</v>
      </c>
    </row>
    <row r="988" spans="2:71" x14ac:dyDescent="0.2">
      <c r="B988" s="54" t="e">
        <f>VLOOKUP(E988,'VPS1'!$J$10:$J$29,1,FALSE)</f>
        <v>#N/A</v>
      </c>
      <c r="C988" s="131" t="str">
        <f t="shared" si="215"/>
        <v/>
      </c>
      <c r="D988" s="132"/>
      <c r="E988" s="132"/>
      <c r="F988" s="55"/>
      <c r="G988" s="132"/>
      <c r="H988" s="132"/>
      <c r="I988" s="132"/>
      <c r="J988" s="132"/>
      <c r="K988" s="132"/>
      <c r="L988" s="133"/>
      <c r="M988" s="134"/>
      <c r="N988" s="132"/>
      <c r="O988" s="132"/>
      <c r="P988" s="134" t="str">
        <f t="shared" si="216"/>
        <v>nepildyti</v>
      </c>
      <c r="Q988" s="135" t="str">
        <f t="shared" si="21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24"/>
        <v>0</v>
      </c>
      <c r="BH988" s="54">
        <f t="shared" si="217"/>
        <v>0</v>
      </c>
      <c r="BI988" s="54">
        <f t="shared" si="212"/>
        <v>0</v>
      </c>
      <c r="BJ988" s="54">
        <f t="shared" si="225"/>
        <v>0</v>
      </c>
      <c r="BK988" s="54">
        <f t="shared" si="213"/>
        <v>0</v>
      </c>
      <c r="BL988" s="54">
        <f t="shared" si="218"/>
        <v>0</v>
      </c>
      <c r="BM988" s="54">
        <f t="shared" si="219"/>
        <v>0</v>
      </c>
      <c r="BN988" s="54" t="str">
        <f t="shared" si="220"/>
        <v>ne</v>
      </c>
      <c r="BO988" s="54" t="str">
        <f t="shared" si="221"/>
        <v>ne</v>
      </c>
      <c r="BP988" s="54" t="str">
        <f t="shared" si="221"/>
        <v>ne</v>
      </c>
      <c r="BQ988" s="54" t="str">
        <f t="shared" si="222"/>
        <v>ne</v>
      </c>
      <c r="BR988" s="54" t="str">
        <f t="shared" si="223"/>
        <v>ne</v>
      </c>
      <c r="BS988" s="54" t="str">
        <f t="shared" si="214"/>
        <v>ne</v>
      </c>
    </row>
    <row r="989" spans="2:71" x14ac:dyDescent="0.2">
      <c r="B989" s="54" t="e">
        <f>VLOOKUP(E989,'VPS1'!$J$10:$J$29,1,FALSE)</f>
        <v>#N/A</v>
      </c>
      <c r="C989" s="131" t="str">
        <f t="shared" si="215"/>
        <v/>
      </c>
      <c r="D989" s="132"/>
      <c r="E989" s="132"/>
      <c r="F989" s="55"/>
      <c r="G989" s="132"/>
      <c r="H989" s="132"/>
      <c r="I989" s="132"/>
      <c r="J989" s="132"/>
      <c r="K989" s="132"/>
      <c r="L989" s="133"/>
      <c r="M989" s="134"/>
      <c r="N989" s="132"/>
      <c r="O989" s="132"/>
      <c r="P989" s="134" t="str">
        <f t="shared" si="216"/>
        <v>nepildyti</v>
      </c>
      <c r="Q989" s="135" t="str">
        <f t="shared" si="21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24"/>
        <v>0</v>
      </c>
      <c r="BH989" s="54">
        <f t="shared" si="217"/>
        <v>0</v>
      </c>
      <c r="BI989" s="54">
        <f t="shared" si="212"/>
        <v>0</v>
      </c>
      <c r="BJ989" s="54">
        <f t="shared" si="225"/>
        <v>0</v>
      </c>
      <c r="BK989" s="54">
        <f t="shared" si="213"/>
        <v>0</v>
      </c>
      <c r="BL989" s="54">
        <f t="shared" si="218"/>
        <v>0</v>
      </c>
      <c r="BM989" s="54">
        <f t="shared" si="219"/>
        <v>0</v>
      </c>
      <c r="BN989" s="54" t="str">
        <f t="shared" si="220"/>
        <v>ne</v>
      </c>
      <c r="BO989" s="54" t="str">
        <f t="shared" si="221"/>
        <v>ne</v>
      </c>
      <c r="BP989" s="54" t="str">
        <f t="shared" si="221"/>
        <v>ne</v>
      </c>
      <c r="BQ989" s="54" t="str">
        <f t="shared" si="222"/>
        <v>ne</v>
      </c>
      <c r="BR989" s="54" t="str">
        <f t="shared" si="223"/>
        <v>ne</v>
      </c>
      <c r="BS989" s="54" t="str">
        <f t="shared" si="214"/>
        <v>ne</v>
      </c>
    </row>
    <row r="990" spans="2:71" x14ac:dyDescent="0.2">
      <c r="B990" s="54" t="e">
        <f>VLOOKUP(E990,'VPS1'!$J$10:$J$29,1,FALSE)</f>
        <v>#N/A</v>
      </c>
      <c r="C990" s="131" t="str">
        <f t="shared" si="215"/>
        <v/>
      </c>
      <c r="D990" s="132"/>
      <c r="E990" s="132"/>
      <c r="F990" s="55"/>
      <c r="G990" s="132"/>
      <c r="H990" s="132"/>
      <c r="I990" s="132"/>
      <c r="J990" s="132"/>
      <c r="K990" s="132"/>
      <c r="L990" s="133"/>
      <c r="M990" s="134"/>
      <c r="N990" s="132"/>
      <c r="O990" s="132"/>
      <c r="P990" s="134" t="str">
        <f t="shared" si="216"/>
        <v>nepildyti</v>
      </c>
      <c r="Q990" s="135" t="str">
        <f t="shared" si="21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24"/>
        <v>0</v>
      </c>
      <c r="BH990" s="54">
        <f t="shared" si="217"/>
        <v>0</v>
      </c>
      <c r="BI990" s="54">
        <f t="shared" si="212"/>
        <v>0</v>
      </c>
      <c r="BJ990" s="54">
        <f t="shared" si="225"/>
        <v>0</v>
      </c>
      <c r="BK990" s="54">
        <f t="shared" si="213"/>
        <v>0</v>
      </c>
      <c r="BL990" s="54">
        <f t="shared" si="218"/>
        <v>0</v>
      </c>
      <c r="BM990" s="54">
        <f t="shared" si="219"/>
        <v>0</v>
      </c>
      <c r="BN990" s="54" t="str">
        <f t="shared" si="220"/>
        <v>ne</v>
      </c>
      <c r="BO990" s="54" t="str">
        <f t="shared" si="221"/>
        <v>ne</v>
      </c>
      <c r="BP990" s="54" t="str">
        <f t="shared" si="221"/>
        <v>ne</v>
      </c>
      <c r="BQ990" s="54" t="str">
        <f t="shared" si="222"/>
        <v>ne</v>
      </c>
      <c r="BR990" s="54" t="str">
        <f t="shared" si="223"/>
        <v>ne</v>
      </c>
      <c r="BS990" s="54" t="str">
        <f t="shared" si="214"/>
        <v>ne</v>
      </c>
    </row>
    <row r="991" spans="2:71" x14ac:dyDescent="0.2">
      <c r="B991" s="54" t="e">
        <f>VLOOKUP(E991,'VPS1'!$J$10:$J$29,1,FALSE)</f>
        <v>#N/A</v>
      </c>
      <c r="C991" s="131" t="str">
        <f t="shared" si="215"/>
        <v/>
      </c>
      <c r="D991" s="132"/>
      <c r="E991" s="132"/>
      <c r="F991" s="55"/>
      <c r="G991" s="132"/>
      <c r="H991" s="132"/>
      <c r="I991" s="132"/>
      <c r="J991" s="132"/>
      <c r="K991" s="132"/>
      <c r="L991" s="133"/>
      <c r="M991" s="134"/>
      <c r="N991" s="132"/>
      <c r="O991" s="132"/>
      <c r="P991" s="134" t="str">
        <f t="shared" si="216"/>
        <v>nepildyti</v>
      </c>
      <c r="Q991" s="135" t="str">
        <f t="shared" si="21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24"/>
        <v>0</v>
      </c>
      <c r="BH991" s="54">
        <f t="shared" si="217"/>
        <v>0</v>
      </c>
      <c r="BI991" s="54">
        <f t="shared" si="212"/>
        <v>0</v>
      </c>
      <c r="BJ991" s="54">
        <f t="shared" si="225"/>
        <v>0</v>
      </c>
      <c r="BK991" s="54">
        <f t="shared" si="213"/>
        <v>0</v>
      </c>
      <c r="BL991" s="54">
        <f t="shared" si="218"/>
        <v>0</v>
      </c>
      <c r="BM991" s="54">
        <f t="shared" si="219"/>
        <v>0</v>
      </c>
      <c r="BN991" s="54" t="str">
        <f t="shared" si="220"/>
        <v>ne</v>
      </c>
      <c r="BO991" s="54" t="str">
        <f t="shared" si="221"/>
        <v>ne</v>
      </c>
      <c r="BP991" s="54" t="str">
        <f t="shared" si="221"/>
        <v>ne</v>
      </c>
      <c r="BQ991" s="54" t="str">
        <f t="shared" si="222"/>
        <v>ne</v>
      </c>
      <c r="BR991" s="54" t="str">
        <f t="shared" si="223"/>
        <v>ne</v>
      </c>
      <c r="BS991" s="54" t="str">
        <f t="shared" si="214"/>
        <v>ne</v>
      </c>
    </row>
    <row r="992" spans="2:71" x14ac:dyDescent="0.2">
      <c r="B992" s="54" t="e">
        <f>VLOOKUP(E992,'VPS1'!$J$10:$J$29,1,FALSE)</f>
        <v>#N/A</v>
      </c>
      <c r="C992" s="131" t="str">
        <f t="shared" si="215"/>
        <v/>
      </c>
      <c r="D992" s="132"/>
      <c r="E992" s="132"/>
      <c r="F992" s="55"/>
      <c r="G992" s="132"/>
      <c r="H992" s="132"/>
      <c r="I992" s="132"/>
      <c r="J992" s="132"/>
      <c r="K992" s="132"/>
      <c r="L992" s="133"/>
      <c r="M992" s="134"/>
      <c r="N992" s="132"/>
      <c r="O992" s="132"/>
      <c r="P992" s="134" t="str">
        <f t="shared" si="216"/>
        <v>nepildyti</v>
      </c>
      <c r="Q992" s="135" t="str">
        <f t="shared" si="21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24"/>
        <v>0</v>
      </c>
      <c r="BH992" s="54">
        <f t="shared" si="217"/>
        <v>0</v>
      </c>
      <c r="BI992" s="54">
        <f t="shared" si="212"/>
        <v>0</v>
      </c>
      <c r="BJ992" s="54">
        <f t="shared" si="225"/>
        <v>0</v>
      </c>
      <c r="BK992" s="54">
        <f t="shared" si="213"/>
        <v>0</v>
      </c>
      <c r="BL992" s="54">
        <f t="shared" si="218"/>
        <v>0</v>
      </c>
      <c r="BM992" s="54">
        <f t="shared" si="219"/>
        <v>0</v>
      </c>
      <c r="BN992" s="54" t="str">
        <f t="shared" si="220"/>
        <v>ne</v>
      </c>
      <c r="BO992" s="54" t="str">
        <f t="shared" si="221"/>
        <v>ne</v>
      </c>
      <c r="BP992" s="54" t="str">
        <f t="shared" si="221"/>
        <v>ne</v>
      </c>
      <c r="BQ992" s="54" t="str">
        <f t="shared" si="222"/>
        <v>ne</v>
      </c>
      <c r="BR992" s="54" t="str">
        <f t="shared" si="223"/>
        <v>ne</v>
      </c>
      <c r="BS992" s="54" t="str">
        <f t="shared" si="214"/>
        <v>ne</v>
      </c>
    </row>
    <row r="993" spans="2:71" x14ac:dyDescent="0.2">
      <c r="B993" s="54" t="e">
        <f>VLOOKUP(E993,'VPS1'!$J$10:$J$29,1,FALSE)</f>
        <v>#N/A</v>
      </c>
      <c r="C993" s="131" t="str">
        <f t="shared" si="215"/>
        <v/>
      </c>
      <c r="D993" s="132"/>
      <c r="E993" s="132"/>
      <c r="F993" s="55"/>
      <c r="G993" s="132"/>
      <c r="H993" s="132"/>
      <c r="I993" s="132"/>
      <c r="J993" s="132"/>
      <c r="K993" s="132"/>
      <c r="L993" s="133"/>
      <c r="M993" s="134"/>
      <c r="N993" s="132"/>
      <c r="O993" s="132"/>
      <c r="P993" s="134" t="str">
        <f t="shared" si="216"/>
        <v>nepildyti</v>
      </c>
      <c r="Q993" s="135" t="str">
        <f t="shared" si="21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24"/>
        <v>0</v>
      </c>
      <c r="BH993" s="54">
        <f t="shared" si="217"/>
        <v>0</v>
      </c>
      <c r="BI993" s="54">
        <f t="shared" si="212"/>
        <v>0</v>
      </c>
      <c r="BJ993" s="54">
        <f t="shared" si="225"/>
        <v>0</v>
      </c>
      <c r="BK993" s="54">
        <f t="shared" si="213"/>
        <v>0</v>
      </c>
      <c r="BL993" s="54">
        <f t="shared" si="218"/>
        <v>0</v>
      </c>
      <c r="BM993" s="54">
        <f t="shared" si="219"/>
        <v>0</v>
      </c>
      <c r="BN993" s="54" t="str">
        <f t="shared" si="220"/>
        <v>ne</v>
      </c>
      <c r="BO993" s="54" t="str">
        <f t="shared" si="221"/>
        <v>ne</v>
      </c>
      <c r="BP993" s="54" t="str">
        <f t="shared" si="221"/>
        <v>ne</v>
      </c>
      <c r="BQ993" s="54" t="str">
        <f t="shared" si="222"/>
        <v>ne</v>
      </c>
      <c r="BR993" s="54" t="str">
        <f t="shared" si="223"/>
        <v>ne</v>
      </c>
      <c r="BS993" s="54" t="str">
        <f t="shared" si="214"/>
        <v>ne</v>
      </c>
    </row>
    <row r="994" spans="2:71" x14ac:dyDescent="0.2">
      <c r="B994" s="54" t="e">
        <f>VLOOKUP(E994,'VPS1'!$J$10:$J$29,1,FALSE)</f>
        <v>#N/A</v>
      </c>
      <c r="C994" s="131" t="str">
        <f t="shared" si="215"/>
        <v/>
      </c>
      <c r="D994" s="132"/>
      <c r="E994" s="132"/>
      <c r="F994" s="55"/>
      <c r="G994" s="132"/>
      <c r="H994" s="132"/>
      <c r="I994" s="132"/>
      <c r="J994" s="132"/>
      <c r="K994" s="132"/>
      <c r="L994" s="133"/>
      <c r="M994" s="134"/>
      <c r="N994" s="132"/>
      <c r="O994" s="132"/>
      <c r="P994" s="134" t="str">
        <f t="shared" si="216"/>
        <v>nepildyti</v>
      </c>
      <c r="Q994" s="135" t="str">
        <f t="shared" si="21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24"/>
        <v>0</v>
      </c>
      <c r="BH994" s="54">
        <f t="shared" si="217"/>
        <v>0</v>
      </c>
      <c r="BI994" s="54">
        <f t="shared" si="212"/>
        <v>0</v>
      </c>
      <c r="BJ994" s="54">
        <f t="shared" si="225"/>
        <v>0</v>
      </c>
      <c r="BK994" s="54">
        <f t="shared" si="213"/>
        <v>0</v>
      </c>
      <c r="BL994" s="54">
        <f t="shared" si="218"/>
        <v>0</v>
      </c>
      <c r="BM994" s="54">
        <f t="shared" si="219"/>
        <v>0</v>
      </c>
      <c r="BN994" s="54" t="str">
        <f t="shared" si="220"/>
        <v>ne</v>
      </c>
      <c r="BO994" s="54" t="str">
        <f t="shared" si="221"/>
        <v>ne</v>
      </c>
      <c r="BP994" s="54" t="str">
        <f t="shared" si="221"/>
        <v>ne</v>
      </c>
      <c r="BQ994" s="54" t="str">
        <f t="shared" si="222"/>
        <v>ne</v>
      </c>
      <c r="BR994" s="54" t="str">
        <f t="shared" si="223"/>
        <v>ne</v>
      </c>
      <c r="BS994" s="54" t="str">
        <f t="shared" si="214"/>
        <v>ne</v>
      </c>
    </row>
    <row r="995" spans="2:71" x14ac:dyDescent="0.2">
      <c r="B995" s="54" t="e">
        <f>VLOOKUP(E995,'VPS1'!$J$10:$J$29,1,FALSE)</f>
        <v>#N/A</v>
      </c>
      <c r="C995" s="131" t="str">
        <f t="shared" si="215"/>
        <v/>
      </c>
      <c r="D995" s="132"/>
      <c r="E995" s="132"/>
      <c r="F995" s="55"/>
      <c r="G995" s="132"/>
      <c r="H995" s="132"/>
      <c r="I995" s="132"/>
      <c r="J995" s="132"/>
      <c r="K995" s="132"/>
      <c r="L995" s="133"/>
      <c r="M995" s="134"/>
      <c r="N995" s="132"/>
      <c r="O995" s="132"/>
      <c r="P995" s="134" t="str">
        <f t="shared" si="216"/>
        <v>nepildyti</v>
      </c>
      <c r="Q995" s="135" t="str">
        <f t="shared" si="21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24"/>
        <v>0</v>
      </c>
      <c r="BH995" s="54">
        <f t="shared" si="217"/>
        <v>0</v>
      </c>
      <c r="BI995" s="54">
        <f t="shared" si="212"/>
        <v>0</v>
      </c>
      <c r="BJ995" s="54">
        <f t="shared" si="225"/>
        <v>0</v>
      </c>
      <c r="BK995" s="54">
        <f t="shared" si="213"/>
        <v>0</v>
      </c>
      <c r="BL995" s="54">
        <f t="shared" si="218"/>
        <v>0</v>
      </c>
      <c r="BM995" s="54">
        <f t="shared" si="219"/>
        <v>0</v>
      </c>
      <c r="BN995" s="54" t="str">
        <f t="shared" si="220"/>
        <v>ne</v>
      </c>
      <c r="BO995" s="54" t="str">
        <f t="shared" si="221"/>
        <v>ne</v>
      </c>
      <c r="BP995" s="54" t="str">
        <f t="shared" si="221"/>
        <v>ne</v>
      </c>
      <c r="BQ995" s="54" t="str">
        <f t="shared" si="222"/>
        <v>ne</v>
      </c>
      <c r="BR995" s="54" t="str">
        <f t="shared" si="223"/>
        <v>ne</v>
      </c>
      <c r="BS995" s="54" t="str">
        <f t="shared" si="214"/>
        <v>ne</v>
      </c>
    </row>
    <row r="996" spans="2:71" x14ac:dyDescent="0.2">
      <c r="B996" s="54" t="e">
        <f>VLOOKUP(E996,'VPS1'!$J$10:$J$29,1,FALSE)</f>
        <v>#N/A</v>
      </c>
      <c r="C996" s="131" t="str">
        <f t="shared" si="215"/>
        <v/>
      </c>
      <c r="D996" s="132"/>
      <c r="E996" s="132"/>
      <c r="F996" s="55"/>
      <c r="G996" s="132"/>
      <c r="H996" s="132"/>
      <c r="I996" s="132"/>
      <c r="J996" s="132"/>
      <c r="K996" s="132"/>
      <c r="L996" s="133"/>
      <c r="M996" s="134"/>
      <c r="N996" s="132"/>
      <c r="O996" s="132"/>
      <c r="P996" s="134" t="str">
        <f t="shared" si="216"/>
        <v>nepildyti</v>
      </c>
      <c r="Q996" s="135" t="str">
        <f t="shared" si="21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24"/>
        <v>0</v>
      </c>
      <c r="BH996" s="54">
        <f t="shared" si="217"/>
        <v>0</v>
      </c>
      <c r="BI996" s="54">
        <f t="shared" si="212"/>
        <v>0</v>
      </c>
      <c r="BJ996" s="54">
        <f t="shared" si="225"/>
        <v>0</v>
      </c>
      <c r="BK996" s="54">
        <f t="shared" si="213"/>
        <v>0</v>
      </c>
      <c r="BL996" s="54">
        <f t="shared" si="218"/>
        <v>0</v>
      </c>
      <c r="BM996" s="54">
        <f t="shared" si="219"/>
        <v>0</v>
      </c>
      <c r="BN996" s="54" t="str">
        <f t="shared" si="220"/>
        <v>ne</v>
      </c>
      <c r="BO996" s="54" t="str">
        <f t="shared" si="221"/>
        <v>ne</v>
      </c>
      <c r="BP996" s="54" t="str">
        <f t="shared" si="221"/>
        <v>ne</v>
      </c>
      <c r="BQ996" s="54" t="str">
        <f t="shared" si="222"/>
        <v>ne</v>
      </c>
      <c r="BR996" s="54" t="str">
        <f t="shared" si="223"/>
        <v>ne</v>
      </c>
      <c r="BS996" s="54" t="str">
        <f t="shared" si="214"/>
        <v>ne</v>
      </c>
    </row>
    <row r="997" spans="2:71" x14ac:dyDescent="0.2">
      <c r="B997" s="54" t="e">
        <f>VLOOKUP(E997,'VPS1'!$J$10:$J$29,1,FALSE)</f>
        <v>#N/A</v>
      </c>
      <c r="C997" s="131" t="str">
        <f t="shared" si="215"/>
        <v/>
      </c>
      <c r="D997" s="132"/>
      <c r="E997" s="132"/>
      <c r="F997" s="55"/>
      <c r="G997" s="132"/>
      <c r="H997" s="132"/>
      <c r="I997" s="132"/>
      <c r="J997" s="132"/>
      <c r="K997" s="132"/>
      <c r="L997" s="133"/>
      <c r="M997" s="134"/>
      <c r="N997" s="132"/>
      <c r="O997" s="132"/>
      <c r="P997" s="134" t="str">
        <f t="shared" si="216"/>
        <v>nepildyti</v>
      </c>
      <c r="Q997" s="135" t="str">
        <f t="shared" si="21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24"/>
        <v>0</v>
      </c>
      <c r="BH997" s="54">
        <f t="shared" si="217"/>
        <v>0</v>
      </c>
      <c r="BI997" s="54">
        <f t="shared" si="212"/>
        <v>0</v>
      </c>
      <c r="BJ997" s="54">
        <f t="shared" si="225"/>
        <v>0</v>
      </c>
      <c r="BK997" s="54">
        <f t="shared" si="213"/>
        <v>0</v>
      </c>
      <c r="BL997" s="54">
        <f t="shared" si="218"/>
        <v>0</v>
      </c>
      <c r="BM997" s="54">
        <f t="shared" si="219"/>
        <v>0</v>
      </c>
      <c r="BN997" s="54" t="str">
        <f t="shared" si="220"/>
        <v>ne</v>
      </c>
      <c r="BO997" s="54" t="str">
        <f t="shared" si="221"/>
        <v>ne</v>
      </c>
      <c r="BP997" s="54" t="str">
        <f t="shared" si="221"/>
        <v>ne</v>
      </c>
      <c r="BQ997" s="54" t="str">
        <f t="shared" si="222"/>
        <v>ne</v>
      </c>
      <c r="BR997" s="54" t="str">
        <f t="shared" si="223"/>
        <v>ne</v>
      </c>
      <c r="BS997" s="54" t="str">
        <f t="shared" si="214"/>
        <v>ne</v>
      </c>
    </row>
    <row r="998" spans="2:71" x14ac:dyDescent="0.2">
      <c r="B998" s="54" t="e">
        <f>VLOOKUP(E998,'VPS1'!$J$10:$J$29,1,FALSE)</f>
        <v>#N/A</v>
      </c>
      <c r="C998" s="131" t="str">
        <f t="shared" si="215"/>
        <v/>
      </c>
      <c r="D998" s="132"/>
      <c r="E998" s="132"/>
      <c r="F998" s="55"/>
      <c r="G998" s="132"/>
      <c r="H998" s="132"/>
      <c r="I998" s="132"/>
      <c r="J998" s="132"/>
      <c r="K998" s="132"/>
      <c r="L998" s="133"/>
      <c r="M998" s="134"/>
      <c r="N998" s="132"/>
      <c r="O998" s="132"/>
      <c r="P998" s="134" t="str">
        <f t="shared" si="216"/>
        <v>nepildyti</v>
      </c>
      <c r="Q998" s="135" t="str">
        <f t="shared" si="21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24"/>
        <v>0</v>
      </c>
      <c r="BH998" s="54">
        <f t="shared" si="217"/>
        <v>0</v>
      </c>
      <c r="BI998" s="54">
        <f t="shared" si="212"/>
        <v>0</v>
      </c>
      <c r="BJ998" s="54">
        <f t="shared" si="225"/>
        <v>0</v>
      </c>
      <c r="BK998" s="54">
        <f t="shared" si="213"/>
        <v>0</v>
      </c>
      <c r="BL998" s="54">
        <f t="shared" si="218"/>
        <v>0</v>
      </c>
      <c r="BM998" s="54">
        <f t="shared" si="219"/>
        <v>0</v>
      </c>
      <c r="BN998" s="54" t="str">
        <f t="shared" si="220"/>
        <v>ne</v>
      </c>
      <c r="BO998" s="54" t="str">
        <f t="shared" si="221"/>
        <v>ne</v>
      </c>
      <c r="BP998" s="54" t="str">
        <f t="shared" si="221"/>
        <v>ne</v>
      </c>
      <c r="BQ998" s="54" t="str">
        <f t="shared" si="222"/>
        <v>ne</v>
      </c>
      <c r="BR998" s="54" t="str">
        <f t="shared" si="223"/>
        <v>ne</v>
      </c>
      <c r="BS998" s="54" t="str">
        <f t="shared" si="214"/>
        <v>ne</v>
      </c>
    </row>
    <row r="999" spans="2:71" x14ac:dyDescent="0.2">
      <c r="B999" s="54" t="e">
        <f>VLOOKUP(E999,'VPS1'!$J$10:$J$29,1,FALSE)</f>
        <v>#N/A</v>
      </c>
      <c r="C999" s="131" t="str">
        <f t="shared" si="215"/>
        <v/>
      </c>
      <c r="D999" s="132"/>
      <c r="E999" s="132"/>
      <c r="F999" s="55"/>
      <c r="G999" s="132"/>
      <c r="H999" s="132"/>
      <c r="I999" s="132"/>
      <c r="J999" s="132"/>
      <c r="K999" s="132"/>
      <c r="L999" s="133"/>
      <c r="M999" s="134"/>
      <c r="N999" s="132"/>
      <c r="O999" s="132"/>
      <c r="P999" s="134" t="str">
        <f t="shared" si="216"/>
        <v>nepildyti</v>
      </c>
      <c r="Q999" s="135" t="str">
        <f t="shared" si="21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24"/>
        <v>0</v>
      </c>
      <c r="BH999" s="54">
        <f t="shared" si="217"/>
        <v>0</v>
      </c>
      <c r="BI999" s="54">
        <f t="shared" si="212"/>
        <v>0</v>
      </c>
      <c r="BJ999" s="54">
        <f t="shared" si="225"/>
        <v>0</v>
      </c>
      <c r="BK999" s="54">
        <f t="shared" si="213"/>
        <v>0</v>
      </c>
      <c r="BL999" s="54">
        <f t="shared" si="218"/>
        <v>0</v>
      </c>
      <c r="BM999" s="54">
        <f t="shared" si="219"/>
        <v>0</v>
      </c>
      <c r="BN999" s="54" t="str">
        <f t="shared" si="220"/>
        <v>ne</v>
      </c>
      <c r="BO999" s="54" t="str">
        <f t="shared" si="221"/>
        <v>ne</v>
      </c>
      <c r="BP999" s="54" t="str">
        <f t="shared" si="221"/>
        <v>ne</v>
      </c>
      <c r="BQ999" s="54" t="str">
        <f t="shared" si="222"/>
        <v>ne</v>
      </c>
      <c r="BR999" s="54" t="str">
        <f t="shared" si="223"/>
        <v>ne</v>
      </c>
      <c r="BS999" s="54" t="str">
        <f t="shared" si="214"/>
        <v>ne</v>
      </c>
    </row>
    <row r="1000" spans="2:71" x14ac:dyDescent="0.2">
      <c r="B1000" s="54" t="e">
        <f>VLOOKUP(E1000,'VPS1'!$J$10:$J$29,1,FALSE)</f>
        <v>#N/A</v>
      </c>
      <c r="C1000" s="131" t="str">
        <f t="shared" si="215"/>
        <v/>
      </c>
      <c r="D1000" s="132"/>
      <c r="E1000" s="132"/>
      <c r="F1000" s="55"/>
      <c r="G1000" s="132"/>
      <c r="H1000" s="132"/>
      <c r="I1000" s="132"/>
      <c r="J1000" s="132"/>
      <c r="K1000" s="132"/>
      <c r="L1000" s="133"/>
      <c r="M1000" s="134"/>
      <c r="N1000" s="132"/>
      <c r="O1000" s="132"/>
      <c r="P1000" s="134" t="str">
        <f t="shared" si="216"/>
        <v>nepildyti</v>
      </c>
      <c r="Q1000" s="135" t="str">
        <f t="shared" si="21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24"/>
        <v>0</v>
      </c>
      <c r="BH1000" s="54">
        <f t="shared" si="217"/>
        <v>0</v>
      </c>
      <c r="BI1000" s="54">
        <f t="shared" si="212"/>
        <v>0</v>
      </c>
      <c r="BJ1000" s="54">
        <f t="shared" si="225"/>
        <v>0</v>
      </c>
      <c r="BK1000" s="54">
        <f t="shared" si="213"/>
        <v>0</v>
      </c>
      <c r="BL1000" s="54">
        <f t="shared" si="218"/>
        <v>0</v>
      </c>
      <c r="BM1000" s="54">
        <f t="shared" si="219"/>
        <v>0</v>
      </c>
      <c r="BN1000" s="54" t="str">
        <f t="shared" si="220"/>
        <v>ne</v>
      </c>
      <c r="BO1000" s="54" t="str">
        <f t="shared" si="221"/>
        <v>ne</v>
      </c>
      <c r="BP1000" s="54" t="str">
        <f t="shared" si="221"/>
        <v>ne</v>
      </c>
      <c r="BQ1000" s="54" t="str">
        <f t="shared" si="222"/>
        <v>ne</v>
      </c>
      <c r="BR1000" s="54" t="str">
        <f t="shared" si="223"/>
        <v>ne</v>
      </c>
      <c r="BS1000" s="54" t="str">
        <f t="shared" si="214"/>
        <v>ne</v>
      </c>
    </row>
    <row r="1001" spans="2:71" x14ac:dyDescent="0.2">
      <c r="B1001" s="54" t="e">
        <f>VLOOKUP(E1001,'VPS1'!$J$10:$J$29,1,FALSE)</f>
        <v>#N/A</v>
      </c>
      <c r="C1001" s="131" t="str">
        <f t="shared" si="215"/>
        <v/>
      </c>
      <c r="D1001" s="132"/>
      <c r="E1001" s="132"/>
      <c r="F1001" s="55"/>
      <c r="G1001" s="132"/>
      <c r="H1001" s="132"/>
      <c r="I1001" s="132"/>
      <c r="J1001" s="132"/>
      <c r="K1001" s="132"/>
      <c r="L1001" s="133"/>
      <c r="M1001" s="134"/>
      <c r="N1001" s="132"/>
      <c r="O1001" s="132"/>
      <c r="P1001" s="134" t="str">
        <f t="shared" si="216"/>
        <v>nepildyti</v>
      </c>
      <c r="Q1001" s="135" t="str">
        <f t="shared" si="21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24"/>
        <v>0</v>
      </c>
      <c r="BH1001" s="54">
        <f t="shared" si="217"/>
        <v>0</v>
      </c>
      <c r="BI1001" s="54">
        <f t="shared" si="212"/>
        <v>0</v>
      </c>
      <c r="BJ1001" s="54">
        <f t="shared" si="225"/>
        <v>0</v>
      </c>
      <c r="BK1001" s="54">
        <f t="shared" si="213"/>
        <v>0</v>
      </c>
      <c r="BL1001" s="54">
        <f t="shared" si="218"/>
        <v>0</v>
      </c>
      <c r="BM1001" s="54">
        <f t="shared" si="219"/>
        <v>0</v>
      </c>
      <c r="BN1001" s="54" t="str">
        <f t="shared" si="220"/>
        <v>ne</v>
      </c>
      <c r="BO1001" s="54" t="str">
        <f t="shared" si="221"/>
        <v>ne</v>
      </c>
      <c r="BP1001" s="54" t="str">
        <f t="shared" si="221"/>
        <v>ne</v>
      </c>
      <c r="BQ1001" s="54" t="str">
        <f t="shared" si="222"/>
        <v>ne</v>
      </c>
      <c r="BR1001" s="54" t="str">
        <f t="shared" si="223"/>
        <v>ne</v>
      </c>
      <c r="BS1001" s="54" t="str">
        <f t="shared" si="214"/>
        <v>ne</v>
      </c>
    </row>
    <row r="1002" spans="2:71" x14ac:dyDescent="0.2">
      <c r="B1002" s="54" t="e">
        <f>VLOOKUP(E1002,'VPS1'!$J$10:$J$29,1,FALSE)</f>
        <v>#N/A</v>
      </c>
      <c r="C1002" s="131" t="str">
        <f t="shared" si="215"/>
        <v/>
      </c>
      <c r="D1002" s="132"/>
      <c r="E1002" s="132"/>
      <c r="F1002" s="55"/>
      <c r="G1002" s="132"/>
      <c r="H1002" s="132"/>
      <c r="I1002" s="132"/>
      <c r="J1002" s="132"/>
      <c r="K1002" s="132"/>
      <c r="L1002" s="133"/>
      <c r="M1002" s="134"/>
      <c r="N1002" s="132"/>
      <c r="O1002" s="132"/>
      <c r="P1002" s="134" t="str">
        <f t="shared" si="216"/>
        <v>nepildyti</v>
      </c>
      <c r="Q1002" s="135" t="str">
        <f t="shared" si="21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24"/>
        <v>0</v>
      </c>
      <c r="BH1002" s="54">
        <f t="shared" si="217"/>
        <v>0</v>
      </c>
      <c r="BI1002" s="54">
        <f t="shared" si="212"/>
        <v>0</v>
      </c>
      <c r="BJ1002" s="54">
        <f t="shared" si="225"/>
        <v>0</v>
      </c>
      <c r="BK1002" s="54">
        <f t="shared" si="213"/>
        <v>0</v>
      </c>
      <c r="BL1002" s="54">
        <f t="shared" si="218"/>
        <v>0</v>
      </c>
      <c r="BM1002" s="54">
        <f t="shared" si="219"/>
        <v>0</v>
      </c>
      <c r="BN1002" s="54" t="str">
        <f t="shared" si="220"/>
        <v>ne</v>
      </c>
      <c r="BO1002" s="54" t="str">
        <f t="shared" si="221"/>
        <v>ne</v>
      </c>
      <c r="BP1002" s="54" t="str">
        <f t="shared" si="221"/>
        <v>ne</v>
      </c>
      <c r="BQ1002" s="54" t="str">
        <f t="shared" si="222"/>
        <v>ne</v>
      </c>
      <c r="BR1002" s="54" t="str">
        <f t="shared" si="223"/>
        <v>ne</v>
      </c>
      <c r="BS1002" s="54" t="str">
        <f t="shared" si="214"/>
        <v>ne</v>
      </c>
    </row>
    <row r="1003" spans="2:71" x14ac:dyDescent="0.2">
      <c r="B1003" s="54" t="e">
        <f>VLOOKUP(E1003,'VPS1'!$J$10:$J$29,1,FALSE)</f>
        <v>#N/A</v>
      </c>
      <c r="C1003" s="131" t="str">
        <f t="shared" si="215"/>
        <v/>
      </c>
      <c r="D1003" s="132"/>
      <c r="E1003" s="132"/>
      <c r="F1003" s="55"/>
      <c r="G1003" s="132"/>
      <c r="H1003" s="132"/>
      <c r="I1003" s="132"/>
      <c r="J1003" s="132"/>
      <c r="K1003" s="132"/>
      <c r="L1003" s="133"/>
      <c r="M1003" s="134"/>
      <c r="N1003" s="132"/>
      <c r="O1003" s="132"/>
      <c r="P1003" s="134" t="str">
        <f t="shared" si="216"/>
        <v>nepildyti</v>
      </c>
      <c r="Q1003" s="135" t="str">
        <f t="shared" si="21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24"/>
        <v>0</v>
      </c>
      <c r="BH1003" s="54">
        <f t="shared" si="217"/>
        <v>0</v>
      </c>
      <c r="BI1003" s="54">
        <f t="shared" si="212"/>
        <v>0</v>
      </c>
      <c r="BJ1003" s="54">
        <f t="shared" si="225"/>
        <v>0</v>
      </c>
      <c r="BK1003" s="54">
        <f t="shared" si="213"/>
        <v>0</v>
      </c>
      <c r="BL1003" s="54">
        <f t="shared" si="218"/>
        <v>0</v>
      </c>
      <c r="BM1003" s="54">
        <f t="shared" si="219"/>
        <v>0</v>
      </c>
      <c r="BN1003" s="54" t="str">
        <f t="shared" si="220"/>
        <v>ne</v>
      </c>
      <c r="BO1003" s="54" t="str">
        <f t="shared" si="221"/>
        <v>ne</v>
      </c>
      <c r="BP1003" s="54" t="str">
        <f t="shared" si="221"/>
        <v>ne</v>
      </c>
      <c r="BQ1003" s="54" t="str">
        <f t="shared" si="222"/>
        <v>ne</v>
      </c>
      <c r="BR1003" s="54" t="str">
        <f t="shared" si="223"/>
        <v>ne</v>
      </c>
      <c r="BS1003" s="54" t="str">
        <f t="shared" si="214"/>
        <v>ne</v>
      </c>
    </row>
    <row r="1004" spans="2:71" x14ac:dyDescent="0.2">
      <c r="B1004" s="54" t="e">
        <f>VLOOKUP(E1004,'VPS1'!$J$10:$J$29,1,FALSE)</f>
        <v>#N/A</v>
      </c>
      <c r="C1004" s="131" t="str">
        <f t="shared" si="215"/>
        <v/>
      </c>
      <c r="D1004" s="132"/>
      <c r="E1004" s="132"/>
      <c r="F1004" s="55"/>
      <c r="G1004" s="132"/>
      <c r="H1004" s="132"/>
      <c r="I1004" s="132"/>
      <c r="J1004" s="132"/>
      <c r="K1004" s="132"/>
      <c r="L1004" s="133"/>
      <c r="M1004" s="134"/>
      <c r="N1004" s="132"/>
      <c r="O1004" s="132"/>
      <c r="P1004" s="134" t="str">
        <f t="shared" si="216"/>
        <v>nepildyti</v>
      </c>
      <c r="Q1004" s="135" t="str">
        <f t="shared" si="21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24"/>
        <v>0</v>
      </c>
      <c r="BH1004" s="54">
        <f t="shared" si="217"/>
        <v>0</v>
      </c>
      <c r="BI1004" s="54">
        <f t="shared" si="212"/>
        <v>0</v>
      </c>
      <c r="BJ1004" s="54">
        <f t="shared" si="225"/>
        <v>0</v>
      </c>
      <c r="BK1004" s="54">
        <f t="shared" si="213"/>
        <v>0</v>
      </c>
      <c r="BL1004" s="54">
        <f t="shared" si="218"/>
        <v>0</v>
      </c>
      <c r="BM1004" s="54">
        <f t="shared" si="219"/>
        <v>0</v>
      </c>
      <c r="BN1004" s="54" t="str">
        <f t="shared" si="220"/>
        <v>ne</v>
      </c>
      <c r="BO1004" s="54" t="str">
        <f t="shared" si="221"/>
        <v>ne</v>
      </c>
      <c r="BP1004" s="54" t="str">
        <f t="shared" si="221"/>
        <v>ne</v>
      </c>
      <c r="BQ1004" s="54" t="str">
        <f t="shared" si="222"/>
        <v>ne</v>
      </c>
      <c r="BR1004" s="54" t="str">
        <f t="shared" si="223"/>
        <v>ne</v>
      </c>
      <c r="BS1004" s="54" t="str">
        <f t="shared" si="214"/>
        <v>ne</v>
      </c>
    </row>
    <row r="1005" spans="2:71" x14ac:dyDescent="0.2">
      <c r="B1005" s="54" t="e">
        <f>VLOOKUP(E1005,'VPS1'!$J$10:$J$29,1,FALSE)</f>
        <v>#N/A</v>
      </c>
      <c r="C1005" s="131" t="str">
        <f t="shared" si="215"/>
        <v/>
      </c>
      <c r="D1005" s="132"/>
      <c r="E1005" s="132"/>
      <c r="F1005" s="55"/>
      <c r="G1005" s="132"/>
      <c r="H1005" s="132"/>
      <c r="I1005" s="132"/>
      <c r="J1005" s="132"/>
      <c r="K1005" s="132"/>
      <c r="L1005" s="133"/>
      <c r="M1005" s="134"/>
      <c r="N1005" s="132"/>
      <c r="O1005" s="132"/>
      <c r="P1005" s="134" t="str">
        <f t="shared" si="216"/>
        <v>nepildyti</v>
      </c>
      <c r="Q1005" s="135" t="str">
        <f t="shared" si="21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24"/>
        <v>0</v>
      </c>
      <c r="BH1005" s="54">
        <f t="shared" si="217"/>
        <v>0</v>
      </c>
      <c r="BI1005" s="54">
        <f t="shared" si="212"/>
        <v>0</v>
      </c>
      <c r="BJ1005" s="54">
        <f t="shared" si="225"/>
        <v>0</v>
      </c>
      <c r="BK1005" s="54">
        <f t="shared" si="213"/>
        <v>0</v>
      </c>
      <c r="BL1005" s="54">
        <f t="shared" si="218"/>
        <v>0</v>
      </c>
      <c r="BM1005" s="54">
        <f t="shared" si="219"/>
        <v>0</v>
      </c>
      <c r="BN1005" s="54" t="str">
        <f t="shared" si="220"/>
        <v>ne</v>
      </c>
      <c r="BO1005" s="54" t="str">
        <f t="shared" si="221"/>
        <v>ne</v>
      </c>
      <c r="BP1005" s="54" t="str">
        <f t="shared" si="221"/>
        <v>ne</v>
      </c>
      <c r="BQ1005" s="54" t="str">
        <f t="shared" si="222"/>
        <v>ne</v>
      </c>
      <c r="BR1005" s="54" t="str">
        <f t="shared" si="223"/>
        <v>ne</v>
      </c>
      <c r="BS1005" s="54" t="str">
        <f t="shared" si="214"/>
        <v>ne</v>
      </c>
    </row>
    <row r="1006" spans="2:71" x14ac:dyDescent="0.2">
      <c r="B1006" s="54" t="e">
        <f>VLOOKUP(E1006,'VPS1'!$J$10:$J$29,1,FALSE)</f>
        <v>#N/A</v>
      </c>
      <c r="C1006" s="131" t="str">
        <f t="shared" si="215"/>
        <v/>
      </c>
      <c r="D1006" s="132"/>
      <c r="E1006" s="132"/>
      <c r="F1006" s="55"/>
      <c r="G1006" s="132"/>
      <c r="H1006" s="132"/>
      <c r="I1006" s="132"/>
      <c r="J1006" s="132"/>
      <c r="K1006" s="132"/>
      <c r="L1006" s="133"/>
      <c r="M1006" s="134"/>
      <c r="N1006" s="132"/>
      <c r="O1006" s="132"/>
      <c r="P1006" s="134" t="str">
        <f t="shared" si="216"/>
        <v>nepildyti</v>
      </c>
      <c r="Q1006" s="135" t="str">
        <f t="shared" si="21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24"/>
        <v>0</v>
      </c>
      <c r="BH1006" s="54">
        <f t="shared" si="217"/>
        <v>0</v>
      </c>
      <c r="BI1006" s="54">
        <f t="shared" si="212"/>
        <v>0</v>
      </c>
      <c r="BJ1006" s="54">
        <f t="shared" si="225"/>
        <v>0</v>
      </c>
      <c r="BK1006" s="54">
        <f t="shared" si="213"/>
        <v>0</v>
      </c>
      <c r="BL1006" s="54">
        <f t="shared" si="218"/>
        <v>0</v>
      </c>
      <c r="BM1006" s="54">
        <f t="shared" si="219"/>
        <v>0</v>
      </c>
      <c r="BN1006" s="54" t="str">
        <f t="shared" si="220"/>
        <v>ne</v>
      </c>
      <c r="BO1006" s="54" t="str">
        <f t="shared" si="221"/>
        <v>ne</v>
      </c>
      <c r="BP1006" s="54" t="str">
        <f t="shared" si="221"/>
        <v>ne</v>
      </c>
      <c r="BQ1006" s="54" t="str">
        <f t="shared" si="222"/>
        <v>ne</v>
      </c>
      <c r="BR1006" s="54" t="str">
        <f t="shared" si="223"/>
        <v>ne</v>
      </c>
      <c r="BS1006" s="54" t="str">
        <f t="shared" si="214"/>
        <v>ne</v>
      </c>
    </row>
    <row r="1007" spans="2:71" x14ac:dyDescent="0.2">
      <c r="B1007" s="54" t="e">
        <f>VLOOKUP(E1007,'VPS1'!$J$10:$J$29,1,FALSE)</f>
        <v>#N/A</v>
      </c>
      <c r="C1007" s="131" t="str">
        <f t="shared" si="215"/>
        <v/>
      </c>
      <c r="D1007" s="132"/>
      <c r="E1007" s="132"/>
      <c r="F1007" s="55"/>
      <c r="G1007" s="132"/>
      <c r="H1007" s="132"/>
      <c r="I1007" s="132"/>
      <c r="J1007" s="132"/>
      <c r="K1007" s="132"/>
      <c r="L1007" s="133"/>
      <c r="M1007" s="134"/>
      <c r="N1007" s="132"/>
      <c r="O1007" s="132"/>
      <c r="P1007" s="134" t="str">
        <f t="shared" si="216"/>
        <v>nepildyti</v>
      </c>
      <c r="Q1007" s="135" t="str">
        <f t="shared" si="21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24"/>
        <v>0</v>
      </c>
      <c r="BH1007" s="54">
        <f t="shared" si="217"/>
        <v>0</v>
      </c>
      <c r="BI1007" s="54">
        <f t="shared" si="212"/>
        <v>0</v>
      </c>
      <c r="BJ1007" s="54">
        <f t="shared" si="225"/>
        <v>0</v>
      </c>
      <c r="BK1007" s="54">
        <f t="shared" si="213"/>
        <v>0</v>
      </c>
      <c r="BL1007" s="54">
        <f t="shared" si="218"/>
        <v>0</v>
      </c>
      <c r="BM1007" s="54">
        <f t="shared" si="219"/>
        <v>0</v>
      </c>
      <c r="BN1007" s="54" t="str">
        <f t="shared" si="220"/>
        <v>ne</v>
      </c>
      <c r="BO1007" s="54" t="str">
        <f t="shared" si="221"/>
        <v>ne</v>
      </c>
      <c r="BP1007" s="54" t="str">
        <f t="shared" si="221"/>
        <v>ne</v>
      </c>
      <c r="BQ1007" s="54" t="str">
        <f t="shared" si="222"/>
        <v>ne</v>
      </c>
      <c r="BR1007" s="54" t="str">
        <f t="shared" si="223"/>
        <v>ne</v>
      </c>
      <c r="BS1007" s="54" t="str">
        <f t="shared" si="214"/>
        <v>ne</v>
      </c>
    </row>
    <row r="1008" spans="2:71" x14ac:dyDescent="0.2">
      <c r="B1008" s="54" t="e">
        <f>VLOOKUP(E1008,'VPS1'!$J$10:$J$29,1,FALSE)</f>
        <v>#N/A</v>
      </c>
      <c r="C1008" s="131" t="str">
        <f t="shared" si="215"/>
        <v/>
      </c>
      <c r="D1008" s="132"/>
      <c r="E1008" s="132"/>
      <c r="F1008" s="55"/>
      <c r="G1008" s="132"/>
      <c r="H1008" s="132"/>
      <c r="I1008" s="132"/>
      <c r="J1008" s="132"/>
      <c r="K1008" s="132"/>
      <c r="L1008" s="133"/>
      <c r="M1008" s="134"/>
      <c r="N1008" s="132"/>
      <c r="O1008" s="132"/>
      <c r="P1008" s="134" t="str">
        <f t="shared" si="216"/>
        <v>nepildyti</v>
      </c>
      <c r="Q1008" s="135" t="str">
        <f t="shared" si="21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24"/>
        <v>0</v>
      </c>
      <c r="BH1008" s="54">
        <f t="shared" si="217"/>
        <v>0</v>
      </c>
      <c r="BI1008" s="54">
        <f t="shared" si="212"/>
        <v>0</v>
      </c>
      <c r="BJ1008" s="54">
        <f t="shared" si="225"/>
        <v>0</v>
      </c>
      <c r="BK1008" s="54">
        <f t="shared" si="213"/>
        <v>0</v>
      </c>
      <c r="BL1008" s="54">
        <f t="shared" si="218"/>
        <v>0</v>
      </c>
      <c r="BM1008" s="54">
        <f t="shared" si="219"/>
        <v>0</v>
      </c>
      <c r="BN1008" s="54" t="str">
        <f t="shared" si="220"/>
        <v>ne</v>
      </c>
      <c r="BO1008" s="54" t="str">
        <f t="shared" si="221"/>
        <v>ne</v>
      </c>
      <c r="BP1008" s="54" t="str">
        <f t="shared" si="221"/>
        <v>ne</v>
      </c>
      <c r="BQ1008" s="54" t="str">
        <f t="shared" si="222"/>
        <v>ne</v>
      </c>
      <c r="BR1008" s="54" t="str">
        <f t="shared" si="223"/>
        <v>ne</v>
      </c>
      <c r="BS1008" s="54" t="str">
        <f t="shared" si="214"/>
        <v>ne</v>
      </c>
    </row>
    <row r="1009" spans="2:71" x14ac:dyDescent="0.2">
      <c r="B1009" s="54" t="e">
        <f>VLOOKUP(E1009,'VPS1'!$J$10:$J$29,1,FALSE)</f>
        <v>#N/A</v>
      </c>
      <c r="C1009" s="131" t="str">
        <f t="shared" si="215"/>
        <v/>
      </c>
      <c r="D1009" s="132"/>
      <c r="E1009" s="132"/>
      <c r="F1009" s="55"/>
      <c r="G1009" s="132"/>
      <c r="H1009" s="132"/>
      <c r="I1009" s="132"/>
      <c r="J1009" s="132"/>
      <c r="K1009" s="132"/>
      <c r="L1009" s="133"/>
      <c r="M1009" s="134"/>
      <c r="N1009" s="132"/>
      <c r="O1009" s="132"/>
      <c r="P1009" s="134" t="str">
        <f t="shared" si="216"/>
        <v>nepildyti</v>
      </c>
      <c r="Q1009" s="135" t="str">
        <f t="shared" si="21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24"/>
        <v>0</v>
      </c>
      <c r="BH1009" s="54">
        <f t="shared" si="217"/>
        <v>0</v>
      </c>
      <c r="BI1009" s="54">
        <f t="shared" si="212"/>
        <v>0</v>
      </c>
      <c r="BJ1009" s="54">
        <f t="shared" si="225"/>
        <v>0</v>
      </c>
      <c r="BK1009" s="54">
        <f t="shared" si="213"/>
        <v>0</v>
      </c>
      <c r="BL1009" s="54">
        <f t="shared" si="218"/>
        <v>0</v>
      </c>
      <c r="BM1009" s="54">
        <f t="shared" si="219"/>
        <v>0</v>
      </c>
      <c r="BN1009" s="54" t="str">
        <f t="shared" si="220"/>
        <v>ne</v>
      </c>
      <c r="BO1009" s="54" t="str">
        <f t="shared" si="221"/>
        <v>ne</v>
      </c>
      <c r="BP1009" s="54" t="str">
        <f t="shared" si="221"/>
        <v>ne</v>
      </c>
      <c r="BQ1009" s="54" t="str">
        <f t="shared" si="222"/>
        <v>ne</v>
      </c>
      <c r="BR1009" s="54" t="str">
        <f t="shared" si="223"/>
        <v>ne</v>
      </c>
      <c r="BS1009" s="54" t="str">
        <f t="shared" si="214"/>
        <v>ne</v>
      </c>
    </row>
    <row r="1010" spans="2:71" x14ac:dyDescent="0.2">
      <c r="B1010" s="54" t="e">
        <f>VLOOKUP(E1010,'VPS1'!$J$10:$J$29,1,FALSE)</f>
        <v>#N/A</v>
      </c>
      <c r="C1010" s="131" t="str">
        <f t="shared" si="215"/>
        <v/>
      </c>
      <c r="D1010" s="132"/>
      <c r="E1010" s="132"/>
      <c r="F1010" s="55"/>
      <c r="G1010" s="132"/>
      <c r="H1010" s="132"/>
      <c r="I1010" s="132"/>
      <c r="J1010" s="132"/>
      <c r="K1010" s="132"/>
      <c r="L1010" s="133"/>
      <c r="M1010" s="134"/>
      <c r="N1010" s="132"/>
      <c r="O1010" s="132"/>
      <c r="P1010" s="134" t="str">
        <f t="shared" si="216"/>
        <v>nepildyti</v>
      </c>
      <c r="Q1010" s="135" t="str">
        <f t="shared" si="21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24"/>
        <v>0</v>
      </c>
      <c r="BH1010" s="54">
        <f t="shared" si="217"/>
        <v>0</v>
      </c>
      <c r="BI1010" s="54">
        <f t="shared" si="212"/>
        <v>0</v>
      </c>
      <c r="BJ1010" s="54">
        <f t="shared" si="225"/>
        <v>0</v>
      </c>
      <c r="BK1010" s="54">
        <f t="shared" si="213"/>
        <v>0</v>
      </c>
      <c r="BL1010" s="54">
        <f t="shared" si="218"/>
        <v>0</v>
      </c>
      <c r="BM1010" s="54">
        <f t="shared" si="219"/>
        <v>0</v>
      </c>
      <c r="BN1010" s="54" t="str">
        <f t="shared" si="220"/>
        <v>ne</v>
      </c>
      <c r="BO1010" s="54" t="str">
        <f t="shared" si="221"/>
        <v>ne</v>
      </c>
      <c r="BP1010" s="54" t="str">
        <f t="shared" si="221"/>
        <v>ne</v>
      </c>
      <c r="BQ1010" s="54" t="str">
        <f t="shared" si="222"/>
        <v>ne</v>
      </c>
      <c r="BR1010" s="54" t="str">
        <f t="shared" si="223"/>
        <v>ne</v>
      </c>
      <c r="BS1010" s="54" t="str">
        <f t="shared" si="214"/>
        <v>ne</v>
      </c>
    </row>
    <row r="1011" spans="2:71" x14ac:dyDescent="0.2">
      <c r="B1011" s="54" t="e">
        <f>VLOOKUP(E1011,'VPS1'!$J$10:$J$29,1,FALSE)</f>
        <v>#N/A</v>
      </c>
      <c r="C1011" s="131" t="str">
        <f t="shared" si="215"/>
        <v/>
      </c>
      <c r="D1011" s="132"/>
      <c r="E1011" s="132"/>
      <c r="F1011" s="55"/>
      <c r="G1011" s="132"/>
      <c r="H1011" s="132"/>
      <c r="I1011" s="132"/>
      <c r="J1011" s="132"/>
      <c r="K1011" s="132"/>
      <c r="L1011" s="133"/>
      <c r="M1011" s="134"/>
      <c r="N1011" s="132"/>
      <c r="O1011" s="132"/>
      <c r="P1011" s="134" t="str">
        <f t="shared" si="216"/>
        <v>nepildyti</v>
      </c>
      <c r="Q1011" s="135" t="str">
        <f t="shared" si="21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24"/>
        <v>0</v>
      </c>
      <c r="BH1011" s="54">
        <f t="shared" si="217"/>
        <v>0</v>
      </c>
      <c r="BI1011" s="54">
        <f t="shared" si="212"/>
        <v>0</v>
      </c>
      <c r="BJ1011" s="54">
        <f t="shared" si="225"/>
        <v>0</v>
      </c>
      <c r="BK1011" s="54">
        <f t="shared" si="213"/>
        <v>0</v>
      </c>
      <c r="BL1011" s="54">
        <f t="shared" si="218"/>
        <v>0</v>
      </c>
      <c r="BM1011" s="54">
        <f t="shared" si="219"/>
        <v>0</v>
      </c>
      <c r="BN1011" s="54" t="str">
        <f t="shared" si="220"/>
        <v>ne</v>
      </c>
      <c r="BO1011" s="54" t="str">
        <f t="shared" si="221"/>
        <v>ne</v>
      </c>
      <c r="BP1011" s="54" t="str">
        <f t="shared" si="221"/>
        <v>ne</v>
      </c>
      <c r="BQ1011" s="54" t="str">
        <f t="shared" si="222"/>
        <v>ne</v>
      </c>
      <c r="BR1011" s="54" t="str">
        <f t="shared" si="223"/>
        <v>ne</v>
      </c>
      <c r="BS1011" s="54" t="str">
        <f t="shared" si="214"/>
        <v>ne</v>
      </c>
    </row>
    <row r="1012" spans="2:71" x14ac:dyDescent="0.2">
      <c r="B1012" s="54" t="e">
        <f>VLOOKUP(E1012,'VPS1'!$J$10:$J$29,1,FALSE)</f>
        <v>#N/A</v>
      </c>
      <c r="C1012" s="131" t="str">
        <f t="shared" si="215"/>
        <v/>
      </c>
      <c r="D1012" s="132"/>
      <c r="E1012" s="132"/>
      <c r="F1012" s="55"/>
      <c r="G1012" s="132"/>
      <c r="H1012" s="132"/>
      <c r="I1012" s="132"/>
      <c r="J1012" s="132"/>
      <c r="K1012" s="132"/>
      <c r="L1012" s="133"/>
      <c r="M1012" s="134"/>
      <c r="N1012" s="132"/>
      <c r="O1012" s="132"/>
      <c r="P1012" s="134" t="str">
        <f t="shared" si="216"/>
        <v>nepildyti</v>
      </c>
      <c r="Q1012" s="135" t="str">
        <f t="shared" si="21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24"/>
        <v>0</v>
      </c>
      <c r="BH1012" s="54">
        <f t="shared" si="217"/>
        <v>0</v>
      </c>
      <c r="BI1012" s="54">
        <f t="shared" si="212"/>
        <v>0</v>
      </c>
      <c r="BJ1012" s="54">
        <f t="shared" si="225"/>
        <v>0</v>
      </c>
      <c r="BK1012" s="54">
        <f t="shared" si="213"/>
        <v>0</v>
      </c>
      <c r="BL1012" s="54">
        <f t="shared" si="218"/>
        <v>0</v>
      </c>
      <c r="BM1012" s="54">
        <f t="shared" si="219"/>
        <v>0</v>
      </c>
      <c r="BN1012" s="54" t="str">
        <f t="shared" si="220"/>
        <v>ne</v>
      </c>
      <c r="BO1012" s="54" t="str">
        <f t="shared" si="221"/>
        <v>ne</v>
      </c>
      <c r="BP1012" s="54" t="str">
        <f t="shared" si="221"/>
        <v>ne</v>
      </c>
      <c r="BQ1012" s="54" t="str">
        <f t="shared" si="222"/>
        <v>ne</v>
      </c>
      <c r="BR1012" s="54" t="str">
        <f t="shared" si="223"/>
        <v>ne</v>
      </c>
      <c r="BS1012" s="54" t="str">
        <f t="shared" si="214"/>
        <v>ne</v>
      </c>
    </row>
    <row r="1013" spans="2:71" x14ac:dyDescent="0.2">
      <c r="B1013" s="54" t="e">
        <f>VLOOKUP(E1013,'VPS1'!$J$10:$J$29,1,FALSE)</f>
        <v>#N/A</v>
      </c>
      <c r="C1013" s="131" t="str">
        <f t="shared" si="215"/>
        <v/>
      </c>
      <c r="D1013" s="132"/>
      <c r="E1013" s="132"/>
      <c r="F1013" s="55"/>
      <c r="G1013" s="132"/>
      <c r="H1013" s="132"/>
      <c r="I1013" s="132"/>
      <c r="J1013" s="132"/>
      <c r="K1013" s="132"/>
      <c r="L1013" s="133"/>
      <c r="M1013" s="134"/>
      <c r="N1013" s="132"/>
      <c r="O1013" s="132"/>
      <c r="P1013" s="134" t="str">
        <f t="shared" si="216"/>
        <v>nepildyti</v>
      </c>
      <c r="Q1013" s="135" t="str">
        <f t="shared" si="21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24"/>
        <v>0</v>
      </c>
      <c r="BH1013" s="54">
        <f t="shared" si="217"/>
        <v>0</v>
      </c>
      <c r="BI1013" s="54">
        <f t="shared" si="212"/>
        <v>0</v>
      </c>
      <c r="BJ1013" s="54">
        <f t="shared" si="225"/>
        <v>0</v>
      </c>
      <c r="BK1013" s="54">
        <f t="shared" si="213"/>
        <v>0</v>
      </c>
      <c r="BL1013" s="54">
        <f t="shared" si="218"/>
        <v>0</v>
      </c>
      <c r="BM1013" s="54">
        <f t="shared" si="219"/>
        <v>0</v>
      </c>
      <c r="BN1013" s="54" t="str">
        <f t="shared" si="220"/>
        <v>ne</v>
      </c>
      <c r="BO1013" s="54" t="str">
        <f t="shared" si="221"/>
        <v>ne</v>
      </c>
      <c r="BP1013" s="54" t="str">
        <f t="shared" si="221"/>
        <v>ne</v>
      </c>
      <c r="BQ1013" s="54" t="str">
        <f t="shared" si="222"/>
        <v>ne</v>
      </c>
      <c r="BR1013" s="54" t="str">
        <f t="shared" si="223"/>
        <v>ne</v>
      </c>
      <c r="BS1013" s="54" t="str">
        <f t="shared" si="214"/>
        <v>ne</v>
      </c>
    </row>
    <row r="1014" spans="2:71" x14ac:dyDescent="0.2">
      <c r="B1014" s="54" t="e">
        <f>VLOOKUP(E1014,'VPS1'!$J$10:$J$29,1,FALSE)</f>
        <v>#N/A</v>
      </c>
      <c r="C1014" s="131" t="str">
        <f t="shared" si="215"/>
        <v/>
      </c>
      <c r="D1014" s="132"/>
      <c r="E1014" s="132"/>
      <c r="F1014" s="55"/>
      <c r="G1014" s="132"/>
      <c r="H1014" s="132"/>
      <c r="I1014" s="132"/>
      <c r="J1014" s="132"/>
      <c r="K1014" s="132"/>
      <c r="L1014" s="133"/>
      <c r="M1014" s="134"/>
      <c r="N1014" s="132"/>
      <c r="O1014" s="132"/>
      <c r="P1014" s="134" t="str">
        <f t="shared" si="216"/>
        <v>nepildyti</v>
      </c>
      <c r="Q1014" s="135" t="str">
        <f t="shared" si="21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24"/>
        <v>0</v>
      </c>
      <c r="BH1014" s="54">
        <f t="shared" si="217"/>
        <v>0</v>
      </c>
      <c r="BI1014" s="54">
        <f t="shared" si="212"/>
        <v>0</v>
      </c>
      <c r="BJ1014" s="54">
        <f t="shared" si="225"/>
        <v>0</v>
      </c>
      <c r="BK1014" s="54">
        <f t="shared" si="213"/>
        <v>0</v>
      </c>
      <c r="BL1014" s="54">
        <f t="shared" si="218"/>
        <v>0</v>
      </c>
      <c r="BM1014" s="54">
        <f t="shared" si="219"/>
        <v>0</v>
      </c>
      <c r="BN1014" s="54" t="str">
        <f t="shared" si="220"/>
        <v>ne</v>
      </c>
      <c r="BO1014" s="54" t="str">
        <f t="shared" si="221"/>
        <v>ne</v>
      </c>
      <c r="BP1014" s="54" t="str">
        <f t="shared" si="221"/>
        <v>ne</v>
      </c>
      <c r="BQ1014" s="54" t="str">
        <f t="shared" si="222"/>
        <v>ne</v>
      </c>
      <c r="BR1014" s="54" t="str">
        <f t="shared" si="223"/>
        <v>ne</v>
      </c>
      <c r="BS1014" s="54" t="str">
        <f t="shared" si="214"/>
        <v>ne</v>
      </c>
    </row>
    <row r="1015" spans="2:71" x14ac:dyDescent="0.2">
      <c r="B1015" s="54" t="e">
        <f>VLOOKUP(E1015,'VPS1'!$J$10:$J$29,1,FALSE)</f>
        <v>#N/A</v>
      </c>
      <c r="C1015" s="131" t="str">
        <f t="shared" si="215"/>
        <v/>
      </c>
      <c r="D1015" s="132"/>
      <c r="E1015" s="132"/>
      <c r="F1015" s="55"/>
      <c r="G1015" s="132"/>
      <c r="H1015" s="132"/>
      <c r="I1015" s="132"/>
      <c r="J1015" s="132"/>
      <c r="K1015" s="132"/>
      <c r="L1015" s="133"/>
      <c r="M1015" s="134"/>
      <c r="N1015" s="132"/>
      <c r="O1015" s="132"/>
      <c r="P1015" s="134" t="str">
        <f t="shared" si="216"/>
        <v>nepildyti</v>
      </c>
      <c r="Q1015" s="135" t="str">
        <f t="shared" si="21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24"/>
        <v>0</v>
      </c>
      <c r="BH1015" s="54">
        <f t="shared" si="217"/>
        <v>0</v>
      </c>
      <c r="BI1015" s="54">
        <f t="shared" si="212"/>
        <v>0</v>
      </c>
      <c r="BJ1015" s="54">
        <f t="shared" si="225"/>
        <v>0</v>
      </c>
      <c r="BK1015" s="54">
        <f t="shared" si="213"/>
        <v>0</v>
      </c>
      <c r="BL1015" s="54">
        <f t="shared" si="218"/>
        <v>0</v>
      </c>
      <c r="BM1015" s="54">
        <f t="shared" si="219"/>
        <v>0</v>
      </c>
      <c r="BN1015" s="54" t="str">
        <f t="shared" si="220"/>
        <v>ne</v>
      </c>
      <c r="BO1015" s="54" t="str">
        <f t="shared" si="221"/>
        <v>ne</v>
      </c>
      <c r="BP1015" s="54" t="str">
        <f t="shared" si="221"/>
        <v>ne</v>
      </c>
      <c r="BQ1015" s="54" t="str">
        <f t="shared" si="222"/>
        <v>ne</v>
      </c>
      <c r="BR1015" s="54" t="str">
        <f t="shared" si="223"/>
        <v>ne</v>
      </c>
      <c r="BS1015" s="54" t="str">
        <f t="shared" si="214"/>
        <v>ne</v>
      </c>
    </row>
    <row r="1016" spans="2:71" x14ac:dyDescent="0.2">
      <c r="B1016" s="54" t="e">
        <f>VLOOKUP(E1016,'VPS1'!$J$10:$J$29,1,FALSE)</f>
        <v>#N/A</v>
      </c>
      <c r="C1016" s="131" t="str">
        <f t="shared" si="215"/>
        <v/>
      </c>
      <c r="D1016" s="132"/>
      <c r="E1016" s="132"/>
      <c r="F1016" s="55"/>
      <c r="G1016" s="132"/>
      <c r="H1016" s="132"/>
      <c r="I1016" s="132"/>
      <c r="J1016" s="132"/>
      <c r="K1016" s="132"/>
      <c r="L1016" s="133"/>
      <c r="M1016" s="134"/>
      <c r="N1016" s="132"/>
      <c r="O1016" s="132"/>
      <c r="P1016" s="134" t="str">
        <f t="shared" si="216"/>
        <v>nepildyti</v>
      </c>
      <c r="Q1016" s="135" t="str">
        <f t="shared" si="21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24"/>
        <v>0</v>
      </c>
      <c r="BH1016" s="54">
        <f t="shared" si="217"/>
        <v>0</v>
      </c>
      <c r="BI1016" s="54">
        <f t="shared" si="212"/>
        <v>0</v>
      </c>
      <c r="BJ1016" s="54">
        <f t="shared" si="225"/>
        <v>0</v>
      </c>
      <c r="BK1016" s="54">
        <f t="shared" si="213"/>
        <v>0</v>
      </c>
      <c r="BL1016" s="54">
        <f t="shared" si="218"/>
        <v>0</v>
      </c>
      <c r="BM1016" s="54">
        <f t="shared" si="219"/>
        <v>0</v>
      </c>
      <c r="BN1016" s="54" t="str">
        <f t="shared" si="220"/>
        <v>ne</v>
      </c>
      <c r="BO1016" s="54" t="str">
        <f t="shared" si="221"/>
        <v>ne</v>
      </c>
      <c r="BP1016" s="54" t="str">
        <f t="shared" si="221"/>
        <v>ne</v>
      </c>
      <c r="BQ1016" s="54" t="str">
        <f t="shared" si="222"/>
        <v>ne</v>
      </c>
      <c r="BR1016" s="54" t="str">
        <f t="shared" si="223"/>
        <v>ne</v>
      </c>
      <c r="BS1016" s="54" t="str">
        <f t="shared" si="214"/>
        <v>ne</v>
      </c>
    </row>
    <row r="1017" spans="2:71" x14ac:dyDescent="0.2">
      <c r="B1017" s="54" t="e">
        <f>VLOOKUP(E1017,'VPS1'!$J$10:$J$29,1,FALSE)</f>
        <v>#N/A</v>
      </c>
      <c r="C1017" s="131" t="str">
        <f t="shared" si="215"/>
        <v/>
      </c>
      <c r="D1017" s="132"/>
      <c r="E1017" s="132"/>
      <c r="F1017" s="55"/>
      <c r="G1017" s="132"/>
      <c r="H1017" s="132"/>
      <c r="I1017" s="132"/>
      <c r="J1017" s="132"/>
      <c r="K1017" s="132"/>
      <c r="L1017" s="133"/>
      <c r="M1017" s="134"/>
      <c r="N1017" s="132"/>
      <c r="O1017" s="132"/>
      <c r="P1017" s="134" t="str">
        <f t="shared" si="216"/>
        <v>nepildyti</v>
      </c>
      <c r="Q1017" s="135" t="str">
        <f t="shared" si="21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24"/>
        <v>0</v>
      </c>
      <c r="BH1017" s="54">
        <f t="shared" si="217"/>
        <v>0</v>
      </c>
      <c r="BI1017" s="54">
        <f t="shared" si="212"/>
        <v>0</v>
      </c>
      <c r="BJ1017" s="54">
        <f t="shared" si="225"/>
        <v>0</v>
      </c>
      <c r="BK1017" s="54">
        <f t="shared" si="213"/>
        <v>0</v>
      </c>
      <c r="BL1017" s="54">
        <f t="shared" si="218"/>
        <v>0</v>
      </c>
      <c r="BM1017" s="54">
        <f t="shared" si="219"/>
        <v>0</v>
      </c>
      <c r="BN1017" s="54" t="str">
        <f t="shared" si="220"/>
        <v>ne</v>
      </c>
      <c r="BO1017" s="54" t="str">
        <f t="shared" si="221"/>
        <v>ne</v>
      </c>
      <c r="BP1017" s="54" t="str">
        <f t="shared" si="221"/>
        <v>ne</v>
      </c>
      <c r="BQ1017" s="54" t="str">
        <f t="shared" si="222"/>
        <v>ne</v>
      </c>
      <c r="BR1017" s="54" t="str">
        <f t="shared" si="223"/>
        <v>ne</v>
      </c>
      <c r="BS1017" s="54" t="str">
        <f t="shared" si="214"/>
        <v>ne</v>
      </c>
    </row>
    <row r="1018" spans="2:71" x14ac:dyDescent="0.2">
      <c r="B1018" s="54" t="e">
        <f>VLOOKUP(E1018,'VPS1'!$J$10:$J$29,1,FALSE)</f>
        <v>#N/A</v>
      </c>
      <c r="C1018" s="131" t="str">
        <f t="shared" si="215"/>
        <v/>
      </c>
      <c r="D1018" s="132"/>
      <c r="E1018" s="132"/>
      <c r="F1018" s="55"/>
      <c r="G1018" s="132"/>
      <c r="H1018" s="132"/>
      <c r="I1018" s="132"/>
      <c r="J1018" s="132"/>
      <c r="K1018" s="132"/>
      <c r="L1018" s="133"/>
      <c r="M1018" s="134"/>
      <c r="N1018" s="132"/>
      <c r="O1018" s="132"/>
      <c r="P1018" s="134" t="str">
        <f t="shared" si="216"/>
        <v>nepildyti</v>
      </c>
      <c r="Q1018" s="135" t="str">
        <f t="shared" si="21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24"/>
        <v>0</v>
      </c>
      <c r="BH1018" s="54">
        <f t="shared" si="217"/>
        <v>0</v>
      </c>
      <c r="BI1018" s="54">
        <f t="shared" si="212"/>
        <v>0</v>
      </c>
      <c r="BJ1018" s="54">
        <f t="shared" si="225"/>
        <v>0</v>
      </c>
      <c r="BK1018" s="54">
        <f t="shared" si="213"/>
        <v>0</v>
      </c>
      <c r="BL1018" s="54">
        <f t="shared" si="218"/>
        <v>0</v>
      </c>
      <c r="BM1018" s="54">
        <f t="shared" si="219"/>
        <v>0</v>
      </c>
      <c r="BN1018" s="54" t="str">
        <f t="shared" si="220"/>
        <v>ne</v>
      </c>
      <c r="BO1018" s="54" t="str">
        <f t="shared" si="221"/>
        <v>ne</v>
      </c>
      <c r="BP1018" s="54" t="str">
        <f t="shared" si="221"/>
        <v>ne</v>
      </c>
      <c r="BQ1018" s="54" t="str">
        <f t="shared" si="222"/>
        <v>ne</v>
      </c>
      <c r="BR1018" s="54" t="str">
        <f t="shared" si="223"/>
        <v>ne</v>
      </c>
      <c r="BS1018" s="54" t="str">
        <f t="shared" si="214"/>
        <v>ne</v>
      </c>
    </row>
    <row r="1019" spans="2:71" x14ac:dyDescent="0.2">
      <c r="B1019" s="54" t="e">
        <f>VLOOKUP(E1019,'VPS1'!$J$10:$J$29,1,FALSE)</f>
        <v>#N/A</v>
      </c>
      <c r="C1019" s="131" t="str">
        <f t="shared" si="215"/>
        <v/>
      </c>
      <c r="D1019" s="132"/>
      <c r="E1019" s="132"/>
      <c r="F1019" s="55"/>
      <c r="G1019" s="132"/>
      <c r="H1019" s="132"/>
      <c r="I1019" s="132"/>
      <c r="J1019" s="132"/>
      <c r="K1019" s="132"/>
      <c r="L1019" s="133"/>
      <c r="M1019" s="134"/>
      <c r="N1019" s="132"/>
      <c r="O1019" s="132"/>
      <c r="P1019" s="134" t="str">
        <f t="shared" si="216"/>
        <v>nepildyti</v>
      </c>
      <c r="Q1019" s="135" t="str">
        <f t="shared" si="21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24"/>
        <v>0</v>
      </c>
      <c r="BH1019" s="54">
        <f t="shared" si="217"/>
        <v>0</v>
      </c>
      <c r="BI1019" s="54">
        <f t="shared" si="212"/>
        <v>0</v>
      </c>
      <c r="BJ1019" s="54">
        <f t="shared" si="225"/>
        <v>0</v>
      </c>
      <c r="BK1019" s="54">
        <f t="shared" si="213"/>
        <v>0</v>
      </c>
      <c r="BL1019" s="54">
        <f t="shared" si="218"/>
        <v>0</v>
      </c>
      <c r="BM1019" s="54">
        <f t="shared" si="219"/>
        <v>0</v>
      </c>
      <c r="BN1019" s="54" t="str">
        <f t="shared" si="220"/>
        <v>ne</v>
      </c>
      <c r="BO1019" s="54" t="str">
        <f t="shared" si="221"/>
        <v>ne</v>
      </c>
      <c r="BP1019" s="54" t="str">
        <f t="shared" si="221"/>
        <v>ne</v>
      </c>
      <c r="BQ1019" s="54" t="str">
        <f t="shared" si="222"/>
        <v>ne</v>
      </c>
      <c r="BR1019" s="54" t="str">
        <f t="shared" si="223"/>
        <v>ne</v>
      </c>
      <c r="BS1019" s="54" t="str">
        <f t="shared" si="214"/>
        <v>ne</v>
      </c>
    </row>
    <row r="1020" spans="2:71" x14ac:dyDescent="0.2">
      <c r="B1020" s="54" t="e">
        <f>VLOOKUP(E1020,'VPS1'!$J$10:$J$29,1,FALSE)</f>
        <v>#N/A</v>
      </c>
      <c r="C1020" s="131" t="str">
        <f t="shared" si="215"/>
        <v/>
      </c>
      <c r="D1020" s="132"/>
      <c r="E1020" s="132"/>
      <c r="F1020" s="55"/>
      <c r="G1020" s="132"/>
      <c r="H1020" s="132"/>
      <c r="I1020" s="132"/>
      <c r="J1020" s="132"/>
      <c r="K1020" s="132"/>
      <c r="L1020" s="133"/>
      <c r="M1020" s="134"/>
      <c r="N1020" s="132"/>
      <c r="O1020" s="132"/>
      <c r="P1020" s="134" t="str">
        <f t="shared" si="216"/>
        <v>nepildyti</v>
      </c>
      <c r="Q1020" s="135" t="str">
        <f t="shared" si="21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24"/>
        <v>0</v>
      </c>
      <c r="BH1020" s="54">
        <f t="shared" si="217"/>
        <v>0</v>
      </c>
      <c r="BI1020" s="54">
        <f t="shared" si="212"/>
        <v>0</v>
      </c>
      <c r="BJ1020" s="54">
        <f t="shared" si="225"/>
        <v>0</v>
      </c>
      <c r="BK1020" s="54">
        <f t="shared" si="213"/>
        <v>0</v>
      </c>
      <c r="BL1020" s="54">
        <f t="shared" si="218"/>
        <v>0</v>
      </c>
      <c r="BM1020" s="54">
        <f t="shared" si="219"/>
        <v>0</v>
      </c>
      <c r="BN1020" s="54" t="str">
        <f t="shared" si="220"/>
        <v>ne</v>
      </c>
      <c r="BO1020" s="54" t="str">
        <f t="shared" si="221"/>
        <v>ne</v>
      </c>
      <c r="BP1020" s="54" t="str">
        <f t="shared" si="221"/>
        <v>ne</v>
      </c>
      <c r="BQ1020" s="54" t="str">
        <f t="shared" si="222"/>
        <v>ne</v>
      </c>
      <c r="BR1020" s="54" t="str">
        <f t="shared" si="223"/>
        <v>ne</v>
      </c>
      <c r="BS1020" s="54" t="str">
        <f t="shared" si="214"/>
        <v>ne</v>
      </c>
    </row>
    <row r="1021" spans="2:71" x14ac:dyDescent="0.2">
      <c r="B1021" s="54" t="e">
        <f>VLOOKUP(E1021,'VPS1'!$J$10:$J$29,1,FALSE)</f>
        <v>#N/A</v>
      </c>
      <c r="C1021" s="131" t="str">
        <f t="shared" si="215"/>
        <v/>
      </c>
      <c r="D1021" s="132"/>
      <c r="E1021" s="132"/>
      <c r="F1021" s="55"/>
      <c r="G1021" s="132"/>
      <c r="H1021" s="132"/>
      <c r="I1021" s="132"/>
      <c r="J1021" s="132"/>
      <c r="K1021" s="132"/>
      <c r="L1021" s="133"/>
      <c r="M1021" s="134"/>
      <c r="N1021" s="132"/>
      <c r="O1021" s="132"/>
      <c r="P1021" s="134" t="str">
        <f t="shared" si="216"/>
        <v>nepildyti</v>
      </c>
      <c r="Q1021" s="135" t="str">
        <f t="shared" si="21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24"/>
        <v>0</v>
      </c>
      <c r="BH1021" s="54">
        <f t="shared" si="217"/>
        <v>0</v>
      </c>
      <c r="BI1021" s="54">
        <f t="shared" si="212"/>
        <v>0</v>
      </c>
      <c r="BJ1021" s="54">
        <f t="shared" si="225"/>
        <v>0</v>
      </c>
      <c r="BK1021" s="54">
        <f t="shared" si="213"/>
        <v>0</v>
      </c>
      <c r="BL1021" s="54">
        <f t="shared" si="218"/>
        <v>0</v>
      </c>
      <c r="BM1021" s="54">
        <f t="shared" si="219"/>
        <v>0</v>
      </c>
      <c r="BN1021" s="54" t="str">
        <f t="shared" si="220"/>
        <v>ne</v>
      </c>
      <c r="BO1021" s="54" t="str">
        <f t="shared" si="221"/>
        <v>ne</v>
      </c>
      <c r="BP1021" s="54" t="str">
        <f t="shared" si="221"/>
        <v>ne</v>
      </c>
      <c r="BQ1021" s="54" t="str">
        <f t="shared" si="222"/>
        <v>ne</v>
      </c>
      <c r="BR1021" s="54" t="str">
        <f t="shared" si="223"/>
        <v>ne</v>
      </c>
      <c r="BS1021" s="54" t="str">
        <f t="shared" si="214"/>
        <v>ne</v>
      </c>
    </row>
    <row r="1022" spans="2:71" x14ac:dyDescent="0.2">
      <c r="B1022" s="54" t="e">
        <f>VLOOKUP(E1022,'VPS1'!$J$10:$J$29,1,FALSE)</f>
        <v>#N/A</v>
      </c>
      <c r="C1022" s="131" t="str">
        <f t="shared" si="215"/>
        <v/>
      </c>
      <c r="D1022" s="132"/>
      <c r="E1022" s="132"/>
      <c r="F1022" s="55"/>
      <c r="G1022" s="132"/>
      <c r="H1022" s="132"/>
      <c r="I1022" s="132"/>
      <c r="J1022" s="132"/>
      <c r="K1022" s="132"/>
      <c r="L1022" s="133"/>
      <c r="M1022" s="134"/>
      <c r="N1022" s="132"/>
      <c r="O1022" s="132"/>
      <c r="P1022" s="134" t="str">
        <f t="shared" si="216"/>
        <v>nepildyti</v>
      </c>
      <c r="Q1022" s="135" t="str">
        <f t="shared" si="21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24"/>
        <v>0</v>
      </c>
      <c r="BH1022" s="54">
        <f t="shared" si="217"/>
        <v>0</v>
      </c>
      <c r="BI1022" s="54">
        <f t="shared" si="212"/>
        <v>0</v>
      </c>
      <c r="BJ1022" s="54">
        <f t="shared" si="225"/>
        <v>0</v>
      </c>
      <c r="BK1022" s="54">
        <f t="shared" si="213"/>
        <v>0</v>
      </c>
      <c r="BL1022" s="54">
        <f t="shared" si="218"/>
        <v>0</v>
      </c>
      <c r="BM1022" s="54">
        <f t="shared" si="219"/>
        <v>0</v>
      </c>
      <c r="BN1022" s="54" t="str">
        <f t="shared" si="220"/>
        <v>ne</v>
      </c>
      <c r="BO1022" s="54" t="str">
        <f t="shared" si="221"/>
        <v>ne</v>
      </c>
      <c r="BP1022" s="54" t="str">
        <f t="shared" si="221"/>
        <v>ne</v>
      </c>
      <c r="BQ1022" s="54" t="str">
        <f t="shared" si="222"/>
        <v>ne</v>
      </c>
      <c r="BR1022" s="54" t="str">
        <f t="shared" si="223"/>
        <v>ne</v>
      </c>
      <c r="BS1022" s="54" t="str">
        <f t="shared" si="214"/>
        <v>ne</v>
      </c>
    </row>
    <row r="1023" spans="2:71" x14ac:dyDescent="0.2">
      <c r="B1023" s="54" t="e">
        <f>VLOOKUP(E1023,'VPS1'!$J$10:$J$29,1,FALSE)</f>
        <v>#N/A</v>
      </c>
      <c r="C1023" s="131" t="str">
        <f t="shared" si="215"/>
        <v/>
      </c>
      <c r="D1023" s="132"/>
      <c r="E1023" s="132"/>
      <c r="F1023" s="55"/>
      <c r="G1023" s="132"/>
      <c r="H1023" s="132"/>
      <c r="I1023" s="132"/>
      <c r="J1023" s="132"/>
      <c r="K1023" s="132"/>
      <c r="L1023" s="133"/>
      <c r="M1023" s="134"/>
      <c r="N1023" s="132"/>
      <c r="O1023" s="132"/>
      <c r="P1023" s="134" t="str">
        <f t="shared" si="216"/>
        <v>nepildyti</v>
      </c>
      <c r="Q1023" s="135" t="str">
        <f t="shared" si="21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24"/>
        <v>0</v>
      </c>
      <c r="BH1023" s="54">
        <f t="shared" si="217"/>
        <v>0</v>
      </c>
      <c r="BI1023" s="54">
        <f t="shared" si="212"/>
        <v>0</v>
      </c>
      <c r="BJ1023" s="54">
        <f t="shared" si="225"/>
        <v>0</v>
      </c>
      <c r="BK1023" s="54">
        <f t="shared" si="213"/>
        <v>0</v>
      </c>
      <c r="BL1023" s="54">
        <f t="shared" si="218"/>
        <v>0</v>
      </c>
      <c r="BM1023" s="54">
        <f t="shared" si="219"/>
        <v>0</v>
      </c>
      <c r="BN1023" s="54" t="str">
        <f t="shared" si="220"/>
        <v>ne</v>
      </c>
      <c r="BO1023" s="54" t="str">
        <f t="shared" si="221"/>
        <v>ne</v>
      </c>
      <c r="BP1023" s="54" t="str">
        <f t="shared" si="221"/>
        <v>ne</v>
      </c>
      <c r="BQ1023" s="54" t="str">
        <f t="shared" si="222"/>
        <v>ne</v>
      </c>
      <c r="BR1023" s="54" t="str">
        <f t="shared" si="223"/>
        <v>ne</v>
      </c>
      <c r="BS1023" s="54" t="str">
        <f t="shared" si="214"/>
        <v>ne</v>
      </c>
    </row>
    <row r="1024" spans="2:71" x14ac:dyDescent="0.2">
      <c r="B1024" s="54" t="e">
        <f>VLOOKUP(E1024,'VPS1'!$J$10:$J$29,1,FALSE)</f>
        <v>#N/A</v>
      </c>
      <c r="C1024" s="131" t="str">
        <f t="shared" si="215"/>
        <v/>
      </c>
      <c r="D1024" s="132"/>
      <c r="E1024" s="132"/>
      <c r="F1024" s="55"/>
      <c r="G1024" s="132"/>
      <c r="H1024" s="132"/>
      <c r="I1024" s="132"/>
      <c r="J1024" s="132"/>
      <c r="K1024" s="132"/>
      <c r="L1024" s="133"/>
      <c r="M1024" s="134"/>
      <c r="N1024" s="132"/>
      <c r="O1024" s="132"/>
      <c r="P1024" s="134" t="str">
        <f t="shared" si="216"/>
        <v>nepildyti</v>
      </c>
      <c r="Q1024" s="135" t="str">
        <f t="shared" si="21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24"/>
        <v>0</v>
      </c>
      <c r="BH1024" s="54">
        <f t="shared" si="217"/>
        <v>0</v>
      </c>
      <c r="BI1024" s="54">
        <f t="shared" si="212"/>
        <v>0</v>
      </c>
      <c r="BJ1024" s="54">
        <f t="shared" si="225"/>
        <v>0</v>
      </c>
      <c r="BK1024" s="54">
        <f t="shared" si="213"/>
        <v>0</v>
      </c>
      <c r="BL1024" s="54">
        <f t="shared" si="218"/>
        <v>0</v>
      </c>
      <c r="BM1024" s="54">
        <f t="shared" si="219"/>
        <v>0</v>
      </c>
      <c r="BN1024" s="54" t="str">
        <f t="shared" si="220"/>
        <v>ne</v>
      </c>
      <c r="BO1024" s="54" t="str">
        <f t="shared" si="221"/>
        <v>ne</v>
      </c>
      <c r="BP1024" s="54" t="str">
        <f t="shared" si="221"/>
        <v>ne</v>
      </c>
      <c r="BQ1024" s="54" t="str">
        <f t="shared" si="222"/>
        <v>ne</v>
      </c>
      <c r="BR1024" s="54" t="str">
        <f t="shared" si="223"/>
        <v>ne</v>
      </c>
      <c r="BS1024" s="54" t="str">
        <f t="shared" si="214"/>
        <v>ne</v>
      </c>
    </row>
    <row r="1025" spans="2:71" x14ac:dyDescent="0.2">
      <c r="B1025" s="54" t="e">
        <f>VLOOKUP(E1025,'VPS1'!$J$10:$J$29,1,FALSE)</f>
        <v>#N/A</v>
      </c>
      <c r="C1025" s="131" t="str">
        <f t="shared" si="215"/>
        <v/>
      </c>
      <c r="D1025" s="132"/>
      <c r="E1025" s="132"/>
      <c r="F1025" s="55"/>
      <c r="G1025" s="132"/>
      <c r="H1025" s="132"/>
      <c r="I1025" s="132"/>
      <c r="J1025" s="132"/>
      <c r="K1025" s="132"/>
      <c r="L1025" s="133"/>
      <c r="M1025" s="134"/>
      <c r="N1025" s="132"/>
      <c r="O1025" s="132"/>
      <c r="P1025" s="134" t="str">
        <f t="shared" si="216"/>
        <v>nepildyti</v>
      </c>
      <c r="Q1025" s="135" t="str">
        <f t="shared" si="21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24"/>
        <v>0</v>
      </c>
      <c r="BH1025" s="54">
        <f t="shared" si="217"/>
        <v>0</v>
      </c>
      <c r="BI1025" s="54">
        <f t="shared" si="212"/>
        <v>0</v>
      </c>
      <c r="BJ1025" s="54">
        <f t="shared" si="225"/>
        <v>0</v>
      </c>
      <c r="BK1025" s="54">
        <f t="shared" si="213"/>
        <v>0</v>
      </c>
      <c r="BL1025" s="54">
        <f t="shared" si="218"/>
        <v>0</v>
      </c>
      <c r="BM1025" s="54">
        <f t="shared" si="219"/>
        <v>0</v>
      </c>
      <c r="BN1025" s="54" t="str">
        <f t="shared" si="220"/>
        <v>ne</v>
      </c>
      <c r="BO1025" s="54" t="str">
        <f t="shared" si="221"/>
        <v>ne</v>
      </c>
      <c r="BP1025" s="54" t="str">
        <f t="shared" si="221"/>
        <v>ne</v>
      </c>
      <c r="BQ1025" s="54" t="str">
        <f t="shared" si="222"/>
        <v>ne</v>
      </c>
      <c r="BR1025" s="54" t="str">
        <f t="shared" si="223"/>
        <v>ne</v>
      </c>
      <c r="BS1025" s="54" t="str">
        <f t="shared" si="214"/>
        <v>ne</v>
      </c>
    </row>
    <row r="1026" spans="2:71" x14ac:dyDescent="0.2">
      <c r="B1026" s="54" t="e">
        <f>VLOOKUP(E1026,'VPS1'!$J$10:$J$29,1,FALSE)</f>
        <v>#N/A</v>
      </c>
      <c r="C1026" s="131" t="str">
        <f t="shared" si="215"/>
        <v/>
      </c>
      <c r="D1026" s="132"/>
      <c r="E1026" s="132"/>
      <c r="F1026" s="55"/>
      <c r="G1026" s="132"/>
      <c r="H1026" s="132"/>
      <c r="I1026" s="132"/>
      <c r="J1026" s="132"/>
      <c r="K1026" s="132"/>
      <c r="L1026" s="133"/>
      <c r="M1026" s="134"/>
      <c r="N1026" s="132"/>
      <c r="O1026" s="132"/>
      <c r="P1026" s="134" t="str">
        <f t="shared" si="216"/>
        <v>nepildyti</v>
      </c>
      <c r="Q1026" s="135" t="str">
        <f t="shared" si="21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24"/>
        <v>0</v>
      </c>
      <c r="BH1026" s="54">
        <f t="shared" si="217"/>
        <v>0</v>
      </c>
      <c r="BI1026" s="54">
        <f t="shared" si="212"/>
        <v>0</v>
      </c>
      <c r="BJ1026" s="54">
        <f t="shared" si="225"/>
        <v>0</v>
      </c>
      <c r="BK1026" s="54">
        <f t="shared" si="213"/>
        <v>0</v>
      </c>
      <c r="BL1026" s="54">
        <f t="shared" si="218"/>
        <v>0</v>
      </c>
      <c r="BM1026" s="54">
        <f t="shared" si="219"/>
        <v>0</v>
      </c>
      <c r="BN1026" s="54" t="str">
        <f t="shared" si="220"/>
        <v>ne</v>
      </c>
      <c r="BO1026" s="54" t="str">
        <f t="shared" si="221"/>
        <v>ne</v>
      </c>
      <c r="BP1026" s="54" t="str">
        <f t="shared" si="221"/>
        <v>ne</v>
      </c>
      <c r="BQ1026" s="54" t="str">
        <f t="shared" si="222"/>
        <v>ne</v>
      </c>
      <c r="BR1026" s="54" t="str">
        <f t="shared" si="223"/>
        <v>ne</v>
      </c>
      <c r="BS1026" s="54" t="str">
        <f t="shared" si="214"/>
        <v>ne</v>
      </c>
    </row>
    <row r="1027" spans="2:71" x14ac:dyDescent="0.2">
      <c r="B1027" s="54" t="e">
        <f>VLOOKUP(E1027,'VPS1'!$J$10:$J$29,1,FALSE)</f>
        <v>#N/A</v>
      </c>
      <c r="C1027" s="131" t="str">
        <f t="shared" si="215"/>
        <v/>
      </c>
      <c r="D1027" s="132"/>
      <c r="E1027" s="132"/>
      <c r="F1027" s="55"/>
      <c r="G1027" s="132"/>
      <c r="H1027" s="132"/>
      <c r="I1027" s="132"/>
      <c r="J1027" s="132"/>
      <c r="K1027" s="132"/>
      <c r="L1027" s="133"/>
      <c r="M1027" s="134"/>
      <c r="N1027" s="132"/>
      <c r="O1027" s="132"/>
      <c r="P1027" s="134" t="str">
        <f t="shared" si="216"/>
        <v>nepildyti</v>
      </c>
      <c r="Q1027" s="135" t="str">
        <f t="shared" si="21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24"/>
        <v>0</v>
      </c>
      <c r="BH1027" s="54">
        <f t="shared" si="217"/>
        <v>0</v>
      </c>
      <c r="BI1027" s="54">
        <f t="shared" si="212"/>
        <v>0</v>
      </c>
      <c r="BJ1027" s="54">
        <f t="shared" si="225"/>
        <v>0</v>
      </c>
      <c r="BK1027" s="54">
        <f t="shared" si="213"/>
        <v>0</v>
      </c>
      <c r="BL1027" s="54">
        <f t="shared" si="218"/>
        <v>0</v>
      </c>
      <c r="BM1027" s="54">
        <f t="shared" si="219"/>
        <v>0</v>
      </c>
      <c r="BN1027" s="54" t="str">
        <f t="shared" si="220"/>
        <v>ne</v>
      </c>
      <c r="BO1027" s="54" t="str">
        <f t="shared" si="221"/>
        <v>ne</v>
      </c>
      <c r="BP1027" s="54" t="str">
        <f t="shared" si="221"/>
        <v>ne</v>
      </c>
      <c r="BQ1027" s="54" t="str">
        <f t="shared" si="222"/>
        <v>ne</v>
      </c>
      <c r="BR1027" s="54" t="str">
        <f t="shared" si="223"/>
        <v>ne</v>
      </c>
      <c r="BS1027" s="54" t="str">
        <f t="shared" si="214"/>
        <v>ne</v>
      </c>
    </row>
    <row r="1028" spans="2:71" x14ac:dyDescent="0.2">
      <c r="B1028" s="54" t="e">
        <f>VLOOKUP(E1028,'VPS1'!$J$10:$J$29,1,FALSE)</f>
        <v>#N/A</v>
      </c>
      <c r="C1028" s="131" t="str">
        <f t="shared" si="215"/>
        <v/>
      </c>
      <c r="D1028" s="132"/>
      <c r="E1028" s="132"/>
      <c r="F1028" s="55"/>
      <c r="G1028" s="132"/>
      <c r="H1028" s="132"/>
      <c r="I1028" s="132"/>
      <c r="J1028" s="132"/>
      <c r="K1028" s="132"/>
      <c r="L1028" s="133"/>
      <c r="M1028" s="134"/>
      <c r="N1028" s="132"/>
      <c r="O1028" s="132"/>
      <c r="P1028" s="134" t="str">
        <f t="shared" si="216"/>
        <v>nepildyti</v>
      </c>
      <c r="Q1028" s="135" t="str">
        <f t="shared" si="21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24"/>
        <v>0</v>
      </c>
      <c r="BH1028" s="54">
        <f t="shared" si="217"/>
        <v>0</v>
      </c>
      <c r="BI1028" s="54">
        <f t="shared" si="212"/>
        <v>0</v>
      </c>
      <c r="BJ1028" s="54">
        <f t="shared" si="225"/>
        <v>0</v>
      </c>
      <c r="BK1028" s="54">
        <f t="shared" si="213"/>
        <v>0</v>
      </c>
      <c r="BL1028" s="54">
        <f t="shared" si="218"/>
        <v>0</v>
      </c>
      <c r="BM1028" s="54">
        <f t="shared" si="219"/>
        <v>0</v>
      </c>
      <c r="BN1028" s="54" t="str">
        <f t="shared" si="220"/>
        <v>ne</v>
      </c>
      <c r="BO1028" s="54" t="str">
        <f t="shared" si="221"/>
        <v>ne</v>
      </c>
      <c r="BP1028" s="54" t="str">
        <f t="shared" si="221"/>
        <v>ne</v>
      </c>
      <c r="BQ1028" s="54" t="str">
        <f t="shared" si="222"/>
        <v>ne</v>
      </c>
      <c r="BR1028" s="54" t="str">
        <f t="shared" si="223"/>
        <v>ne</v>
      </c>
      <c r="BS1028" s="54" t="str">
        <f t="shared" si="214"/>
        <v>ne</v>
      </c>
    </row>
    <row r="1029" spans="2:71" x14ac:dyDescent="0.2">
      <c r="B1029" s="54" t="e">
        <f>VLOOKUP(E1029,'VPS1'!$J$10:$J$29,1,FALSE)</f>
        <v>#N/A</v>
      </c>
      <c r="C1029" s="131" t="str">
        <f t="shared" si="215"/>
        <v/>
      </c>
      <c r="D1029" s="132"/>
      <c r="E1029" s="132"/>
      <c r="F1029" s="55"/>
      <c r="G1029" s="132"/>
      <c r="H1029" s="132"/>
      <c r="I1029" s="132"/>
      <c r="J1029" s="132"/>
      <c r="K1029" s="132"/>
      <c r="L1029" s="133"/>
      <c r="M1029" s="134"/>
      <c r="N1029" s="132"/>
      <c r="O1029" s="132"/>
      <c r="P1029" s="134" t="str">
        <f t="shared" si="216"/>
        <v>nepildyti</v>
      </c>
      <c r="Q1029" s="135" t="str">
        <f t="shared" si="21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24"/>
        <v>0</v>
      </c>
      <c r="BH1029" s="54">
        <f t="shared" si="217"/>
        <v>0</v>
      </c>
      <c r="BI1029" s="54">
        <f t="shared" si="212"/>
        <v>0</v>
      </c>
      <c r="BJ1029" s="54">
        <f t="shared" si="225"/>
        <v>0</v>
      </c>
      <c r="BK1029" s="54">
        <f t="shared" si="213"/>
        <v>0</v>
      </c>
      <c r="BL1029" s="54">
        <f t="shared" si="218"/>
        <v>0</v>
      </c>
      <c r="BM1029" s="54">
        <f t="shared" si="219"/>
        <v>0</v>
      </c>
      <c r="BN1029" s="54" t="str">
        <f t="shared" si="220"/>
        <v>ne</v>
      </c>
      <c r="BO1029" s="54" t="str">
        <f t="shared" si="221"/>
        <v>ne</v>
      </c>
      <c r="BP1029" s="54" t="str">
        <f t="shared" si="221"/>
        <v>ne</v>
      </c>
      <c r="BQ1029" s="54" t="str">
        <f t="shared" si="222"/>
        <v>ne</v>
      </c>
      <c r="BR1029" s="54" t="str">
        <f t="shared" si="223"/>
        <v>ne</v>
      </c>
      <c r="BS1029" s="54" t="str">
        <f t="shared" si="214"/>
        <v>ne</v>
      </c>
    </row>
    <row r="1030" spans="2:71" x14ac:dyDescent="0.2">
      <c r="B1030" s="54" t="e">
        <f>VLOOKUP(E1030,'VPS1'!$J$10:$J$29,1,FALSE)</f>
        <v>#N/A</v>
      </c>
      <c r="C1030" s="131" t="str">
        <f t="shared" si="215"/>
        <v/>
      </c>
      <c r="D1030" s="132"/>
      <c r="E1030" s="132"/>
      <c r="F1030" s="55"/>
      <c r="G1030" s="132"/>
      <c r="H1030" s="132"/>
      <c r="I1030" s="132"/>
      <c r="J1030" s="132"/>
      <c r="K1030" s="132"/>
      <c r="L1030" s="133"/>
      <c r="M1030" s="134"/>
      <c r="N1030" s="132"/>
      <c r="O1030" s="132"/>
      <c r="P1030" s="134" t="str">
        <f t="shared" si="216"/>
        <v>nepildyti</v>
      </c>
      <c r="Q1030" s="135" t="str">
        <f t="shared" si="21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24"/>
        <v>0</v>
      </c>
      <c r="BH1030" s="54">
        <f t="shared" si="217"/>
        <v>0</v>
      </c>
      <c r="BI1030" s="54">
        <f t="shared" si="212"/>
        <v>0</v>
      </c>
      <c r="BJ1030" s="54">
        <f t="shared" si="225"/>
        <v>0</v>
      </c>
      <c r="BK1030" s="54">
        <f t="shared" si="213"/>
        <v>0</v>
      </c>
      <c r="BL1030" s="54">
        <f t="shared" si="218"/>
        <v>0</v>
      </c>
      <c r="BM1030" s="54">
        <f t="shared" si="219"/>
        <v>0</v>
      </c>
      <c r="BN1030" s="54" t="str">
        <f t="shared" si="220"/>
        <v>ne</v>
      </c>
      <c r="BO1030" s="54" t="str">
        <f t="shared" si="221"/>
        <v>ne</v>
      </c>
      <c r="BP1030" s="54" t="str">
        <f t="shared" si="221"/>
        <v>ne</v>
      </c>
      <c r="BQ1030" s="54" t="str">
        <f t="shared" si="222"/>
        <v>ne</v>
      </c>
      <c r="BR1030" s="54" t="str">
        <f t="shared" si="223"/>
        <v>ne</v>
      </c>
      <c r="BS1030" s="54" t="str">
        <f t="shared" si="214"/>
        <v>ne</v>
      </c>
    </row>
    <row r="1031" spans="2:71" x14ac:dyDescent="0.2">
      <c r="B1031" s="54" t="e">
        <f>VLOOKUP(E1031,'VPS1'!$J$10:$J$29,1,FALSE)</f>
        <v>#N/A</v>
      </c>
      <c r="C1031" s="131" t="str">
        <f t="shared" si="215"/>
        <v/>
      </c>
      <c r="D1031" s="132"/>
      <c r="E1031" s="132"/>
      <c r="F1031" s="55"/>
      <c r="G1031" s="132"/>
      <c r="H1031" s="132"/>
      <c r="I1031" s="132"/>
      <c r="J1031" s="132"/>
      <c r="K1031" s="132"/>
      <c r="L1031" s="133"/>
      <c r="M1031" s="134"/>
      <c r="N1031" s="132"/>
      <c r="O1031" s="132"/>
      <c r="P1031" s="134" t="str">
        <f t="shared" si="216"/>
        <v>nepildyti</v>
      </c>
      <c r="Q1031" s="135" t="str">
        <f t="shared" si="216"/>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24"/>
        <v>0</v>
      </c>
      <c r="BH1031" s="54">
        <f t="shared" si="217"/>
        <v>0</v>
      </c>
      <c r="BI1031" s="54">
        <f t="shared" si="212"/>
        <v>0</v>
      </c>
      <c r="BJ1031" s="54">
        <f t="shared" si="225"/>
        <v>0</v>
      </c>
      <c r="BK1031" s="54">
        <f t="shared" si="213"/>
        <v>0</v>
      </c>
      <c r="BL1031" s="54">
        <f t="shared" si="218"/>
        <v>0</v>
      </c>
      <c r="BM1031" s="54">
        <f t="shared" si="219"/>
        <v>0</v>
      </c>
      <c r="BN1031" s="54" t="str">
        <f t="shared" si="220"/>
        <v>ne</v>
      </c>
      <c r="BO1031" s="54" t="str">
        <f t="shared" si="221"/>
        <v>ne</v>
      </c>
      <c r="BP1031" s="54" t="str">
        <f t="shared" si="221"/>
        <v>ne</v>
      </c>
      <c r="BQ1031" s="54" t="str">
        <f t="shared" si="222"/>
        <v>ne</v>
      </c>
      <c r="BR1031" s="54" t="str">
        <f t="shared" si="223"/>
        <v>ne</v>
      </c>
      <c r="BS1031" s="54" t="str">
        <f t="shared" si="214"/>
        <v>ne</v>
      </c>
    </row>
    <row r="1032" spans="2:71" x14ac:dyDescent="0.2">
      <c r="B1032" s="54" t="e">
        <f>VLOOKUP(E1032,'VPS1'!$J$10:$J$29,1,FALSE)</f>
        <v>#N/A</v>
      </c>
      <c r="C1032" s="131" t="str">
        <f t="shared" si="215"/>
        <v/>
      </c>
      <c r="D1032" s="132"/>
      <c r="E1032" s="132"/>
      <c r="F1032" s="55"/>
      <c r="G1032" s="132"/>
      <c r="H1032" s="132"/>
      <c r="I1032" s="132"/>
      <c r="J1032" s="132"/>
      <c r="K1032" s="132"/>
      <c r="L1032" s="133"/>
      <c r="M1032" s="134"/>
      <c r="N1032" s="132"/>
      <c r="O1032" s="132"/>
      <c r="P1032" s="134" t="str">
        <f t="shared" si="216"/>
        <v>nepildyti</v>
      </c>
      <c r="Q1032" s="135" t="str">
        <f t="shared" si="216"/>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24"/>
        <v>0</v>
      </c>
      <c r="BH1032" s="54">
        <f t="shared" si="217"/>
        <v>0</v>
      </c>
      <c r="BI1032" s="54">
        <f t="shared" si="212"/>
        <v>0</v>
      </c>
      <c r="BJ1032" s="54">
        <f t="shared" si="225"/>
        <v>0</v>
      </c>
      <c r="BK1032" s="54">
        <f t="shared" si="213"/>
        <v>0</v>
      </c>
      <c r="BL1032" s="54">
        <f t="shared" si="218"/>
        <v>0</v>
      </c>
      <c r="BM1032" s="54">
        <f t="shared" si="219"/>
        <v>0</v>
      </c>
      <c r="BN1032" s="54" t="str">
        <f t="shared" si="220"/>
        <v>ne</v>
      </c>
      <c r="BO1032" s="54" t="str">
        <f t="shared" si="221"/>
        <v>ne</v>
      </c>
      <c r="BP1032" s="54" t="str">
        <f t="shared" si="221"/>
        <v>ne</v>
      </c>
      <c r="BQ1032" s="54" t="str">
        <f t="shared" si="222"/>
        <v>ne</v>
      </c>
      <c r="BR1032" s="54" t="str">
        <f t="shared" si="223"/>
        <v>ne</v>
      </c>
      <c r="BS1032" s="54" t="str">
        <f t="shared" si="214"/>
        <v>ne</v>
      </c>
    </row>
    <row r="1033" spans="2:71" x14ac:dyDescent="0.2">
      <c r="B1033" s="54" t="e">
        <f>VLOOKUP(E1033,'VPS1'!$J$10:$J$29,1,FALSE)</f>
        <v>#N/A</v>
      </c>
      <c r="C1033" s="131" t="str">
        <f t="shared" si="215"/>
        <v/>
      </c>
      <c r="D1033" s="132"/>
      <c r="E1033" s="132"/>
      <c r="F1033" s="55"/>
      <c r="G1033" s="132"/>
      <c r="H1033" s="132"/>
      <c r="I1033" s="132"/>
      <c r="J1033" s="132"/>
      <c r="K1033" s="132"/>
      <c r="L1033" s="133"/>
      <c r="M1033" s="134"/>
      <c r="N1033" s="132"/>
      <c r="O1033" s="132"/>
      <c r="P1033" s="134" t="str">
        <f t="shared" si="216"/>
        <v>nepildyti</v>
      </c>
      <c r="Q1033" s="135" t="str">
        <f t="shared" si="216"/>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24"/>
        <v>0</v>
      </c>
      <c r="BH1033" s="54">
        <f t="shared" si="217"/>
        <v>0</v>
      </c>
      <c r="BI1033" s="54">
        <f t="shared" si="212"/>
        <v>0</v>
      </c>
      <c r="BJ1033" s="54">
        <f t="shared" si="225"/>
        <v>0</v>
      </c>
      <c r="BK1033" s="54">
        <f t="shared" si="213"/>
        <v>0</v>
      </c>
      <c r="BL1033" s="54">
        <f t="shared" si="218"/>
        <v>0</v>
      </c>
      <c r="BM1033" s="54">
        <f t="shared" si="219"/>
        <v>0</v>
      </c>
      <c r="BN1033" s="54" t="str">
        <f t="shared" si="220"/>
        <v>ne</v>
      </c>
      <c r="BO1033" s="54" t="str">
        <f t="shared" si="221"/>
        <v>ne</v>
      </c>
      <c r="BP1033" s="54" t="str">
        <f t="shared" si="221"/>
        <v>ne</v>
      </c>
      <c r="BQ1033" s="54" t="str">
        <f t="shared" si="222"/>
        <v>ne</v>
      </c>
      <c r="BR1033" s="54" t="str">
        <f t="shared" si="223"/>
        <v>ne</v>
      </c>
      <c r="BS1033" s="54" t="str">
        <f t="shared" si="214"/>
        <v>ne</v>
      </c>
    </row>
    <row r="1034" spans="2:71" x14ac:dyDescent="0.2">
      <c r="B1034" s="54" t="e">
        <f>VLOOKUP(E1034,'VPS1'!$J$10:$J$29,1,FALSE)</f>
        <v>#N/A</v>
      </c>
      <c r="C1034" s="131" t="str">
        <f t="shared" si="215"/>
        <v/>
      </c>
      <c r="D1034" s="132"/>
      <c r="E1034" s="132"/>
      <c r="F1034" s="55"/>
      <c r="G1034" s="132"/>
      <c r="H1034" s="132"/>
      <c r="I1034" s="132"/>
      <c r="J1034" s="132"/>
      <c r="K1034" s="132"/>
      <c r="L1034" s="133"/>
      <c r="M1034" s="134"/>
      <c r="N1034" s="132"/>
      <c r="O1034" s="132"/>
      <c r="P1034" s="134" t="str">
        <f t="shared" si="216"/>
        <v>nepildyti</v>
      </c>
      <c r="Q1034" s="135" t="str">
        <f t="shared" si="216"/>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24"/>
        <v>0</v>
      </c>
      <c r="BH1034" s="54">
        <f t="shared" si="217"/>
        <v>0</v>
      </c>
      <c r="BI1034" s="54">
        <f t="shared" ref="BI1034:BI1097" si="226">IF($AH1034&gt;0,YEAR($AH1034),)</f>
        <v>0</v>
      </c>
      <c r="BJ1034" s="54">
        <f t="shared" si="225"/>
        <v>0</v>
      </c>
      <c r="BK1034" s="54">
        <f t="shared" ref="BK1034:BK1097" si="227">IF($AJ1034&gt;0,YEAR($AJ1034),)</f>
        <v>0</v>
      </c>
      <c r="BL1034" s="54">
        <f t="shared" si="218"/>
        <v>0</v>
      </c>
      <c r="BM1034" s="54">
        <f t="shared" si="219"/>
        <v>0</v>
      </c>
      <c r="BN1034" s="54" t="str">
        <f t="shared" si="220"/>
        <v>ne</v>
      </c>
      <c r="BO1034" s="54" t="str">
        <f t="shared" si="221"/>
        <v>ne</v>
      </c>
      <c r="BP1034" s="54" t="str">
        <f t="shared" si="221"/>
        <v>ne</v>
      </c>
      <c r="BQ1034" s="54" t="str">
        <f t="shared" si="222"/>
        <v>ne</v>
      </c>
      <c r="BR1034" s="54" t="str">
        <f t="shared" si="223"/>
        <v>ne</v>
      </c>
      <c r="BS1034" s="54" t="str">
        <f t="shared" ref="BS1034:BS1097" si="228">IF(BK1034&gt;0,"taip","ne")</f>
        <v>ne</v>
      </c>
    </row>
    <row r="1035" spans="2:71" x14ac:dyDescent="0.2">
      <c r="B1035" s="54" t="e">
        <f>VLOOKUP(E1035,'VPS1'!$J$10:$J$29,1,FALSE)</f>
        <v>#N/A</v>
      </c>
      <c r="C1035" s="131" t="str">
        <f t="shared" ref="C1035:C1098" si="229">LEFT(E1035,4)</f>
        <v/>
      </c>
      <c r="D1035" s="132"/>
      <c r="E1035" s="132"/>
      <c r="F1035" s="55"/>
      <c r="G1035" s="132"/>
      <c r="H1035" s="132"/>
      <c r="I1035" s="132"/>
      <c r="J1035" s="132"/>
      <c r="K1035" s="132"/>
      <c r="L1035" s="133"/>
      <c r="M1035" s="134"/>
      <c r="N1035" s="132"/>
      <c r="O1035" s="132"/>
      <c r="P1035" s="134" t="str">
        <f t="shared" ref="P1035:Q1098" si="230">IF($N1035="fizinis asmuo","užpildykite","nepildyti")</f>
        <v>nepildyti</v>
      </c>
      <c r="Q1035" s="135" t="str">
        <f t="shared" si="230"/>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24"/>
        <v>0</v>
      </c>
      <c r="BH1035" s="54">
        <f t="shared" ref="BH1035:BH1098" si="231">IF($AF1035&gt;0,YEAR($AF1035),)</f>
        <v>0</v>
      </c>
      <c r="BI1035" s="54">
        <f t="shared" si="226"/>
        <v>0</v>
      </c>
      <c r="BJ1035" s="54">
        <f t="shared" si="225"/>
        <v>0</v>
      </c>
      <c r="BK1035" s="54">
        <f t="shared" si="227"/>
        <v>0</v>
      </c>
      <c r="BL1035" s="54">
        <f t="shared" ref="BL1035:BL1098" si="232">IF($AK1035&gt;0,$AK1035,)</f>
        <v>0</v>
      </c>
      <c r="BM1035" s="54">
        <f t="shared" ref="BM1035:BM1098" si="233">IF($AL1035&gt;0,$AL1035,)</f>
        <v>0</v>
      </c>
      <c r="BN1035" s="54" t="str">
        <f t="shared" ref="BN1035:BN1098" si="234">IF(BH1035&gt;0,"taip","ne")</f>
        <v>ne</v>
      </c>
      <c r="BO1035" s="54" t="str">
        <f t="shared" ref="BO1035:BP1098" si="235">IF(BI1035&gt;0,"taip","ne")</f>
        <v>ne</v>
      </c>
      <c r="BP1035" s="54" t="str">
        <f t="shared" si="235"/>
        <v>ne</v>
      </c>
      <c r="BQ1035" s="54" t="str">
        <f t="shared" ref="BQ1035:BQ1098" si="236">IF(BL1035&gt;0,"taip","ne")</f>
        <v>ne</v>
      </c>
      <c r="BR1035" s="54" t="str">
        <f t="shared" ref="BR1035:BR1098" si="237">IF(BM1035&gt;0,"taip","ne")</f>
        <v>ne</v>
      </c>
      <c r="BS1035" s="54" t="str">
        <f t="shared" si="228"/>
        <v>ne</v>
      </c>
    </row>
    <row r="1036" spans="2:71" x14ac:dyDescent="0.2">
      <c r="B1036" s="54" t="e">
        <f>VLOOKUP(E1036,'VPS1'!$J$10:$J$29,1,FALSE)</f>
        <v>#N/A</v>
      </c>
      <c r="C1036" s="131" t="str">
        <f t="shared" si="229"/>
        <v/>
      </c>
      <c r="D1036" s="132"/>
      <c r="E1036" s="132"/>
      <c r="F1036" s="55"/>
      <c r="G1036" s="132"/>
      <c r="H1036" s="132"/>
      <c r="I1036" s="132"/>
      <c r="J1036" s="132"/>
      <c r="K1036" s="132"/>
      <c r="L1036" s="133"/>
      <c r="M1036" s="134"/>
      <c r="N1036" s="132"/>
      <c r="O1036" s="132"/>
      <c r="P1036" s="134" t="str">
        <f t="shared" si="230"/>
        <v>nepildyti</v>
      </c>
      <c r="Q1036" s="135" t="str">
        <f t="shared" si="23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24"/>
        <v>0</v>
      </c>
      <c r="BH1036" s="54">
        <f t="shared" si="231"/>
        <v>0</v>
      </c>
      <c r="BI1036" s="54">
        <f t="shared" si="226"/>
        <v>0</v>
      </c>
      <c r="BJ1036" s="54">
        <f t="shared" si="225"/>
        <v>0</v>
      </c>
      <c r="BK1036" s="54">
        <f t="shared" si="227"/>
        <v>0</v>
      </c>
      <c r="BL1036" s="54">
        <f t="shared" si="232"/>
        <v>0</v>
      </c>
      <c r="BM1036" s="54">
        <f t="shared" si="233"/>
        <v>0</v>
      </c>
      <c r="BN1036" s="54" t="str">
        <f t="shared" si="234"/>
        <v>ne</v>
      </c>
      <c r="BO1036" s="54" t="str">
        <f t="shared" si="235"/>
        <v>ne</v>
      </c>
      <c r="BP1036" s="54" t="str">
        <f t="shared" si="235"/>
        <v>ne</v>
      </c>
      <c r="BQ1036" s="54" t="str">
        <f t="shared" si="236"/>
        <v>ne</v>
      </c>
      <c r="BR1036" s="54" t="str">
        <f t="shared" si="237"/>
        <v>ne</v>
      </c>
      <c r="BS1036" s="54" t="str">
        <f t="shared" si="228"/>
        <v>ne</v>
      </c>
    </row>
    <row r="1037" spans="2:71" x14ac:dyDescent="0.2">
      <c r="B1037" s="54" t="e">
        <f>VLOOKUP(E1037,'VPS1'!$J$10:$J$29,1,FALSE)</f>
        <v>#N/A</v>
      </c>
      <c r="C1037" s="131" t="str">
        <f t="shared" si="229"/>
        <v/>
      </c>
      <c r="D1037" s="132"/>
      <c r="E1037" s="132"/>
      <c r="F1037" s="55"/>
      <c r="G1037" s="132"/>
      <c r="H1037" s="132"/>
      <c r="I1037" s="132"/>
      <c r="J1037" s="132"/>
      <c r="K1037" s="132"/>
      <c r="L1037" s="133"/>
      <c r="M1037" s="134"/>
      <c r="N1037" s="132"/>
      <c r="O1037" s="132"/>
      <c r="P1037" s="134" t="str">
        <f t="shared" si="230"/>
        <v>nepildyti</v>
      </c>
      <c r="Q1037" s="135" t="str">
        <f t="shared" si="23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24"/>
        <v>0</v>
      </c>
      <c r="BH1037" s="54">
        <f t="shared" si="231"/>
        <v>0</v>
      </c>
      <c r="BI1037" s="54">
        <f t="shared" si="226"/>
        <v>0</v>
      </c>
      <c r="BJ1037" s="54">
        <f t="shared" si="225"/>
        <v>0</v>
      </c>
      <c r="BK1037" s="54">
        <f t="shared" si="227"/>
        <v>0</v>
      </c>
      <c r="BL1037" s="54">
        <f t="shared" si="232"/>
        <v>0</v>
      </c>
      <c r="BM1037" s="54">
        <f t="shared" si="233"/>
        <v>0</v>
      </c>
      <c r="BN1037" s="54" t="str">
        <f t="shared" si="234"/>
        <v>ne</v>
      </c>
      <c r="BO1037" s="54" t="str">
        <f t="shared" si="235"/>
        <v>ne</v>
      </c>
      <c r="BP1037" s="54" t="str">
        <f t="shared" si="235"/>
        <v>ne</v>
      </c>
      <c r="BQ1037" s="54" t="str">
        <f t="shared" si="236"/>
        <v>ne</v>
      </c>
      <c r="BR1037" s="54" t="str">
        <f t="shared" si="237"/>
        <v>ne</v>
      </c>
      <c r="BS1037" s="54" t="str">
        <f t="shared" si="228"/>
        <v>ne</v>
      </c>
    </row>
    <row r="1038" spans="2:71" x14ac:dyDescent="0.2">
      <c r="B1038" s="54" t="e">
        <f>VLOOKUP(E1038,'VPS1'!$J$10:$J$29,1,FALSE)</f>
        <v>#N/A</v>
      </c>
      <c r="C1038" s="131" t="str">
        <f t="shared" si="229"/>
        <v/>
      </c>
      <c r="D1038" s="132"/>
      <c r="E1038" s="132"/>
      <c r="F1038" s="55"/>
      <c r="G1038" s="132"/>
      <c r="H1038" s="132"/>
      <c r="I1038" s="132"/>
      <c r="J1038" s="132"/>
      <c r="K1038" s="132"/>
      <c r="L1038" s="133"/>
      <c r="M1038" s="134"/>
      <c r="N1038" s="132"/>
      <c r="O1038" s="132"/>
      <c r="P1038" s="134" t="str">
        <f t="shared" si="230"/>
        <v>nepildyti</v>
      </c>
      <c r="Q1038" s="135" t="str">
        <f t="shared" si="23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24"/>
        <v>0</v>
      </c>
      <c r="BH1038" s="54">
        <f t="shared" si="231"/>
        <v>0</v>
      </c>
      <c r="BI1038" s="54">
        <f t="shared" si="226"/>
        <v>0</v>
      </c>
      <c r="BJ1038" s="54">
        <f t="shared" si="225"/>
        <v>0</v>
      </c>
      <c r="BK1038" s="54">
        <f t="shared" si="227"/>
        <v>0</v>
      </c>
      <c r="BL1038" s="54">
        <f t="shared" si="232"/>
        <v>0</v>
      </c>
      <c r="BM1038" s="54">
        <f t="shared" si="233"/>
        <v>0</v>
      </c>
      <c r="BN1038" s="54" t="str">
        <f t="shared" si="234"/>
        <v>ne</v>
      </c>
      <c r="BO1038" s="54" t="str">
        <f t="shared" si="235"/>
        <v>ne</v>
      </c>
      <c r="BP1038" s="54" t="str">
        <f t="shared" si="235"/>
        <v>ne</v>
      </c>
      <c r="BQ1038" s="54" t="str">
        <f t="shared" si="236"/>
        <v>ne</v>
      </c>
      <c r="BR1038" s="54" t="str">
        <f t="shared" si="237"/>
        <v>ne</v>
      </c>
      <c r="BS1038" s="54" t="str">
        <f t="shared" si="228"/>
        <v>ne</v>
      </c>
    </row>
    <row r="1039" spans="2:71" x14ac:dyDescent="0.2">
      <c r="B1039" s="54" t="e">
        <f>VLOOKUP(E1039,'VPS1'!$J$10:$J$29,1,FALSE)</f>
        <v>#N/A</v>
      </c>
      <c r="C1039" s="131" t="str">
        <f t="shared" si="229"/>
        <v/>
      </c>
      <c r="D1039" s="132"/>
      <c r="E1039" s="132"/>
      <c r="F1039" s="55"/>
      <c r="G1039" s="132"/>
      <c r="H1039" s="132"/>
      <c r="I1039" s="132"/>
      <c r="J1039" s="132"/>
      <c r="K1039" s="132"/>
      <c r="L1039" s="133"/>
      <c r="M1039" s="134"/>
      <c r="N1039" s="132"/>
      <c r="O1039" s="132"/>
      <c r="P1039" s="134" t="str">
        <f t="shared" si="230"/>
        <v>nepildyti</v>
      </c>
      <c r="Q1039" s="135" t="str">
        <f t="shared" si="23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24"/>
        <v>0</v>
      </c>
      <c r="BH1039" s="54">
        <f t="shared" si="231"/>
        <v>0</v>
      </c>
      <c r="BI1039" s="54">
        <f t="shared" si="226"/>
        <v>0</v>
      </c>
      <c r="BJ1039" s="54">
        <f t="shared" si="225"/>
        <v>0</v>
      </c>
      <c r="BK1039" s="54">
        <f t="shared" si="227"/>
        <v>0</v>
      </c>
      <c r="BL1039" s="54">
        <f t="shared" si="232"/>
        <v>0</v>
      </c>
      <c r="BM1039" s="54">
        <f t="shared" si="233"/>
        <v>0</v>
      </c>
      <c r="BN1039" s="54" t="str">
        <f t="shared" si="234"/>
        <v>ne</v>
      </c>
      <c r="BO1039" s="54" t="str">
        <f t="shared" si="235"/>
        <v>ne</v>
      </c>
      <c r="BP1039" s="54" t="str">
        <f t="shared" si="235"/>
        <v>ne</v>
      </c>
      <c r="BQ1039" s="54" t="str">
        <f t="shared" si="236"/>
        <v>ne</v>
      </c>
      <c r="BR1039" s="54" t="str">
        <f t="shared" si="237"/>
        <v>ne</v>
      </c>
      <c r="BS1039" s="54" t="str">
        <f t="shared" si="228"/>
        <v>ne</v>
      </c>
    </row>
    <row r="1040" spans="2:71" x14ac:dyDescent="0.2">
      <c r="B1040" s="54" t="e">
        <f>VLOOKUP(E1040,'VPS1'!$J$10:$J$29,1,FALSE)</f>
        <v>#N/A</v>
      </c>
      <c r="C1040" s="131" t="str">
        <f t="shared" si="229"/>
        <v/>
      </c>
      <c r="D1040" s="132"/>
      <c r="E1040" s="132"/>
      <c r="F1040" s="55"/>
      <c r="G1040" s="132"/>
      <c r="H1040" s="132"/>
      <c r="I1040" s="132"/>
      <c r="J1040" s="132"/>
      <c r="K1040" s="132"/>
      <c r="L1040" s="133"/>
      <c r="M1040" s="134"/>
      <c r="N1040" s="132"/>
      <c r="O1040" s="132"/>
      <c r="P1040" s="134" t="str">
        <f t="shared" si="230"/>
        <v>nepildyti</v>
      </c>
      <c r="Q1040" s="135" t="str">
        <f t="shared" si="23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24"/>
        <v>0</v>
      </c>
      <c r="BH1040" s="54">
        <f t="shared" si="231"/>
        <v>0</v>
      </c>
      <c r="BI1040" s="54">
        <f t="shared" si="226"/>
        <v>0</v>
      </c>
      <c r="BJ1040" s="54">
        <f t="shared" si="225"/>
        <v>0</v>
      </c>
      <c r="BK1040" s="54">
        <f t="shared" si="227"/>
        <v>0</v>
      </c>
      <c r="BL1040" s="54">
        <f t="shared" si="232"/>
        <v>0</v>
      </c>
      <c r="BM1040" s="54">
        <f t="shared" si="233"/>
        <v>0</v>
      </c>
      <c r="BN1040" s="54" t="str">
        <f t="shared" si="234"/>
        <v>ne</v>
      </c>
      <c r="BO1040" s="54" t="str">
        <f t="shared" si="235"/>
        <v>ne</v>
      </c>
      <c r="BP1040" s="54" t="str">
        <f t="shared" si="235"/>
        <v>ne</v>
      </c>
      <c r="BQ1040" s="54" t="str">
        <f t="shared" si="236"/>
        <v>ne</v>
      </c>
      <c r="BR1040" s="54" t="str">
        <f t="shared" si="237"/>
        <v>ne</v>
      </c>
      <c r="BS1040" s="54" t="str">
        <f t="shared" si="228"/>
        <v>ne</v>
      </c>
    </row>
    <row r="1041" spans="2:71" x14ac:dyDescent="0.2">
      <c r="B1041" s="54" t="e">
        <f>VLOOKUP(E1041,'VPS1'!$J$10:$J$29,1,FALSE)</f>
        <v>#N/A</v>
      </c>
      <c r="C1041" s="131" t="str">
        <f t="shared" si="229"/>
        <v/>
      </c>
      <c r="D1041" s="132"/>
      <c r="E1041" s="132"/>
      <c r="F1041" s="55"/>
      <c r="G1041" s="132"/>
      <c r="H1041" s="132"/>
      <c r="I1041" s="132"/>
      <c r="J1041" s="132"/>
      <c r="K1041" s="132"/>
      <c r="L1041" s="133"/>
      <c r="M1041" s="134"/>
      <c r="N1041" s="132"/>
      <c r="O1041" s="132"/>
      <c r="P1041" s="134" t="str">
        <f t="shared" si="230"/>
        <v>nepildyti</v>
      </c>
      <c r="Q1041" s="135" t="str">
        <f t="shared" si="23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24"/>
        <v>0</v>
      </c>
      <c r="BH1041" s="54">
        <f t="shared" si="231"/>
        <v>0</v>
      </c>
      <c r="BI1041" s="54">
        <f t="shared" si="226"/>
        <v>0</v>
      </c>
      <c r="BJ1041" s="54">
        <f t="shared" si="225"/>
        <v>0</v>
      </c>
      <c r="BK1041" s="54">
        <f t="shared" si="227"/>
        <v>0</v>
      </c>
      <c r="BL1041" s="54">
        <f t="shared" si="232"/>
        <v>0</v>
      </c>
      <c r="BM1041" s="54">
        <f t="shared" si="233"/>
        <v>0</v>
      </c>
      <c r="BN1041" s="54" t="str">
        <f t="shared" si="234"/>
        <v>ne</v>
      </c>
      <c r="BO1041" s="54" t="str">
        <f t="shared" si="235"/>
        <v>ne</v>
      </c>
      <c r="BP1041" s="54" t="str">
        <f t="shared" si="235"/>
        <v>ne</v>
      </c>
      <c r="BQ1041" s="54" t="str">
        <f t="shared" si="236"/>
        <v>ne</v>
      </c>
      <c r="BR1041" s="54" t="str">
        <f t="shared" si="237"/>
        <v>ne</v>
      </c>
      <c r="BS1041" s="54" t="str">
        <f t="shared" si="228"/>
        <v>ne</v>
      </c>
    </row>
    <row r="1042" spans="2:71" x14ac:dyDescent="0.2">
      <c r="B1042" s="54" t="e">
        <f>VLOOKUP(E1042,'VPS1'!$J$10:$J$29,1,FALSE)</f>
        <v>#N/A</v>
      </c>
      <c r="C1042" s="131" t="str">
        <f t="shared" si="229"/>
        <v/>
      </c>
      <c r="D1042" s="132"/>
      <c r="E1042" s="132"/>
      <c r="F1042" s="55"/>
      <c r="G1042" s="132"/>
      <c r="H1042" s="132"/>
      <c r="I1042" s="132"/>
      <c r="J1042" s="132"/>
      <c r="K1042" s="132"/>
      <c r="L1042" s="133"/>
      <c r="M1042" s="134"/>
      <c r="N1042" s="132"/>
      <c r="O1042" s="132"/>
      <c r="P1042" s="134" t="str">
        <f t="shared" si="230"/>
        <v>nepildyti</v>
      </c>
      <c r="Q1042" s="135" t="str">
        <f t="shared" si="23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si="224"/>
        <v>0</v>
      </c>
      <c r="BH1042" s="54">
        <f t="shared" si="231"/>
        <v>0</v>
      </c>
      <c r="BI1042" s="54">
        <f t="shared" si="226"/>
        <v>0</v>
      </c>
      <c r="BJ1042" s="54">
        <f t="shared" si="225"/>
        <v>0</v>
      </c>
      <c r="BK1042" s="54">
        <f t="shared" si="227"/>
        <v>0</v>
      </c>
      <c r="BL1042" s="54">
        <f t="shared" si="232"/>
        <v>0</v>
      </c>
      <c r="BM1042" s="54">
        <f t="shared" si="233"/>
        <v>0</v>
      </c>
      <c r="BN1042" s="54" t="str">
        <f t="shared" si="234"/>
        <v>ne</v>
      </c>
      <c r="BO1042" s="54" t="str">
        <f t="shared" si="235"/>
        <v>ne</v>
      </c>
      <c r="BP1042" s="54" t="str">
        <f t="shared" si="235"/>
        <v>ne</v>
      </c>
      <c r="BQ1042" s="54" t="str">
        <f t="shared" si="236"/>
        <v>ne</v>
      </c>
      <c r="BR1042" s="54" t="str">
        <f t="shared" si="237"/>
        <v>ne</v>
      </c>
      <c r="BS1042" s="54" t="str">
        <f t="shared" si="228"/>
        <v>ne</v>
      </c>
    </row>
    <row r="1043" spans="2:71" x14ac:dyDescent="0.2">
      <c r="B1043" s="54" t="e">
        <f>VLOOKUP(E1043,'VPS1'!$J$10:$J$29,1,FALSE)</f>
        <v>#N/A</v>
      </c>
      <c r="C1043" s="131" t="str">
        <f t="shared" si="229"/>
        <v/>
      </c>
      <c r="D1043" s="132"/>
      <c r="E1043" s="132"/>
      <c r="F1043" s="55"/>
      <c r="G1043" s="132"/>
      <c r="H1043" s="132"/>
      <c r="I1043" s="132"/>
      <c r="J1043" s="132"/>
      <c r="K1043" s="132"/>
      <c r="L1043" s="133"/>
      <c r="M1043" s="134"/>
      <c r="N1043" s="132"/>
      <c r="O1043" s="132"/>
      <c r="P1043" s="134" t="str">
        <f t="shared" si="230"/>
        <v>nepildyti</v>
      </c>
      <c r="Q1043" s="135" t="str">
        <f t="shared" si="23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24"/>
        <v>0</v>
      </c>
      <c r="BH1043" s="54">
        <f t="shared" si="231"/>
        <v>0</v>
      </c>
      <c r="BI1043" s="54">
        <f t="shared" si="226"/>
        <v>0</v>
      </c>
      <c r="BJ1043" s="54">
        <f t="shared" si="225"/>
        <v>0</v>
      </c>
      <c r="BK1043" s="54">
        <f t="shared" si="227"/>
        <v>0</v>
      </c>
      <c r="BL1043" s="54">
        <f t="shared" si="232"/>
        <v>0</v>
      </c>
      <c r="BM1043" s="54">
        <f t="shared" si="233"/>
        <v>0</v>
      </c>
      <c r="BN1043" s="54" t="str">
        <f t="shared" si="234"/>
        <v>ne</v>
      </c>
      <c r="BO1043" s="54" t="str">
        <f t="shared" si="235"/>
        <v>ne</v>
      </c>
      <c r="BP1043" s="54" t="str">
        <f t="shared" si="235"/>
        <v>ne</v>
      </c>
      <c r="BQ1043" s="54" t="str">
        <f t="shared" si="236"/>
        <v>ne</v>
      </c>
      <c r="BR1043" s="54" t="str">
        <f t="shared" si="237"/>
        <v>ne</v>
      </c>
      <c r="BS1043" s="54" t="str">
        <f t="shared" si="228"/>
        <v>ne</v>
      </c>
    </row>
    <row r="1044" spans="2:71" x14ac:dyDescent="0.2">
      <c r="B1044" s="54" t="e">
        <f>VLOOKUP(E1044,'VPS1'!$J$10:$J$29,1,FALSE)</f>
        <v>#N/A</v>
      </c>
      <c r="C1044" s="131" t="str">
        <f t="shared" si="229"/>
        <v/>
      </c>
      <c r="D1044" s="132"/>
      <c r="E1044" s="132"/>
      <c r="F1044" s="55"/>
      <c r="G1044" s="132"/>
      <c r="H1044" s="132"/>
      <c r="I1044" s="132"/>
      <c r="J1044" s="132"/>
      <c r="K1044" s="132"/>
      <c r="L1044" s="133"/>
      <c r="M1044" s="134"/>
      <c r="N1044" s="132"/>
      <c r="O1044" s="132"/>
      <c r="P1044" s="134" t="str">
        <f t="shared" si="230"/>
        <v>nepildyti</v>
      </c>
      <c r="Q1044" s="135" t="str">
        <f t="shared" si="23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24"/>
        <v>0</v>
      </c>
      <c r="BH1044" s="54">
        <f t="shared" si="231"/>
        <v>0</v>
      </c>
      <c r="BI1044" s="54">
        <f t="shared" si="226"/>
        <v>0</v>
      </c>
      <c r="BJ1044" s="54">
        <f t="shared" si="225"/>
        <v>0</v>
      </c>
      <c r="BK1044" s="54">
        <f t="shared" si="227"/>
        <v>0</v>
      </c>
      <c r="BL1044" s="54">
        <f t="shared" si="232"/>
        <v>0</v>
      </c>
      <c r="BM1044" s="54">
        <f t="shared" si="233"/>
        <v>0</v>
      </c>
      <c r="BN1044" s="54" t="str">
        <f t="shared" si="234"/>
        <v>ne</v>
      </c>
      <c r="BO1044" s="54" t="str">
        <f t="shared" si="235"/>
        <v>ne</v>
      </c>
      <c r="BP1044" s="54" t="str">
        <f t="shared" si="235"/>
        <v>ne</v>
      </c>
      <c r="BQ1044" s="54" t="str">
        <f t="shared" si="236"/>
        <v>ne</v>
      </c>
      <c r="BR1044" s="54" t="str">
        <f t="shared" si="237"/>
        <v>ne</v>
      </c>
      <c r="BS1044" s="54" t="str">
        <f t="shared" si="228"/>
        <v>ne</v>
      </c>
    </row>
    <row r="1045" spans="2:71" x14ac:dyDescent="0.2">
      <c r="B1045" s="54" t="e">
        <f>VLOOKUP(E1045,'VPS1'!$J$10:$J$29,1,FALSE)</f>
        <v>#N/A</v>
      </c>
      <c r="C1045" s="131" t="str">
        <f t="shared" si="229"/>
        <v/>
      </c>
      <c r="D1045" s="132"/>
      <c r="E1045" s="132"/>
      <c r="F1045" s="55"/>
      <c r="G1045" s="132"/>
      <c r="H1045" s="132"/>
      <c r="I1045" s="132"/>
      <c r="J1045" s="132"/>
      <c r="K1045" s="132"/>
      <c r="L1045" s="133"/>
      <c r="M1045" s="134"/>
      <c r="N1045" s="132"/>
      <c r="O1045" s="132"/>
      <c r="P1045" s="134" t="str">
        <f t="shared" si="230"/>
        <v>nepildyti</v>
      </c>
      <c r="Q1045" s="135" t="str">
        <f t="shared" si="23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24"/>
        <v>0</v>
      </c>
      <c r="BH1045" s="54">
        <f t="shared" si="231"/>
        <v>0</v>
      </c>
      <c r="BI1045" s="54">
        <f t="shared" si="226"/>
        <v>0</v>
      </c>
      <c r="BJ1045" s="54">
        <f t="shared" si="225"/>
        <v>0</v>
      </c>
      <c r="BK1045" s="54">
        <f t="shared" si="227"/>
        <v>0</v>
      </c>
      <c r="BL1045" s="54">
        <f t="shared" si="232"/>
        <v>0</v>
      </c>
      <c r="BM1045" s="54">
        <f t="shared" si="233"/>
        <v>0</v>
      </c>
      <c r="BN1045" s="54" t="str">
        <f t="shared" si="234"/>
        <v>ne</v>
      </c>
      <c r="BO1045" s="54" t="str">
        <f t="shared" si="235"/>
        <v>ne</v>
      </c>
      <c r="BP1045" s="54" t="str">
        <f t="shared" si="235"/>
        <v>ne</v>
      </c>
      <c r="BQ1045" s="54" t="str">
        <f t="shared" si="236"/>
        <v>ne</v>
      </c>
      <c r="BR1045" s="54" t="str">
        <f t="shared" si="237"/>
        <v>ne</v>
      </c>
      <c r="BS1045" s="54" t="str">
        <f t="shared" si="228"/>
        <v>ne</v>
      </c>
    </row>
    <row r="1046" spans="2:71" x14ac:dyDescent="0.2">
      <c r="B1046" s="54" t="e">
        <f>VLOOKUP(E1046,'VPS1'!$J$10:$J$29,1,FALSE)</f>
        <v>#N/A</v>
      </c>
      <c r="C1046" s="131" t="str">
        <f t="shared" si="229"/>
        <v/>
      </c>
      <c r="D1046" s="132"/>
      <c r="E1046" s="132"/>
      <c r="F1046" s="55"/>
      <c r="G1046" s="132"/>
      <c r="H1046" s="132"/>
      <c r="I1046" s="132"/>
      <c r="J1046" s="132"/>
      <c r="K1046" s="132"/>
      <c r="L1046" s="133"/>
      <c r="M1046" s="134"/>
      <c r="N1046" s="132"/>
      <c r="O1046" s="132"/>
      <c r="P1046" s="134" t="str">
        <f t="shared" si="230"/>
        <v>nepildyti</v>
      </c>
      <c r="Q1046" s="135" t="str">
        <f t="shared" si="23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ref="BG1046:BG1109" si="238">IF($F1046&gt;0,YEAR($F1046),)</f>
        <v>0</v>
      </c>
      <c r="BH1046" s="54">
        <f t="shared" si="231"/>
        <v>0</v>
      </c>
      <c r="BI1046" s="54">
        <f t="shared" si="226"/>
        <v>0</v>
      </c>
      <c r="BJ1046" s="54">
        <f t="shared" ref="BJ1046:BJ1109" si="239">IF($AI1046&gt;0,YEAR($AI1046),)</f>
        <v>0</v>
      </c>
      <c r="BK1046" s="54">
        <f t="shared" si="227"/>
        <v>0</v>
      </c>
      <c r="BL1046" s="54">
        <f t="shared" si="232"/>
        <v>0</v>
      </c>
      <c r="BM1046" s="54">
        <f t="shared" si="233"/>
        <v>0</v>
      </c>
      <c r="BN1046" s="54" t="str">
        <f t="shared" si="234"/>
        <v>ne</v>
      </c>
      <c r="BO1046" s="54" t="str">
        <f t="shared" si="235"/>
        <v>ne</v>
      </c>
      <c r="BP1046" s="54" t="str">
        <f t="shared" si="235"/>
        <v>ne</v>
      </c>
      <c r="BQ1046" s="54" t="str">
        <f t="shared" si="236"/>
        <v>ne</v>
      </c>
      <c r="BR1046" s="54" t="str">
        <f t="shared" si="237"/>
        <v>ne</v>
      </c>
      <c r="BS1046" s="54" t="str">
        <f t="shared" si="228"/>
        <v>ne</v>
      </c>
    </row>
    <row r="1047" spans="2:71" x14ac:dyDescent="0.2">
      <c r="B1047" s="54" t="e">
        <f>VLOOKUP(E1047,'VPS1'!$J$10:$J$29,1,FALSE)</f>
        <v>#N/A</v>
      </c>
      <c r="C1047" s="131" t="str">
        <f t="shared" si="229"/>
        <v/>
      </c>
      <c r="D1047" s="132"/>
      <c r="E1047" s="132"/>
      <c r="F1047" s="55"/>
      <c r="G1047" s="132"/>
      <c r="H1047" s="132"/>
      <c r="I1047" s="132"/>
      <c r="J1047" s="132"/>
      <c r="K1047" s="132"/>
      <c r="L1047" s="133"/>
      <c r="M1047" s="134"/>
      <c r="N1047" s="132"/>
      <c r="O1047" s="132"/>
      <c r="P1047" s="134" t="str">
        <f t="shared" si="230"/>
        <v>nepildyti</v>
      </c>
      <c r="Q1047" s="135" t="str">
        <f t="shared" si="23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si="238"/>
        <v>0</v>
      </c>
      <c r="BH1047" s="54">
        <f t="shared" si="231"/>
        <v>0</v>
      </c>
      <c r="BI1047" s="54">
        <f t="shared" si="226"/>
        <v>0</v>
      </c>
      <c r="BJ1047" s="54">
        <f t="shared" si="239"/>
        <v>0</v>
      </c>
      <c r="BK1047" s="54">
        <f t="shared" si="227"/>
        <v>0</v>
      </c>
      <c r="BL1047" s="54">
        <f t="shared" si="232"/>
        <v>0</v>
      </c>
      <c r="BM1047" s="54">
        <f t="shared" si="233"/>
        <v>0</v>
      </c>
      <c r="BN1047" s="54" t="str">
        <f t="shared" si="234"/>
        <v>ne</v>
      </c>
      <c r="BO1047" s="54" t="str">
        <f t="shared" si="235"/>
        <v>ne</v>
      </c>
      <c r="BP1047" s="54" t="str">
        <f t="shared" si="235"/>
        <v>ne</v>
      </c>
      <c r="BQ1047" s="54" t="str">
        <f t="shared" si="236"/>
        <v>ne</v>
      </c>
      <c r="BR1047" s="54" t="str">
        <f t="shared" si="237"/>
        <v>ne</v>
      </c>
      <c r="BS1047" s="54" t="str">
        <f t="shared" si="228"/>
        <v>ne</v>
      </c>
    </row>
    <row r="1048" spans="2:71" x14ac:dyDescent="0.2">
      <c r="B1048" s="54" t="e">
        <f>VLOOKUP(E1048,'VPS1'!$J$10:$J$29,1,FALSE)</f>
        <v>#N/A</v>
      </c>
      <c r="C1048" s="131" t="str">
        <f t="shared" si="229"/>
        <v/>
      </c>
      <c r="D1048" s="132"/>
      <c r="E1048" s="132"/>
      <c r="F1048" s="55"/>
      <c r="G1048" s="132"/>
      <c r="H1048" s="132"/>
      <c r="I1048" s="132"/>
      <c r="J1048" s="132"/>
      <c r="K1048" s="132"/>
      <c r="L1048" s="133"/>
      <c r="M1048" s="134"/>
      <c r="N1048" s="132"/>
      <c r="O1048" s="132"/>
      <c r="P1048" s="134" t="str">
        <f t="shared" si="230"/>
        <v>nepildyti</v>
      </c>
      <c r="Q1048" s="135" t="str">
        <f t="shared" si="23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38"/>
        <v>0</v>
      </c>
      <c r="BH1048" s="54">
        <f t="shared" si="231"/>
        <v>0</v>
      </c>
      <c r="BI1048" s="54">
        <f t="shared" si="226"/>
        <v>0</v>
      </c>
      <c r="BJ1048" s="54">
        <f t="shared" si="239"/>
        <v>0</v>
      </c>
      <c r="BK1048" s="54">
        <f t="shared" si="227"/>
        <v>0</v>
      </c>
      <c r="BL1048" s="54">
        <f t="shared" si="232"/>
        <v>0</v>
      </c>
      <c r="BM1048" s="54">
        <f t="shared" si="233"/>
        <v>0</v>
      </c>
      <c r="BN1048" s="54" t="str">
        <f t="shared" si="234"/>
        <v>ne</v>
      </c>
      <c r="BO1048" s="54" t="str">
        <f t="shared" si="235"/>
        <v>ne</v>
      </c>
      <c r="BP1048" s="54" t="str">
        <f t="shared" si="235"/>
        <v>ne</v>
      </c>
      <c r="BQ1048" s="54" t="str">
        <f t="shared" si="236"/>
        <v>ne</v>
      </c>
      <c r="BR1048" s="54" t="str">
        <f t="shared" si="237"/>
        <v>ne</v>
      </c>
      <c r="BS1048" s="54" t="str">
        <f t="shared" si="228"/>
        <v>ne</v>
      </c>
    </row>
    <row r="1049" spans="2:71" x14ac:dyDescent="0.2">
      <c r="B1049" s="54" t="e">
        <f>VLOOKUP(E1049,'VPS1'!$J$10:$J$29,1,FALSE)</f>
        <v>#N/A</v>
      </c>
      <c r="C1049" s="131" t="str">
        <f t="shared" si="229"/>
        <v/>
      </c>
      <c r="D1049" s="132"/>
      <c r="E1049" s="132"/>
      <c r="F1049" s="55"/>
      <c r="G1049" s="132"/>
      <c r="H1049" s="132"/>
      <c r="I1049" s="132"/>
      <c r="J1049" s="132"/>
      <c r="K1049" s="132"/>
      <c r="L1049" s="133"/>
      <c r="M1049" s="134"/>
      <c r="N1049" s="132"/>
      <c r="O1049" s="132"/>
      <c r="P1049" s="134" t="str">
        <f t="shared" si="230"/>
        <v>nepildyti</v>
      </c>
      <c r="Q1049" s="135" t="str">
        <f t="shared" si="23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38"/>
        <v>0</v>
      </c>
      <c r="BH1049" s="54">
        <f t="shared" si="231"/>
        <v>0</v>
      </c>
      <c r="BI1049" s="54">
        <f t="shared" si="226"/>
        <v>0</v>
      </c>
      <c r="BJ1049" s="54">
        <f t="shared" si="239"/>
        <v>0</v>
      </c>
      <c r="BK1049" s="54">
        <f t="shared" si="227"/>
        <v>0</v>
      </c>
      <c r="BL1049" s="54">
        <f t="shared" si="232"/>
        <v>0</v>
      </c>
      <c r="BM1049" s="54">
        <f t="shared" si="233"/>
        <v>0</v>
      </c>
      <c r="BN1049" s="54" t="str">
        <f t="shared" si="234"/>
        <v>ne</v>
      </c>
      <c r="BO1049" s="54" t="str">
        <f t="shared" si="235"/>
        <v>ne</v>
      </c>
      <c r="BP1049" s="54" t="str">
        <f t="shared" si="235"/>
        <v>ne</v>
      </c>
      <c r="BQ1049" s="54" t="str">
        <f t="shared" si="236"/>
        <v>ne</v>
      </c>
      <c r="BR1049" s="54" t="str">
        <f t="shared" si="237"/>
        <v>ne</v>
      </c>
      <c r="BS1049" s="54" t="str">
        <f t="shared" si="228"/>
        <v>ne</v>
      </c>
    </row>
    <row r="1050" spans="2:71" x14ac:dyDescent="0.2">
      <c r="B1050" s="54" t="e">
        <f>VLOOKUP(E1050,'VPS1'!$J$10:$J$29,1,FALSE)</f>
        <v>#N/A</v>
      </c>
      <c r="C1050" s="131" t="str">
        <f t="shared" si="229"/>
        <v/>
      </c>
      <c r="D1050" s="132"/>
      <c r="E1050" s="132"/>
      <c r="F1050" s="55"/>
      <c r="G1050" s="132"/>
      <c r="H1050" s="132"/>
      <c r="I1050" s="132"/>
      <c r="J1050" s="132"/>
      <c r="K1050" s="132"/>
      <c r="L1050" s="133"/>
      <c r="M1050" s="134"/>
      <c r="N1050" s="132"/>
      <c r="O1050" s="132"/>
      <c r="P1050" s="134" t="str">
        <f t="shared" si="230"/>
        <v>nepildyti</v>
      </c>
      <c r="Q1050" s="135" t="str">
        <f t="shared" si="23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38"/>
        <v>0</v>
      </c>
      <c r="BH1050" s="54">
        <f t="shared" si="231"/>
        <v>0</v>
      </c>
      <c r="BI1050" s="54">
        <f t="shared" si="226"/>
        <v>0</v>
      </c>
      <c r="BJ1050" s="54">
        <f t="shared" si="239"/>
        <v>0</v>
      </c>
      <c r="BK1050" s="54">
        <f t="shared" si="227"/>
        <v>0</v>
      </c>
      <c r="BL1050" s="54">
        <f t="shared" si="232"/>
        <v>0</v>
      </c>
      <c r="BM1050" s="54">
        <f t="shared" si="233"/>
        <v>0</v>
      </c>
      <c r="BN1050" s="54" t="str">
        <f t="shared" si="234"/>
        <v>ne</v>
      </c>
      <c r="BO1050" s="54" t="str">
        <f t="shared" si="235"/>
        <v>ne</v>
      </c>
      <c r="BP1050" s="54" t="str">
        <f t="shared" si="235"/>
        <v>ne</v>
      </c>
      <c r="BQ1050" s="54" t="str">
        <f t="shared" si="236"/>
        <v>ne</v>
      </c>
      <c r="BR1050" s="54" t="str">
        <f t="shared" si="237"/>
        <v>ne</v>
      </c>
      <c r="BS1050" s="54" t="str">
        <f t="shared" si="228"/>
        <v>ne</v>
      </c>
    </row>
    <row r="1051" spans="2:71" x14ac:dyDescent="0.2">
      <c r="B1051" s="54" t="e">
        <f>VLOOKUP(E1051,'VPS1'!$J$10:$J$29,1,FALSE)</f>
        <v>#N/A</v>
      </c>
      <c r="C1051" s="131" t="str">
        <f t="shared" si="229"/>
        <v/>
      </c>
      <c r="D1051" s="132"/>
      <c r="E1051" s="132"/>
      <c r="F1051" s="55"/>
      <c r="G1051" s="132"/>
      <c r="H1051" s="132"/>
      <c r="I1051" s="132"/>
      <c r="J1051" s="132"/>
      <c r="K1051" s="132"/>
      <c r="L1051" s="133"/>
      <c r="M1051" s="134"/>
      <c r="N1051" s="132"/>
      <c r="O1051" s="132"/>
      <c r="P1051" s="134" t="str">
        <f t="shared" si="230"/>
        <v>nepildyti</v>
      </c>
      <c r="Q1051" s="135" t="str">
        <f t="shared" si="23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38"/>
        <v>0</v>
      </c>
      <c r="BH1051" s="54">
        <f t="shared" si="231"/>
        <v>0</v>
      </c>
      <c r="BI1051" s="54">
        <f t="shared" si="226"/>
        <v>0</v>
      </c>
      <c r="BJ1051" s="54">
        <f t="shared" si="239"/>
        <v>0</v>
      </c>
      <c r="BK1051" s="54">
        <f t="shared" si="227"/>
        <v>0</v>
      </c>
      <c r="BL1051" s="54">
        <f t="shared" si="232"/>
        <v>0</v>
      </c>
      <c r="BM1051" s="54">
        <f t="shared" si="233"/>
        <v>0</v>
      </c>
      <c r="BN1051" s="54" t="str">
        <f t="shared" si="234"/>
        <v>ne</v>
      </c>
      <c r="BO1051" s="54" t="str">
        <f t="shared" si="235"/>
        <v>ne</v>
      </c>
      <c r="BP1051" s="54" t="str">
        <f t="shared" si="235"/>
        <v>ne</v>
      </c>
      <c r="BQ1051" s="54" t="str">
        <f t="shared" si="236"/>
        <v>ne</v>
      </c>
      <c r="BR1051" s="54" t="str">
        <f t="shared" si="237"/>
        <v>ne</v>
      </c>
      <c r="BS1051" s="54" t="str">
        <f t="shared" si="228"/>
        <v>ne</v>
      </c>
    </row>
    <row r="1052" spans="2:71" x14ac:dyDescent="0.2">
      <c r="B1052" s="54" t="e">
        <f>VLOOKUP(E1052,'VPS1'!$J$10:$J$29,1,FALSE)</f>
        <v>#N/A</v>
      </c>
      <c r="C1052" s="131" t="str">
        <f t="shared" si="229"/>
        <v/>
      </c>
      <c r="D1052" s="132"/>
      <c r="E1052" s="132"/>
      <c r="F1052" s="55"/>
      <c r="G1052" s="132"/>
      <c r="H1052" s="132"/>
      <c r="I1052" s="132"/>
      <c r="J1052" s="132"/>
      <c r="K1052" s="132"/>
      <c r="L1052" s="133"/>
      <c r="M1052" s="134"/>
      <c r="N1052" s="132"/>
      <c r="O1052" s="132"/>
      <c r="P1052" s="134" t="str">
        <f t="shared" si="230"/>
        <v>nepildyti</v>
      </c>
      <c r="Q1052" s="135" t="str">
        <f t="shared" si="23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38"/>
        <v>0</v>
      </c>
      <c r="BH1052" s="54">
        <f t="shared" si="231"/>
        <v>0</v>
      </c>
      <c r="BI1052" s="54">
        <f t="shared" si="226"/>
        <v>0</v>
      </c>
      <c r="BJ1052" s="54">
        <f t="shared" si="239"/>
        <v>0</v>
      </c>
      <c r="BK1052" s="54">
        <f t="shared" si="227"/>
        <v>0</v>
      </c>
      <c r="BL1052" s="54">
        <f t="shared" si="232"/>
        <v>0</v>
      </c>
      <c r="BM1052" s="54">
        <f t="shared" si="233"/>
        <v>0</v>
      </c>
      <c r="BN1052" s="54" t="str">
        <f t="shared" si="234"/>
        <v>ne</v>
      </c>
      <c r="BO1052" s="54" t="str">
        <f t="shared" si="235"/>
        <v>ne</v>
      </c>
      <c r="BP1052" s="54" t="str">
        <f t="shared" si="235"/>
        <v>ne</v>
      </c>
      <c r="BQ1052" s="54" t="str">
        <f t="shared" si="236"/>
        <v>ne</v>
      </c>
      <c r="BR1052" s="54" t="str">
        <f t="shared" si="237"/>
        <v>ne</v>
      </c>
      <c r="BS1052" s="54" t="str">
        <f t="shared" si="228"/>
        <v>ne</v>
      </c>
    </row>
    <row r="1053" spans="2:71" x14ac:dyDescent="0.2">
      <c r="B1053" s="54" t="e">
        <f>VLOOKUP(E1053,'VPS1'!$J$10:$J$29,1,FALSE)</f>
        <v>#N/A</v>
      </c>
      <c r="C1053" s="131" t="str">
        <f t="shared" si="229"/>
        <v/>
      </c>
      <c r="D1053" s="132"/>
      <c r="E1053" s="132"/>
      <c r="F1053" s="55"/>
      <c r="G1053" s="132"/>
      <c r="H1053" s="132"/>
      <c r="I1053" s="132"/>
      <c r="J1053" s="132"/>
      <c r="K1053" s="132"/>
      <c r="L1053" s="133"/>
      <c r="M1053" s="134"/>
      <c r="N1053" s="132"/>
      <c r="O1053" s="132"/>
      <c r="P1053" s="134" t="str">
        <f t="shared" si="230"/>
        <v>nepildyti</v>
      </c>
      <c r="Q1053" s="135" t="str">
        <f t="shared" si="23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38"/>
        <v>0</v>
      </c>
      <c r="BH1053" s="54">
        <f t="shared" si="231"/>
        <v>0</v>
      </c>
      <c r="BI1053" s="54">
        <f t="shared" si="226"/>
        <v>0</v>
      </c>
      <c r="BJ1053" s="54">
        <f t="shared" si="239"/>
        <v>0</v>
      </c>
      <c r="BK1053" s="54">
        <f t="shared" si="227"/>
        <v>0</v>
      </c>
      <c r="BL1053" s="54">
        <f t="shared" si="232"/>
        <v>0</v>
      </c>
      <c r="BM1053" s="54">
        <f t="shared" si="233"/>
        <v>0</v>
      </c>
      <c r="BN1053" s="54" t="str">
        <f t="shared" si="234"/>
        <v>ne</v>
      </c>
      <c r="BO1053" s="54" t="str">
        <f t="shared" si="235"/>
        <v>ne</v>
      </c>
      <c r="BP1053" s="54" t="str">
        <f t="shared" si="235"/>
        <v>ne</v>
      </c>
      <c r="BQ1053" s="54" t="str">
        <f t="shared" si="236"/>
        <v>ne</v>
      </c>
      <c r="BR1053" s="54" t="str">
        <f t="shared" si="237"/>
        <v>ne</v>
      </c>
      <c r="BS1053" s="54" t="str">
        <f t="shared" si="228"/>
        <v>ne</v>
      </c>
    </row>
    <row r="1054" spans="2:71" x14ac:dyDescent="0.2">
      <c r="B1054" s="54" t="e">
        <f>VLOOKUP(E1054,'VPS1'!$J$10:$J$29,1,FALSE)</f>
        <v>#N/A</v>
      </c>
      <c r="C1054" s="131" t="str">
        <f t="shared" si="229"/>
        <v/>
      </c>
      <c r="D1054" s="132"/>
      <c r="E1054" s="132"/>
      <c r="F1054" s="55"/>
      <c r="G1054" s="132"/>
      <c r="H1054" s="132"/>
      <c r="I1054" s="132"/>
      <c r="J1054" s="132"/>
      <c r="K1054" s="132"/>
      <c r="L1054" s="133"/>
      <c r="M1054" s="134"/>
      <c r="N1054" s="132"/>
      <c r="O1054" s="132"/>
      <c r="P1054" s="134" t="str">
        <f t="shared" si="230"/>
        <v>nepildyti</v>
      </c>
      <c r="Q1054" s="135" t="str">
        <f t="shared" si="23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38"/>
        <v>0</v>
      </c>
      <c r="BH1054" s="54">
        <f t="shared" si="231"/>
        <v>0</v>
      </c>
      <c r="BI1054" s="54">
        <f t="shared" si="226"/>
        <v>0</v>
      </c>
      <c r="BJ1054" s="54">
        <f t="shared" si="239"/>
        <v>0</v>
      </c>
      <c r="BK1054" s="54">
        <f t="shared" si="227"/>
        <v>0</v>
      </c>
      <c r="BL1054" s="54">
        <f t="shared" si="232"/>
        <v>0</v>
      </c>
      <c r="BM1054" s="54">
        <f t="shared" si="233"/>
        <v>0</v>
      </c>
      <c r="BN1054" s="54" t="str">
        <f t="shared" si="234"/>
        <v>ne</v>
      </c>
      <c r="BO1054" s="54" t="str">
        <f t="shared" si="235"/>
        <v>ne</v>
      </c>
      <c r="BP1054" s="54" t="str">
        <f t="shared" si="235"/>
        <v>ne</v>
      </c>
      <c r="BQ1054" s="54" t="str">
        <f t="shared" si="236"/>
        <v>ne</v>
      </c>
      <c r="BR1054" s="54" t="str">
        <f t="shared" si="237"/>
        <v>ne</v>
      </c>
      <c r="BS1054" s="54" t="str">
        <f t="shared" si="228"/>
        <v>ne</v>
      </c>
    </row>
    <row r="1055" spans="2:71" x14ac:dyDescent="0.2">
      <c r="B1055" s="54" t="e">
        <f>VLOOKUP(E1055,'VPS1'!$J$10:$J$29,1,FALSE)</f>
        <v>#N/A</v>
      </c>
      <c r="C1055" s="131" t="str">
        <f t="shared" si="229"/>
        <v/>
      </c>
      <c r="D1055" s="132"/>
      <c r="E1055" s="132"/>
      <c r="F1055" s="55"/>
      <c r="G1055" s="132"/>
      <c r="H1055" s="132"/>
      <c r="I1055" s="132"/>
      <c r="J1055" s="132"/>
      <c r="K1055" s="132"/>
      <c r="L1055" s="133"/>
      <c r="M1055" s="134"/>
      <c r="N1055" s="132"/>
      <c r="O1055" s="132"/>
      <c r="P1055" s="134" t="str">
        <f t="shared" si="230"/>
        <v>nepildyti</v>
      </c>
      <c r="Q1055" s="135" t="str">
        <f t="shared" si="23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38"/>
        <v>0</v>
      </c>
      <c r="BH1055" s="54">
        <f t="shared" si="231"/>
        <v>0</v>
      </c>
      <c r="BI1055" s="54">
        <f t="shared" si="226"/>
        <v>0</v>
      </c>
      <c r="BJ1055" s="54">
        <f t="shared" si="239"/>
        <v>0</v>
      </c>
      <c r="BK1055" s="54">
        <f t="shared" si="227"/>
        <v>0</v>
      </c>
      <c r="BL1055" s="54">
        <f t="shared" si="232"/>
        <v>0</v>
      </c>
      <c r="BM1055" s="54">
        <f t="shared" si="233"/>
        <v>0</v>
      </c>
      <c r="BN1055" s="54" t="str">
        <f t="shared" si="234"/>
        <v>ne</v>
      </c>
      <c r="BO1055" s="54" t="str">
        <f t="shared" si="235"/>
        <v>ne</v>
      </c>
      <c r="BP1055" s="54" t="str">
        <f t="shared" si="235"/>
        <v>ne</v>
      </c>
      <c r="BQ1055" s="54" t="str">
        <f t="shared" si="236"/>
        <v>ne</v>
      </c>
      <c r="BR1055" s="54" t="str">
        <f t="shared" si="237"/>
        <v>ne</v>
      </c>
      <c r="BS1055" s="54" t="str">
        <f t="shared" si="228"/>
        <v>ne</v>
      </c>
    </row>
    <row r="1056" spans="2:71" x14ac:dyDescent="0.2">
      <c r="B1056" s="54" t="e">
        <f>VLOOKUP(E1056,'VPS1'!$J$10:$J$29,1,FALSE)</f>
        <v>#N/A</v>
      </c>
      <c r="C1056" s="131" t="str">
        <f t="shared" si="229"/>
        <v/>
      </c>
      <c r="D1056" s="132"/>
      <c r="E1056" s="132"/>
      <c r="F1056" s="55"/>
      <c r="G1056" s="132"/>
      <c r="H1056" s="132"/>
      <c r="I1056" s="132"/>
      <c r="J1056" s="132"/>
      <c r="K1056" s="132"/>
      <c r="L1056" s="133"/>
      <c r="M1056" s="134"/>
      <c r="N1056" s="132"/>
      <c r="O1056" s="132"/>
      <c r="P1056" s="134" t="str">
        <f t="shared" si="230"/>
        <v>nepildyti</v>
      </c>
      <c r="Q1056" s="135" t="str">
        <f t="shared" si="23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38"/>
        <v>0</v>
      </c>
      <c r="BH1056" s="54">
        <f t="shared" si="231"/>
        <v>0</v>
      </c>
      <c r="BI1056" s="54">
        <f t="shared" si="226"/>
        <v>0</v>
      </c>
      <c r="BJ1056" s="54">
        <f t="shared" si="239"/>
        <v>0</v>
      </c>
      <c r="BK1056" s="54">
        <f t="shared" si="227"/>
        <v>0</v>
      </c>
      <c r="BL1056" s="54">
        <f t="shared" si="232"/>
        <v>0</v>
      </c>
      <c r="BM1056" s="54">
        <f t="shared" si="233"/>
        <v>0</v>
      </c>
      <c r="BN1056" s="54" t="str">
        <f t="shared" si="234"/>
        <v>ne</v>
      </c>
      <c r="BO1056" s="54" t="str">
        <f t="shared" si="235"/>
        <v>ne</v>
      </c>
      <c r="BP1056" s="54" t="str">
        <f t="shared" si="235"/>
        <v>ne</v>
      </c>
      <c r="BQ1056" s="54" t="str">
        <f t="shared" si="236"/>
        <v>ne</v>
      </c>
      <c r="BR1056" s="54" t="str">
        <f t="shared" si="237"/>
        <v>ne</v>
      </c>
      <c r="BS1056" s="54" t="str">
        <f t="shared" si="228"/>
        <v>ne</v>
      </c>
    </row>
    <row r="1057" spans="2:71" x14ac:dyDescent="0.2">
      <c r="B1057" s="54" t="e">
        <f>VLOOKUP(E1057,'VPS1'!$J$10:$J$29,1,FALSE)</f>
        <v>#N/A</v>
      </c>
      <c r="C1057" s="131" t="str">
        <f t="shared" si="229"/>
        <v/>
      </c>
      <c r="D1057" s="132"/>
      <c r="E1057" s="132"/>
      <c r="F1057" s="55"/>
      <c r="G1057" s="132"/>
      <c r="H1057" s="132"/>
      <c r="I1057" s="132"/>
      <c r="J1057" s="132"/>
      <c r="K1057" s="132"/>
      <c r="L1057" s="133"/>
      <c r="M1057" s="134"/>
      <c r="N1057" s="132"/>
      <c r="O1057" s="132"/>
      <c r="P1057" s="134" t="str">
        <f t="shared" si="230"/>
        <v>nepildyti</v>
      </c>
      <c r="Q1057" s="135" t="str">
        <f t="shared" si="23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38"/>
        <v>0</v>
      </c>
      <c r="BH1057" s="54">
        <f t="shared" si="231"/>
        <v>0</v>
      </c>
      <c r="BI1057" s="54">
        <f t="shared" si="226"/>
        <v>0</v>
      </c>
      <c r="BJ1057" s="54">
        <f t="shared" si="239"/>
        <v>0</v>
      </c>
      <c r="BK1057" s="54">
        <f t="shared" si="227"/>
        <v>0</v>
      </c>
      <c r="BL1057" s="54">
        <f t="shared" si="232"/>
        <v>0</v>
      </c>
      <c r="BM1057" s="54">
        <f t="shared" si="233"/>
        <v>0</v>
      </c>
      <c r="BN1057" s="54" t="str">
        <f t="shared" si="234"/>
        <v>ne</v>
      </c>
      <c r="BO1057" s="54" t="str">
        <f t="shared" si="235"/>
        <v>ne</v>
      </c>
      <c r="BP1057" s="54" t="str">
        <f t="shared" si="235"/>
        <v>ne</v>
      </c>
      <c r="BQ1057" s="54" t="str">
        <f t="shared" si="236"/>
        <v>ne</v>
      </c>
      <c r="BR1057" s="54" t="str">
        <f t="shared" si="237"/>
        <v>ne</v>
      </c>
      <c r="BS1057" s="54" t="str">
        <f t="shared" si="228"/>
        <v>ne</v>
      </c>
    </row>
    <row r="1058" spans="2:71" x14ac:dyDescent="0.2">
      <c r="B1058" s="54" t="e">
        <f>VLOOKUP(E1058,'VPS1'!$J$10:$J$29,1,FALSE)</f>
        <v>#N/A</v>
      </c>
      <c r="C1058" s="131" t="str">
        <f t="shared" si="229"/>
        <v/>
      </c>
      <c r="D1058" s="132"/>
      <c r="E1058" s="132"/>
      <c r="F1058" s="55"/>
      <c r="G1058" s="132"/>
      <c r="H1058" s="132"/>
      <c r="I1058" s="132"/>
      <c r="J1058" s="132"/>
      <c r="K1058" s="132"/>
      <c r="L1058" s="133"/>
      <c r="M1058" s="134"/>
      <c r="N1058" s="132"/>
      <c r="O1058" s="132"/>
      <c r="P1058" s="134" t="str">
        <f t="shared" si="230"/>
        <v>nepildyti</v>
      </c>
      <c r="Q1058" s="135" t="str">
        <f t="shared" si="23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38"/>
        <v>0</v>
      </c>
      <c r="BH1058" s="54">
        <f t="shared" si="231"/>
        <v>0</v>
      </c>
      <c r="BI1058" s="54">
        <f t="shared" si="226"/>
        <v>0</v>
      </c>
      <c r="BJ1058" s="54">
        <f t="shared" si="239"/>
        <v>0</v>
      </c>
      <c r="BK1058" s="54">
        <f t="shared" si="227"/>
        <v>0</v>
      </c>
      <c r="BL1058" s="54">
        <f t="shared" si="232"/>
        <v>0</v>
      </c>
      <c r="BM1058" s="54">
        <f t="shared" si="233"/>
        <v>0</v>
      </c>
      <c r="BN1058" s="54" t="str">
        <f t="shared" si="234"/>
        <v>ne</v>
      </c>
      <c r="BO1058" s="54" t="str">
        <f t="shared" si="235"/>
        <v>ne</v>
      </c>
      <c r="BP1058" s="54" t="str">
        <f t="shared" si="235"/>
        <v>ne</v>
      </c>
      <c r="BQ1058" s="54" t="str">
        <f t="shared" si="236"/>
        <v>ne</v>
      </c>
      <c r="BR1058" s="54" t="str">
        <f t="shared" si="237"/>
        <v>ne</v>
      </c>
      <c r="BS1058" s="54" t="str">
        <f t="shared" si="228"/>
        <v>ne</v>
      </c>
    </row>
    <row r="1059" spans="2:71" x14ac:dyDescent="0.2">
      <c r="B1059" s="54" t="e">
        <f>VLOOKUP(E1059,'VPS1'!$J$10:$J$29,1,FALSE)</f>
        <v>#N/A</v>
      </c>
      <c r="C1059" s="131" t="str">
        <f t="shared" si="229"/>
        <v/>
      </c>
      <c r="D1059" s="132"/>
      <c r="E1059" s="132"/>
      <c r="F1059" s="55"/>
      <c r="G1059" s="132"/>
      <c r="H1059" s="132"/>
      <c r="I1059" s="132"/>
      <c r="J1059" s="132"/>
      <c r="K1059" s="132"/>
      <c r="L1059" s="133"/>
      <c r="M1059" s="134"/>
      <c r="N1059" s="132"/>
      <c r="O1059" s="132"/>
      <c r="P1059" s="134" t="str">
        <f t="shared" si="230"/>
        <v>nepildyti</v>
      </c>
      <c r="Q1059" s="135" t="str">
        <f t="shared" si="23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38"/>
        <v>0</v>
      </c>
      <c r="BH1059" s="54">
        <f t="shared" si="231"/>
        <v>0</v>
      </c>
      <c r="BI1059" s="54">
        <f t="shared" si="226"/>
        <v>0</v>
      </c>
      <c r="BJ1059" s="54">
        <f t="shared" si="239"/>
        <v>0</v>
      </c>
      <c r="BK1059" s="54">
        <f t="shared" si="227"/>
        <v>0</v>
      </c>
      <c r="BL1059" s="54">
        <f t="shared" si="232"/>
        <v>0</v>
      </c>
      <c r="BM1059" s="54">
        <f t="shared" si="233"/>
        <v>0</v>
      </c>
      <c r="BN1059" s="54" t="str">
        <f t="shared" si="234"/>
        <v>ne</v>
      </c>
      <c r="BO1059" s="54" t="str">
        <f t="shared" si="235"/>
        <v>ne</v>
      </c>
      <c r="BP1059" s="54" t="str">
        <f t="shared" si="235"/>
        <v>ne</v>
      </c>
      <c r="BQ1059" s="54" t="str">
        <f t="shared" si="236"/>
        <v>ne</v>
      </c>
      <c r="BR1059" s="54" t="str">
        <f t="shared" si="237"/>
        <v>ne</v>
      </c>
      <c r="BS1059" s="54" t="str">
        <f t="shared" si="228"/>
        <v>ne</v>
      </c>
    </row>
    <row r="1060" spans="2:71" x14ac:dyDescent="0.2">
      <c r="B1060" s="54" t="e">
        <f>VLOOKUP(E1060,'VPS1'!$J$10:$J$29,1,FALSE)</f>
        <v>#N/A</v>
      </c>
      <c r="C1060" s="131" t="str">
        <f t="shared" si="229"/>
        <v/>
      </c>
      <c r="D1060" s="132"/>
      <c r="E1060" s="132"/>
      <c r="F1060" s="55"/>
      <c r="G1060" s="132"/>
      <c r="H1060" s="132"/>
      <c r="I1060" s="132"/>
      <c r="J1060" s="132"/>
      <c r="K1060" s="132"/>
      <c r="L1060" s="133"/>
      <c r="M1060" s="134"/>
      <c r="N1060" s="132"/>
      <c r="O1060" s="132"/>
      <c r="P1060" s="134" t="str">
        <f t="shared" si="230"/>
        <v>nepildyti</v>
      </c>
      <c r="Q1060" s="135" t="str">
        <f t="shared" si="23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38"/>
        <v>0</v>
      </c>
      <c r="BH1060" s="54">
        <f t="shared" si="231"/>
        <v>0</v>
      </c>
      <c r="BI1060" s="54">
        <f t="shared" si="226"/>
        <v>0</v>
      </c>
      <c r="BJ1060" s="54">
        <f t="shared" si="239"/>
        <v>0</v>
      </c>
      <c r="BK1060" s="54">
        <f t="shared" si="227"/>
        <v>0</v>
      </c>
      <c r="BL1060" s="54">
        <f t="shared" si="232"/>
        <v>0</v>
      </c>
      <c r="BM1060" s="54">
        <f t="shared" si="233"/>
        <v>0</v>
      </c>
      <c r="BN1060" s="54" t="str">
        <f t="shared" si="234"/>
        <v>ne</v>
      </c>
      <c r="BO1060" s="54" t="str">
        <f t="shared" si="235"/>
        <v>ne</v>
      </c>
      <c r="BP1060" s="54" t="str">
        <f t="shared" si="235"/>
        <v>ne</v>
      </c>
      <c r="BQ1060" s="54" t="str">
        <f t="shared" si="236"/>
        <v>ne</v>
      </c>
      <c r="BR1060" s="54" t="str">
        <f t="shared" si="237"/>
        <v>ne</v>
      </c>
      <c r="BS1060" s="54" t="str">
        <f t="shared" si="228"/>
        <v>ne</v>
      </c>
    </row>
    <row r="1061" spans="2:71" x14ac:dyDescent="0.2">
      <c r="B1061" s="54" t="e">
        <f>VLOOKUP(E1061,'VPS1'!$J$10:$J$29,1,FALSE)</f>
        <v>#N/A</v>
      </c>
      <c r="C1061" s="131" t="str">
        <f t="shared" si="229"/>
        <v/>
      </c>
      <c r="D1061" s="132"/>
      <c r="E1061" s="132"/>
      <c r="F1061" s="55"/>
      <c r="G1061" s="132"/>
      <c r="H1061" s="132"/>
      <c r="I1061" s="132"/>
      <c r="J1061" s="132"/>
      <c r="K1061" s="132"/>
      <c r="L1061" s="133"/>
      <c r="M1061" s="134"/>
      <c r="N1061" s="132"/>
      <c r="O1061" s="132"/>
      <c r="P1061" s="134" t="str">
        <f t="shared" si="230"/>
        <v>nepildyti</v>
      </c>
      <c r="Q1061" s="135" t="str">
        <f t="shared" si="23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38"/>
        <v>0</v>
      </c>
      <c r="BH1061" s="54">
        <f t="shared" si="231"/>
        <v>0</v>
      </c>
      <c r="BI1061" s="54">
        <f t="shared" si="226"/>
        <v>0</v>
      </c>
      <c r="BJ1061" s="54">
        <f t="shared" si="239"/>
        <v>0</v>
      </c>
      <c r="BK1061" s="54">
        <f t="shared" si="227"/>
        <v>0</v>
      </c>
      <c r="BL1061" s="54">
        <f t="shared" si="232"/>
        <v>0</v>
      </c>
      <c r="BM1061" s="54">
        <f t="shared" si="233"/>
        <v>0</v>
      </c>
      <c r="BN1061" s="54" t="str">
        <f t="shared" si="234"/>
        <v>ne</v>
      </c>
      <c r="BO1061" s="54" t="str">
        <f t="shared" si="235"/>
        <v>ne</v>
      </c>
      <c r="BP1061" s="54" t="str">
        <f t="shared" si="235"/>
        <v>ne</v>
      </c>
      <c r="BQ1061" s="54" t="str">
        <f t="shared" si="236"/>
        <v>ne</v>
      </c>
      <c r="BR1061" s="54" t="str">
        <f t="shared" si="237"/>
        <v>ne</v>
      </c>
      <c r="BS1061" s="54" t="str">
        <f t="shared" si="228"/>
        <v>ne</v>
      </c>
    </row>
    <row r="1062" spans="2:71" x14ac:dyDescent="0.2">
      <c r="B1062" s="54" t="e">
        <f>VLOOKUP(E1062,'VPS1'!$J$10:$J$29,1,FALSE)</f>
        <v>#N/A</v>
      </c>
      <c r="C1062" s="131" t="str">
        <f t="shared" si="229"/>
        <v/>
      </c>
      <c r="D1062" s="132"/>
      <c r="E1062" s="132"/>
      <c r="F1062" s="55"/>
      <c r="G1062" s="132"/>
      <c r="H1062" s="132"/>
      <c r="I1062" s="132"/>
      <c r="J1062" s="132"/>
      <c r="K1062" s="132"/>
      <c r="L1062" s="133"/>
      <c r="M1062" s="134"/>
      <c r="N1062" s="132"/>
      <c r="O1062" s="132"/>
      <c r="P1062" s="134" t="str">
        <f t="shared" si="230"/>
        <v>nepildyti</v>
      </c>
      <c r="Q1062" s="135" t="str">
        <f t="shared" si="23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38"/>
        <v>0</v>
      </c>
      <c r="BH1062" s="54">
        <f t="shared" si="231"/>
        <v>0</v>
      </c>
      <c r="BI1062" s="54">
        <f t="shared" si="226"/>
        <v>0</v>
      </c>
      <c r="BJ1062" s="54">
        <f t="shared" si="239"/>
        <v>0</v>
      </c>
      <c r="BK1062" s="54">
        <f t="shared" si="227"/>
        <v>0</v>
      </c>
      <c r="BL1062" s="54">
        <f t="shared" si="232"/>
        <v>0</v>
      </c>
      <c r="BM1062" s="54">
        <f t="shared" si="233"/>
        <v>0</v>
      </c>
      <c r="BN1062" s="54" t="str">
        <f t="shared" si="234"/>
        <v>ne</v>
      </c>
      <c r="BO1062" s="54" t="str">
        <f t="shared" si="235"/>
        <v>ne</v>
      </c>
      <c r="BP1062" s="54" t="str">
        <f t="shared" si="235"/>
        <v>ne</v>
      </c>
      <c r="BQ1062" s="54" t="str">
        <f t="shared" si="236"/>
        <v>ne</v>
      </c>
      <c r="BR1062" s="54" t="str">
        <f t="shared" si="237"/>
        <v>ne</v>
      </c>
      <c r="BS1062" s="54" t="str">
        <f t="shared" si="228"/>
        <v>ne</v>
      </c>
    </row>
    <row r="1063" spans="2:71" x14ac:dyDescent="0.2">
      <c r="B1063" s="54" t="e">
        <f>VLOOKUP(E1063,'VPS1'!$J$10:$J$29,1,FALSE)</f>
        <v>#N/A</v>
      </c>
      <c r="C1063" s="131" t="str">
        <f t="shared" si="229"/>
        <v/>
      </c>
      <c r="D1063" s="132"/>
      <c r="E1063" s="132"/>
      <c r="F1063" s="55"/>
      <c r="G1063" s="132"/>
      <c r="H1063" s="132"/>
      <c r="I1063" s="132"/>
      <c r="J1063" s="132"/>
      <c r="K1063" s="132"/>
      <c r="L1063" s="133"/>
      <c r="M1063" s="134"/>
      <c r="N1063" s="132"/>
      <c r="O1063" s="132"/>
      <c r="P1063" s="134" t="str">
        <f t="shared" si="230"/>
        <v>nepildyti</v>
      </c>
      <c r="Q1063" s="135" t="str">
        <f t="shared" si="23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38"/>
        <v>0</v>
      </c>
      <c r="BH1063" s="54">
        <f t="shared" si="231"/>
        <v>0</v>
      </c>
      <c r="BI1063" s="54">
        <f t="shared" si="226"/>
        <v>0</v>
      </c>
      <c r="BJ1063" s="54">
        <f t="shared" si="239"/>
        <v>0</v>
      </c>
      <c r="BK1063" s="54">
        <f t="shared" si="227"/>
        <v>0</v>
      </c>
      <c r="BL1063" s="54">
        <f t="shared" si="232"/>
        <v>0</v>
      </c>
      <c r="BM1063" s="54">
        <f t="shared" si="233"/>
        <v>0</v>
      </c>
      <c r="BN1063" s="54" t="str">
        <f t="shared" si="234"/>
        <v>ne</v>
      </c>
      <c r="BO1063" s="54" t="str">
        <f t="shared" si="235"/>
        <v>ne</v>
      </c>
      <c r="BP1063" s="54" t="str">
        <f t="shared" si="235"/>
        <v>ne</v>
      </c>
      <c r="BQ1063" s="54" t="str">
        <f t="shared" si="236"/>
        <v>ne</v>
      </c>
      <c r="BR1063" s="54" t="str">
        <f t="shared" si="237"/>
        <v>ne</v>
      </c>
      <c r="BS1063" s="54" t="str">
        <f t="shared" si="228"/>
        <v>ne</v>
      </c>
    </row>
    <row r="1064" spans="2:71" x14ac:dyDescent="0.2">
      <c r="B1064" s="54" t="e">
        <f>VLOOKUP(E1064,'VPS1'!$J$10:$J$29,1,FALSE)</f>
        <v>#N/A</v>
      </c>
      <c r="C1064" s="131" t="str">
        <f t="shared" si="229"/>
        <v/>
      </c>
      <c r="D1064" s="132"/>
      <c r="E1064" s="132"/>
      <c r="F1064" s="55"/>
      <c r="G1064" s="132"/>
      <c r="H1064" s="132"/>
      <c r="I1064" s="132"/>
      <c r="J1064" s="132"/>
      <c r="K1064" s="132"/>
      <c r="L1064" s="133"/>
      <c r="M1064" s="134"/>
      <c r="N1064" s="132"/>
      <c r="O1064" s="132"/>
      <c r="P1064" s="134" t="str">
        <f t="shared" si="230"/>
        <v>nepildyti</v>
      </c>
      <c r="Q1064" s="135" t="str">
        <f t="shared" si="23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38"/>
        <v>0</v>
      </c>
      <c r="BH1064" s="54">
        <f t="shared" si="231"/>
        <v>0</v>
      </c>
      <c r="BI1064" s="54">
        <f t="shared" si="226"/>
        <v>0</v>
      </c>
      <c r="BJ1064" s="54">
        <f t="shared" si="239"/>
        <v>0</v>
      </c>
      <c r="BK1064" s="54">
        <f t="shared" si="227"/>
        <v>0</v>
      </c>
      <c r="BL1064" s="54">
        <f t="shared" si="232"/>
        <v>0</v>
      </c>
      <c r="BM1064" s="54">
        <f t="shared" si="233"/>
        <v>0</v>
      </c>
      <c r="BN1064" s="54" t="str">
        <f t="shared" si="234"/>
        <v>ne</v>
      </c>
      <c r="BO1064" s="54" t="str">
        <f t="shared" si="235"/>
        <v>ne</v>
      </c>
      <c r="BP1064" s="54" t="str">
        <f t="shared" si="235"/>
        <v>ne</v>
      </c>
      <c r="BQ1064" s="54" t="str">
        <f t="shared" si="236"/>
        <v>ne</v>
      </c>
      <c r="BR1064" s="54" t="str">
        <f t="shared" si="237"/>
        <v>ne</v>
      </c>
      <c r="BS1064" s="54" t="str">
        <f t="shared" si="228"/>
        <v>ne</v>
      </c>
    </row>
    <row r="1065" spans="2:71" x14ac:dyDescent="0.2">
      <c r="B1065" s="54" t="e">
        <f>VLOOKUP(E1065,'VPS1'!$J$10:$J$29,1,FALSE)</f>
        <v>#N/A</v>
      </c>
      <c r="C1065" s="131" t="str">
        <f t="shared" si="229"/>
        <v/>
      </c>
      <c r="D1065" s="132"/>
      <c r="E1065" s="132"/>
      <c r="F1065" s="55"/>
      <c r="G1065" s="132"/>
      <c r="H1065" s="132"/>
      <c r="I1065" s="132"/>
      <c r="J1065" s="132"/>
      <c r="K1065" s="132"/>
      <c r="L1065" s="133"/>
      <c r="M1065" s="134"/>
      <c r="N1065" s="132"/>
      <c r="O1065" s="132"/>
      <c r="P1065" s="134" t="str">
        <f t="shared" si="230"/>
        <v>nepildyti</v>
      </c>
      <c r="Q1065" s="135" t="str">
        <f t="shared" si="23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38"/>
        <v>0</v>
      </c>
      <c r="BH1065" s="54">
        <f t="shared" si="231"/>
        <v>0</v>
      </c>
      <c r="BI1065" s="54">
        <f t="shared" si="226"/>
        <v>0</v>
      </c>
      <c r="BJ1065" s="54">
        <f t="shared" si="239"/>
        <v>0</v>
      </c>
      <c r="BK1065" s="54">
        <f t="shared" si="227"/>
        <v>0</v>
      </c>
      <c r="BL1065" s="54">
        <f t="shared" si="232"/>
        <v>0</v>
      </c>
      <c r="BM1065" s="54">
        <f t="shared" si="233"/>
        <v>0</v>
      </c>
      <c r="BN1065" s="54" t="str">
        <f t="shared" si="234"/>
        <v>ne</v>
      </c>
      <c r="BO1065" s="54" t="str">
        <f t="shared" si="235"/>
        <v>ne</v>
      </c>
      <c r="BP1065" s="54" t="str">
        <f t="shared" si="235"/>
        <v>ne</v>
      </c>
      <c r="BQ1065" s="54" t="str">
        <f t="shared" si="236"/>
        <v>ne</v>
      </c>
      <c r="BR1065" s="54" t="str">
        <f t="shared" si="237"/>
        <v>ne</v>
      </c>
      <c r="BS1065" s="54" t="str">
        <f t="shared" si="228"/>
        <v>ne</v>
      </c>
    </row>
    <row r="1066" spans="2:71" x14ac:dyDescent="0.2">
      <c r="B1066" s="54" t="e">
        <f>VLOOKUP(E1066,'VPS1'!$J$10:$J$29,1,FALSE)</f>
        <v>#N/A</v>
      </c>
      <c r="C1066" s="131" t="str">
        <f t="shared" si="229"/>
        <v/>
      </c>
      <c r="D1066" s="132"/>
      <c r="E1066" s="132"/>
      <c r="F1066" s="55"/>
      <c r="G1066" s="132"/>
      <c r="H1066" s="132"/>
      <c r="I1066" s="132"/>
      <c r="J1066" s="132"/>
      <c r="K1066" s="132"/>
      <c r="L1066" s="133"/>
      <c r="M1066" s="134"/>
      <c r="N1066" s="132"/>
      <c r="O1066" s="132"/>
      <c r="P1066" s="134" t="str">
        <f t="shared" si="230"/>
        <v>nepildyti</v>
      </c>
      <c r="Q1066" s="135" t="str">
        <f t="shared" si="23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38"/>
        <v>0</v>
      </c>
      <c r="BH1066" s="54">
        <f t="shared" si="231"/>
        <v>0</v>
      </c>
      <c r="BI1066" s="54">
        <f t="shared" si="226"/>
        <v>0</v>
      </c>
      <c r="BJ1066" s="54">
        <f t="shared" si="239"/>
        <v>0</v>
      </c>
      <c r="BK1066" s="54">
        <f t="shared" si="227"/>
        <v>0</v>
      </c>
      <c r="BL1066" s="54">
        <f t="shared" si="232"/>
        <v>0</v>
      </c>
      <c r="BM1066" s="54">
        <f t="shared" si="233"/>
        <v>0</v>
      </c>
      <c r="BN1066" s="54" t="str">
        <f t="shared" si="234"/>
        <v>ne</v>
      </c>
      <c r="BO1066" s="54" t="str">
        <f t="shared" si="235"/>
        <v>ne</v>
      </c>
      <c r="BP1066" s="54" t="str">
        <f t="shared" si="235"/>
        <v>ne</v>
      </c>
      <c r="BQ1066" s="54" t="str">
        <f t="shared" si="236"/>
        <v>ne</v>
      </c>
      <c r="BR1066" s="54" t="str">
        <f t="shared" si="237"/>
        <v>ne</v>
      </c>
      <c r="BS1066" s="54" t="str">
        <f t="shared" si="228"/>
        <v>ne</v>
      </c>
    </row>
    <row r="1067" spans="2:71" x14ac:dyDescent="0.2">
      <c r="B1067" s="54" t="e">
        <f>VLOOKUP(E1067,'VPS1'!$J$10:$J$29,1,FALSE)</f>
        <v>#N/A</v>
      </c>
      <c r="C1067" s="131" t="str">
        <f t="shared" si="229"/>
        <v/>
      </c>
      <c r="D1067" s="132"/>
      <c r="E1067" s="132"/>
      <c r="F1067" s="55"/>
      <c r="G1067" s="132"/>
      <c r="H1067" s="132"/>
      <c r="I1067" s="132"/>
      <c r="J1067" s="132"/>
      <c r="K1067" s="132"/>
      <c r="L1067" s="133"/>
      <c r="M1067" s="134"/>
      <c r="N1067" s="132"/>
      <c r="O1067" s="132"/>
      <c r="P1067" s="134" t="str">
        <f t="shared" si="230"/>
        <v>nepildyti</v>
      </c>
      <c r="Q1067" s="135" t="str">
        <f t="shared" si="23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38"/>
        <v>0</v>
      </c>
      <c r="BH1067" s="54">
        <f t="shared" si="231"/>
        <v>0</v>
      </c>
      <c r="BI1067" s="54">
        <f t="shared" si="226"/>
        <v>0</v>
      </c>
      <c r="BJ1067" s="54">
        <f t="shared" si="239"/>
        <v>0</v>
      </c>
      <c r="BK1067" s="54">
        <f t="shared" si="227"/>
        <v>0</v>
      </c>
      <c r="BL1067" s="54">
        <f t="shared" si="232"/>
        <v>0</v>
      </c>
      <c r="BM1067" s="54">
        <f t="shared" si="233"/>
        <v>0</v>
      </c>
      <c r="BN1067" s="54" t="str">
        <f t="shared" si="234"/>
        <v>ne</v>
      </c>
      <c r="BO1067" s="54" t="str">
        <f t="shared" si="235"/>
        <v>ne</v>
      </c>
      <c r="BP1067" s="54" t="str">
        <f t="shared" si="235"/>
        <v>ne</v>
      </c>
      <c r="BQ1067" s="54" t="str">
        <f t="shared" si="236"/>
        <v>ne</v>
      </c>
      <c r="BR1067" s="54" t="str">
        <f t="shared" si="237"/>
        <v>ne</v>
      </c>
      <c r="BS1067" s="54" t="str">
        <f t="shared" si="228"/>
        <v>ne</v>
      </c>
    </row>
    <row r="1068" spans="2:71" x14ac:dyDescent="0.2">
      <c r="B1068" s="54" t="e">
        <f>VLOOKUP(E1068,'VPS1'!$J$10:$J$29,1,FALSE)</f>
        <v>#N/A</v>
      </c>
      <c r="C1068" s="131" t="str">
        <f t="shared" si="229"/>
        <v/>
      </c>
      <c r="D1068" s="132"/>
      <c r="E1068" s="132"/>
      <c r="F1068" s="55"/>
      <c r="G1068" s="132"/>
      <c r="H1068" s="132"/>
      <c r="I1068" s="132"/>
      <c r="J1068" s="132"/>
      <c r="K1068" s="132"/>
      <c r="L1068" s="133"/>
      <c r="M1068" s="134"/>
      <c r="N1068" s="132"/>
      <c r="O1068" s="132"/>
      <c r="P1068" s="134" t="str">
        <f t="shared" si="230"/>
        <v>nepildyti</v>
      </c>
      <c r="Q1068" s="135" t="str">
        <f t="shared" si="23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38"/>
        <v>0</v>
      </c>
      <c r="BH1068" s="54">
        <f t="shared" si="231"/>
        <v>0</v>
      </c>
      <c r="BI1068" s="54">
        <f t="shared" si="226"/>
        <v>0</v>
      </c>
      <c r="BJ1068" s="54">
        <f t="shared" si="239"/>
        <v>0</v>
      </c>
      <c r="BK1068" s="54">
        <f t="shared" si="227"/>
        <v>0</v>
      </c>
      <c r="BL1068" s="54">
        <f t="shared" si="232"/>
        <v>0</v>
      </c>
      <c r="BM1068" s="54">
        <f t="shared" si="233"/>
        <v>0</v>
      </c>
      <c r="BN1068" s="54" t="str">
        <f t="shared" si="234"/>
        <v>ne</v>
      </c>
      <c r="BO1068" s="54" t="str">
        <f t="shared" si="235"/>
        <v>ne</v>
      </c>
      <c r="BP1068" s="54" t="str">
        <f t="shared" si="235"/>
        <v>ne</v>
      </c>
      <c r="BQ1068" s="54" t="str">
        <f t="shared" si="236"/>
        <v>ne</v>
      </c>
      <c r="BR1068" s="54" t="str">
        <f t="shared" si="237"/>
        <v>ne</v>
      </c>
      <c r="BS1068" s="54" t="str">
        <f t="shared" si="228"/>
        <v>ne</v>
      </c>
    </row>
    <row r="1069" spans="2:71" x14ac:dyDescent="0.2">
      <c r="B1069" s="54" t="e">
        <f>VLOOKUP(E1069,'VPS1'!$J$10:$J$29,1,FALSE)</f>
        <v>#N/A</v>
      </c>
      <c r="C1069" s="131" t="str">
        <f t="shared" si="229"/>
        <v/>
      </c>
      <c r="D1069" s="132"/>
      <c r="E1069" s="132"/>
      <c r="F1069" s="55"/>
      <c r="G1069" s="132"/>
      <c r="H1069" s="132"/>
      <c r="I1069" s="132"/>
      <c r="J1069" s="132"/>
      <c r="K1069" s="132"/>
      <c r="L1069" s="133"/>
      <c r="M1069" s="134"/>
      <c r="N1069" s="132"/>
      <c r="O1069" s="132"/>
      <c r="P1069" s="134" t="str">
        <f t="shared" si="230"/>
        <v>nepildyti</v>
      </c>
      <c r="Q1069" s="135" t="str">
        <f t="shared" si="23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38"/>
        <v>0</v>
      </c>
      <c r="BH1069" s="54">
        <f t="shared" si="231"/>
        <v>0</v>
      </c>
      <c r="BI1069" s="54">
        <f t="shared" si="226"/>
        <v>0</v>
      </c>
      <c r="BJ1069" s="54">
        <f t="shared" si="239"/>
        <v>0</v>
      </c>
      <c r="BK1069" s="54">
        <f t="shared" si="227"/>
        <v>0</v>
      </c>
      <c r="BL1069" s="54">
        <f t="shared" si="232"/>
        <v>0</v>
      </c>
      <c r="BM1069" s="54">
        <f t="shared" si="233"/>
        <v>0</v>
      </c>
      <c r="BN1069" s="54" t="str">
        <f t="shared" si="234"/>
        <v>ne</v>
      </c>
      <c r="BO1069" s="54" t="str">
        <f t="shared" si="235"/>
        <v>ne</v>
      </c>
      <c r="BP1069" s="54" t="str">
        <f t="shared" si="235"/>
        <v>ne</v>
      </c>
      <c r="BQ1069" s="54" t="str">
        <f t="shared" si="236"/>
        <v>ne</v>
      </c>
      <c r="BR1069" s="54" t="str">
        <f t="shared" si="237"/>
        <v>ne</v>
      </c>
      <c r="BS1069" s="54" t="str">
        <f t="shared" si="228"/>
        <v>ne</v>
      </c>
    </row>
    <row r="1070" spans="2:71" x14ac:dyDescent="0.2">
      <c r="B1070" s="54" t="e">
        <f>VLOOKUP(E1070,'VPS1'!$J$10:$J$29,1,FALSE)</f>
        <v>#N/A</v>
      </c>
      <c r="C1070" s="131" t="str">
        <f t="shared" si="229"/>
        <v/>
      </c>
      <c r="D1070" s="132"/>
      <c r="E1070" s="132"/>
      <c r="F1070" s="55"/>
      <c r="G1070" s="132"/>
      <c r="H1070" s="132"/>
      <c r="I1070" s="132"/>
      <c r="J1070" s="132"/>
      <c r="K1070" s="132"/>
      <c r="L1070" s="133"/>
      <c r="M1070" s="134"/>
      <c r="N1070" s="132"/>
      <c r="O1070" s="132"/>
      <c r="P1070" s="134" t="str">
        <f t="shared" si="230"/>
        <v>nepildyti</v>
      </c>
      <c r="Q1070" s="135" t="str">
        <f t="shared" si="23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38"/>
        <v>0</v>
      </c>
      <c r="BH1070" s="54">
        <f t="shared" si="231"/>
        <v>0</v>
      </c>
      <c r="BI1070" s="54">
        <f t="shared" si="226"/>
        <v>0</v>
      </c>
      <c r="BJ1070" s="54">
        <f t="shared" si="239"/>
        <v>0</v>
      </c>
      <c r="BK1070" s="54">
        <f t="shared" si="227"/>
        <v>0</v>
      </c>
      <c r="BL1070" s="54">
        <f t="shared" si="232"/>
        <v>0</v>
      </c>
      <c r="BM1070" s="54">
        <f t="shared" si="233"/>
        <v>0</v>
      </c>
      <c r="BN1070" s="54" t="str">
        <f t="shared" si="234"/>
        <v>ne</v>
      </c>
      <c r="BO1070" s="54" t="str">
        <f t="shared" si="235"/>
        <v>ne</v>
      </c>
      <c r="BP1070" s="54" t="str">
        <f t="shared" si="235"/>
        <v>ne</v>
      </c>
      <c r="BQ1070" s="54" t="str">
        <f t="shared" si="236"/>
        <v>ne</v>
      </c>
      <c r="BR1070" s="54" t="str">
        <f t="shared" si="237"/>
        <v>ne</v>
      </c>
      <c r="BS1070" s="54" t="str">
        <f t="shared" si="228"/>
        <v>ne</v>
      </c>
    </row>
    <row r="1071" spans="2:71" x14ac:dyDescent="0.2">
      <c r="B1071" s="54" t="e">
        <f>VLOOKUP(E1071,'VPS1'!$J$10:$J$29,1,FALSE)</f>
        <v>#N/A</v>
      </c>
      <c r="C1071" s="131" t="str">
        <f t="shared" si="229"/>
        <v/>
      </c>
      <c r="D1071" s="132"/>
      <c r="E1071" s="132"/>
      <c r="F1071" s="55"/>
      <c r="G1071" s="132"/>
      <c r="H1071" s="132"/>
      <c r="I1071" s="132"/>
      <c r="J1071" s="132"/>
      <c r="K1071" s="132"/>
      <c r="L1071" s="133"/>
      <c r="M1071" s="134"/>
      <c r="N1071" s="132"/>
      <c r="O1071" s="132"/>
      <c r="P1071" s="134" t="str">
        <f t="shared" si="230"/>
        <v>nepildyti</v>
      </c>
      <c r="Q1071" s="135" t="str">
        <f t="shared" si="23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38"/>
        <v>0</v>
      </c>
      <c r="BH1071" s="54">
        <f t="shared" si="231"/>
        <v>0</v>
      </c>
      <c r="BI1071" s="54">
        <f t="shared" si="226"/>
        <v>0</v>
      </c>
      <c r="BJ1071" s="54">
        <f t="shared" si="239"/>
        <v>0</v>
      </c>
      <c r="BK1071" s="54">
        <f t="shared" si="227"/>
        <v>0</v>
      </c>
      <c r="BL1071" s="54">
        <f t="shared" si="232"/>
        <v>0</v>
      </c>
      <c r="BM1071" s="54">
        <f t="shared" si="233"/>
        <v>0</v>
      </c>
      <c r="BN1071" s="54" t="str">
        <f t="shared" si="234"/>
        <v>ne</v>
      </c>
      <c r="BO1071" s="54" t="str">
        <f t="shared" si="235"/>
        <v>ne</v>
      </c>
      <c r="BP1071" s="54" t="str">
        <f t="shared" si="235"/>
        <v>ne</v>
      </c>
      <c r="BQ1071" s="54" t="str">
        <f t="shared" si="236"/>
        <v>ne</v>
      </c>
      <c r="BR1071" s="54" t="str">
        <f t="shared" si="237"/>
        <v>ne</v>
      </c>
      <c r="BS1071" s="54" t="str">
        <f t="shared" si="228"/>
        <v>ne</v>
      </c>
    </row>
    <row r="1072" spans="2:71" x14ac:dyDescent="0.2">
      <c r="B1072" s="54" t="e">
        <f>VLOOKUP(E1072,'VPS1'!$J$10:$J$29,1,FALSE)</f>
        <v>#N/A</v>
      </c>
      <c r="C1072" s="131" t="str">
        <f t="shared" si="229"/>
        <v/>
      </c>
      <c r="D1072" s="132"/>
      <c r="E1072" s="132"/>
      <c r="F1072" s="55"/>
      <c r="G1072" s="132"/>
      <c r="H1072" s="132"/>
      <c r="I1072" s="132"/>
      <c r="J1072" s="132"/>
      <c r="K1072" s="132"/>
      <c r="L1072" s="133"/>
      <c r="M1072" s="134"/>
      <c r="N1072" s="132"/>
      <c r="O1072" s="132"/>
      <c r="P1072" s="134" t="str">
        <f t="shared" si="230"/>
        <v>nepildyti</v>
      </c>
      <c r="Q1072" s="135" t="str">
        <f t="shared" si="23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38"/>
        <v>0</v>
      </c>
      <c r="BH1072" s="54">
        <f t="shared" si="231"/>
        <v>0</v>
      </c>
      <c r="BI1072" s="54">
        <f t="shared" si="226"/>
        <v>0</v>
      </c>
      <c r="BJ1072" s="54">
        <f t="shared" si="239"/>
        <v>0</v>
      </c>
      <c r="BK1072" s="54">
        <f t="shared" si="227"/>
        <v>0</v>
      </c>
      <c r="BL1072" s="54">
        <f t="shared" si="232"/>
        <v>0</v>
      </c>
      <c r="BM1072" s="54">
        <f t="shared" si="233"/>
        <v>0</v>
      </c>
      <c r="BN1072" s="54" t="str">
        <f t="shared" si="234"/>
        <v>ne</v>
      </c>
      <c r="BO1072" s="54" t="str">
        <f t="shared" si="235"/>
        <v>ne</v>
      </c>
      <c r="BP1072" s="54" t="str">
        <f t="shared" si="235"/>
        <v>ne</v>
      </c>
      <c r="BQ1072" s="54" t="str">
        <f t="shared" si="236"/>
        <v>ne</v>
      </c>
      <c r="BR1072" s="54" t="str">
        <f t="shared" si="237"/>
        <v>ne</v>
      </c>
      <c r="BS1072" s="54" t="str">
        <f t="shared" si="228"/>
        <v>ne</v>
      </c>
    </row>
    <row r="1073" spans="2:71" x14ac:dyDescent="0.2">
      <c r="B1073" s="54" t="e">
        <f>VLOOKUP(E1073,'VPS1'!$J$10:$J$29,1,FALSE)</f>
        <v>#N/A</v>
      </c>
      <c r="C1073" s="131" t="str">
        <f t="shared" si="229"/>
        <v/>
      </c>
      <c r="D1073" s="132"/>
      <c r="E1073" s="132"/>
      <c r="F1073" s="55"/>
      <c r="G1073" s="132"/>
      <c r="H1073" s="132"/>
      <c r="I1073" s="132"/>
      <c r="J1073" s="132"/>
      <c r="K1073" s="132"/>
      <c r="L1073" s="133"/>
      <c r="M1073" s="134"/>
      <c r="N1073" s="132"/>
      <c r="O1073" s="132"/>
      <c r="P1073" s="134" t="str">
        <f t="shared" si="230"/>
        <v>nepildyti</v>
      </c>
      <c r="Q1073" s="135" t="str">
        <f t="shared" si="23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38"/>
        <v>0</v>
      </c>
      <c r="BH1073" s="54">
        <f t="shared" si="231"/>
        <v>0</v>
      </c>
      <c r="BI1073" s="54">
        <f t="shared" si="226"/>
        <v>0</v>
      </c>
      <c r="BJ1073" s="54">
        <f t="shared" si="239"/>
        <v>0</v>
      </c>
      <c r="BK1073" s="54">
        <f t="shared" si="227"/>
        <v>0</v>
      </c>
      <c r="BL1073" s="54">
        <f t="shared" si="232"/>
        <v>0</v>
      </c>
      <c r="BM1073" s="54">
        <f t="shared" si="233"/>
        <v>0</v>
      </c>
      <c r="BN1073" s="54" t="str">
        <f t="shared" si="234"/>
        <v>ne</v>
      </c>
      <c r="BO1073" s="54" t="str">
        <f t="shared" si="235"/>
        <v>ne</v>
      </c>
      <c r="BP1073" s="54" t="str">
        <f t="shared" si="235"/>
        <v>ne</v>
      </c>
      <c r="BQ1073" s="54" t="str">
        <f t="shared" si="236"/>
        <v>ne</v>
      </c>
      <c r="BR1073" s="54" t="str">
        <f t="shared" si="237"/>
        <v>ne</v>
      </c>
      <c r="BS1073" s="54" t="str">
        <f t="shared" si="228"/>
        <v>ne</v>
      </c>
    </row>
    <row r="1074" spans="2:71" x14ac:dyDescent="0.2">
      <c r="B1074" s="54" t="e">
        <f>VLOOKUP(E1074,'VPS1'!$J$10:$J$29,1,FALSE)</f>
        <v>#N/A</v>
      </c>
      <c r="C1074" s="131" t="str">
        <f t="shared" si="229"/>
        <v/>
      </c>
      <c r="D1074" s="132"/>
      <c r="E1074" s="132"/>
      <c r="F1074" s="55"/>
      <c r="G1074" s="132"/>
      <c r="H1074" s="132"/>
      <c r="I1074" s="132"/>
      <c r="J1074" s="132"/>
      <c r="K1074" s="132"/>
      <c r="L1074" s="133"/>
      <c r="M1074" s="134"/>
      <c r="N1074" s="132"/>
      <c r="O1074" s="132"/>
      <c r="P1074" s="134" t="str">
        <f t="shared" si="230"/>
        <v>nepildyti</v>
      </c>
      <c r="Q1074" s="135" t="str">
        <f t="shared" si="23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38"/>
        <v>0</v>
      </c>
      <c r="BH1074" s="54">
        <f t="shared" si="231"/>
        <v>0</v>
      </c>
      <c r="BI1074" s="54">
        <f t="shared" si="226"/>
        <v>0</v>
      </c>
      <c r="BJ1074" s="54">
        <f t="shared" si="239"/>
        <v>0</v>
      </c>
      <c r="BK1074" s="54">
        <f t="shared" si="227"/>
        <v>0</v>
      </c>
      <c r="BL1074" s="54">
        <f t="shared" si="232"/>
        <v>0</v>
      </c>
      <c r="BM1074" s="54">
        <f t="shared" si="233"/>
        <v>0</v>
      </c>
      <c r="BN1074" s="54" t="str">
        <f t="shared" si="234"/>
        <v>ne</v>
      </c>
      <c r="BO1074" s="54" t="str">
        <f t="shared" si="235"/>
        <v>ne</v>
      </c>
      <c r="BP1074" s="54" t="str">
        <f t="shared" si="235"/>
        <v>ne</v>
      </c>
      <c r="BQ1074" s="54" t="str">
        <f t="shared" si="236"/>
        <v>ne</v>
      </c>
      <c r="BR1074" s="54" t="str">
        <f t="shared" si="237"/>
        <v>ne</v>
      </c>
      <c r="BS1074" s="54" t="str">
        <f t="shared" si="228"/>
        <v>ne</v>
      </c>
    </row>
    <row r="1075" spans="2:71" x14ac:dyDescent="0.2">
      <c r="B1075" s="54" t="e">
        <f>VLOOKUP(E1075,'VPS1'!$J$10:$J$29,1,FALSE)</f>
        <v>#N/A</v>
      </c>
      <c r="C1075" s="131" t="str">
        <f t="shared" si="229"/>
        <v/>
      </c>
      <c r="D1075" s="132"/>
      <c r="E1075" s="132"/>
      <c r="F1075" s="55"/>
      <c r="G1075" s="132"/>
      <c r="H1075" s="132"/>
      <c r="I1075" s="132"/>
      <c r="J1075" s="132"/>
      <c r="K1075" s="132"/>
      <c r="L1075" s="133"/>
      <c r="M1075" s="134"/>
      <c r="N1075" s="132"/>
      <c r="O1075" s="132"/>
      <c r="P1075" s="134" t="str">
        <f t="shared" si="230"/>
        <v>nepildyti</v>
      </c>
      <c r="Q1075" s="135" t="str">
        <f t="shared" si="23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38"/>
        <v>0</v>
      </c>
      <c r="BH1075" s="54">
        <f t="shared" si="231"/>
        <v>0</v>
      </c>
      <c r="BI1075" s="54">
        <f t="shared" si="226"/>
        <v>0</v>
      </c>
      <c r="BJ1075" s="54">
        <f t="shared" si="239"/>
        <v>0</v>
      </c>
      <c r="BK1075" s="54">
        <f t="shared" si="227"/>
        <v>0</v>
      </c>
      <c r="BL1075" s="54">
        <f t="shared" si="232"/>
        <v>0</v>
      </c>
      <c r="BM1075" s="54">
        <f t="shared" si="233"/>
        <v>0</v>
      </c>
      <c r="BN1075" s="54" t="str">
        <f t="shared" si="234"/>
        <v>ne</v>
      </c>
      <c r="BO1075" s="54" t="str">
        <f t="shared" si="235"/>
        <v>ne</v>
      </c>
      <c r="BP1075" s="54" t="str">
        <f t="shared" si="235"/>
        <v>ne</v>
      </c>
      <c r="BQ1075" s="54" t="str">
        <f t="shared" si="236"/>
        <v>ne</v>
      </c>
      <c r="BR1075" s="54" t="str">
        <f t="shared" si="237"/>
        <v>ne</v>
      </c>
      <c r="BS1075" s="54" t="str">
        <f t="shared" si="228"/>
        <v>ne</v>
      </c>
    </row>
    <row r="1076" spans="2:71" x14ac:dyDescent="0.2">
      <c r="B1076" s="54" t="e">
        <f>VLOOKUP(E1076,'VPS1'!$J$10:$J$29,1,FALSE)</f>
        <v>#N/A</v>
      </c>
      <c r="C1076" s="131" t="str">
        <f t="shared" si="229"/>
        <v/>
      </c>
      <c r="D1076" s="132"/>
      <c r="E1076" s="132"/>
      <c r="F1076" s="55"/>
      <c r="G1076" s="132"/>
      <c r="H1076" s="132"/>
      <c r="I1076" s="132"/>
      <c r="J1076" s="132"/>
      <c r="K1076" s="132"/>
      <c r="L1076" s="133"/>
      <c r="M1076" s="134"/>
      <c r="N1076" s="132"/>
      <c r="O1076" s="132"/>
      <c r="P1076" s="134" t="str">
        <f t="shared" si="230"/>
        <v>nepildyti</v>
      </c>
      <c r="Q1076" s="135" t="str">
        <f t="shared" si="23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38"/>
        <v>0</v>
      </c>
      <c r="BH1076" s="54">
        <f t="shared" si="231"/>
        <v>0</v>
      </c>
      <c r="BI1076" s="54">
        <f t="shared" si="226"/>
        <v>0</v>
      </c>
      <c r="BJ1076" s="54">
        <f t="shared" si="239"/>
        <v>0</v>
      </c>
      <c r="BK1076" s="54">
        <f t="shared" si="227"/>
        <v>0</v>
      </c>
      <c r="BL1076" s="54">
        <f t="shared" si="232"/>
        <v>0</v>
      </c>
      <c r="BM1076" s="54">
        <f t="shared" si="233"/>
        <v>0</v>
      </c>
      <c r="BN1076" s="54" t="str">
        <f t="shared" si="234"/>
        <v>ne</v>
      </c>
      <c r="BO1076" s="54" t="str">
        <f t="shared" si="235"/>
        <v>ne</v>
      </c>
      <c r="BP1076" s="54" t="str">
        <f t="shared" si="235"/>
        <v>ne</v>
      </c>
      <c r="BQ1076" s="54" t="str">
        <f t="shared" si="236"/>
        <v>ne</v>
      </c>
      <c r="BR1076" s="54" t="str">
        <f t="shared" si="237"/>
        <v>ne</v>
      </c>
      <c r="BS1076" s="54" t="str">
        <f t="shared" si="228"/>
        <v>ne</v>
      </c>
    </row>
    <row r="1077" spans="2:71" x14ac:dyDescent="0.2">
      <c r="B1077" s="54" t="e">
        <f>VLOOKUP(E1077,'VPS1'!$J$10:$J$29,1,FALSE)</f>
        <v>#N/A</v>
      </c>
      <c r="C1077" s="131" t="str">
        <f t="shared" si="229"/>
        <v/>
      </c>
      <c r="D1077" s="132"/>
      <c r="E1077" s="132"/>
      <c r="F1077" s="55"/>
      <c r="G1077" s="132"/>
      <c r="H1077" s="132"/>
      <c r="I1077" s="132"/>
      <c r="J1077" s="132"/>
      <c r="K1077" s="132"/>
      <c r="L1077" s="133"/>
      <c r="M1077" s="134"/>
      <c r="N1077" s="132"/>
      <c r="O1077" s="132"/>
      <c r="P1077" s="134" t="str">
        <f t="shared" si="230"/>
        <v>nepildyti</v>
      </c>
      <c r="Q1077" s="135" t="str">
        <f t="shared" si="23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38"/>
        <v>0</v>
      </c>
      <c r="BH1077" s="54">
        <f t="shared" si="231"/>
        <v>0</v>
      </c>
      <c r="BI1077" s="54">
        <f t="shared" si="226"/>
        <v>0</v>
      </c>
      <c r="BJ1077" s="54">
        <f t="shared" si="239"/>
        <v>0</v>
      </c>
      <c r="BK1077" s="54">
        <f t="shared" si="227"/>
        <v>0</v>
      </c>
      <c r="BL1077" s="54">
        <f t="shared" si="232"/>
        <v>0</v>
      </c>
      <c r="BM1077" s="54">
        <f t="shared" si="233"/>
        <v>0</v>
      </c>
      <c r="BN1077" s="54" t="str">
        <f t="shared" si="234"/>
        <v>ne</v>
      </c>
      <c r="BO1077" s="54" t="str">
        <f t="shared" si="235"/>
        <v>ne</v>
      </c>
      <c r="BP1077" s="54" t="str">
        <f t="shared" si="235"/>
        <v>ne</v>
      </c>
      <c r="BQ1077" s="54" t="str">
        <f t="shared" si="236"/>
        <v>ne</v>
      </c>
      <c r="BR1077" s="54" t="str">
        <f t="shared" si="237"/>
        <v>ne</v>
      </c>
      <c r="BS1077" s="54" t="str">
        <f t="shared" si="228"/>
        <v>ne</v>
      </c>
    </row>
    <row r="1078" spans="2:71" x14ac:dyDescent="0.2">
      <c r="B1078" s="54" t="e">
        <f>VLOOKUP(E1078,'VPS1'!$J$10:$J$29,1,FALSE)</f>
        <v>#N/A</v>
      </c>
      <c r="C1078" s="131" t="str">
        <f t="shared" si="229"/>
        <v/>
      </c>
      <c r="D1078" s="132"/>
      <c r="E1078" s="132"/>
      <c r="F1078" s="55"/>
      <c r="G1078" s="132"/>
      <c r="H1078" s="132"/>
      <c r="I1078" s="132"/>
      <c r="J1078" s="132"/>
      <c r="K1078" s="132"/>
      <c r="L1078" s="133"/>
      <c r="M1078" s="134"/>
      <c r="N1078" s="132"/>
      <c r="O1078" s="132"/>
      <c r="P1078" s="134" t="str">
        <f t="shared" si="230"/>
        <v>nepildyti</v>
      </c>
      <c r="Q1078" s="135" t="str">
        <f t="shared" si="23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38"/>
        <v>0</v>
      </c>
      <c r="BH1078" s="54">
        <f t="shared" si="231"/>
        <v>0</v>
      </c>
      <c r="BI1078" s="54">
        <f t="shared" si="226"/>
        <v>0</v>
      </c>
      <c r="BJ1078" s="54">
        <f t="shared" si="239"/>
        <v>0</v>
      </c>
      <c r="BK1078" s="54">
        <f t="shared" si="227"/>
        <v>0</v>
      </c>
      <c r="BL1078" s="54">
        <f t="shared" si="232"/>
        <v>0</v>
      </c>
      <c r="BM1078" s="54">
        <f t="shared" si="233"/>
        <v>0</v>
      </c>
      <c r="BN1078" s="54" t="str">
        <f t="shared" si="234"/>
        <v>ne</v>
      </c>
      <c r="BO1078" s="54" t="str">
        <f t="shared" si="235"/>
        <v>ne</v>
      </c>
      <c r="BP1078" s="54" t="str">
        <f t="shared" si="235"/>
        <v>ne</v>
      </c>
      <c r="BQ1078" s="54" t="str">
        <f t="shared" si="236"/>
        <v>ne</v>
      </c>
      <c r="BR1078" s="54" t="str">
        <f t="shared" si="237"/>
        <v>ne</v>
      </c>
      <c r="BS1078" s="54" t="str">
        <f t="shared" si="228"/>
        <v>ne</v>
      </c>
    </row>
    <row r="1079" spans="2:71" x14ac:dyDescent="0.2">
      <c r="B1079" s="54" t="e">
        <f>VLOOKUP(E1079,'VPS1'!$J$10:$J$29,1,FALSE)</f>
        <v>#N/A</v>
      </c>
      <c r="C1079" s="131" t="str">
        <f t="shared" si="229"/>
        <v/>
      </c>
      <c r="D1079" s="132"/>
      <c r="E1079" s="132"/>
      <c r="F1079" s="55"/>
      <c r="G1079" s="132"/>
      <c r="H1079" s="132"/>
      <c r="I1079" s="132"/>
      <c r="J1079" s="132"/>
      <c r="K1079" s="132"/>
      <c r="L1079" s="133"/>
      <c r="M1079" s="134"/>
      <c r="N1079" s="132"/>
      <c r="O1079" s="132"/>
      <c r="P1079" s="134" t="str">
        <f t="shared" si="230"/>
        <v>nepildyti</v>
      </c>
      <c r="Q1079" s="135" t="str">
        <f t="shared" si="23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38"/>
        <v>0</v>
      </c>
      <c r="BH1079" s="54">
        <f t="shared" si="231"/>
        <v>0</v>
      </c>
      <c r="BI1079" s="54">
        <f t="shared" si="226"/>
        <v>0</v>
      </c>
      <c r="BJ1079" s="54">
        <f t="shared" si="239"/>
        <v>0</v>
      </c>
      <c r="BK1079" s="54">
        <f t="shared" si="227"/>
        <v>0</v>
      </c>
      <c r="BL1079" s="54">
        <f t="shared" si="232"/>
        <v>0</v>
      </c>
      <c r="BM1079" s="54">
        <f t="shared" si="233"/>
        <v>0</v>
      </c>
      <c r="BN1079" s="54" t="str">
        <f t="shared" si="234"/>
        <v>ne</v>
      </c>
      <c r="BO1079" s="54" t="str">
        <f t="shared" si="235"/>
        <v>ne</v>
      </c>
      <c r="BP1079" s="54" t="str">
        <f t="shared" si="235"/>
        <v>ne</v>
      </c>
      <c r="BQ1079" s="54" t="str">
        <f t="shared" si="236"/>
        <v>ne</v>
      </c>
      <c r="BR1079" s="54" t="str">
        <f t="shared" si="237"/>
        <v>ne</v>
      </c>
      <c r="BS1079" s="54" t="str">
        <f t="shared" si="228"/>
        <v>ne</v>
      </c>
    </row>
    <row r="1080" spans="2:71" x14ac:dyDescent="0.2">
      <c r="B1080" s="54" t="e">
        <f>VLOOKUP(E1080,'VPS1'!$J$10:$J$29,1,FALSE)</f>
        <v>#N/A</v>
      </c>
      <c r="C1080" s="131" t="str">
        <f t="shared" si="229"/>
        <v/>
      </c>
      <c r="D1080" s="132"/>
      <c r="E1080" s="132"/>
      <c r="F1080" s="55"/>
      <c r="G1080" s="132"/>
      <c r="H1080" s="132"/>
      <c r="I1080" s="132"/>
      <c r="J1080" s="132"/>
      <c r="K1080" s="132"/>
      <c r="L1080" s="133"/>
      <c r="M1080" s="134"/>
      <c r="N1080" s="132"/>
      <c r="O1080" s="132"/>
      <c r="P1080" s="134" t="str">
        <f t="shared" si="230"/>
        <v>nepildyti</v>
      </c>
      <c r="Q1080" s="135" t="str">
        <f t="shared" si="23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38"/>
        <v>0</v>
      </c>
      <c r="BH1080" s="54">
        <f t="shared" si="231"/>
        <v>0</v>
      </c>
      <c r="BI1080" s="54">
        <f t="shared" si="226"/>
        <v>0</v>
      </c>
      <c r="BJ1080" s="54">
        <f t="shared" si="239"/>
        <v>0</v>
      </c>
      <c r="BK1080" s="54">
        <f t="shared" si="227"/>
        <v>0</v>
      </c>
      <c r="BL1080" s="54">
        <f t="shared" si="232"/>
        <v>0</v>
      </c>
      <c r="BM1080" s="54">
        <f t="shared" si="233"/>
        <v>0</v>
      </c>
      <c r="BN1080" s="54" t="str">
        <f t="shared" si="234"/>
        <v>ne</v>
      </c>
      <c r="BO1080" s="54" t="str">
        <f t="shared" si="235"/>
        <v>ne</v>
      </c>
      <c r="BP1080" s="54" t="str">
        <f t="shared" si="235"/>
        <v>ne</v>
      </c>
      <c r="BQ1080" s="54" t="str">
        <f t="shared" si="236"/>
        <v>ne</v>
      </c>
      <c r="BR1080" s="54" t="str">
        <f t="shared" si="237"/>
        <v>ne</v>
      </c>
      <c r="BS1080" s="54" t="str">
        <f t="shared" si="228"/>
        <v>ne</v>
      </c>
    </row>
    <row r="1081" spans="2:71" x14ac:dyDescent="0.2">
      <c r="B1081" s="54" t="e">
        <f>VLOOKUP(E1081,'VPS1'!$J$10:$J$29,1,FALSE)</f>
        <v>#N/A</v>
      </c>
      <c r="C1081" s="131" t="str">
        <f t="shared" si="229"/>
        <v/>
      </c>
      <c r="D1081" s="132"/>
      <c r="E1081" s="132"/>
      <c r="F1081" s="55"/>
      <c r="G1081" s="132"/>
      <c r="H1081" s="132"/>
      <c r="I1081" s="132"/>
      <c r="J1081" s="132"/>
      <c r="K1081" s="132"/>
      <c r="L1081" s="133"/>
      <c r="M1081" s="134"/>
      <c r="N1081" s="132"/>
      <c r="O1081" s="132"/>
      <c r="P1081" s="134" t="str">
        <f t="shared" si="230"/>
        <v>nepildyti</v>
      </c>
      <c r="Q1081" s="135" t="str">
        <f t="shared" si="23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38"/>
        <v>0</v>
      </c>
      <c r="BH1081" s="54">
        <f t="shared" si="231"/>
        <v>0</v>
      </c>
      <c r="BI1081" s="54">
        <f t="shared" si="226"/>
        <v>0</v>
      </c>
      <c r="BJ1081" s="54">
        <f t="shared" si="239"/>
        <v>0</v>
      </c>
      <c r="BK1081" s="54">
        <f t="shared" si="227"/>
        <v>0</v>
      </c>
      <c r="BL1081" s="54">
        <f t="shared" si="232"/>
        <v>0</v>
      </c>
      <c r="BM1081" s="54">
        <f t="shared" si="233"/>
        <v>0</v>
      </c>
      <c r="BN1081" s="54" t="str">
        <f t="shared" si="234"/>
        <v>ne</v>
      </c>
      <c r="BO1081" s="54" t="str">
        <f t="shared" si="235"/>
        <v>ne</v>
      </c>
      <c r="BP1081" s="54" t="str">
        <f t="shared" si="235"/>
        <v>ne</v>
      </c>
      <c r="BQ1081" s="54" t="str">
        <f t="shared" si="236"/>
        <v>ne</v>
      </c>
      <c r="BR1081" s="54" t="str">
        <f t="shared" si="237"/>
        <v>ne</v>
      </c>
      <c r="BS1081" s="54" t="str">
        <f t="shared" si="228"/>
        <v>ne</v>
      </c>
    </row>
    <row r="1082" spans="2:71" x14ac:dyDescent="0.2">
      <c r="B1082" s="54" t="e">
        <f>VLOOKUP(E1082,'VPS1'!$J$10:$J$29,1,FALSE)</f>
        <v>#N/A</v>
      </c>
      <c r="C1082" s="131" t="str">
        <f t="shared" si="229"/>
        <v/>
      </c>
      <c r="D1082" s="132"/>
      <c r="E1082" s="132"/>
      <c r="F1082" s="55"/>
      <c r="G1082" s="132"/>
      <c r="H1082" s="132"/>
      <c r="I1082" s="132"/>
      <c r="J1082" s="132"/>
      <c r="K1082" s="132"/>
      <c r="L1082" s="133"/>
      <c r="M1082" s="134"/>
      <c r="N1082" s="132"/>
      <c r="O1082" s="132"/>
      <c r="P1082" s="134" t="str">
        <f t="shared" si="230"/>
        <v>nepildyti</v>
      </c>
      <c r="Q1082" s="135" t="str">
        <f t="shared" si="23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38"/>
        <v>0</v>
      </c>
      <c r="BH1082" s="54">
        <f t="shared" si="231"/>
        <v>0</v>
      </c>
      <c r="BI1082" s="54">
        <f t="shared" si="226"/>
        <v>0</v>
      </c>
      <c r="BJ1082" s="54">
        <f t="shared" si="239"/>
        <v>0</v>
      </c>
      <c r="BK1082" s="54">
        <f t="shared" si="227"/>
        <v>0</v>
      </c>
      <c r="BL1082" s="54">
        <f t="shared" si="232"/>
        <v>0</v>
      </c>
      <c r="BM1082" s="54">
        <f t="shared" si="233"/>
        <v>0</v>
      </c>
      <c r="BN1082" s="54" t="str">
        <f t="shared" si="234"/>
        <v>ne</v>
      </c>
      <c r="BO1082" s="54" t="str">
        <f t="shared" si="235"/>
        <v>ne</v>
      </c>
      <c r="BP1082" s="54" t="str">
        <f t="shared" si="235"/>
        <v>ne</v>
      </c>
      <c r="BQ1082" s="54" t="str">
        <f t="shared" si="236"/>
        <v>ne</v>
      </c>
      <c r="BR1082" s="54" t="str">
        <f t="shared" si="237"/>
        <v>ne</v>
      </c>
      <c r="BS1082" s="54" t="str">
        <f t="shared" si="228"/>
        <v>ne</v>
      </c>
    </row>
    <row r="1083" spans="2:71" x14ac:dyDescent="0.2">
      <c r="B1083" s="54" t="e">
        <f>VLOOKUP(E1083,'VPS1'!$J$10:$J$29,1,FALSE)</f>
        <v>#N/A</v>
      </c>
      <c r="C1083" s="131" t="str">
        <f t="shared" si="229"/>
        <v/>
      </c>
      <c r="D1083" s="132"/>
      <c r="E1083" s="132"/>
      <c r="F1083" s="55"/>
      <c r="G1083" s="132"/>
      <c r="H1083" s="132"/>
      <c r="I1083" s="132"/>
      <c r="J1083" s="132"/>
      <c r="K1083" s="132"/>
      <c r="L1083" s="133"/>
      <c r="M1083" s="134"/>
      <c r="N1083" s="132"/>
      <c r="O1083" s="132"/>
      <c r="P1083" s="134" t="str">
        <f t="shared" si="230"/>
        <v>nepildyti</v>
      </c>
      <c r="Q1083" s="135" t="str">
        <f t="shared" si="23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38"/>
        <v>0</v>
      </c>
      <c r="BH1083" s="54">
        <f t="shared" si="231"/>
        <v>0</v>
      </c>
      <c r="BI1083" s="54">
        <f t="shared" si="226"/>
        <v>0</v>
      </c>
      <c r="BJ1083" s="54">
        <f t="shared" si="239"/>
        <v>0</v>
      </c>
      <c r="BK1083" s="54">
        <f t="shared" si="227"/>
        <v>0</v>
      </c>
      <c r="BL1083" s="54">
        <f t="shared" si="232"/>
        <v>0</v>
      </c>
      <c r="BM1083" s="54">
        <f t="shared" si="233"/>
        <v>0</v>
      </c>
      <c r="BN1083" s="54" t="str">
        <f t="shared" si="234"/>
        <v>ne</v>
      </c>
      <c r="BO1083" s="54" t="str">
        <f t="shared" si="235"/>
        <v>ne</v>
      </c>
      <c r="BP1083" s="54" t="str">
        <f t="shared" si="235"/>
        <v>ne</v>
      </c>
      <c r="BQ1083" s="54" t="str">
        <f t="shared" si="236"/>
        <v>ne</v>
      </c>
      <c r="BR1083" s="54" t="str">
        <f t="shared" si="237"/>
        <v>ne</v>
      </c>
      <c r="BS1083" s="54" t="str">
        <f t="shared" si="228"/>
        <v>ne</v>
      </c>
    </row>
    <row r="1084" spans="2:71" x14ac:dyDescent="0.2">
      <c r="B1084" s="54" t="e">
        <f>VLOOKUP(E1084,'VPS1'!$J$10:$J$29,1,FALSE)</f>
        <v>#N/A</v>
      </c>
      <c r="C1084" s="131" t="str">
        <f t="shared" si="229"/>
        <v/>
      </c>
      <c r="D1084" s="132"/>
      <c r="E1084" s="132"/>
      <c r="F1084" s="55"/>
      <c r="G1084" s="132"/>
      <c r="H1084" s="132"/>
      <c r="I1084" s="132"/>
      <c r="J1084" s="132"/>
      <c r="K1084" s="132"/>
      <c r="L1084" s="133"/>
      <c r="M1084" s="134"/>
      <c r="N1084" s="132"/>
      <c r="O1084" s="132"/>
      <c r="P1084" s="134" t="str">
        <f t="shared" si="230"/>
        <v>nepildyti</v>
      </c>
      <c r="Q1084" s="135" t="str">
        <f t="shared" si="23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38"/>
        <v>0</v>
      </c>
      <c r="BH1084" s="54">
        <f t="shared" si="231"/>
        <v>0</v>
      </c>
      <c r="BI1084" s="54">
        <f t="shared" si="226"/>
        <v>0</v>
      </c>
      <c r="BJ1084" s="54">
        <f t="shared" si="239"/>
        <v>0</v>
      </c>
      <c r="BK1084" s="54">
        <f t="shared" si="227"/>
        <v>0</v>
      </c>
      <c r="BL1084" s="54">
        <f t="shared" si="232"/>
        <v>0</v>
      </c>
      <c r="BM1084" s="54">
        <f t="shared" si="233"/>
        <v>0</v>
      </c>
      <c r="BN1084" s="54" t="str">
        <f t="shared" si="234"/>
        <v>ne</v>
      </c>
      <c r="BO1084" s="54" t="str">
        <f t="shared" si="235"/>
        <v>ne</v>
      </c>
      <c r="BP1084" s="54" t="str">
        <f t="shared" si="235"/>
        <v>ne</v>
      </c>
      <c r="BQ1084" s="54" t="str">
        <f t="shared" si="236"/>
        <v>ne</v>
      </c>
      <c r="BR1084" s="54" t="str">
        <f t="shared" si="237"/>
        <v>ne</v>
      </c>
      <c r="BS1084" s="54" t="str">
        <f t="shared" si="228"/>
        <v>ne</v>
      </c>
    </row>
    <row r="1085" spans="2:71" x14ac:dyDescent="0.2">
      <c r="B1085" s="54" t="e">
        <f>VLOOKUP(E1085,'VPS1'!$J$10:$J$29,1,FALSE)</f>
        <v>#N/A</v>
      </c>
      <c r="C1085" s="131" t="str">
        <f t="shared" si="229"/>
        <v/>
      </c>
      <c r="D1085" s="132"/>
      <c r="E1085" s="132"/>
      <c r="F1085" s="55"/>
      <c r="G1085" s="132"/>
      <c r="H1085" s="132"/>
      <c r="I1085" s="132"/>
      <c r="J1085" s="132"/>
      <c r="K1085" s="132"/>
      <c r="L1085" s="133"/>
      <c r="M1085" s="134"/>
      <c r="N1085" s="132"/>
      <c r="O1085" s="132"/>
      <c r="P1085" s="134" t="str">
        <f t="shared" si="230"/>
        <v>nepildyti</v>
      </c>
      <c r="Q1085" s="135" t="str">
        <f t="shared" si="23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38"/>
        <v>0</v>
      </c>
      <c r="BH1085" s="54">
        <f t="shared" si="231"/>
        <v>0</v>
      </c>
      <c r="BI1085" s="54">
        <f t="shared" si="226"/>
        <v>0</v>
      </c>
      <c r="BJ1085" s="54">
        <f t="shared" si="239"/>
        <v>0</v>
      </c>
      <c r="BK1085" s="54">
        <f t="shared" si="227"/>
        <v>0</v>
      </c>
      <c r="BL1085" s="54">
        <f t="shared" si="232"/>
        <v>0</v>
      </c>
      <c r="BM1085" s="54">
        <f t="shared" si="233"/>
        <v>0</v>
      </c>
      <c r="BN1085" s="54" t="str">
        <f t="shared" si="234"/>
        <v>ne</v>
      </c>
      <c r="BO1085" s="54" t="str">
        <f t="shared" si="235"/>
        <v>ne</v>
      </c>
      <c r="BP1085" s="54" t="str">
        <f t="shared" si="235"/>
        <v>ne</v>
      </c>
      <c r="BQ1085" s="54" t="str">
        <f t="shared" si="236"/>
        <v>ne</v>
      </c>
      <c r="BR1085" s="54" t="str">
        <f t="shared" si="237"/>
        <v>ne</v>
      </c>
      <c r="BS1085" s="54" t="str">
        <f t="shared" si="228"/>
        <v>ne</v>
      </c>
    </row>
    <row r="1086" spans="2:71" x14ac:dyDescent="0.2">
      <c r="B1086" s="54" t="e">
        <f>VLOOKUP(E1086,'VPS1'!$J$10:$J$29,1,FALSE)</f>
        <v>#N/A</v>
      </c>
      <c r="C1086" s="131" t="str">
        <f t="shared" si="229"/>
        <v/>
      </c>
      <c r="D1086" s="132"/>
      <c r="E1086" s="132"/>
      <c r="F1086" s="55"/>
      <c r="G1086" s="132"/>
      <c r="H1086" s="132"/>
      <c r="I1086" s="132"/>
      <c r="J1086" s="132"/>
      <c r="K1086" s="132"/>
      <c r="L1086" s="133"/>
      <c r="M1086" s="134"/>
      <c r="N1086" s="132"/>
      <c r="O1086" s="132"/>
      <c r="P1086" s="134" t="str">
        <f t="shared" si="230"/>
        <v>nepildyti</v>
      </c>
      <c r="Q1086" s="135" t="str">
        <f t="shared" si="23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38"/>
        <v>0</v>
      </c>
      <c r="BH1086" s="54">
        <f t="shared" si="231"/>
        <v>0</v>
      </c>
      <c r="BI1086" s="54">
        <f t="shared" si="226"/>
        <v>0</v>
      </c>
      <c r="BJ1086" s="54">
        <f t="shared" si="239"/>
        <v>0</v>
      </c>
      <c r="BK1086" s="54">
        <f t="shared" si="227"/>
        <v>0</v>
      </c>
      <c r="BL1086" s="54">
        <f t="shared" si="232"/>
        <v>0</v>
      </c>
      <c r="BM1086" s="54">
        <f t="shared" si="233"/>
        <v>0</v>
      </c>
      <c r="BN1086" s="54" t="str">
        <f t="shared" si="234"/>
        <v>ne</v>
      </c>
      <c r="BO1086" s="54" t="str">
        <f t="shared" si="235"/>
        <v>ne</v>
      </c>
      <c r="BP1086" s="54" t="str">
        <f t="shared" si="235"/>
        <v>ne</v>
      </c>
      <c r="BQ1086" s="54" t="str">
        <f t="shared" si="236"/>
        <v>ne</v>
      </c>
      <c r="BR1086" s="54" t="str">
        <f t="shared" si="237"/>
        <v>ne</v>
      </c>
      <c r="BS1086" s="54" t="str">
        <f t="shared" si="228"/>
        <v>ne</v>
      </c>
    </row>
    <row r="1087" spans="2:71" x14ac:dyDescent="0.2">
      <c r="B1087" s="54" t="e">
        <f>VLOOKUP(E1087,'VPS1'!$J$10:$J$29,1,FALSE)</f>
        <v>#N/A</v>
      </c>
      <c r="C1087" s="131" t="str">
        <f t="shared" si="229"/>
        <v/>
      </c>
      <c r="D1087" s="132"/>
      <c r="E1087" s="132"/>
      <c r="F1087" s="55"/>
      <c r="G1087" s="132"/>
      <c r="H1087" s="132"/>
      <c r="I1087" s="132"/>
      <c r="J1087" s="132"/>
      <c r="K1087" s="132"/>
      <c r="L1087" s="133"/>
      <c r="M1087" s="134"/>
      <c r="N1087" s="132"/>
      <c r="O1087" s="132"/>
      <c r="P1087" s="134" t="str">
        <f t="shared" si="230"/>
        <v>nepildyti</v>
      </c>
      <c r="Q1087" s="135" t="str">
        <f t="shared" si="23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38"/>
        <v>0</v>
      </c>
      <c r="BH1087" s="54">
        <f t="shared" si="231"/>
        <v>0</v>
      </c>
      <c r="BI1087" s="54">
        <f t="shared" si="226"/>
        <v>0</v>
      </c>
      <c r="BJ1087" s="54">
        <f t="shared" si="239"/>
        <v>0</v>
      </c>
      <c r="BK1087" s="54">
        <f t="shared" si="227"/>
        <v>0</v>
      </c>
      <c r="BL1087" s="54">
        <f t="shared" si="232"/>
        <v>0</v>
      </c>
      <c r="BM1087" s="54">
        <f t="shared" si="233"/>
        <v>0</v>
      </c>
      <c r="BN1087" s="54" t="str">
        <f t="shared" si="234"/>
        <v>ne</v>
      </c>
      <c r="BO1087" s="54" t="str">
        <f t="shared" si="235"/>
        <v>ne</v>
      </c>
      <c r="BP1087" s="54" t="str">
        <f t="shared" si="235"/>
        <v>ne</v>
      </c>
      <c r="BQ1087" s="54" t="str">
        <f t="shared" si="236"/>
        <v>ne</v>
      </c>
      <c r="BR1087" s="54" t="str">
        <f t="shared" si="237"/>
        <v>ne</v>
      </c>
      <c r="BS1087" s="54" t="str">
        <f t="shared" si="228"/>
        <v>ne</v>
      </c>
    </row>
    <row r="1088" spans="2:71" x14ac:dyDescent="0.2">
      <c r="B1088" s="54" t="e">
        <f>VLOOKUP(E1088,'VPS1'!$J$10:$J$29,1,FALSE)</f>
        <v>#N/A</v>
      </c>
      <c r="C1088" s="131" t="str">
        <f t="shared" si="229"/>
        <v/>
      </c>
      <c r="D1088" s="132"/>
      <c r="E1088" s="132"/>
      <c r="F1088" s="55"/>
      <c r="G1088" s="132"/>
      <c r="H1088" s="132"/>
      <c r="I1088" s="132"/>
      <c r="J1088" s="132"/>
      <c r="K1088" s="132"/>
      <c r="L1088" s="133"/>
      <c r="M1088" s="134"/>
      <c r="N1088" s="132"/>
      <c r="O1088" s="132"/>
      <c r="P1088" s="134" t="str">
        <f t="shared" si="230"/>
        <v>nepildyti</v>
      </c>
      <c r="Q1088" s="135" t="str">
        <f t="shared" si="23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38"/>
        <v>0</v>
      </c>
      <c r="BH1088" s="54">
        <f t="shared" si="231"/>
        <v>0</v>
      </c>
      <c r="BI1088" s="54">
        <f t="shared" si="226"/>
        <v>0</v>
      </c>
      <c r="BJ1088" s="54">
        <f t="shared" si="239"/>
        <v>0</v>
      </c>
      <c r="BK1088" s="54">
        <f t="shared" si="227"/>
        <v>0</v>
      </c>
      <c r="BL1088" s="54">
        <f t="shared" si="232"/>
        <v>0</v>
      </c>
      <c r="BM1088" s="54">
        <f t="shared" si="233"/>
        <v>0</v>
      </c>
      <c r="BN1088" s="54" t="str">
        <f t="shared" si="234"/>
        <v>ne</v>
      </c>
      <c r="BO1088" s="54" t="str">
        <f t="shared" si="235"/>
        <v>ne</v>
      </c>
      <c r="BP1088" s="54" t="str">
        <f t="shared" si="235"/>
        <v>ne</v>
      </c>
      <c r="BQ1088" s="54" t="str">
        <f t="shared" si="236"/>
        <v>ne</v>
      </c>
      <c r="BR1088" s="54" t="str">
        <f t="shared" si="237"/>
        <v>ne</v>
      </c>
      <c r="BS1088" s="54" t="str">
        <f t="shared" si="228"/>
        <v>ne</v>
      </c>
    </row>
    <row r="1089" spans="2:71" x14ac:dyDescent="0.2">
      <c r="B1089" s="54" t="e">
        <f>VLOOKUP(E1089,'VPS1'!$J$10:$J$29,1,FALSE)</f>
        <v>#N/A</v>
      </c>
      <c r="C1089" s="131" t="str">
        <f t="shared" si="229"/>
        <v/>
      </c>
      <c r="D1089" s="132"/>
      <c r="E1089" s="132"/>
      <c r="F1089" s="55"/>
      <c r="G1089" s="132"/>
      <c r="H1089" s="132"/>
      <c r="I1089" s="132"/>
      <c r="J1089" s="132"/>
      <c r="K1089" s="132"/>
      <c r="L1089" s="133"/>
      <c r="M1089" s="134"/>
      <c r="N1089" s="132"/>
      <c r="O1089" s="132"/>
      <c r="P1089" s="134" t="str">
        <f t="shared" si="230"/>
        <v>nepildyti</v>
      </c>
      <c r="Q1089" s="135" t="str">
        <f t="shared" si="23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38"/>
        <v>0</v>
      </c>
      <c r="BH1089" s="54">
        <f t="shared" si="231"/>
        <v>0</v>
      </c>
      <c r="BI1089" s="54">
        <f t="shared" si="226"/>
        <v>0</v>
      </c>
      <c r="BJ1089" s="54">
        <f t="shared" si="239"/>
        <v>0</v>
      </c>
      <c r="BK1089" s="54">
        <f t="shared" si="227"/>
        <v>0</v>
      </c>
      <c r="BL1089" s="54">
        <f t="shared" si="232"/>
        <v>0</v>
      </c>
      <c r="BM1089" s="54">
        <f t="shared" si="233"/>
        <v>0</v>
      </c>
      <c r="BN1089" s="54" t="str">
        <f t="shared" si="234"/>
        <v>ne</v>
      </c>
      <c r="BO1089" s="54" t="str">
        <f t="shared" si="235"/>
        <v>ne</v>
      </c>
      <c r="BP1089" s="54" t="str">
        <f t="shared" si="235"/>
        <v>ne</v>
      </c>
      <c r="BQ1089" s="54" t="str">
        <f t="shared" si="236"/>
        <v>ne</v>
      </c>
      <c r="BR1089" s="54" t="str">
        <f t="shared" si="237"/>
        <v>ne</v>
      </c>
      <c r="BS1089" s="54" t="str">
        <f t="shared" si="228"/>
        <v>ne</v>
      </c>
    </row>
    <row r="1090" spans="2:71" x14ac:dyDescent="0.2">
      <c r="B1090" s="54" t="e">
        <f>VLOOKUP(E1090,'VPS1'!$J$10:$J$29,1,FALSE)</f>
        <v>#N/A</v>
      </c>
      <c r="C1090" s="131" t="str">
        <f t="shared" si="229"/>
        <v/>
      </c>
      <c r="D1090" s="132"/>
      <c r="E1090" s="132"/>
      <c r="F1090" s="55"/>
      <c r="G1090" s="132"/>
      <c r="H1090" s="132"/>
      <c r="I1090" s="132"/>
      <c r="J1090" s="132"/>
      <c r="K1090" s="132"/>
      <c r="L1090" s="133"/>
      <c r="M1090" s="134"/>
      <c r="N1090" s="132"/>
      <c r="O1090" s="132"/>
      <c r="P1090" s="134" t="str">
        <f t="shared" si="230"/>
        <v>nepildyti</v>
      </c>
      <c r="Q1090" s="135" t="str">
        <f t="shared" si="23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38"/>
        <v>0</v>
      </c>
      <c r="BH1090" s="54">
        <f t="shared" si="231"/>
        <v>0</v>
      </c>
      <c r="BI1090" s="54">
        <f t="shared" si="226"/>
        <v>0</v>
      </c>
      <c r="BJ1090" s="54">
        <f t="shared" si="239"/>
        <v>0</v>
      </c>
      <c r="BK1090" s="54">
        <f t="shared" si="227"/>
        <v>0</v>
      </c>
      <c r="BL1090" s="54">
        <f t="shared" si="232"/>
        <v>0</v>
      </c>
      <c r="BM1090" s="54">
        <f t="shared" si="233"/>
        <v>0</v>
      </c>
      <c r="BN1090" s="54" t="str">
        <f t="shared" si="234"/>
        <v>ne</v>
      </c>
      <c r="BO1090" s="54" t="str">
        <f t="shared" si="235"/>
        <v>ne</v>
      </c>
      <c r="BP1090" s="54" t="str">
        <f t="shared" si="235"/>
        <v>ne</v>
      </c>
      <c r="BQ1090" s="54" t="str">
        <f t="shared" si="236"/>
        <v>ne</v>
      </c>
      <c r="BR1090" s="54" t="str">
        <f t="shared" si="237"/>
        <v>ne</v>
      </c>
      <c r="BS1090" s="54" t="str">
        <f t="shared" si="228"/>
        <v>ne</v>
      </c>
    </row>
    <row r="1091" spans="2:71" x14ac:dyDescent="0.2">
      <c r="B1091" s="54" t="e">
        <f>VLOOKUP(E1091,'VPS1'!$J$10:$J$29,1,FALSE)</f>
        <v>#N/A</v>
      </c>
      <c r="C1091" s="131" t="str">
        <f t="shared" si="229"/>
        <v/>
      </c>
      <c r="D1091" s="132"/>
      <c r="E1091" s="132"/>
      <c r="F1091" s="55"/>
      <c r="G1091" s="132"/>
      <c r="H1091" s="132"/>
      <c r="I1091" s="132"/>
      <c r="J1091" s="132"/>
      <c r="K1091" s="132"/>
      <c r="L1091" s="133"/>
      <c r="M1091" s="134"/>
      <c r="N1091" s="132"/>
      <c r="O1091" s="132"/>
      <c r="P1091" s="134" t="str">
        <f t="shared" si="230"/>
        <v>nepildyti</v>
      </c>
      <c r="Q1091" s="135" t="str">
        <f t="shared" si="23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38"/>
        <v>0</v>
      </c>
      <c r="BH1091" s="54">
        <f t="shared" si="231"/>
        <v>0</v>
      </c>
      <c r="BI1091" s="54">
        <f t="shared" si="226"/>
        <v>0</v>
      </c>
      <c r="BJ1091" s="54">
        <f t="shared" si="239"/>
        <v>0</v>
      </c>
      <c r="BK1091" s="54">
        <f t="shared" si="227"/>
        <v>0</v>
      </c>
      <c r="BL1091" s="54">
        <f t="shared" si="232"/>
        <v>0</v>
      </c>
      <c r="BM1091" s="54">
        <f t="shared" si="233"/>
        <v>0</v>
      </c>
      <c r="BN1091" s="54" t="str">
        <f t="shared" si="234"/>
        <v>ne</v>
      </c>
      <c r="BO1091" s="54" t="str">
        <f t="shared" si="235"/>
        <v>ne</v>
      </c>
      <c r="BP1091" s="54" t="str">
        <f t="shared" si="235"/>
        <v>ne</v>
      </c>
      <c r="BQ1091" s="54" t="str">
        <f t="shared" si="236"/>
        <v>ne</v>
      </c>
      <c r="BR1091" s="54" t="str">
        <f t="shared" si="237"/>
        <v>ne</v>
      </c>
      <c r="BS1091" s="54" t="str">
        <f t="shared" si="228"/>
        <v>ne</v>
      </c>
    </row>
    <row r="1092" spans="2:71" x14ac:dyDescent="0.2">
      <c r="B1092" s="54" t="e">
        <f>VLOOKUP(E1092,'VPS1'!$J$10:$J$29,1,FALSE)</f>
        <v>#N/A</v>
      </c>
      <c r="C1092" s="131" t="str">
        <f t="shared" si="229"/>
        <v/>
      </c>
      <c r="D1092" s="132"/>
      <c r="E1092" s="132"/>
      <c r="F1092" s="55"/>
      <c r="G1092" s="132"/>
      <c r="H1092" s="132"/>
      <c r="I1092" s="132"/>
      <c r="J1092" s="132"/>
      <c r="K1092" s="132"/>
      <c r="L1092" s="133"/>
      <c r="M1092" s="134"/>
      <c r="N1092" s="132"/>
      <c r="O1092" s="132"/>
      <c r="P1092" s="134" t="str">
        <f t="shared" si="230"/>
        <v>nepildyti</v>
      </c>
      <c r="Q1092" s="135" t="str">
        <f t="shared" si="23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38"/>
        <v>0</v>
      </c>
      <c r="BH1092" s="54">
        <f t="shared" si="231"/>
        <v>0</v>
      </c>
      <c r="BI1092" s="54">
        <f t="shared" si="226"/>
        <v>0</v>
      </c>
      <c r="BJ1092" s="54">
        <f t="shared" si="239"/>
        <v>0</v>
      </c>
      <c r="BK1092" s="54">
        <f t="shared" si="227"/>
        <v>0</v>
      </c>
      <c r="BL1092" s="54">
        <f t="shared" si="232"/>
        <v>0</v>
      </c>
      <c r="BM1092" s="54">
        <f t="shared" si="233"/>
        <v>0</v>
      </c>
      <c r="BN1092" s="54" t="str">
        <f t="shared" si="234"/>
        <v>ne</v>
      </c>
      <c r="BO1092" s="54" t="str">
        <f t="shared" si="235"/>
        <v>ne</v>
      </c>
      <c r="BP1092" s="54" t="str">
        <f t="shared" si="235"/>
        <v>ne</v>
      </c>
      <c r="BQ1092" s="54" t="str">
        <f t="shared" si="236"/>
        <v>ne</v>
      </c>
      <c r="BR1092" s="54" t="str">
        <f t="shared" si="237"/>
        <v>ne</v>
      </c>
      <c r="BS1092" s="54" t="str">
        <f t="shared" si="228"/>
        <v>ne</v>
      </c>
    </row>
    <row r="1093" spans="2:71" x14ac:dyDescent="0.2">
      <c r="B1093" s="54" t="e">
        <f>VLOOKUP(E1093,'VPS1'!$J$10:$J$29,1,FALSE)</f>
        <v>#N/A</v>
      </c>
      <c r="C1093" s="131" t="str">
        <f t="shared" si="229"/>
        <v/>
      </c>
      <c r="D1093" s="132"/>
      <c r="E1093" s="132"/>
      <c r="F1093" s="55"/>
      <c r="G1093" s="132"/>
      <c r="H1093" s="132"/>
      <c r="I1093" s="132"/>
      <c r="J1093" s="132"/>
      <c r="K1093" s="132"/>
      <c r="L1093" s="133"/>
      <c r="M1093" s="134"/>
      <c r="N1093" s="132"/>
      <c r="O1093" s="132"/>
      <c r="P1093" s="134" t="str">
        <f t="shared" si="230"/>
        <v>nepildyti</v>
      </c>
      <c r="Q1093" s="135" t="str">
        <f t="shared" si="23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38"/>
        <v>0</v>
      </c>
      <c r="BH1093" s="54">
        <f t="shared" si="231"/>
        <v>0</v>
      </c>
      <c r="BI1093" s="54">
        <f t="shared" si="226"/>
        <v>0</v>
      </c>
      <c r="BJ1093" s="54">
        <f t="shared" si="239"/>
        <v>0</v>
      </c>
      <c r="BK1093" s="54">
        <f t="shared" si="227"/>
        <v>0</v>
      </c>
      <c r="BL1093" s="54">
        <f t="shared" si="232"/>
        <v>0</v>
      </c>
      <c r="BM1093" s="54">
        <f t="shared" si="233"/>
        <v>0</v>
      </c>
      <c r="BN1093" s="54" t="str">
        <f t="shared" si="234"/>
        <v>ne</v>
      </c>
      <c r="BO1093" s="54" t="str">
        <f t="shared" si="235"/>
        <v>ne</v>
      </c>
      <c r="BP1093" s="54" t="str">
        <f t="shared" si="235"/>
        <v>ne</v>
      </c>
      <c r="BQ1093" s="54" t="str">
        <f t="shared" si="236"/>
        <v>ne</v>
      </c>
      <c r="BR1093" s="54" t="str">
        <f t="shared" si="237"/>
        <v>ne</v>
      </c>
      <c r="BS1093" s="54" t="str">
        <f t="shared" si="228"/>
        <v>ne</v>
      </c>
    </row>
    <row r="1094" spans="2:71" x14ac:dyDescent="0.2">
      <c r="B1094" s="54" t="e">
        <f>VLOOKUP(E1094,'VPS1'!$J$10:$J$29,1,FALSE)</f>
        <v>#N/A</v>
      </c>
      <c r="C1094" s="131" t="str">
        <f t="shared" si="229"/>
        <v/>
      </c>
      <c r="D1094" s="132"/>
      <c r="E1094" s="132"/>
      <c r="F1094" s="55"/>
      <c r="G1094" s="132"/>
      <c r="H1094" s="132"/>
      <c r="I1094" s="132"/>
      <c r="J1094" s="132"/>
      <c r="K1094" s="132"/>
      <c r="L1094" s="133"/>
      <c r="M1094" s="134"/>
      <c r="N1094" s="132"/>
      <c r="O1094" s="132"/>
      <c r="P1094" s="134" t="str">
        <f t="shared" si="230"/>
        <v>nepildyti</v>
      </c>
      <c r="Q1094" s="135" t="str">
        <f t="shared" si="23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38"/>
        <v>0</v>
      </c>
      <c r="BH1094" s="54">
        <f t="shared" si="231"/>
        <v>0</v>
      </c>
      <c r="BI1094" s="54">
        <f t="shared" si="226"/>
        <v>0</v>
      </c>
      <c r="BJ1094" s="54">
        <f t="shared" si="239"/>
        <v>0</v>
      </c>
      <c r="BK1094" s="54">
        <f t="shared" si="227"/>
        <v>0</v>
      </c>
      <c r="BL1094" s="54">
        <f t="shared" si="232"/>
        <v>0</v>
      </c>
      <c r="BM1094" s="54">
        <f t="shared" si="233"/>
        <v>0</v>
      </c>
      <c r="BN1094" s="54" t="str">
        <f t="shared" si="234"/>
        <v>ne</v>
      </c>
      <c r="BO1094" s="54" t="str">
        <f t="shared" si="235"/>
        <v>ne</v>
      </c>
      <c r="BP1094" s="54" t="str">
        <f t="shared" si="235"/>
        <v>ne</v>
      </c>
      <c r="BQ1094" s="54" t="str">
        <f t="shared" si="236"/>
        <v>ne</v>
      </c>
      <c r="BR1094" s="54" t="str">
        <f t="shared" si="237"/>
        <v>ne</v>
      </c>
      <c r="BS1094" s="54" t="str">
        <f t="shared" si="228"/>
        <v>ne</v>
      </c>
    </row>
    <row r="1095" spans="2:71" x14ac:dyDescent="0.2">
      <c r="B1095" s="54" t="e">
        <f>VLOOKUP(E1095,'VPS1'!$J$10:$J$29,1,FALSE)</f>
        <v>#N/A</v>
      </c>
      <c r="C1095" s="131" t="str">
        <f t="shared" si="229"/>
        <v/>
      </c>
      <c r="D1095" s="132"/>
      <c r="E1095" s="132"/>
      <c r="F1095" s="55"/>
      <c r="G1095" s="132"/>
      <c r="H1095" s="132"/>
      <c r="I1095" s="132"/>
      <c r="J1095" s="132"/>
      <c r="K1095" s="132"/>
      <c r="L1095" s="133"/>
      <c r="M1095" s="134"/>
      <c r="N1095" s="132"/>
      <c r="O1095" s="132"/>
      <c r="P1095" s="134" t="str">
        <f t="shared" si="230"/>
        <v>nepildyti</v>
      </c>
      <c r="Q1095" s="135" t="str">
        <f t="shared" si="230"/>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38"/>
        <v>0</v>
      </c>
      <c r="BH1095" s="54">
        <f t="shared" si="231"/>
        <v>0</v>
      </c>
      <c r="BI1095" s="54">
        <f t="shared" si="226"/>
        <v>0</v>
      </c>
      <c r="BJ1095" s="54">
        <f t="shared" si="239"/>
        <v>0</v>
      </c>
      <c r="BK1095" s="54">
        <f t="shared" si="227"/>
        <v>0</v>
      </c>
      <c r="BL1095" s="54">
        <f t="shared" si="232"/>
        <v>0</v>
      </c>
      <c r="BM1095" s="54">
        <f t="shared" si="233"/>
        <v>0</v>
      </c>
      <c r="BN1095" s="54" t="str">
        <f t="shared" si="234"/>
        <v>ne</v>
      </c>
      <c r="BO1095" s="54" t="str">
        <f t="shared" si="235"/>
        <v>ne</v>
      </c>
      <c r="BP1095" s="54" t="str">
        <f t="shared" si="235"/>
        <v>ne</v>
      </c>
      <c r="BQ1095" s="54" t="str">
        <f t="shared" si="236"/>
        <v>ne</v>
      </c>
      <c r="BR1095" s="54" t="str">
        <f t="shared" si="237"/>
        <v>ne</v>
      </c>
      <c r="BS1095" s="54" t="str">
        <f t="shared" si="228"/>
        <v>ne</v>
      </c>
    </row>
    <row r="1096" spans="2:71" x14ac:dyDescent="0.2">
      <c r="B1096" s="54" t="e">
        <f>VLOOKUP(E1096,'VPS1'!$J$10:$J$29,1,FALSE)</f>
        <v>#N/A</v>
      </c>
      <c r="C1096" s="131" t="str">
        <f t="shared" si="229"/>
        <v/>
      </c>
      <c r="D1096" s="132"/>
      <c r="E1096" s="132"/>
      <c r="F1096" s="55"/>
      <c r="G1096" s="132"/>
      <c r="H1096" s="132"/>
      <c r="I1096" s="132"/>
      <c r="J1096" s="132"/>
      <c r="K1096" s="132"/>
      <c r="L1096" s="133"/>
      <c r="M1096" s="134"/>
      <c r="N1096" s="132"/>
      <c r="O1096" s="132"/>
      <c r="P1096" s="134" t="str">
        <f t="shared" si="230"/>
        <v>nepildyti</v>
      </c>
      <c r="Q1096" s="135" t="str">
        <f t="shared" si="230"/>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38"/>
        <v>0</v>
      </c>
      <c r="BH1096" s="54">
        <f t="shared" si="231"/>
        <v>0</v>
      </c>
      <c r="BI1096" s="54">
        <f t="shared" si="226"/>
        <v>0</v>
      </c>
      <c r="BJ1096" s="54">
        <f t="shared" si="239"/>
        <v>0</v>
      </c>
      <c r="BK1096" s="54">
        <f t="shared" si="227"/>
        <v>0</v>
      </c>
      <c r="BL1096" s="54">
        <f t="shared" si="232"/>
        <v>0</v>
      </c>
      <c r="BM1096" s="54">
        <f t="shared" si="233"/>
        <v>0</v>
      </c>
      <c r="BN1096" s="54" t="str">
        <f t="shared" si="234"/>
        <v>ne</v>
      </c>
      <c r="BO1096" s="54" t="str">
        <f t="shared" si="235"/>
        <v>ne</v>
      </c>
      <c r="BP1096" s="54" t="str">
        <f t="shared" si="235"/>
        <v>ne</v>
      </c>
      <c r="BQ1096" s="54" t="str">
        <f t="shared" si="236"/>
        <v>ne</v>
      </c>
      <c r="BR1096" s="54" t="str">
        <f t="shared" si="237"/>
        <v>ne</v>
      </c>
      <c r="BS1096" s="54" t="str">
        <f t="shared" si="228"/>
        <v>ne</v>
      </c>
    </row>
    <row r="1097" spans="2:71" x14ac:dyDescent="0.2">
      <c r="B1097" s="54" t="e">
        <f>VLOOKUP(E1097,'VPS1'!$J$10:$J$29,1,FALSE)</f>
        <v>#N/A</v>
      </c>
      <c r="C1097" s="131" t="str">
        <f t="shared" si="229"/>
        <v/>
      </c>
      <c r="D1097" s="132"/>
      <c r="E1097" s="132"/>
      <c r="F1097" s="55"/>
      <c r="G1097" s="132"/>
      <c r="H1097" s="132"/>
      <c r="I1097" s="132"/>
      <c r="J1097" s="132"/>
      <c r="K1097" s="132"/>
      <c r="L1097" s="133"/>
      <c r="M1097" s="134"/>
      <c r="N1097" s="132"/>
      <c r="O1097" s="132"/>
      <c r="P1097" s="134" t="str">
        <f t="shared" si="230"/>
        <v>nepildyti</v>
      </c>
      <c r="Q1097" s="135" t="str">
        <f t="shared" si="230"/>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38"/>
        <v>0</v>
      </c>
      <c r="BH1097" s="54">
        <f t="shared" si="231"/>
        <v>0</v>
      </c>
      <c r="BI1097" s="54">
        <f t="shared" si="226"/>
        <v>0</v>
      </c>
      <c r="BJ1097" s="54">
        <f t="shared" si="239"/>
        <v>0</v>
      </c>
      <c r="BK1097" s="54">
        <f t="shared" si="227"/>
        <v>0</v>
      </c>
      <c r="BL1097" s="54">
        <f t="shared" si="232"/>
        <v>0</v>
      </c>
      <c r="BM1097" s="54">
        <f t="shared" si="233"/>
        <v>0</v>
      </c>
      <c r="BN1097" s="54" t="str">
        <f t="shared" si="234"/>
        <v>ne</v>
      </c>
      <c r="BO1097" s="54" t="str">
        <f t="shared" si="235"/>
        <v>ne</v>
      </c>
      <c r="BP1097" s="54" t="str">
        <f t="shared" si="235"/>
        <v>ne</v>
      </c>
      <c r="BQ1097" s="54" t="str">
        <f t="shared" si="236"/>
        <v>ne</v>
      </c>
      <c r="BR1097" s="54" t="str">
        <f t="shared" si="237"/>
        <v>ne</v>
      </c>
      <c r="BS1097" s="54" t="str">
        <f t="shared" si="228"/>
        <v>ne</v>
      </c>
    </row>
    <row r="1098" spans="2:71" x14ac:dyDescent="0.2">
      <c r="B1098" s="54" t="e">
        <f>VLOOKUP(E1098,'VPS1'!$J$10:$J$29,1,FALSE)</f>
        <v>#N/A</v>
      </c>
      <c r="C1098" s="131" t="str">
        <f t="shared" si="229"/>
        <v/>
      </c>
      <c r="D1098" s="132"/>
      <c r="E1098" s="132"/>
      <c r="F1098" s="55"/>
      <c r="G1098" s="132"/>
      <c r="H1098" s="132"/>
      <c r="I1098" s="132"/>
      <c r="J1098" s="132"/>
      <c r="K1098" s="132"/>
      <c r="L1098" s="133"/>
      <c r="M1098" s="134"/>
      <c r="N1098" s="132"/>
      <c r="O1098" s="132"/>
      <c r="P1098" s="134" t="str">
        <f t="shared" si="230"/>
        <v>nepildyti</v>
      </c>
      <c r="Q1098" s="135" t="str">
        <f t="shared" si="230"/>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38"/>
        <v>0</v>
      </c>
      <c r="BH1098" s="54">
        <f t="shared" si="231"/>
        <v>0</v>
      </c>
      <c r="BI1098" s="54">
        <f t="shared" ref="BI1098:BI1161" si="240">IF($AH1098&gt;0,YEAR($AH1098),)</f>
        <v>0</v>
      </c>
      <c r="BJ1098" s="54">
        <f t="shared" si="239"/>
        <v>0</v>
      </c>
      <c r="BK1098" s="54">
        <f t="shared" ref="BK1098:BK1161" si="241">IF($AJ1098&gt;0,YEAR($AJ1098),)</f>
        <v>0</v>
      </c>
      <c r="BL1098" s="54">
        <f t="shared" si="232"/>
        <v>0</v>
      </c>
      <c r="BM1098" s="54">
        <f t="shared" si="233"/>
        <v>0</v>
      </c>
      <c r="BN1098" s="54" t="str">
        <f t="shared" si="234"/>
        <v>ne</v>
      </c>
      <c r="BO1098" s="54" t="str">
        <f t="shared" si="235"/>
        <v>ne</v>
      </c>
      <c r="BP1098" s="54" t="str">
        <f t="shared" si="235"/>
        <v>ne</v>
      </c>
      <c r="BQ1098" s="54" t="str">
        <f t="shared" si="236"/>
        <v>ne</v>
      </c>
      <c r="BR1098" s="54" t="str">
        <f t="shared" si="237"/>
        <v>ne</v>
      </c>
      <c r="BS1098" s="54" t="str">
        <f t="shared" ref="BS1098:BS1161" si="242">IF(BK1098&gt;0,"taip","ne")</f>
        <v>ne</v>
      </c>
    </row>
    <row r="1099" spans="2:71" x14ac:dyDescent="0.2">
      <c r="B1099" s="54" t="e">
        <f>VLOOKUP(E1099,'VPS1'!$J$10:$J$29,1,FALSE)</f>
        <v>#N/A</v>
      </c>
      <c r="C1099" s="131" t="str">
        <f t="shared" ref="C1099:C1162" si="243">LEFT(E1099,4)</f>
        <v/>
      </c>
      <c r="D1099" s="132"/>
      <c r="E1099" s="132"/>
      <c r="F1099" s="55"/>
      <c r="G1099" s="132"/>
      <c r="H1099" s="132"/>
      <c r="I1099" s="132"/>
      <c r="J1099" s="132"/>
      <c r="K1099" s="132"/>
      <c r="L1099" s="133"/>
      <c r="M1099" s="134"/>
      <c r="N1099" s="132"/>
      <c r="O1099" s="132"/>
      <c r="P1099" s="134" t="str">
        <f t="shared" ref="P1099:Q1162" si="244">IF($N1099="fizinis asmuo","užpildykite","nepildyti")</f>
        <v>nepildyti</v>
      </c>
      <c r="Q1099" s="135" t="str">
        <f t="shared" si="244"/>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38"/>
        <v>0</v>
      </c>
      <c r="BH1099" s="54">
        <f t="shared" ref="BH1099:BH1162" si="245">IF($AF1099&gt;0,YEAR($AF1099),)</f>
        <v>0</v>
      </c>
      <c r="BI1099" s="54">
        <f t="shared" si="240"/>
        <v>0</v>
      </c>
      <c r="BJ1099" s="54">
        <f t="shared" si="239"/>
        <v>0</v>
      </c>
      <c r="BK1099" s="54">
        <f t="shared" si="241"/>
        <v>0</v>
      </c>
      <c r="BL1099" s="54">
        <f t="shared" ref="BL1099:BL1162" si="246">IF($AK1099&gt;0,$AK1099,)</f>
        <v>0</v>
      </c>
      <c r="BM1099" s="54">
        <f t="shared" ref="BM1099:BM1162" si="247">IF($AL1099&gt;0,$AL1099,)</f>
        <v>0</v>
      </c>
      <c r="BN1099" s="54" t="str">
        <f t="shared" ref="BN1099:BN1162" si="248">IF(BH1099&gt;0,"taip","ne")</f>
        <v>ne</v>
      </c>
      <c r="BO1099" s="54" t="str">
        <f t="shared" ref="BO1099:BP1162" si="249">IF(BI1099&gt;0,"taip","ne")</f>
        <v>ne</v>
      </c>
      <c r="BP1099" s="54" t="str">
        <f t="shared" si="249"/>
        <v>ne</v>
      </c>
      <c r="BQ1099" s="54" t="str">
        <f t="shared" ref="BQ1099:BQ1162" si="250">IF(BL1099&gt;0,"taip","ne")</f>
        <v>ne</v>
      </c>
      <c r="BR1099" s="54" t="str">
        <f t="shared" ref="BR1099:BR1162" si="251">IF(BM1099&gt;0,"taip","ne")</f>
        <v>ne</v>
      </c>
      <c r="BS1099" s="54" t="str">
        <f t="shared" si="242"/>
        <v>ne</v>
      </c>
    </row>
    <row r="1100" spans="2:71" x14ac:dyDescent="0.2">
      <c r="B1100" s="54" t="e">
        <f>VLOOKUP(E1100,'VPS1'!$J$10:$J$29,1,FALSE)</f>
        <v>#N/A</v>
      </c>
      <c r="C1100" s="131" t="str">
        <f t="shared" si="243"/>
        <v/>
      </c>
      <c r="D1100" s="132"/>
      <c r="E1100" s="132"/>
      <c r="F1100" s="55"/>
      <c r="G1100" s="132"/>
      <c r="H1100" s="132"/>
      <c r="I1100" s="132"/>
      <c r="J1100" s="132"/>
      <c r="K1100" s="132"/>
      <c r="L1100" s="133"/>
      <c r="M1100" s="134"/>
      <c r="N1100" s="132"/>
      <c r="O1100" s="132"/>
      <c r="P1100" s="134" t="str">
        <f t="shared" si="244"/>
        <v>nepildyti</v>
      </c>
      <c r="Q1100" s="135" t="str">
        <f t="shared" si="24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38"/>
        <v>0</v>
      </c>
      <c r="BH1100" s="54">
        <f t="shared" si="245"/>
        <v>0</v>
      </c>
      <c r="BI1100" s="54">
        <f t="shared" si="240"/>
        <v>0</v>
      </c>
      <c r="BJ1100" s="54">
        <f t="shared" si="239"/>
        <v>0</v>
      </c>
      <c r="BK1100" s="54">
        <f t="shared" si="241"/>
        <v>0</v>
      </c>
      <c r="BL1100" s="54">
        <f t="shared" si="246"/>
        <v>0</v>
      </c>
      <c r="BM1100" s="54">
        <f t="shared" si="247"/>
        <v>0</v>
      </c>
      <c r="BN1100" s="54" t="str">
        <f t="shared" si="248"/>
        <v>ne</v>
      </c>
      <c r="BO1100" s="54" t="str">
        <f t="shared" si="249"/>
        <v>ne</v>
      </c>
      <c r="BP1100" s="54" t="str">
        <f t="shared" si="249"/>
        <v>ne</v>
      </c>
      <c r="BQ1100" s="54" t="str">
        <f t="shared" si="250"/>
        <v>ne</v>
      </c>
      <c r="BR1100" s="54" t="str">
        <f t="shared" si="251"/>
        <v>ne</v>
      </c>
      <c r="BS1100" s="54" t="str">
        <f t="shared" si="242"/>
        <v>ne</v>
      </c>
    </row>
    <row r="1101" spans="2:71" x14ac:dyDescent="0.2">
      <c r="B1101" s="54" t="e">
        <f>VLOOKUP(E1101,'VPS1'!$J$10:$J$29,1,FALSE)</f>
        <v>#N/A</v>
      </c>
      <c r="C1101" s="131" t="str">
        <f t="shared" si="243"/>
        <v/>
      </c>
      <c r="D1101" s="132"/>
      <c r="E1101" s="132"/>
      <c r="F1101" s="55"/>
      <c r="G1101" s="132"/>
      <c r="H1101" s="132"/>
      <c r="I1101" s="132"/>
      <c r="J1101" s="132"/>
      <c r="K1101" s="132"/>
      <c r="L1101" s="133"/>
      <c r="M1101" s="134"/>
      <c r="N1101" s="132"/>
      <c r="O1101" s="132"/>
      <c r="P1101" s="134" t="str">
        <f t="shared" si="244"/>
        <v>nepildyti</v>
      </c>
      <c r="Q1101" s="135" t="str">
        <f t="shared" si="24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38"/>
        <v>0</v>
      </c>
      <c r="BH1101" s="54">
        <f t="shared" si="245"/>
        <v>0</v>
      </c>
      <c r="BI1101" s="54">
        <f t="shared" si="240"/>
        <v>0</v>
      </c>
      <c r="BJ1101" s="54">
        <f t="shared" si="239"/>
        <v>0</v>
      </c>
      <c r="BK1101" s="54">
        <f t="shared" si="241"/>
        <v>0</v>
      </c>
      <c r="BL1101" s="54">
        <f t="shared" si="246"/>
        <v>0</v>
      </c>
      <c r="BM1101" s="54">
        <f t="shared" si="247"/>
        <v>0</v>
      </c>
      <c r="BN1101" s="54" t="str">
        <f t="shared" si="248"/>
        <v>ne</v>
      </c>
      <c r="BO1101" s="54" t="str">
        <f t="shared" si="249"/>
        <v>ne</v>
      </c>
      <c r="BP1101" s="54" t="str">
        <f t="shared" si="249"/>
        <v>ne</v>
      </c>
      <c r="BQ1101" s="54" t="str">
        <f t="shared" si="250"/>
        <v>ne</v>
      </c>
      <c r="BR1101" s="54" t="str">
        <f t="shared" si="251"/>
        <v>ne</v>
      </c>
      <c r="BS1101" s="54" t="str">
        <f t="shared" si="242"/>
        <v>ne</v>
      </c>
    </row>
    <row r="1102" spans="2:71" x14ac:dyDescent="0.2">
      <c r="B1102" s="54" t="e">
        <f>VLOOKUP(E1102,'VPS1'!$J$10:$J$29,1,FALSE)</f>
        <v>#N/A</v>
      </c>
      <c r="C1102" s="131" t="str">
        <f t="shared" si="243"/>
        <v/>
      </c>
      <c r="D1102" s="132"/>
      <c r="E1102" s="132"/>
      <c r="F1102" s="55"/>
      <c r="G1102" s="132"/>
      <c r="H1102" s="132"/>
      <c r="I1102" s="132"/>
      <c r="J1102" s="132"/>
      <c r="K1102" s="132"/>
      <c r="L1102" s="133"/>
      <c r="M1102" s="134"/>
      <c r="N1102" s="132"/>
      <c r="O1102" s="132"/>
      <c r="P1102" s="134" t="str">
        <f t="shared" si="244"/>
        <v>nepildyti</v>
      </c>
      <c r="Q1102" s="135" t="str">
        <f t="shared" si="24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38"/>
        <v>0</v>
      </c>
      <c r="BH1102" s="54">
        <f t="shared" si="245"/>
        <v>0</v>
      </c>
      <c r="BI1102" s="54">
        <f t="shared" si="240"/>
        <v>0</v>
      </c>
      <c r="BJ1102" s="54">
        <f t="shared" si="239"/>
        <v>0</v>
      </c>
      <c r="BK1102" s="54">
        <f t="shared" si="241"/>
        <v>0</v>
      </c>
      <c r="BL1102" s="54">
        <f t="shared" si="246"/>
        <v>0</v>
      </c>
      <c r="BM1102" s="54">
        <f t="shared" si="247"/>
        <v>0</v>
      </c>
      <c r="BN1102" s="54" t="str">
        <f t="shared" si="248"/>
        <v>ne</v>
      </c>
      <c r="BO1102" s="54" t="str">
        <f t="shared" si="249"/>
        <v>ne</v>
      </c>
      <c r="BP1102" s="54" t="str">
        <f t="shared" si="249"/>
        <v>ne</v>
      </c>
      <c r="BQ1102" s="54" t="str">
        <f t="shared" si="250"/>
        <v>ne</v>
      </c>
      <c r="BR1102" s="54" t="str">
        <f t="shared" si="251"/>
        <v>ne</v>
      </c>
      <c r="BS1102" s="54" t="str">
        <f t="shared" si="242"/>
        <v>ne</v>
      </c>
    </row>
    <row r="1103" spans="2:71" x14ac:dyDescent="0.2">
      <c r="B1103" s="54" t="e">
        <f>VLOOKUP(E1103,'VPS1'!$J$10:$J$29,1,FALSE)</f>
        <v>#N/A</v>
      </c>
      <c r="C1103" s="131" t="str">
        <f t="shared" si="243"/>
        <v/>
      </c>
      <c r="D1103" s="132"/>
      <c r="E1103" s="132"/>
      <c r="F1103" s="55"/>
      <c r="G1103" s="132"/>
      <c r="H1103" s="132"/>
      <c r="I1103" s="132"/>
      <c r="J1103" s="132"/>
      <c r="K1103" s="132"/>
      <c r="L1103" s="133"/>
      <c r="M1103" s="134"/>
      <c r="N1103" s="132"/>
      <c r="O1103" s="132"/>
      <c r="P1103" s="134" t="str">
        <f t="shared" si="244"/>
        <v>nepildyti</v>
      </c>
      <c r="Q1103" s="135" t="str">
        <f t="shared" si="24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38"/>
        <v>0</v>
      </c>
      <c r="BH1103" s="54">
        <f t="shared" si="245"/>
        <v>0</v>
      </c>
      <c r="BI1103" s="54">
        <f t="shared" si="240"/>
        <v>0</v>
      </c>
      <c r="BJ1103" s="54">
        <f t="shared" si="239"/>
        <v>0</v>
      </c>
      <c r="BK1103" s="54">
        <f t="shared" si="241"/>
        <v>0</v>
      </c>
      <c r="BL1103" s="54">
        <f t="shared" si="246"/>
        <v>0</v>
      </c>
      <c r="BM1103" s="54">
        <f t="shared" si="247"/>
        <v>0</v>
      </c>
      <c r="BN1103" s="54" t="str">
        <f t="shared" si="248"/>
        <v>ne</v>
      </c>
      <c r="BO1103" s="54" t="str">
        <f t="shared" si="249"/>
        <v>ne</v>
      </c>
      <c r="BP1103" s="54" t="str">
        <f t="shared" si="249"/>
        <v>ne</v>
      </c>
      <c r="BQ1103" s="54" t="str">
        <f t="shared" si="250"/>
        <v>ne</v>
      </c>
      <c r="BR1103" s="54" t="str">
        <f t="shared" si="251"/>
        <v>ne</v>
      </c>
      <c r="BS1103" s="54" t="str">
        <f t="shared" si="242"/>
        <v>ne</v>
      </c>
    </row>
    <row r="1104" spans="2:71" x14ac:dyDescent="0.2">
      <c r="B1104" s="54" t="e">
        <f>VLOOKUP(E1104,'VPS1'!$J$10:$J$29,1,FALSE)</f>
        <v>#N/A</v>
      </c>
      <c r="C1104" s="131" t="str">
        <f t="shared" si="243"/>
        <v/>
      </c>
      <c r="D1104" s="132"/>
      <c r="E1104" s="132"/>
      <c r="F1104" s="55"/>
      <c r="G1104" s="132"/>
      <c r="H1104" s="132"/>
      <c r="I1104" s="132"/>
      <c r="J1104" s="132"/>
      <c r="K1104" s="132"/>
      <c r="L1104" s="133"/>
      <c r="M1104" s="134"/>
      <c r="N1104" s="132"/>
      <c r="O1104" s="132"/>
      <c r="P1104" s="134" t="str">
        <f t="shared" si="244"/>
        <v>nepildyti</v>
      </c>
      <c r="Q1104" s="135" t="str">
        <f t="shared" si="24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38"/>
        <v>0</v>
      </c>
      <c r="BH1104" s="54">
        <f t="shared" si="245"/>
        <v>0</v>
      </c>
      <c r="BI1104" s="54">
        <f t="shared" si="240"/>
        <v>0</v>
      </c>
      <c r="BJ1104" s="54">
        <f t="shared" si="239"/>
        <v>0</v>
      </c>
      <c r="BK1104" s="54">
        <f t="shared" si="241"/>
        <v>0</v>
      </c>
      <c r="BL1104" s="54">
        <f t="shared" si="246"/>
        <v>0</v>
      </c>
      <c r="BM1104" s="54">
        <f t="shared" si="247"/>
        <v>0</v>
      </c>
      <c r="BN1104" s="54" t="str">
        <f t="shared" si="248"/>
        <v>ne</v>
      </c>
      <c r="BO1104" s="54" t="str">
        <f t="shared" si="249"/>
        <v>ne</v>
      </c>
      <c r="BP1104" s="54" t="str">
        <f t="shared" si="249"/>
        <v>ne</v>
      </c>
      <c r="BQ1104" s="54" t="str">
        <f t="shared" si="250"/>
        <v>ne</v>
      </c>
      <c r="BR1104" s="54" t="str">
        <f t="shared" si="251"/>
        <v>ne</v>
      </c>
      <c r="BS1104" s="54" t="str">
        <f t="shared" si="242"/>
        <v>ne</v>
      </c>
    </row>
    <row r="1105" spans="2:71" x14ac:dyDescent="0.2">
      <c r="B1105" s="54" t="e">
        <f>VLOOKUP(E1105,'VPS1'!$J$10:$J$29,1,FALSE)</f>
        <v>#N/A</v>
      </c>
      <c r="C1105" s="131" t="str">
        <f t="shared" si="243"/>
        <v/>
      </c>
      <c r="D1105" s="132"/>
      <c r="E1105" s="132"/>
      <c r="F1105" s="55"/>
      <c r="G1105" s="132"/>
      <c r="H1105" s="132"/>
      <c r="I1105" s="132"/>
      <c r="J1105" s="132"/>
      <c r="K1105" s="132"/>
      <c r="L1105" s="133"/>
      <c r="M1105" s="134"/>
      <c r="N1105" s="132"/>
      <c r="O1105" s="132"/>
      <c r="P1105" s="134" t="str">
        <f t="shared" si="244"/>
        <v>nepildyti</v>
      </c>
      <c r="Q1105" s="135" t="str">
        <f t="shared" si="24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38"/>
        <v>0</v>
      </c>
      <c r="BH1105" s="54">
        <f t="shared" si="245"/>
        <v>0</v>
      </c>
      <c r="BI1105" s="54">
        <f t="shared" si="240"/>
        <v>0</v>
      </c>
      <c r="BJ1105" s="54">
        <f t="shared" si="239"/>
        <v>0</v>
      </c>
      <c r="BK1105" s="54">
        <f t="shared" si="241"/>
        <v>0</v>
      </c>
      <c r="BL1105" s="54">
        <f t="shared" si="246"/>
        <v>0</v>
      </c>
      <c r="BM1105" s="54">
        <f t="shared" si="247"/>
        <v>0</v>
      </c>
      <c r="BN1105" s="54" t="str">
        <f t="shared" si="248"/>
        <v>ne</v>
      </c>
      <c r="BO1105" s="54" t="str">
        <f t="shared" si="249"/>
        <v>ne</v>
      </c>
      <c r="BP1105" s="54" t="str">
        <f t="shared" si="249"/>
        <v>ne</v>
      </c>
      <c r="BQ1105" s="54" t="str">
        <f t="shared" si="250"/>
        <v>ne</v>
      </c>
      <c r="BR1105" s="54" t="str">
        <f t="shared" si="251"/>
        <v>ne</v>
      </c>
      <c r="BS1105" s="54" t="str">
        <f t="shared" si="242"/>
        <v>ne</v>
      </c>
    </row>
    <row r="1106" spans="2:71" x14ac:dyDescent="0.2">
      <c r="B1106" s="54" t="e">
        <f>VLOOKUP(E1106,'VPS1'!$J$10:$J$29,1,FALSE)</f>
        <v>#N/A</v>
      </c>
      <c r="C1106" s="131" t="str">
        <f t="shared" si="243"/>
        <v/>
      </c>
      <c r="D1106" s="132"/>
      <c r="E1106" s="132"/>
      <c r="F1106" s="55"/>
      <c r="G1106" s="132"/>
      <c r="H1106" s="132"/>
      <c r="I1106" s="132"/>
      <c r="J1106" s="132"/>
      <c r="K1106" s="132"/>
      <c r="L1106" s="133"/>
      <c r="M1106" s="134"/>
      <c r="N1106" s="132"/>
      <c r="O1106" s="132"/>
      <c r="P1106" s="134" t="str">
        <f t="shared" si="244"/>
        <v>nepildyti</v>
      </c>
      <c r="Q1106" s="135" t="str">
        <f t="shared" si="24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si="238"/>
        <v>0</v>
      </c>
      <c r="BH1106" s="54">
        <f t="shared" si="245"/>
        <v>0</v>
      </c>
      <c r="BI1106" s="54">
        <f t="shared" si="240"/>
        <v>0</v>
      </c>
      <c r="BJ1106" s="54">
        <f t="shared" si="239"/>
        <v>0</v>
      </c>
      <c r="BK1106" s="54">
        <f t="shared" si="241"/>
        <v>0</v>
      </c>
      <c r="BL1106" s="54">
        <f t="shared" si="246"/>
        <v>0</v>
      </c>
      <c r="BM1106" s="54">
        <f t="shared" si="247"/>
        <v>0</v>
      </c>
      <c r="BN1106" s="54" t="str">
        <f t="shared" si="248"/>
        <v>ne</v>
      </c>
      <c r="BO1106" s="54" t="str">
        <f t="shared" si="249"/>
        <v>ne</v>
      </c>
      <c r="BP1106" s="54" t="str">
        <f t="shared" si="249"/>
        <v>ne</v>
      </c>
      <c r="BQ1106" s="54" t="str">
        <f t="shared" si="250"/>
        <v>ne</v>
      </c>
      <c r="BR1106" s="54" t="str">
        <f t="shared" si="251"/>
        <v>ne</v>
      </c>
      <c r="BS1106" s="54" t="str">
        <f t="shared" si="242"/>
        <v>ne</v>
      </c>
    </row>
    <row r="1107" spans="2:71" x14ac:dyDescent="0.2">
      <c r="B1107" s="54" t="e">
        <f>VLOOKUP(E1107,'VPS1'!$J$10:$J$29,1,FALSE)</f>
        <v>#N/A</v>
      </c>
      <c r="C1107" s="131" t="str">
        <f t="shared" si="243"/>
        <v/>
      </c>
      <c r="D1107" s="132"/>
      <c r="E1107" s="132"/>
      <c r="F1107" s="55"/>
      <c r="G1107" s="132"/>
      <c r="H1107" s="132"/>
      <c r="I1107" s="132"/>
      <c r="J1107" s="132"/>
      <c r="K1107" s="132"/>
      <c r="L1107" s="133"/>
      <c r="M1107" s="134"/>
      <c r="N1107" s="132"/>
      <c r="O1107" s="132"/>
      <c r="P1107" s="134" t="str">
        <f t="shared" si="244"/>
        <v>nepildyti</v>
      </c>
      <c r="Q1107" s="135" t="str">
        <f t="shared" si="24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38"/>
        <v>0</v>
      </c>
      <c r="BH1107" s="54">
        <f t="shared" si="245"/>
        <v>0</v>
      </c>
      <c r="BI1107" s="54">
        <f t="shared" si="240"/>
        <v>0</v>
      </c>
      <c r="BJ1107" s="54">
        <f t="shared" si="239"/>
        <v>0</v>
      </c>
      <c r="BK1107" s="54">
        <f t="shared" si="241"/>
        <v>0</v>
      </c>
      <c r="BL1107" s="54">
        <f t="shared" si="246"/>
        <v>0</v>
      </c>
      <c r="BM1107" s="54">
        <f t="shared" si="247"/>
        <v>0</v>
      </c>
      <c r="BN1107" s="54" t="str">
        <f t="shared" si="248"/>
        <v>ne</v>
      </c>
      <c r="BO1107" s="54" t="str">
        <f t="shared" si="249"/>
        <v>ne</v>
      </c>
      <c r="BP1107" s="54" t="str">
        <f t="shared" si="249"/>
        <v>ne</v>
      </c>
      <c r="BQ1107" s="54" t="str">
        <f t="shared" si="250"/>
        <v>ne</v>
      </c>
      <c r="BR1107" s="54" t="str">
        <f t="shared" si="251"/>
        <v>ne</v>
      </c>
      <c r="BS1107" s="54" t="str">
        <f t="shared" si="242"/>
        <v>ne</v>
      </c>
    </row>
    <row r="1108" spans="2:71" x14ac:dyDescent="0.2">
      <c r="B1108" s="54" t="e">
        <f>VLOOKUP(E1108,'VPS1'!$J$10:$J$29,1,FALSE)</f>
        <v>#N/A</v>
      </c>
      <c r="C1108" s="131" t="str">
        <f t="shared" si="243"/>
        <v/>
      </c>
      <c r="D1108" s="132"/>
      <c r="E1108" s="132"/>
      <c r="F1108" s="55"/>
      <c r="G1108" s="132"/>
      <c r="H1108" s="132"/>
      <c r="I1108" s="132"/>
      <c r="J1108" s="132"/>
      <c r="K1108" s="132"/>
      <c r="L1108" s="133"/>
      <c r="M1108" s="134"/>
      <c r="N1108" s="132"/>
      <c r="O1108" s="132"/>
      <c r="P1108" s="134" t="str">
        <f t="shared" si="244"/>
        <v>nepildyti</v>
      </c>
      <c r="Q1108" s="135" t="str">
        <f t="shared" si="24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38"/>
        <v>0</v>
      </c>
      <c r="BH1108" s="54">
        <f t="shared" si="245"/>
        <v>0</v>
      </c>
      <c r="BI1108" s="54">
        <f t="shared" si="240"/>
        <v>0</v>
      </c>
      <c r="BJ1108" s="54">
        <f t="shared" si="239"/>
        <v>0</v>
      </c>
      <c r="BK1108" s="54">
        <f t="shared" si="241"/>
        <v>0</v>
      </c>
      <c r="BL1108" s="54">
        <f t="shared" si="246"/>
        <v>0</v>
      </c>
      <c r="BM1108" s="54">
        <f t="shared" si="247"/>
        <v>0</v>
      </c>
      <c r="BN1108" s="54" t="str">
        <f t="shared" si="248"/>
        <v>ne</v>
      </c>
      <c r="BO1108" s="54" t="str">
        <f t="shared" si="249"/>
        <v>ne</v>
      </c>
      <c r="BP1108" s="54" t="str">
        <f t="shared" si="249"/>
        <v>ne</v>
      </c>
      <c r="BQ1108" s="54" t="str">
        <f t="shared" si="250"/>
        <v>ne</v>
      </c>
      <c r="BR1108" s="54" t="str">
        <f t="shared" si="251"/>
        <v>ne</v>
      </c>
      <c r="BS1108" s="54" t="str">
        <f t="shared" si="242"/>
        <v>ne</v>
      </c>
    </row>
    <row r="1109" spans="2:71" x14ac:dyDescent="0.2">
      <c r="B1109" s="54" t="e">
        <f>VLOOKUP(E1109,'VPS1'!$J$10:$J$29,1,FALSE)</f>
        <v>#N/A</v>
      </c>
      <c r="C1109" s="131" t="str">
        <f t="shared" si="243"/>
        <v/>
      </c>
      <c r="D1109" s="132"/>
      <c r="E1109" s="132"/>
      <c r="F1109" s="55"/>
      <c r="G1109" s="132"/>
      <c r="H1109" s="132"/>
      <c r="I1109" s="132"/>
      <c r="J1109" s="132"/>
      <c r="K1109" s="132"/>
      <c r="L1109" s="133"/>
      <c r="M1109" s="134"/>
      <c r="N1109" s="132"/>
      <c r="O1109" s="132"/>
      <c r="P1109" s="134" t="str">
        <f t="shared" si="244"/>
        <v>nepildyti</v>
      </c>
      <c r="Q1109" s="135" t="str">
        <f t="shared" si="24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38"/>
        <v>0</v>
      </c>
      <c r="BH1109" s="54">
        <f t="shared" si="245"/>
        <v>0</v>
      </c>
      <c r="BI1109" s="54">
        <f t="shared" si="240"/>
        <v>0</v>
      </c>
      <c r="BJ1109" s="54">
        <f t="shared" si="239"/>
        <v>0</v>
      </c>
      <c r="BK1109" s="54">
        <f t="shared" si="241"/>
        <v>0</v>
      </c>
      <c r="BL1109" s="54">
        <f t="shared" si="246"/>
        <v>0</v>
      </c>
      <c r="BM1109" s="54">
        <f t="shared" si="247"/>
        <v>0</v>
      </c>
      <c r="BN1109" s="54" t="str">
        <f t="shared" si="248"/>
        <v>ne</v>
      </c>
      <c r="BO1109" s="54" t="str">
        <f t="shared" si="249"/>
        <v>ne</v>
      </c>
      <c r="BP1109" s="54" t="str">
        <f t="shared" si="249"/>
        <v>ne</v>
      </c>
      <c r="BQ1109" s="54" t="str">
        <f t="shared" si="250"/>
        <v>ne</v>
      </c>
      <c r="BR1109" s="54" t="str">
        <f t="shared" si="251"/>
        <v>ne</v>
      </c>
      <c r="BS1109" s="54" t="str">
        <f t="shared" si="242"/>
        <v>ne</v>
      </c>
    </row>
    <row r="1110" spans="2:71" x14ac:dyDescent="0.2">
      <c r="B1110" s="54" t="e">
        <f>VLOOKUP(E1110,'VPS1'!$J$10:$J$29,1,FALSE)</f>
        <v>#N/A</v>
      </c>
      <c r="C1110" s="131" t="str">
        <f t="shared" si="243"/>
        <v/>
      </c>
      <c r="D1110" s="132"/>
      <c r="E1110" s="132"/>
      <c r="F1110" s="55"/>
      <c r="G1110" s="132"/>
      <c r="H1110" s="132"/>
      <c r="I1110" s="132"/>
      <c r="J1110" s="132"/>
      <c r="K1110" s="132"/>
      <c r="L1110" s="133"/>
      <c r="M1110" s="134"/>
      <c r="N1110" s="132"/>
      <c r="O1110" s="132"/>
      <c r="P1110" s="134" t="str">
        <f t="shared" si="244"/>
        <v>nepildyti</v>
      </c>
      <c r="Q1110" s="135" t="str">
        <f t="shared" si="24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ref="BG1110:BG1173" si="252">IF($F1110&gt;0,YEAR($F1110),)</f>
        <v>0</v>
      </c>
      <c r="BH1110" s="54">
        <f t="shared" si="245"/>
        <v>0</v>
      </c>
      <c r="BI1110" s="54">
        <f t="shared" si="240"/>
        <v>0</v>
      </c>
      <c r="BJ1110" s="54">
        <f t="shared" ref="BJ1110:BJ1173" si="253">IF($AI1110&gt;0,YEAR($AI1110),)</f>
        <v>0</v>
      </c>
      <c r="BK1110" s="54">
        <f t="shared" si="241"/>
        <v>0</v>
      </c>
      <c r="BL1110" s="54">
        <f t="shared" si="246"/>
        <v>0</v>
      </c>
      <c r="BM1110" s="54">
        <f t="shared" si="247"/>
        <v>0</v>
      </c>
      <c r="BN1110" s="54" t="str">
        <f t="shared" si="248"/>
        <v>ne</v>
      </c>
      <c r="BO1110" s="54" t="str">
        <f t="shared" si="249"/>
        <v>ne</v>
      </c>
      <c r="BP1110" s="54" t="str">
        <f t="shared" si="249"/>
        <v>ne</v>
      </c>
      <c r="BQ1110" s="54" t="str">
        <f t="shared" si="250"/>
        <v>ne</v>
      </c>
      <c r="BR1110" s="54" t="str">
        <f t="shared" si="251"/>
        <v>ne</v>
      </c>
      <c r="BS1110" s="54" t="str">
        <f t="shared" si="242"/>
        <v>ne</v>
      </c>
    </row>
    <row r="1111" spans="2:71" x14ac:dyDescent="0.2">
      <c r="B1111" s="54" t="e">
        <f>VLOOKUP(E1111,'VPS1'!$J$10:$J$29,1,FALSE)</f>
        <v>#N/A</v>
      </c>
      <c r="C1111" s="131" t="str">
        <f t="shared" si="243"/>
        <v/>
      </c>
      <c r="D1111" s="132"/>
      <c r="E1111" s="132"/>
      <c r="F1111" s="55"/>
      <c r="G1111" s="132"/>
      <c r="H1111" s="132"/>
      <c r="I1111" s="132"/>
      <c r="J1111" s="132"/>
      <c r="K1111" s="132"/>
      <c r="L1111" s="133"/>
      <c r="M1111" s="134"/>
      <c r="N1111" s="132"/>
      <c r="O1111" s="132"/>
      <c r="P1111" s="134" t="str">
        <f t="shared" si="244"/>
        <v>nepildyti</v>
      </c>
      <c r="Q1111" s="135" t="str">
        <f t="shared" si="24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si="252"/>
        <v>0</v>
      </c>
      <c r="BH1111" s="54">
        <f t="shared" si="245"/>
        <v>0</v>
      </c>
      <c r="BI1111" s="54">
        <f t="shared" si="240"/>
        <v>0</v>
      </c>
      <c r="BJ1111" s="54">
        <f t="shared" si="253"/>
        <v>0</v>
      </c>
      <c r="BK1111" s="54">
        <f t="shared" si="241"/>
        <v>0</v>
      </c>
      <c r="BL1111" s="54">
        <f t="shared" si="246"/>
        <v>0</v>
      </c>
      <c r="BM1111" s="54">
        <f t="shared" si="247"/>
        <v>0</v>
      </c>
      <c r="BN1111" s="54" t="str">
        <f t="shared" si="248"/>
        <v>ne</v>
      </c>
      <c r="BO1111" s="54" t="str">
        <f t="shared" si="249"/>
        <v>ne</v>
      </c>
      <c r="BP1111" s="54" t="str">
        <f t="shared" si="249"/>
        <v>ne</v>
      </c>
      <c r="BQ1111" s="54" t="str">
        <f t="shared" si="250"/>
        <v>ne</v>
      </c>
      <c r="BR1111" s="54" t="str">
        <f t="shared" si="251"/>
        <v>ne</v>
      </c>
      <c r="BS1111" s="54" t="str">
        <f t="shared" si="242"/>
        <v>ne</v>
      </c>
    </row>
    <row r="1112" spans="2:71" x14ac:dyDescent="0.2">
      <c r="B1112" s="54" t="e">
        <f>VLOOKUP(E1112,'VPS1'!$J$10:$J$29,1,FALSE)</f>
        <v>#N/A</v>
      </c>
      <c r="C1112" s="131" t="str">
        <f t="shared" si="243"/>
        <v/>
      </c>
      <c r="D1112" s="132"/>
      <c r="E1112" s="132"/>
      <c r="F1112" s="55"/>
      <c r="G1112" s="132"/>
      <c r="H1112" s="132"/>
      <c r="I1112" s="132"/>
      <c r="J1112" s="132"/>
      <c r="K1112" s="132"/>
      <c r="L1112" s="133"/>
      <c r="M1112" s="134"/>
      <c r="N1112" s="132"/>
      <c r="O1112" s="132"/>
      <c r="P1112" s="134" t="str">
        <f t="shared" si="244"/>
        <v>nepildyti</v>
      </c>
      <c r="Q1112" s="135" t="str">
        <f t="shared" si="24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52"/>
        <v>0</v>
      </c>
      <c r="BH1112" s="54">
        <f t="shared" si="245"/>
        <v>0</v>
      </c>
      <c r="BI1112" s="54">
        <f t="shared" si="240"/>
        <v>0</v>
      </c>
      <c r="BJ1112" s="54">
        <f t="shared" si="253"/>
        <v>0</v>
      </c>
      <c r="BK1112" s="54">
        <f t="shared" si="241"/>
        <v>0</v>
      </c>
      <c r="BL1112" s="54">
        <f t="shared" si="246"/>
        <v>0</v>
      </c>
      <c r="BM1112" s="54">
        <f t="shared" si="247"/>
        <v>0</v>
      </c>
      <c r="BN1112" s="54" t="str">
        <f t="shared" si="248"/>
        <v>ne</v>
      </c>
      <c r="BO1112" s="54" t="str">
        <f t="shared" si="249"/>
        <v>ne</v>
      </c>
      <c r="BP1112" s="54" t="str">
        <f t="shared" si="249"/>
        <v>ne</v>
      </c>
      <c r="BQ1112" s="54" t="str">
        <f t="shared" si="250"/>
        <v>ne</v>
      </c>
      <c r="BR1112" s="54" t="str">
        <f t="shared" si="251"/>
        <v>ne</v>
      </c>
      <c r="BS1112" s="54" t="str">
        <f t="shared" si="242"/>
        <v>ne</v>
      </c>
    </row>
    <row r="1113" spans="2:71" x14ac:dyDescent="0.2">
      <c r="B1113" s="54" t="e">
        <f>VLOOKUP(E1113,'VPS1'!$J$10:$J$29,1,FALSE)</f>
        <v>#N/A</v>
      </c>
      <c r="C1113" s="131" t="str">
        <f t="shared" si="243"/>
        <v/>
      </c>
      <c r="D1113" s="132"/>
      <c r="E1113" s="132"/>
      <c r="F1113" s="55"/>
      <c r="G1113" s="132"/>
      <c r="H1113" s="132"/>
      <c r="I1113" s="132"/>
      <c r="J1113" s="132"/>
      <c r="K1113" s="132"/>
      <c r="L1113" s="133"/>
      <c r="M1113" s="134"/>
      <c r="N1113" s="132"/>
      <c r="O1113" s="132"/>
      <c r="P1113" s="134" t="str">
        <f t="shared" si="244"/>
        <v>nepildyti</v>
      </c>
      <c r="Q1113" s="135" t="str">
        <f t="shared" si="24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52"/>
        <v>0</v>
      </c>
      <c r="BH1113" s="54">
        <f t="shared" si="245"/>
        <v>0</v>
      </c>
      <c r="BI1113" s="54">
        <f t="shared" si="240"/>
        <v>0</v>
      </c>
      <c r="BJ1113" s="54">
        <f t="shared" si="253"/>
        <v>0</v>
      </c>
      <c r="BK1113" s="54">
        <f t="shared" si="241"/>
        <v>0</v>
      </c>
      <c r="BL1113" s="54">
        <f t="shared" si="246"/>
        <v>0</v>
      </c>
      <c r="BM1113" s="54">
        <f t="shared" si="247"/>
        <v>0</v>
      </c>
      <c r="BN1113" s="54" t="str">
        <f t="shared" si="248"/>
        <v>ne</v>
      </c>
      <c r="BO1113" s="54" t="str">
        <f t="shared" si="249"/>
        <v>ne</v>
      </c>
      <c r="BP1113" s="54" t="str">
        <f t="shared" si="249"/>
        <v>ne</v>
      </c>
      <c r="BQ1113" s="54" t="str">
        <f t="shared" si="250"/>
        <v>ne</v>
      </c>
      <c r="BR1113" s="54" t="str">
        <f t="shared" si="251"/>
        <v>ne</v>
      </c>
      <c r="BS1113" s="54" t="str">
        <f t="shared" si="242"/>
        <v>ne</v>
      </c>
    </row>
    <row r="1114" spans="2:71" x14ac:dyDescent="0.2">
      <c r="B1114" s="54" t="e">
        <f>VLOOKUP(E1114,'VPS1'!$J$10:$J$29,1,FALSE)</f>
        <v>#N/A</v>
      </c>
      <c r="C1114" s="131" t="str">
        <f t="shared" si="243"/>
        <v/>
      </c>
      <c r="D1114" s="132"/>
      <c r="E1114" s="132"/>
      <c r="F1114" s="55"/>
      <c r="G1114" s="132"/>
      <c r="H1114" s="132"/>
      <c r="I1114" s="132"/>
      <c r="J1114" s="132"/>
      <c r="K1114" s="132"/>
      <c r="L1114" s="133"/>
      <c r="M1114" s="134"/>
      <c r="N1114" s="132"/>
      <c r="O1114" s="132"/>
      <c r="P1114" s="134" t="str">
        <f t="shared" si="244"/>
        <v>nepildyti</v>
      </c>
      <c r="Q1114" s="135" t="str">
        <f t="shared" si="24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52"/>
        <v>0</v>
      </c>
      <c r="BH1114" s="54">
        <f t="shared" si="245"/>
        <v>0</v>
      </c>
      <c r="BI1114" s="54">
        <f t="shared" si="240"/>
        <v>0</v>
      </c>
      <c r="BJ1114" s="54">
        <f t="shared" si="253"/>
        <v>0</v>
      </c>
      <c r="BK1114" s="54">
        <f t="shared" si="241"/>
        <v>0</v>
      </c>
      <c r="BL1114" s="54">
        <f t="shared" si="246"/>
        <v>0</v>
      </c>
      <c r="BM1114" s="54">
        <f t="shared" si="247"/>
        <v>0</v>
      </c>
      <c r="BN1114" s="54" t="str">
        <f t="shared" si="248"/>
        <v>ne</v>
      </c>
      <c r="BO1114" s="54" t="str">
        <f t="shared" si="249"/>
        <v>ne</v>
      </c>
      <c r="BP1114" s="54" t="str">
        <f t="shared" si="249"/>
        <v>ne</v>
      </c>
      <c r="BQ1114" s="54" t="str">
        <f t="shared" si="250"/>
        <v>ne</v>
      </c>
      <c r="BR1114" s="54" t="str">
        <f t="shared" si="251"/>
        <v>ne</v>
      </c>
      <c r="BS1114" s="54" t="str">
        <f t="shared" si="242"/>
        <v>ne</v>
      </c>
    </row>
    <row r="1115" spans="2:71" x14ac:dyDescent="0.2">
      <c r="B1115" s="54" t="e">
        <f>VLOOKUP(E1115,'VPS1'!$J$10:$J$29,1,FALSE)</f>
        <v>#N/A</v>
      </c>
      <c r="C1115" s="131" t="str">
        <f t="shared" si="243"/>
        <v/>
      </c>
      <c r="D1115" s="132"/>
      <c r="E1115" s="132"/>
      <c r="F1115" s="55"/>
      <c r="G1115" s="132"/>
      <c r="H1115" s="132"/>
      <c r="I1115" s="132"/>
      <c r="J1115" s="132"/>
      <c r="K1115" s="132"/>
      <c r="L1115" s="133"/>
      <c r="M1115" s="134"/>
      <c r="N1115" s="132"/>
      <c r="O1115" s="132"/>
      <c r="P1115" s="134" t="str">
        <f t="shared" si="244"/>
        <v>nepildyti</v>
      </c>
      <c r="Q1115" s="135" t="str">
        <f t="shared" si="24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52"/>
        <v>0</v>
      </c>
      <c r="BH1115" s="54">
        <f t="shared" si="245"/>
        <v>0</v>
      </c>
      <c r="BI1115" s="54">
        <f t="shared" si="240"/>
        <v>0</v>
      </c>
      <c r="BJ1115" s="54">
        <f t="shared" si="253"/>
        <v>0</v>
      </c>
      <c r="BK1115" s="54">
        <f t="shared" si="241"/>
        <v>0</v>
      </c>
      <c r="BL1115" s="54">
        <f t="shared" si="246"/>
        <v>0</v>
      </c>
      <c r="BM1115" s="54">
        <f t="shared" si="247"/>
        <v>0</v>
      </c>
      <c r="BN1115" s="54" t="str">
        <f t="shared" si="248"/>
        <v>ne</v>
      </c>
      <c r="BO1115" s="54" t="str">
        <f t="shared" si="249"/>
        <v>ne</v>
      </c>
      <c r="BP1115" s="54" t="str">
        <f t="shared" si="249"/>
        <v>ne</v>
      </c>
      <c r="BQ1115" s="54" t="str">
        <f t="shared" si="250"/>
        <v>ne</v>
      </c>
      <c r="BR1115" s="54" t="str">
        <f t="shared" si="251"/>
        <v>ne</v>
      </c>
      <c r="BS1115" s="54" t="str">
        <f t="shared" si="242"/>
        <v>ne</v>
      </c>
    </row>
    <row r="1116" spans="2:71" x14ac:dyDescent="0.2">
      <c r="B1116" s="54" t="e">
        <f>VLOOKUP(E1116,'VPS1'!$J$10:$J$29,1,FALSE)</f>
        <v>#N/A</v>
      </c>
      <c r="C1116" s="131" t="str">
        <f t="shared" si="243"/>
        <v/>
      </c>
      <c r="D1116" s="132"/>
      <c r="E1116" s="132"/>
      <c r="F1116" s="55"/>
      <c r="G1116" s="132"/>
      <c r="H1116" s="132"/>
      <c r="I1116" s="132"/>
      <c r="J1116" s="132"/>
      <c r="K1116" s="132"/>
      <c r="L1116" s="133"/>
      <c r="M1116" s="134"/>
      <c r="N1116" s="132"/>
      <c r="O1116" s="132"/>
      <c r="P1116" s="134" t="str">
        <f t="shared" si="244"/>
        <v>nepildyti</v>
      </c>
      <c r="Q1116" s="135" t="str">
        <f t="shared" si="24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52"/>
        <v>0</v>
      </c>
      <c r="BH1116" s="54">
        <f t="shared" si="245"/>
        <v>0</v>
      </c>
      <c r="BI1116" s="54">
        <f t="shared" si="240"/>
        <v>0</v>
      </c>
      <c r="BJ1116" s="54">
        <f t="shared" si="253"/>
        <v>0</v>
      </c>
      <c r="BK1116" s="54">
        <f t="shared" si="241"/>
        <v>0</v>
      </c>
      <c r="BL1116" s="54">
        <f t="shared" si="246"/>
        <v>0</v>
      </c>
      <c r="BM1116" s="54">
        <f t="shared" si="247"/>
        <v>0</v>
      </c>
      <c r="BN1116" s="54" t="str">
        <f t="shared" si="248"/>
        <v>ne</v>
      </c>
      <c r="BO1116" s="54" t="str">
        <f t="shared" si="249"/>
        <v>ne</v>
      </c>
      <c r="BP1116" s="54" t="str">
        <f t="shared" si="249"/>
        <v>ne</v>
      </c>
      <c r="BQ1116" s="54" t="str">
        <f t="shared" si="250"/>
        <v>ne</v>
      </c>
      <c r="BR1116" s="54" t="str">
        <f t="shared" si="251"/>
        <v>ne</v>
      </c>
      <c r="BS1116" s="54" t="str">
        <f t="shared" si="242"/>
        <v>ne</v>
      </c>
    </row>
    <row r="1117" spans="2:71" x14ac:dyDescent="0.2">
      <c r="B1117" s="54" t="e">
        <f>VLOOKUP(E1117,'VPS1'!$J$10:$J$29,1,FALSE)</f>
        <v>#N/A</v>
      </c>
      <c r="C1117" s="131" t="str">
        <f t="shared" si="243"/>
        <v/>
      </c>
      <c r="D1117" s="132"/>
      <c r="E1117" s="132"/>
      <c r="F1117" s="55"/>
      <c r="G1117" s="132"/>
      <c r="H1117" s="132"/>
      <c r="I1117" s="132"/>
      <c r="J1117" s="132"/>
      <c r="K1117" s="132"/>
      <c r="L1117" s="133"/>
      <c r="M1117" s="134"/>
      <c r="N1117" s="132"/>
      <c r="O1117" s="132"/>
      <c r="P1117" s="134" t="str">
        <f t="shared" si="244"/>
        <v>nepildyti</v>
      </c>
      <c r="Q1117" s="135" t="str">
        <f t="shared" si="24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52"/>
        <v>0</v>
      </c>
      <c r="BH1117" s="54">
        <f t="shared" si="245"/>
        <v>0</v>
      </c>
      <c r="BI1117" s="54">
        <f t="shared" si="240"/>
        <v>0</v>
      </c>
      <c r="BJ1117" s="54">
        <f t="shared" si="253"/>
        <v>0</v>
      </c>
      <c r="BK1117" s="54">
        <f t="shared" si="241"/>
        <v>0</v>
      </c>
      <c r="BL1117" s="54">
        <f t="shared" si="246"/>
        <v>0</v>
      </c>
      <c r="BM1117" s="54">
        <f t="shared" si="247"/>
        <v>0</v>
      </c>
      <c r="BN1117" s="54" t="str">
        <f t="shared" si="248"/>
        <v>ne</v>
      </c>
      <c r="BO1117" s="54" t="str">
        <f t="shared" si="249"/>
        <v>ne</v>
      </c>
      <c r="BP1117" s="54" t="str">
        <f t="shared" si="249"/>
        <v>ne</v>
      </c>
      <c r="BQ1117" s="54" t="str">
        <f t="shared" si="250"/>
        <v>ne</v>
      </c>
      <c r="BR1117" s="54" t="str">
        <f t="shared" si="251"/>
        <v>ne</v>
      </c>
      <c r="BS1117" s="54" t="str">
        <f t="shared" si="242"/>
        <v>ne</v>
      </c>
    </row>
    <row r="1118" spans="2:71" x14ac:dyDescent="0.2">
      <c r="B1118" s="54" t="e">
        <f>VLOOKUP(E1118,'VPS1'!$J$10:$J$29,1,FALSE)</f>
        <v>#N/A</v>
      </c>
      <c r="C1118" s="131" t="str">
        <f t="shared" si="243"/>
        <v/>
      </c>
      <c r="D1118" s="132"/>
      <c r="E1118" s="132"/>
      <c r="F1118" s="55"/>
      <c r="G1118" s="132"/>
      <c r="H1118" s="132"/>
      <c r="I1118" s="132"/>
      <c r="J1118" s="132"/>
      <c r="K1118" s="132"/>
      <c r="L1118" s="133"/>
      <c r="M1118" s="134"/>
      <c r="N1118" s="132"/>
      <c r="O1118" s="132"/>
      <c r="P1118" s="134" t="str">
        <f t="shared" si="244"/>
        <v>nepildyti</v>
      </c>
      <c r="Q1118" s="135" t="str">
        <f t="shared" si="24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52"/>
        <v>0</v>
      </c>
      <c r="BH1118" s="54">
        <f t="shared" si="245"/>
        <v>0</v>
      </c>
      <c r="BI1118" s="54">
        <f t="shared" si="240"/>
        <v>0</v>
      </c>
      <c r="BJ1118" s="54">
        <f t="shared" si="253"/>
        <v>0</v>
      </c>
      <c r="BK1118" s="54">
        <f t="shared" si="241"/>
        <v>0</v>
      </c>
      <c r="BL1118" s="54">
        <f t="shared" si="246"/>
        <v>0</v>
      </c>
      <c r="BM1118" s="54">
        <f t="shared" si="247"/>
        <v>0</v>
      </c>
      <c r="BN1118" s="54" t="str">
        <f t="shared" si="248"/>
        <v>ne</v>
      </c>
      <c r="BO1118" s="54" t="str">
        <f t="shared" si="249"/>
        <v>ne</v>
      </c>
      <c r="BP1118" s="54" t="str">
        <f t="shared" si="249"/>
        <v>ne</v>
      </c>
      <c r="BQ1118" s="54" t="str">
        <f t="shared" si="250"/>
        <v>ne</v>
      </c>
      <c r="BR1118" s="54" t="str">
        <f t="shared" si="251"/>
        <v>ne</v>
      </c>
      <c r="BS1118" s="54" t="str">
        <f t="shared" si="242"/>
        <v>ne</v>
      </c>
    </row>
    <row r="1119" spans="2:71" x14ac:dyDescent="0.2">
      <c r="B1119" s="54" t="e">
        <f>VLOOKUP(E1119,'VPS1'!$J$10:$J$29,1,FALSE)</f>
        <v>#N/A</v>
      </c>
      <c r="C1119" s="131" t="str">
        <f t="shared" si="243"/>
        <v/>
      </c>
      <c r="D1119" s="132"/>
      <c r="E1119" s="132"/>
      <c r="F1119" s="55"/>
      <c r="G1119" s="132"/>
      <c r="H1119" s="132"/>
      <c r="I1119" s="132"/>
      <c r="J1119" s="132"/>
      <c r="K1119" s="132"/>
      <c r="L1119" s="133"/>
      <c r="M1119" s="134"/>
      <c r="N1119" s="132"/>
      <c r="O1119" s="132"/>
      <c r="P1119" s="134" t="str">
        <f t="shared" si="244"/>
        <v>nepildyti</v>
      </c>
      <c r="Q1119" s="135" t="str">
        <f t="shared" si="24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52"/>
        <v>0</v>
      </c>
      <c r="BH1119" s="54">
        <f t="shared" si="245"/>
        <v>0</v>
      </c>
      <c r="BI1119" s="54">
        <f t="shared" si="240"/>
        <v>0</v>
      </c>
      <c r="BJ1119" s="54">
        <f t="shared" si="253"/>
        <v>0</v>
      </c>
      <c r="BK1119" s="54">
        <f t="shared" si="241"/>
        <v>0</v>
      </c>
      <c r="BL1119" s="54">
        <f t="shared" si="246"/>
        <v>0</v>
      </c>
      <c r="BM1119" s="54">
        <f t="shared" si="247"/>
        <v>0</v>
      </c>
      <c r="BN1119" s="54" t="str">
        <f t="shared" si="248"/>
        <v>ne</v>
      </c>
      <c r="BO1119" s="54" t="str">
        <f t="shared" si="249"/>
        <v>ne</v>
      </c>
      <c r="BP1119" s="54" t="str">
        <f t="shared" si="249"/>
        <v>ne</v>
      </c>
      <c r="BQ1119" s="54" t="str">
        <f t="shared" si="250"/>
        <v>ne</v>
      </c>
      <c r="BR1119" s="54" t="str">
        <f t="shared" si="251"/>
        <v>ne</v>
      </c>
      <c r="BS1119" s="54" t="str">
        <f t="shared" si="242"/>
        <v>ne</v>
      </c>
    </row>
    <row r="1120" spans="2:71" x14ac:dyDescent="0.2">
      <c r="B1120" s="54" t="e">
        <f>VLOOKUP(E1120,'VPS1'!$J$10:$J$29,1,FALSE)</f>
        <v>#N/A</v>
      </c>
      <c r="C1120" s="131" t="str">
        <f t="shared" si="243"/>
        <v/>
      </c>
      <c r="D1120" s="132"/>
      <c r="E1120" s="132"/>
      <c r="F1120" s="55"/>
      <c r="G1120" s="132"/>
      <c r="H1120" s="132"/>
      <c r="I1120" s="132"/>
      <c r="J1120" s="132"/>
      <c r="K1120" s="132"/>
      <c r="L1120" s="133"/>
      <c r="M1120" s="134"/>
      <c r="N1120" s="132"/>
      <c r="O1120" s="132"/>
      <c r="P1120" s="134" t="str">
        <f t="shared" si="244"/>
        <v>nepildyti</v>
      </c>
      <c r="Q1120" s="135" t="str">
        <f t="shared" si="24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52"/>
        <v>0</v>
      </c>
      <c r="BH1120" s="54">
        <f t="shared" si="245"/>
        <v>0</v>
      </c>
      <c r="BI1120" s="54">
        <f t="shared" si="240"/>
        <v>0</v>
      </c>
      <c r="BJ1120" s="54">
        <f t="shared" si="253"/>
        <v>0</v>
      </c>
      <c r="BK1120" s="54">
        <f t="shared" si="241"/>
        <v>0</v>
      </c>
      <c r="BL1120" s="54">
        <f t="shared" si="246"/>
        <v>0</v>
      </c>
      <c r="BM1120" s="54">
        <f t="shared" si="247"/>
        <v>0</v>
      </c>
      <c r="BN1120" s="54" t="str">
        <f t="shared" si="248"/>
        <v>ne</v>
      </c>
      <c r="BO1120" s="54" t="str">
        <f t="shared" si="249"/>
        <v>ne</v>
      </c>
      <c r="BP1120" s="54" t="str">
        <f t="shared" si="249"/>
        <v>ne</v>
      </c>
      <c r="BQ1120" s="54" t="str">
        <f t="shared" si="250"/>
        <v>ne</v>
      </c>
      <c r="BR1120" s="54" t="str">
        <f t="shared" si="251"/>
        <v>ne</v>
      </c>
      <c r="BS1120" s="54" t="str">
        <f t="shared" si="242"/>
        <v>ne</v>
      </c>
    </row>
    <row r="1121" spans="2:71" x14ac:dyDescent="0.2">
      <c r="B1121" s="54" t="e">
        <f>VLOOKUP(E1121,'VPS1'!$J$10:$J$29,1,FALSE)</f>
        <v>#N/A</v>
      </c>
      <c r="C1121" s="131" t="str">
        <f t="shared" si="243"/>
        <v/>
      </c>
      <c r="D1121" s="132"/>
      <c r="E1121" s="132"/>
      <c r="F1121" s="55"/>
      <c r="G1121" s="132"/>
      <c r="H1121" s="132"/>
      <c r="I1121" s="132"/>
      <c r="J1121" s="132"/>
      <c r="K1121" s="132"/>
      <c r="L1121" s="133"/>
      <c r="M1121" s="134"/>
      <c r="N1121" s="132"/>
      <c r="O1121" s="132"/>
      <c r="P1121" s="134" t="str">
        <f t="shared" si="244"/>
        <v>nepildyti</v>
      </c>
      <c r="Q1121" s="135" t="str">
        <f t="shared" si="24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52"/>
        <v>0</v>
      </c>
      <c r="BH1121" s="54">
        <f t="shared" si="245"/>
        <v>0</v>
      </c>
      <c r="BI1121" s="54">
        <f t="shared" si="240"/>
        <v>0</v>
      </c>
      <c r="BJ1121" s="54">
        <f t="shared" si="253"/>
        <v>0</v>
      </c>
      <c r="BK1121" s="54">
        <f t="shared" si="241"/>
        <v>0</v>
      </c>
      <c r="BL1121" s="54">
        <f t="shared" si="246"/>
        <v>0</v>
      </c>
      <c r="BM1121" s="54">
        <f t="shared" si="247"/>
        <v>0</v>
      </c>
      <c r="BN1121" s="54" t="str">
        <f t="shared" si="248"/>
        <v>ne</v>
      </c>
      <c r="BO1121" s="54" t="str">
        <f t="shared" si="249"/>
        <v>ne</v>
      </c>
      <c r="BP1121" s="54" t="str">
        <f t="shared" si="249"/>
        <v>ne</v>
      </c>
      <c r="BQ1121" s="54" t="str">
        <f t="shared" si="250"/>
        <v>ne</v>
      </c>
      <c r="BR1121" s="54" t="str">
        <f t="shared" si="251"/>
        <v>ne</v>
      </c>
      <c r="BS1121" s="54" t="str">
        <f t="shared" si="242"/>
        <v>ne</v>
      </c>
    </row>
    <row r="1122" spans="2:71" x14ac:dyDescent="0.2">
      <c r="B1122" s="54" t="e">
        <f>VLOOKUP(E1122,'VPS1'!$J$10:$J$29,1,FALSE)</f>
        <v>#N/A</v>
      </c>
      <c r="C1122" s="131" t="str">
        <f t="shared" si="243"/>
        <v/>
      </c>
      <c r="D1122" s="132"/>
      <c r="E1122" s="132"/>
      <c r="F1122" s="55"/>
      <c r="G1122" s="132"/>
      <c r="H1122" s="132"/>
      <c r="I1122" s="132"/>
      <c r="J1122" s="132"/>
      <c r="K1122" s="132"/>
      <c r="L1122" s="133"/>
      <c r="M1122" s="134"/>
      <c r="N1122" s="132"/>
      <c r="O1122" s="132"/>
      <c r="P1122" s="134" t="str">
        <f t="shared" si="244"/>
        <v>nepildyti</v>
      </c>
      <c r="Q1122" s="135" t="str">
        <f t="shared" si="24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52"/>
        <v>0</v>
      </c>
      <c r="BH1122" s="54">
        <f t="shared" si="245"/>
        <v>0</v>
      </c>
      <c r="BI1122" s="54">
        <f t="shared" si="240"/>
        <v>0</v>
      </c>
      <c r="BJ1122" s="54">
        <f t="shared" si="253"/>
        <v>0</v>
      </c>
      <c r="BK1122" s="54">
        <f t="shared" si="241"/>
        <v>0</v>
      </c>
      <c r="BL1122" s="54">
        <f t="shared" si="246"/>
        <v>0</v>
      </c>
      <c r="BM1122" s="54">
        <f t="shared" si="247"/>
        <v>0</v>
      </c>
      <c r="BN1122" s="54" t="str">
        <f t="shared" si="248"/>
        <v>ne</v>
      </c>
      <c r="BO1122" s="54" t="str">
        <f t="shared" si="249"/>
        <v>ne</v>
      </c>
      <c r="BP1122" s="54" t="str">
        <f t="shared" si="249"/>
        <v>ne</v>
      </c>
      <c r="BQ1122" s="54" t="str">
        <f t="shared" si="250"/>
        <v>ne</v>
      </c>
      <c r="BR1122" s="54" t="str">
        <f t="shared" si="251"/>
        <v>ne</v>
      </c>
      <c r="BS1122" s="54" t="str">
        <f t="shared" si="242"/>
        <v>ne</v>
      </c>
    </row>
    <row r="1123" spans="2:71" x14ac:dyDescent="0.2">
      <c r="B1123" s="54" t="e">
        <f>VLOOKUP(E1123,'VPS1'!$J$10:$J$29,1,FALSE)</f>
        <v>#N/A</v>
      </c>
      <c r="C1123" s="131" t="str">
        <f t="shared" si="243"/>
        <v/>
      </c>
      <c r="D1123" s="132"/>
      <c r="E1123" s="132"/>
      <c r="F1123" s="55"/>
      <c r="G1123" s="132"/>
      <c r="H1123" s="132"/>
      <c r="I1123" s="132"/>
      <c r="J1123" s="132"/>
      <c r="K1123" s="132"/>
      <c r="L1123" s="133"/>
      <c r="M1123" s="134"/>
      <c r="N1123" s="132"/>
      <c r="O1123" s="132"/>
      <c r="P1123" s="134" t="str">
        <f t="shared" si="244"/>
        <v>nepildyti</v>
      </c>
      <c r="Q1123" s="135" t="str">
        <f t="shared" si="24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52"/>
        <v>0</v>
      </c>
      <c r="BH1123" s="54">
        <f t="shared" si="245"/>
        <v>0</v>
      </c>
      <c r="BI1123" s="54">
        <f t="shared" si="240"/>
        <v>0</v>
      </c>
      <c r="BJ1123" s="54">
        <f t="shared" si="253"/>
        <v>0</v>
      </c>
      <c r="BK1123" s="54">
        <f t="shared" si="241"/>
        <v>0</v>
      </c>
      <c r="BL1123" s="54">
        <f t="shared" si="246"/>
        <v>0</v>
      </c>
      <c r="BM1123" s="54">
        <f t="shared" si="247"/>
        <v>0</v>
      </c>
      <c r="BN1123" s="54" t="str">
        <f t="shared" si="248"/>
        <v>ne</v>
      </c>
      <c r="BO1123" s="54" t="str">
        <f t="shared" si="249"/>
        <v>ne</v>
      </c>
      <c r="BP1123" s="54" t="str">
        <f t="shared" si="249"/>
        <v>ne</v>
      </c>
      <c r="BQ1123" s="54" t="str">
        <f t="shared" si="250"/>
        <v>ne</v>
      </c>
      <c r="BR1123" s="54" t="str">
        <f t="shared" si="251"/>
        <v>ne</v>
      </c>
      <c r="BS1123" s="54" t="str">
        <f t="shared" si="242"/>
        <v>ne</v>
      </c>
    </row>
    <row r="1124" spans="2:71" x14ac:dyDescent="0.2">
      <c r="B1124" s="54" t="e">
        <f>VLOOKUP(E1124,'VPS1'!$J$10:$J$29,1,FALSE)</f>
        <v>#N/A</v>
      </c>
      <c r="C1124" s="131" t="str">
        <f t="shared" si="243"/>
        <v/>
      </c>
      <c r="D1124" s="132"/>
      <c r="E1124" s="132"/>
      <c r="F1124" s="55"/>
      <c r="G1124" s="132"/>
      <c r="H1124" s="132"/>
      <c r="I1124" s="132"/>
      <c r="J1124" s="132"/>
      <c r="K1124" s="132"/>
      <c r="L1124" s="133"/>
      <c r="M1124" s="134"/>
      <c r="N1124" s="132"/>
      <c r="O1124" s="132"/>
      <c r="P1124" s="134" t="str">
        <f t="shared" si="244"/>
        <v>nepildyti</v>
      </c>
      <c r="Q1124" s="135" t="str">
        <f t="shared" si="24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52"/>
        <v>0</v>
      </c>
      <c r="BH1124" s="54">
        <f t="shared" si="245"/>
        <v>0</v>
      </c>
      <c r="BI1124" s="54">
        <f t="shared" si="240"/>
        <v>0</v>
      </c>
      <c r="BJ1124" s="54">
        <f t="shared" si="253"/>
        <v>0</v>
      </c>
      <c r="BK1124" s="54">
        <f t="shared" si="241"/>
        <v>0</v>
      </c>
      <c r="BL1124" s="54">
        <f t="shared" si="246"/>
        <v>0</v>
      </c>
      <c r="BM1124" s="54">
        <f t="shared" si="247"/>
        <v>0</v>
      </c>
      <c r="BN1124" s="54" t="str">
        <f t="shared" si="248"/>
        <v>ne</v>
      </c>
      <c r="BO1124" s="54" t="str">
        <f t="shared" si="249"/>
        <v>ne</v>
      </c>
      <c r="BP1124" s="54" t="str">
        <f t="shared" si="249"/>
        <v>ne</v>
      </c>
      <c r="BQ1124" s="54" t="str">
        <f t="shared" si="250"/>
        <v>ne</v>
      </c>
      <c r="BR1124" s="54" t="str">
        <f t="shared" si="251"/>
        <v>ne</v>
      </c>
      <c r="BS1124" s="54" t="str">
        <f t="shared" si="242"/>
        <v>ne</v>
      </c>
    </row>
    <row r="1125" spans="2:71" x14ac:dyDescent="0.2">
      <c r="B1125" s="54" t="e">
        <f>VLOOKUP(E1125,'VPS1'!$J$10:$J$29,1,FALSE)</f>
        <v>#N/A</v>
      </c>
      <c r="C1125" s="131" t="str">
        <f t="shared" si="243"/>
        <v/>
      </c>
      <c r="D1125" s="132"/>
      <c r="E1125" s="132"/>
      <c r="F1125" s="55"/>
      <c r="G1125" s="132"/>
      <c r="H1125" s="132"/>
      <c r="I1125" s="132"/>
      <c r="J1125" s="132"/>
      <c r="K1125" s="132"/>
      <c r="L1125" s="133"/>
      <c r="M1125" s="134"/>
      <c r="N1125" s="132"/>
      <c r="O1125" s="132"/>
      <c r="P1125" s="134" t="str">
        <f t="shared" si="244"/>
        <v>nepildyti</v>
      </c>
      <c r="Q1125" s="135" t="str">
        <f t="shared" si="24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52"/>
        <v>0</v>
      </c>
      <c r="BH1125" s="54">
        <f t="shared" si="245"/>
        <v>0</v>
      </c>
      <c r="BI1125" s="54">
        <f t="shared" si="240"/>
        <v>0</v>
      </c>
      <c r="BJ1125" s="54">
        <f t="shared" si="253"/>
        <v>0</v>
      </c>
      <c r="BK1125" s="54">
        <f t="shared" si="241"/>
        <v>0</v>
      </c>
      <c r="BL1125" s="54">
        <f t="shared" si="246"/>
        <v>0</v>
      </c>
      <c r="BM1125" s="54">
        <f t="shared" si="247"/>
        <v>0</v>
      </c>
      <c r="BN1125" s="54" t="str">
        <f t="shared" si="248"/>
        <v>ne</v>
      </c>
      <c r="BO1125" s="54" t="str">
        <f t="shared" si="249"/>
        <v>ne</v>
      </c>
      <c r="BP1125" s="54" t="str">
        <f t="shared" si="249"/>
        <v>ne</v>
      </c>
      <c r="BQ1125" s="54" t="str">
        <f t="shared" si="250"/>
        <v>ne</v>
      </c>
      <c r="BR1125" s="54" t="str">
        <f t="shared" si="251"/>
        <v>ne</v>
      </c>
      <c r="BS1125" s="54" t="str">
        <f t="shared" si="242"/>
        <v>ne</v>
      </c>
    </row>
    <row r="1126" spans="2:71" x14ac:dyDescent="0.2">
      <c r="B1126" s="54" t="e">
        <f>VLOOKUP(E1126,'VPS1'!$J$10:$J$29,1,FALSE)</f>
        <v>#N/A</v>
      </c>
      <c r="C1126" s="131" t="str">
        <f t="shared" si="243"/>
        <v/>
      </c>
      <c r="D1126" s="132"/>
      <c r="E1126" s="132"/>
      <c r="F1126" s="55"/>
      <c r="G1126" s="132"/>
      <c r="H1126" s="132"/>
      <c r="I1126" s="132"/>
      <c r="J1126" s="132"/>
      <c r="K1126" s="132"/>
      <c r="L1126" s="133"/>
      <c r="M1126" s="134"/>
      <c r="N1126" s="132"/>
      <c r="O1126" s="132"/>
      <c r="P1126" s="134" t="str">
        <f t="shared" si="244"/>
        <v>nepildyti</v>
      </c>
      <c r="Q1126" s="135" t="str">
        <f t="shared" si="24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52"/>
        <v>0</v>
      </c>
      <c r="BH1126" s="54">
        <f t="shared" si="245"/>
        <v>0</v>
      </c>
      <c r="BI1126" s="54">
        <f t="shared" si="240"/>
        <v>0</v>
      </c>
      <c r="BJ1126" s="54">
        <f t="shared" si="253"/>
        <v>0</v>
      </c>
      <c r="BK1126" s="54">
        <f t="shared" si="241"/>
        <v>0</v>
      </c>
      <c r="BL1126" s="54">
        <f t="shared" si="246"/>
        <v>0</v>
      </c>
      <c r="BM1126" s="54">
        <f t="shared" si="247"/>
        <v>0</v>
      </c>
      <c r="BN1126" s="54" t="str">
        <f t="shared" si="248"/>
        <v>ne</v>
      </c>
      <c r="BO1126" s="54" t="str">
        <f t="shared" si="249"/>
        <v>ne</v>
      </c>
      <c r="BP1126" s="54" t="str">
        <f t="shared" si="249"/>
        <v>ne</v>
      </c>
      <c r="BQ1126" s="54" t="str">
        <f t="shared" si="250"/>
        <v>ne</v>
      </c>
      <c r="BR1126" s="54" t="str">
        <f t="shared" si="251"/>
        <v>ne</v>
      </c>
      <c r="BS1126" s="54" t="str">
        <f t="shared" si="242"/>
        <v>ne</v>
      </c>
    </row>
    <row r="1127" spans="2:71" x14ac:dyDescent="0.2">
      <c r="B1127" s="54" t="e">
        <f>VLOOKUP(E1127,'VPS1'!$J$10:$J$29,1,FALSE)</f>
        <v>#N/A</v>
      </c>
      <c r="C1127" s="131" t="str">
        <f t="shared" si="243"/>
        <v/>
      </c>
      <c r="D1127" s="132"/>
      <c r="E1127" s="132"/>
      <c r="F1127" s="55"/>
      <c r="G1127" s="132"/>
      <c r="H1127" s="132"/>
      <c r="I1127" s="132"/>
      <c r="J1127" s="132"/>
      <c r="K1127" s="132"/>
      <c r="L1127" s="133"/>
      <c r="M1127" s="134"/>
      <c r="N1127" s="132"/>
      <c r="O1127" s="132"/>
      <c r="P1127" s="134" t="str">
        <f t="shared" si="244"/>
        <v>nepildyti</v>
      </c>
      <c r="Q1127" s="135" t="str">
        <f t="shared" si="24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52"/>
        <v>0</v>
      </c>
      <c r="BH1127" s="54">
        <f t="shared" si="245"/>
        <v>0</v>
      </c>
      <c r="BI1127" s="54">
        <f t="shared" si="240"/>
        <v>0</v>
      </c>
      <c r="BJ1127" s="54">
        <f t="shared" si="253"/>
        <v>0</v>
      </c>
      <c r="BK1127" s="54">
        <f t="shared" si="241"/>
        <v>0</v>
      </c>
      <c r="BL1127" s="54">
        <f t="shared" si="246"/>
        <v>0</v>
      </c>
      <c r="BM1127" s="54">
        <f t="shared" si="247"/>
        <v>0</v>
      </c>
      <c r="BN1127" s="54" t="str">
        <f t="shared" si="248"/>
        <v>ne</v>
      </c>
      <c r="BO1127" s="54" t="str">
        <f t="shared" si="249"/>
        <v>ne</v>
      </c>
      <c r="BP1127" s="54" t="str">
        <f t="shared" si="249"/>
        <v>ne</v>
      </c>
      <c r="BQ1127" s="54" t="str">
        <f t="shared" si="250"/>
        <v>ne</v>
      </c>
      <c r="BR1127" s="54" t="str">
        <f t="shared" si="251"/>
        <v>ne</v>
      </c>
      <c r="BS1127" s="54" t="str">
        <f t="shared" si="242"/>
        <v>ne</v>
      </c>
    </row>
    <row r="1128" spans="2:71" x14ac:dyDescent="0.2">
      <c r="B1128" s="54" t="e">
        <f>VLOOKUP(E1128,'VPS1'!$J$10:$J$29,1,FALSE)</f>
        <v>#N/A</v>
      </c>
      <c r="C1128" s="131" t="str">
        <f t="shared" si="243"/>
        <v/>
      </c>
      <c r="D1128" s="132"/>
      <c r="E1128" s="132"/>
      <c r="F1128" s="55"/>
      <c r="G1128" s="132"/>
      <c r="H1128" s="132"/>
      <c r="I1128" s="132"/>
      <c r="J1128" s="132"/>
      <c r="K1128" s="132"/>
      <c r="L1128" s="133"/>
      <c r="M1128" s="134"/>
      <c r="N1128" s="132"/>
      <c r="O1128" s="132"/>
      <c r="P1128" s="134" t="str">
        <f t="shared" si="244"/>
        <v>nepildyti</v>
      </c>
      <c r="Q1128" s="135" t="str">
        <f t="shared" si="24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52"/>
        <v>0</v>
      </c>
      <c r="BH1128" s="54">
        <f t="shared" si="245"/>
        <v>0</v>
      </c>
      <c r="BI1128" s="54">
        <f t="shared" si="240"/>
        <v>0</v>
      </c>
      <c r="BJ1128" s="54">
        <f t="shared" si="253"/>
        <v>0</v>
      </c>
      <c r="BK1128" s="54">
        <f t="shared" si="241"/>
        <v>0</v>
      </c>
      <c r="BL1128" s="54">
        <f t="shared" si="246"/>
        <v>0</v>
      </c>
      <c r="BM1128" s="54">
        <f t="shared" si="247"/>
        <v>0</v>
      </c>
      <c r="BN1128" s="54" t="str">
        <f t="shared" si="248"/>
        <v>ne</v>
      </c>
      <c r="BO1128" s="54" t="str">
        <f t="shared" si="249"/>
        <v>ne</v>
      </c>
      <c r="BP1128" s="54" t="str">
        <f t="shared" si="249"/>
        <v>ne</v>
      </c>
      <c r="BQ1128" s="54" t="str">
        <f t="shared" si="250"/>
        <v>ne</v>
      </c>
      <c r="BR1128" s="54" t="str">
        <f t="shared" si="251"/>
        <v>ne</v>
      </c>
      <c r="BS1128" s="54" t="str">
        <f t="shared" si="242"/>
        <v>ne</v>
      </c>
    </row>
    <row r="1129" spans="2:71" x14ac:dyDescent="0.2">
      <c r="B1129" s="54" t="e">
        <f>VLOOKUP(E1129,'VPS1'!$J$10:$J$29,1,FALSE)</f>
        <v>#N/A</v>
      </c>
      <c r="C1129" s="131" t="str">
        <f t="shared" si="243"/>
        <v/>
      </c>
      <c r="D1129" s="132"/>
      <c r="E1129" s="132"/>
      <c r="F1129" s="55"/>
      <c r="G1129" s="132"/>
      <c r="H1129" s="132"/>
      <c r="I1129" s="132"/>
      <c r="J1129" s="132"/>
      <c r="K1129" s="132"/>
      <c r="L1129" s="133"/>
      <c r="M1129" s="134"/>
      <c r="N1129" s="132"/>
      <c r="O1129" s="132"/>
      <c r="P1129" s="134" t="str">
        <f t="shared" si="244"/>
        <v>nepildyti</v>
      </c>
      <c r="Q1129" s="135" t="str">
        <f t="shared" si="24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52"/>
        <v>0</v>
      </c>
      <c r="BH1129" s="54">
        <f t="shared" si="245"/>
        <v>0</v>
      </c>
      <c r="BI1129" s="54">
        <f t="shared" si="240"/>
        <v>0</v>
      </c>
      <c r="BJ1129" s="54">
        <f t="shared" si="253"/>
        <v>0</v>
      </c>
      <c r="BK1129" s="54">
        <f t="shared" si="241"/>
        <v>0</v>
      </c>
      <c r="BL1129" s="54">
        <f t="shared" si="246"/>
        <v>0</v>
      </c>
      <c r="BM1129" s="54">
        <f t="shared" si="247"/>
        <v>0</v>
      </c>
      <c r="BN1129" s="54" t="str">
        <f t="shared" si="248"/>
        <v>ne</v>
      </c>
      <c r="BO1129" s="54" t="str">
        <f t="shared" si="249"/>
        <v>ne</v>
      </c>
      <c r="BP1129" s="54" t="str">
        <f t="shared" si="249"/>
        <v>ne</v>
      </c>
      <c r="BQ1129" s="54" t="str">
        <f t="shared" si="250"/>
        <v>ne</v>
      </c>
      <c r="BR1129" s="54" t="str">
        <f t="shared" si="251"/>
        <v>ne</v>
      </c>
      <c r="BS1129" s="54" t="str">
        <f t="shared" si="242"/>
        <v>ne</v>
      </c>
    </row>
    <row r="1130" spans="2:71" x14ac:dyDescent="0.2">
      <c r="B1130" s="54" t="e">
        <f>VLOOKUP(E1130,'VPS1'!$J$10:$J$29,1,FALSE)</f>
        <v>#N/A</v>
      </c>
      <c r="C1130" s="131" t="str">
        <f t="shared" si="243"/>
        <v/>
      </c>
      <c r="D1130" s="132"/>
      <c r="E1130" s="132"/>
      <c r="F1130" s="55"/>
      <c r="G1130" s="132"/>
      <c r="H1130" s="132"/>
      <c r="I1130" s="132"/>
      <c r="J1130" s="132"/>
      <c r="K1130" s="132"/>
      <c r="L1130" s="133"/>
      <c r="M1130" s="134"/>
      <c r="N1130" s="132"/>
      <c r="O1130" s="132"/>
      <c r="P1130" s="134" t="str">
        <f t="shared" si="244"/>
        <v>nepildyti</v>
      </c>
      <c r="Q1130" s="135" t="str">
        <f t="shared" si="24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52"/>
        <v>0</v>
      </c>
      <c r="BH1130" s="54">
        <f t="shared" si="245"/>
        <v>0</v>
      </c>
      <c r="BI1130" s="54">
        <f t="shared" si="240"/>
        <v>0</v>
      </c>
      <c r="BJ1130" s="54">
        <f t="shared" si="253"/>
        <v>0</v>
      </c>
      <c r="BK1130" s="54">
        <f t="shared" si="241"/>
        <v>0</v>
      </c>
      <c r="BL1130" s="54">
        <f t="shared" si="246"/>
        <v>0</v>
      </c>
      <c r="BM1130" s="54">
        <f t="shared" si="247"/>
        <v>0</v>
      </c>
      <c r="BN1130" s="54" t="str">
        <f t="shared" si="248"/>
        <v>ne</v>
      </c>
      <c r="BO1130" s="54" t="str">
        <f t="shared" si="249"/>
        <v>ne</v>
      </c>
      <c r="BP1130" s="54" t="str">
        <f t="shared" si="249"/>
        <v>ne</v>
      </c>
      <c r="BQ1130" s="54" t="str">
        <f t="shared" si="250"/>
        <v>ne</v>
      </c>
      <c r="BR1130" s="54" t="str">
        <f t="shared" si="251"/>
        <v>ne</v>
      </c>
      <c r="BS1130" s="54" t="str">
        <f t="shared" si="242"/>
        <v>ne</v>
      </c>
    </row>
    <row r="1131" spans="2:71" x14ac:dyDescent="0.2">
      <c r="B1131" s="54" t="e">
        <f>VLOOKUP(E1131,'VPS1'!$J$10:$J$29,1,FALSE)</f>
        <v>#N/A</v>
      </c>
      <c r="C1131" s="131" t="str">
        <f t="shared" si="243"/>
        <v/>
      </c>
      <c r="D1131" s="132"/>
      <c r="E1131" s="132"/>
      <c r="F1131" s="55"/>
      <c r="G1131" s="132"/>
      <c r="H1131" s="132"/>
      <c r="I1131" s="132"/>
      <c r="J1131" s="132"/>
      <c r="K1131" s="132"/>
      <c r="L1131" s="133"/>
      <c r="M1131" s="134"/>
      <c r="N1131" s="132"/>
      <c r="O1131" s="132"/>
      <c r="P1131" s="134" t="str">
        <f t="shared" si="244"/>
        <v>nepildyti</v>
      </c>
      <c r="Q1131" s="135" t="str">
        <f t="shared" si="24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52"/>
        <v>0</v>
      </c>
      <c r="BH1131" s="54">
        <f t="shared" si="245"/>
        <v>0</v>
      </c>
      <c r="BI1131" s="54">
        <f t="shared" si="240"/>
        <v>0</v>
      </c>
      <c r="BJ1131" s="54">
        <f t="shared" si="253"/>
        <v>0</v>
      </c>
      <c r="BK1131" s="54">
        <f t="shared" si="241"/>
        <v>0</v>
      </c>
      <c r="BL1131" s="54">
        <f t="shared" si="246"/>
        <v>0</v>
      </c>
      <c r="BM1131" s="54">
        <f t="shared" si="247"/>
        <v>0</v>
      </c>
      <c r="BN1131" s="54" t="str">
        <f t="shared" si="248"/>
        <v>ne</v>
      </c>
      <c r="BO1131" s="54" t="str">
        <f t="shared" si="249"/>
        <v>ne</v>
      </c>
      <c r="BP1131" s="54" t="str">
        <f t="shared" si="249"/>
        <v>ne</v>
      </c>
      <c r="BQ1131" s="54" t="str">
        <f t="shared" si="250"/>
        <v>ne</v>
      </c>
      <c r="BR1131" s="54" t="str">
        <f t="shared" si="251"/>
        <v>ne</v>
      </c>
      <c r="BS1131" s="54" t="str">
        <f t="shared" si="242"/>
        <v>ne</v>
      </c>
    </row>
    <row r="1132" spans="2:71" x14ac:dyDescent="0.2">
      <c r="B1132" s="54" t="e">
        <f>VLOOKUP(E1132,'VPS1'!$J$10:$J$29,1,FALSE)</f>
        <v>#N/A</v>
      </c>
      <c r="C1132" s="131" t="str">
        <f t="shared" si="243"/>
        <v/>
      </c>
      <c r="D1132" s="132"/>
      <c r="E1132" s="132"/>
      <c r="F1132" s="55"/>
      <c r="G1132" s="132"/>
      <c r="H1132" s="132"/>
      <c r="I1132" s="132"/>
      <c r="J1132" s="132"/>
      <c r="K1132" s="132"/>
      <c r="L1132" s="133"/>
      <c r="M1132" s="134"/>
      <c r="N1132" s="132"/>
      <c r="O1132" s="132"/>
      <c r="P1132" s="134" t="str">
        <f t="shared" si="244"/>
        <v>nepildyti</v>
      </c>
      <c r="Q1132" s="135" t="str">
        <f t="shared" si="24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52"/>
        <v>0</v>
      </c>
      <c r="BH1132" s="54">
        <f t="shared" si="245"/>
        <v>0</v>
      </c>
      <c r="BI1132" s="54">
        <f t="shared" si="240"/>
        <v>0</v>
      </c>
      <c r="BJ1132" s="54">
        <f t="shared" si="253"/>
        <v>0</v>
      </c>
      <c r="BK1132" s="54">
        <f t="shared" si="241"/>
        <v>0</v>
      </c>
      <c r="BL1132" s="54">
        <f t="shared" si="246"/>
        <v>0</v>
      </c>
      <c r="BM1132" s="54">
        <f t="shared" si="247"/>
        <v>0</v>
      </c>
      <c r="BN1132" s="54" t="str">
        <f t="shared" si="248"/>
        <v>ne</v>
      </c>
      <c r="BO1132" s="54" t="str">
        <f t="shared" si="249"/>
        <v>ne</v>
      </c>
      <c r="BP1132" s="54" t="str">
        <f t="shared" si="249"/>
        <v>ne</v>
      </c>
      <c r="BQ1132" s="54" t="str">
        <f t="shared" si="250"/>
        <v>ne</v>
      </c>
      <c r="BR1132" s="54" t="str">
        <f t="shared" si="251"/>
        <v>ne</v>
      </c>
      <c r="BS1132" s="54" t="str">
        <f t="shared" si="242"/>
        <v>ne</v>
      </c>
    </row>
    <row r="1133" spans="2:71" x14ac:dyDescent="0.2">
      <c r="B1133" s="54" t="e">
        <f>VLOOKUP(E1133,'VPS1'!$J$10:$J$29,1,FALSE)</f>
        <v>#N/A</v>
      </c>
      <c r="C1133" s="131" t="str">
        <f t="shared" si="243"/>
        <v/>
      </c>
      <c r="D1133" s="132"/>
      <c r="E1133" s="132"/>
      <c r="F1133" s="55"/>
      <c r="G1133" s="132"/>
      <c r="H1133" s="132"/>
      <c r="I1133" s="132"/>
      <c r="J1133" s="132"/>
      <c r="K1133" s="132"/>
      <c r="L1133" s="133"/>
      <c r="M1133" s="134"/>
      <c r="N1133" s="132"/>
      <c r="O1133" s="132"/>
      <c r="P1133" s="134" t="str">
        <f t="shared" si="244"/>
        <v>nepildyti</v>
      </c>
      <c r="Q1133" s="135" t="str">
        <f t="shared" si="24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52"/>
        <v>0</v>
      </c>
      <c r="BH1133" s="54">
        <f t="shared" si="245"/>
        <v>0</v>
      </c>
      <c r="BI1133" s="54">
        <f t="shared" si="240"/>
        <v>0</v>
      </c>
      <c r="BJ1133" s="54">
        <f t="shared" si="253"/>
        <v>0</v>
      </c>
      <c r="BK1133" s="54">
        <f t="shared" si="241"/>
        <v>0</v>
      </c>
      <c r="BL1133" s="54">
        <f t="shared" si="246"/>
        <v>0</v>
      </c>
      <c r="BM1133" s="54">
        <f t="shared" si="247"/>
        <v>0</v>
      </c>
      <c r="BN1133" s="54" t="str">
        <f t="shared" si="248"/>
        <v>ne</v>
      </c>
      <c r="BO1133" s="54" t="str">
        <f t="shared" si="249"/>
        <v>ne</v>
      </c>
      <c r="BP1133" s="54" t="str">
        <f t="shared" si="249"/>
        <v>ne</v>
      </c>
      <c r="BQ1133" s="54" t="str">
        <f t="shared" si="250"/>
        <v>ne</v>
      </c>
      <c r="BR1133" s="54" t="str">
        <f t="shared" si="251"/>
        <v>ne</v>
      </c>
      <c r="BS1133" s="54" t="str">
        <f t="shared" si="242"/>
        <v>ne</v>
      </c>
    </row>
    <row r="1134" spans="2:71" x14ac:dyDescent="0.2">
      <c r="B1134" s="54" t="e">
        <f>VLOOKUP(E1134,'VPS1'!$J$10:$J$29,1,FALSE)</f>
        <v>#N/A</v>
      </c>
      <c r="C1134" s="131" t="str">
        <f t="shared" si="243"/>
        <v/>
      </c>
      <c r="D1134" s="132"/>
      <c r="E1134" s="132"/>
      <c r="F1134" s="55"/>
      <c r="G1134" s="132"/>
      <c r="H1134" s="132"/>
      <c r="I1134" s="132"/>
      <c r="J1134" s="132"/>
      <c r="K1134" s="132"/>
      <c r="L1134" s="133"/>
      <c r="M1134" s="134"/>
      <c r="N1134" s="132"/>
      <c r="O1134" s="132"/>
      <c r="P1134" s="134" t="str">
        <f t="shared" si="244"/>
        <v>nepildyti</v>
      </c>
      <c r="Q1134" s="135" t="str">
        <f t="shared" si="24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52"/>
        <v>0</v>
      </c>
      <c r="BH1134" s="54">
        <f t="shared" si="245"/>
        <v>0</v>
      </c>
      <c r="BI1134" s="54">
        <f t="shared" si="240"/>
        <v>0</v>
      </c>
      <c r="BJ1134" s="54">
        <f t="shared" si="253"/>
        <v>0</v>
      </c>
      <c r="BK1134" s="54">
        <f t="shared" si="241"/>
        <v>0</v>
      </c>
      <c r="BL1134" s="54">
        <f t="shared" si="246"/>
        <v>0</v>
      </c>
      <c r="BM1134" s="54">
        <f t="shared" si="247"/>
        <v>0</v>
      </c>
      <c r="BN1134" s="54" t="str">
        <f t="shared" si="248"/>
        <v>ne</v>
      </c>
      <c r="BO1134" s="54" t="str">
        <f t="shared" si="249"/>
        <v>ne</v>
      </c>
      <c r="BP1134" s="54" t="str">
        <f t="shared" si="249"/>
        <v>ne</v>
      </c>
      <c r="BQ1134" s="54" t="str">
        <f t="shared" si="250"/>
        <v>ne</v>
      </c>
      <c r="BR1134" s="54" t="str">
        <f t="shared" si="251"/>
        <v>ne</v>
      </c>
      <c r="BS1134" s="54" t="str">
        <f t="shared" si="242"/>
        <v>ne</v>
      </c>
    </row>
    <row r="1135" spans="2:71" x14ac:dyDescent="0.2">
      <c r="B1135" s="54" t="e">
        <f>VLOOKUP(E1135,'VPS1'!$J$10:$J$29,1,FALSE)</f>
        <v>#N/A</v>
      </c>
      <c r="C1135" s="131" t="str">
        <f t="shared" si="243"/>
        <v/>
      </c>
      <c r="D1135" s="132"/>
      <c r="E1135" s="132"/>
      <c r="F1135" s="55"/>
      <c r="G1135" s="132"/>
      <c r="H1135" s="132"/>
      <c r="I1135" s="132"/>
      <c r="J1135" s="132"/>
      <c r="K1135" s="132"/>
      <c r="L1135" s="133"/>
      <c r="M1135" s="134"/>
      <c r="N1135" s="132"/>
      <c r="O1135" s="132"/>
      <c r="P1135" s="134" t="str">
        <f t="shared" si="244"/>
        <v>nepildyti</v>
      </c>
      <c r="Q1135" s="135" t="str">
        <f t="shared" si="24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52"/>
        <v>0</v>
      </c>
      <c r="BH1135" s="54">
        <f t="shared" si="245"/>
        <v>0</v>
      </c>
      <c r="BI1135" s="54">
        <f t="shared" si="240"/>
        <v>0</v>
      </c>
      <c r="BJ1135" s="54">
        <f t="shared" si="253"/>
        <v>0</v>
      </c>
      <c r="BK1135" s="54">
        <f t="shared" si="241"/>
        <v>0</v>
      </c>
      <c r="BL1135" s="54">
        <f t="shared" si="246"/>
        <v>0</v>
      </c>
      <c r="BM1135" s="54">
        <f t="shared" si="247"/>
        <v>0</v>
      </c>
      <c r="BN1135" s="54" t="str">
        <f t="shared" si="248"/>
        <v>ne</v>
      </c>
      <c r="BO1135" s="54" t="str">
        <f t="shared" si="249"/>
        <v>ne</v>
      </c>
      <c r="BP1135" s="54" t="str">
        <f t="shared" si="249"/>
        <v>ne</v>
      </c>
      <c r="BQ1135" s="54" t="str">
        <f t="shared" si="250"/>
        <v>ne</v>
      </c>
      <c r="BR1135" s="54" t="str">
        <f t="shared" si="251"/>
        <v>ne</v>
      </c>
      <c r="BS1135" s="54" t="str">
        <f t="shared" si="242"/>
        <v>ne</v>
      </c>
    </row>
    <row r="1136" spans="2:71" x14ac:dyDescent="0.2">
      <c r="B1136" s="54" t="e">
        <f>VLOOKUP(E1136,'VPS1'!$J$10:$J$29,1,FALSE)</f>
        <v>#N/A</v>
      </c>
      <c r="C1136" s="131" t="str">
        <f t="shared" si="243"/>
        <v/>
      </c>
      <c r="D1136" s="132"/>
      <c r="E1136" s="132"/>
      <c r="F1136" s="55"/>
      <c r="G1136" s="132"/>
      <c r="H1136" s="132"/>
      <c r="I1136" s="132"/>
      <c r="J1136" s="132"/>
      <c r="K1136" s="132"/>
      <c r="L1136" s="133"/>
      <c r="M1136" s="134"/>
      <c r="N1136" s="132"/>
      <c r="O1136" s="132"/>
      <c r="P1136" s="134" t="str">
        <f t="shared" si="244"/>
        <v>nepildyti</v>
      </c>
      <c r="Q1136" s="135" t="str">
        <f t="shared" si="24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52"/>
        <v>0</v>
      </c>
      <c r="BH1136" s="54">
        <f t="shared" si="245"/>
        <v>0</v>
      </c>
      <c r="BI1136" s="54">
        <f t="shared" si="240"/>
        <v>0</v>
      </c>
      <c r="BJ1136" s="54">
        <f t="shared" si="253"/>
        <v>0</v>
      </c>
      <c r="BK1136" s="54">
        <f t="shared" si="241"/>
        <v>0</v>
      </c>
      <c r="BL1136" s="54">
        <f t="shared" si="246"/>
        <v>0</v>
      </c>
      <c r="BM1136" s="54">
        <f t="shared" si="247"/>
        <v>0</v>
      </c>
      <c r="BN1136" s="54" t="str">
        <f t="shared" si="248"/>
        <v>ne</v>
      </c>
      <c r="BO1136" s="54" t="str">
        <f t="shared" si="249"/>
        <v>ne</v>
      </c>
      <c r="BP1136" s="54" t="str">
        <f t="shared" si="249"/>
        <v>ne</v>
      </c>
      <c r="BQ1136" s="54" t="str">
        <f t="shared" si="250"/>
        <v>ne</v>
      </c>
      <c r="BR1136" s="54" t="str">
        <f t="shared" si="251"/>
        <v>ne</v>
      </c>
      <c r="BS1136" s="54" t="str">
        <f t="shared" si="242"/>
        <v>ne</v>
      </c>
    </row>
    <row r="1137" spans="2:71" x14ac:dyDescent="0.2">
      <c r="B1137" s="54" t="e">
        <f>VLOOKUP(E1137,'VPS1'!$J$10:$J$29,1,FALSE)</f>
        <v>#N/A</v>
      </c>
      <c r="C1137" s="131" t="str">
        <f t="shared" si="243"/>
        <v/>
      </c>
      <c r="D1137" s="132"/>
      <c r="E1137" s="132"/>
      <c r="F1137" s="55"/>
      <c r="G1137" s="132"/>
      <c r="H1137" s="132"/>
      <c r="I1137" s="132"/>
      <c r="J1137" s="132"/>
      <c r="K1137" s="132"/>
      <c r="L1137" s="133"/>
      <c r="M1137" s="134"/>
      <c r="N1137" s="132"/>
      <c r="O1137" s="132"/>
      <c r="P1137" s="134" t="str">
        <f t="shared" si="244"/>
        <v>nepildyti</v>
      </c>
      <c r="Q1137" s="135" t="str">
        <f t="shared" si="24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52"/>
        <v>0</v>
      </c>
      <c r="BH1137" s="54">
        <f t="shared" si="245"/>
        <v>0</v>
      </c>
      <c r="BI1137" s="54">
        <f t="shared" si="240"/>
        <v>0</v>
      </c>
      <c r="BJ1137" s="54">
        <f t="shared" si="253"/>
        <v>0</v>
      </c>
      <c r="BK1137" s="54">
        <f t="shared" si="241"/>
        <v>0</v>
      </c>
      <c r="BL1137" s="54">
        <f t="shared" si="246"/>
        <v>0</v>
      </c>
      <c r="BM1137" s="54">
        <f t="shared" si="247"/>
        <v>0</v>
      </c>
      <c r="BN1137" s="54" t="str">
        <f t="shared" si="248"/>
        <v>ne</v>
      </c>
      <c r="BO1137" s="54" t="str">
        <f t="shared" si="249"/>
        <v>ne</v>
      </c>
      <c r="BP1137" s="54" t="str">
        <f t="shared" si="249"/>
        <v>ne</v>
      </c>
      <c r="BQ1137" s="54" t="str">
        <f t="shared" si="250"/>
        <v>ne</v>
      </c>
      <c r="BR1137" s="54" t="str">
        <f t="shared" si="251"/>
        <v>ne</v>
      </c>
      <c r="BS1137" s="54" t="str">
        <f t="shared" si="242"/>
        <v>ne</v>
      </c>
    </row>
    <row r="1138" spans="2:71" x14ac:dyDescent="0.2">
      <c r="B1138" s="54" t="e">
        <f>VLOOKUP(E1138,'VPS1'!$J$10:$J$29,1,FALSE)</f>
        <v>#N/A</v>
      </c>
      <c r="C1138" s="131" t="str">
        <f t="shared" si="243"/>
        <v/>
      </c>
      <c r="D1138" s="132"/>
      <c r="E1138" s="132"/>
      <c r="F1138" s="55"/>
      <c r="G1138" s="132"/>
      <c r="H1138" s="132"/>
      <c r="I1138" s="132"/>
      <c r="J1138" s="132"/>
      <c r="K1138" s="132"/>
      <c r="L1138" s="133"/>
      <c r="M1138" s="134"/>
      <c r="N1138" s="132"/>
      <c r="O1138" s="132"/>
      <c r="P1138" s="134" t="str">
        <f t="shared" si="244"/>
        <v>nepildyti</v>
      </c>
      <c r="Q1138" s="135" t="str">
        <f t="shared" si="24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52"/>
        <v>0</v>
      </c>
      <c r="BH1138" s="54">
        <f t="shared" si="245"/>
        <v>0</v>
      </c>
      <c r="BI1138" s="54">
        <f t="shared" si="240"/>
        <v>0</v>
      </c>
      <c r="BJ1138" s="54">
        <f t="shared" si="253"/>
        <v>0</v>
      </c>
      <c r="BK1138" s="54">
        <f t="shared" si="241"/>
        <v>0</v>
      </c>
      <c r="BL1138" s="54">
        <f t="shared" si="246"/>
        <v>0</v>
      </c>
      <c r="BM1138" s="54">
        <f t="shared" si="247"/>
        <v>0</v>
      </c>
      <c r="BN1138" s="54" t="str">
        <f t="shared" si="248"/>
        <v>ne</v>
      </c>
      <c r="BO1138" s="54" t="str">
        <f t="shared" si="249"/>
        <v>ne</v>
      </c>
      <c r="BP1138" s="54" t="str">
        <f t="shared" si="249"/>
        <v>ne</v>
      </c>
      <c r="BQ1138" s="54" t="str">
        <f t="shared" si="250"/>
        <v>ne</v>
      </c>
      <c r="BR1138" s="54" t="str">
        <f t="shared" si="251"/>
        <v>ne</v>
      </c>
      <c r="BS1138" s="54" t="str">
        <f t="shared" si="242"/>
        <v>ne</v>
      </c>
    </row>
    <row r="1139" spans="2:71" x14ac:dyDescent="0.2">
      <c r="B1139" s="54" t="e">
        <f>VLOOKUP(E1139,'VPS1'!$J$10:$J$29,1,FALSE)</f>
        <v>#N/A</v>
      </c>
      <c r="C1139" s="131" t="str">
        <f t="shared" si="243"/>
        <v/>
      </c>
      <c r="D1139" s="132"/>
      <c r="E1139" s="132"/>
      <c r="F1139" s="55"/>
      <c r="G1139" s="132"/>
      <c r="H1139" s="132"/>
      <c r="I1139" s="132"/>
      <c r="J1139" s="132"/>
      <c r="K1139" s="132"/>
      <c r="L1139" s="133"/>
      <c r="M1139" s="134"/>
      <c r="N1139" s="132"/>
      <c r="O1139" s="132"/>
      <c r="P1139" s="134" t="str">
        <f t="shared" si="244"/>
        <v>nepildyti</v>
      </c>
      <c r="Q1139" s="135" t="str">
        <f t="shared" si="24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52"/>
        <v>0</v>
      </c>
      <c r="BH1139" s="54">
        <f t="shared" si="245"/>
        <v>0</v>
      </c>
      <c r="BI1139" s="54">
        <f t="shared" si="240"/>
        <v>0</v>
      </c>
      <c r="BJ1139" s="54">
        <f t="shared" si="253"/>
        <v>0</v>
      </c>
      <c r="BK1139" s="54">
        <f t="shared" si="241"/>
        <v>0</v>
      </c>
      <c r="BL1139" s="54">
        <f t="shared" si="246"/>
        <v>0</v>
      </c>
      <c r="BM1139" s="54">
        <f t="shared" si="247"/>
        <v>0</v>
      </c>
      <c r="BN1139" s="54" t="str">
        <f t="shared" si="248"/>
        <v>ne</v>
      </c>
      <c r="BO1139" s="54" t="str">
        <f t="shared" si="249"/>
        <v>ne</v>
      </c>
      <c r="BP1139" s="54" t="str">
        <f t="shared" si="249"/>
        <v>ne</v>
      </c>
      <c r="BQ1139" s="54" t="str">
        <f t="shared" si="250"/>
        <v>ne</v>
      </c>
      <c r="BR1139" s="54" t="str">
        <f t="shared" si="251"/>
        <v>ne</v>
      </c>
      <c r="BS1139" s="54" t="str">
        <f t="shared" si="242"/>
        <v>ne</v>
      </c>
    </row>
    <row r="1140" spans="2:71" x14ac:dyDescent="0.2">
      <c r="B1140" s="54" t="e">
        <f>VLOOKUP(E1140,'VPS1'!$J$10:$J$29,1,FALSE)</f>
        <v>#N/A</v>
      </c>
      <c r="C1140" s="131" t="str">
        <f t="shared" si="243"/>
        <v/>
      </c>
      <c r="D1140" s="132"/>
      <c r="E1140" s="132"/>
      <c r="F1140" s="55"/>
      <c r="G1140" s="132"/>
      <c r="H1140" s="132"/>
      <c r="I1140" s="132"/>
      <c r="J1140" s="132"/>
      <c r="K1140" s="132"/>
      <c r="L1140" s="133"/>
      <c r="M1140" s="134"/>
      <c r="N1140" s="132"/>
      <c r="O1140" s="132"/>
      <c r="P1140" s="134" t="str">
        <f t="shared" si="244"/>
        <v>nepildyti</v>
      </c>
      <c r="Q1140" s="135" t="str">
        <f t="shared" si="24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52"/>
        <v>0</v>
      </c>
      <c r="BH1140" s="54">
        <f t="shared" si="245"/>
        <v>0</v>
      </c>
      <c r="BI1140" s="54">
        <f t="shared" si="240"/>
        <v>0</v>
      </c>
      <c r="BJ1140" s="54">
        <f t="shared" si="253"/>
        <v>0</v>
      </c>
      <c r="BK1140" s="54">
        <f t="shared" si="241"/>
        <v>0</v>
      </c>
      <c r="BL1140" s="54">
        <f t="shared" si="246"/>
        <v>0</v>
      </c>
      <c r="BM1140" s="54">
        <f t="shared" si="247"/>
        <v>0</v>
      </c>
      <c r="BN1140" s="54" t="str">
        <f t="shared" si="248"/>
        <v>ne</v>
      </c>
      <c r="BO1140" s="54" t="str">
        <f t="shared" si="249"/>
        <v>ne</v>
      </c>
      <c r="BP1140" s="54" t="str">
        <f t="shared" si="249"/>
        <v>ne</v>
      </c>
      <c r="BQ1140" s="54" t="str">
        <f t="shared" si="250"/>
        <v>ne</v>
      </c>
      <c r="BR1140" s="54" t="str">
        <f t="shared" si="251"/>
        <v>ne</v>
      </c>
      <c r="BS1140" s="54" t="str">
        <f t="shared" si="242"/>
        <v>ne</v>
      </c>
    </row>
    <row r="1141" spans="2:71" x14ac:dyDescent="0.2">
      <c r="B1141" s="54" t="e">
        <f>VLOOKUP(E1141,'VPS1'!$J$10:$J$29,1,FALSE)</f>
        <v>#N/A</v>
      </c>
      <c r="C1141" s="131" t="str">
        <f t="shared" si="243"/>
        <v/>
      </c>
      <c r="D1141" s="132"/>
      <c r="E1141" s="132"/>
      <c r="F1141" s="55"/>
      <c r="G1141" s="132"/>
      <c r="H1141" s="132"/>
      <c r="I1141" s="132"/>
      <c r="J1141" s="132"/>
      <c r="K1141" s="132"/>
      <c r="L1141" s="133"/>
      <c r="M1141" s="134"/>
      <c r="N1141" s="132"/>
      <c r="O1141" s="132"/>
      <c r="P1141" s="134" t="str">
        <f t="shared" si="244"/>
        <v>nepildyti</v>
      </c>
      <c r="Q1141" s="135" t="str">
        <f t="shared" si="24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52"/>
        <v>0</v>
      </c>
      <c r="BH1141" s="54">
        <f t="shared" si="245"/>
        <v>0</v>
      </c>
      <c r="BI1141" s="54">
        <f t="shared" si="240"/>
        <v>0</v>
      </c>
      <c r="BJ1141" s="54">
        <f t="shared" si="253"/>
        <v>0</v>
      </c>
      <c r="BK1141" s="54">
        <f t="shared" si="241"/>
        <v>0</v>
      </c>
      <c r="BL1141" s="54">
        <f t="shared" si="246"/>
        <v>0</v>
      </c>
      <c r="BM1141" s="54">
        <f t="shared" si="247"/>
        <v>0</v>
      </c>
      <c r="BN1141" s="54" t="str">
        <f t="shared" si="248"/>
        <v>ne</v>
      </c>
      <c r="BO1141" s="54" t="str">
        <f t="shared" si="249"/>
        <v>ne</v>
      </c>
      <c r="BP1141" s="54" t="str">
        <f t="shared" si="249"/>
        <v>ne</v>
      </c>
      <c r="BQ1141" s="54" t="str">
        <f t="shared" si="250"/>
        <v>ne</v>
      </c>
      <c r="BR1141" s="54" t="str">
        <f t="shared" si="251"/>
        <v>ne</v>
      </c>
      <c r="BS1141" s="54" t="str">
        <f t="shared" si="242"/>
        <v>ne</v>
      </c>
    </row>
    <row r="1142" spans="2:71" x14ac:dyDescent="0.2">
      <c r="B1142" s="54" t="e">
        <f>VLOOKUP(E1142,'VPS1'!$J$10:$J$29,1,FALSE)</f>
        <v>#N/A</v>
      </c>
      <c r="C1142" s="131" t="str">
        <f t="shared" si="243"/>
        <v/>
      </c>
      <c r="D1142" s="132"/>
      <c r="E1142" s="132"/>
      <c r="F1142" s="55"/>
      <c r="G1142" s="132"/>
      <c r="H1142" s="132"/>
      <c r="I1142" s="132"/>
      <c r="J1142" s="132"/>
      <c r="K1142" s="132"/>
      <c r="L1142" s="133"/>
      <c r="M1142" s="134"/>
      <c r="N1142" s="132"/>
      <c r="O1142" s="132"/>
      <c r="P1142" s="134" t="str">
        <f t="shared" si="244"/>
        <v>nepildyti</v>
      </c>
      <c r="Q1142" s="135" t="str">
        <f t="shared" si="24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52"/>
        <v>0</v>
      </c>
      <c r="BH1142" s="54">
        <f t="shared" si="245"/>
        <v>0</v>
      </c>
      <c r="BI1142" s="54">
        <f t="shared" si="240"/>
        <v>0</v>
      </c>
      <c r="BJ1142" s="54">
        <f t="shared" si="253"/>
        <v>0</v>
      </c>
      <c r="BK1142" s="54">
        <f t="shared" si="241"/>
        <v>0</v>
      </c>
      <c r="BL1142" s="54">
        <f t="shared" si="246"/>
        <v>0</v>
      </c>
      <c r="BM1142" s="54">
        <f t="shared" si="247"/>
        <v>0</v>
      </c>
      <c r="BN1142" s="54" t="str">
        <f t="shared" si="248"/>
        <v>ne</v>
      </c>
      <c r="BO1142" s="54" t="str">
        <f t="shared" si="249"/>
        <v>ne</v>
      </c>
      <c r="BP1142" s="54" t="str">
        <f t="shared" si="249"/>
        <v>ne</v>
      </c>
      <c r="BQ1142" s="54" t="str">
        <f t="shared" si="250"/>
        <v>ne</v>
      </c>
      <c r="BR1142" s="54" t="str">
        <f t="shared" si="251"/>
        <v>ne</v>
      </c>
      <c r="BS1142" s="54" t="str">
        <f t="shared" si="242"/>
        <v>ne</v>
      </c>
    </row>
    <row r="1143" spans="2:71" x14ac:dyDescent="0.2">
      <c r="B1143" s="54" t="e">
        <f>VLOOKUP(E1143,'VPS1'!$J$10:$J$29,1,FALSE)</f>
        <v>#N/A</v>
      </c>
      <c r="C1143" s="131" t="str">
        <f t="shared" si="243"/>
        <v/>
      </c>
      <c r="D1143" s="132"/>
      <c r="E1143" s="132"/>
      <c r="F1143" s="55"/>
      <c r="G1143" s="132"/>
      <c r="H1143" s="132"/>
      <c r="I1143" s="132"/>
      <c r="J1143" s="132"/>
      <c r="K1143" s="132"/>
      <c r="L1143" s="133"/>
      <c r="M1143" s="134"/>
      <c r="N1143" s="132"/>
      <c r="O1143" s="132"/>
      <c r="P1143" s="134" t="str">
        <f t="shared" si="244"/>
        <v>nepildyti</v>
      </c>
      <c r="Q1143" s="135" t="str">
        <f t="shared" si="24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52"/>
        <v>0</v>
      </c>
      <c r="BH1143" s="54">
        <f t="shared" si="245"/>
        <v>0</v>
      </c>
      <c r="BI1143" s="54">
        <f t="shared" si="240"/>
        <v>0</v>
      </c>
      <c r="BJ1143" s="54">
        <f t="shared" si="253"/>
        <v>0</v>
      </c>
      <c r="BK1143" s="54">
        <f t="shared" si="241"/>
        <v>0</v>
      </c>
      <c r="BL1143" s="54">
        <f t="shared" si="246"/>
        <v>0</v>
      </c>
      <c r="BM1143" s="54">
        <f t="shared" si="247"/>
        <v>0</v>
      </c>
      <c r="BN1143" s="54" t="str">
        <f t="shared" si="248"/>
        <v>ne</v>
      </c>
      <c r="BO1143" s="54" t="str">
        <f t="shared" si="249"/>
        <v>ne</v>
      </c>
      <c r="BP1143" s="54" t="str">
        <f t="shared" si="249"/>
        <v>ne</v>
      </c>
      <c r="BQ1143" s="54" t="str">
        <f t="shared" si="250"/>
        <v>ne</v>
      </c>
      <c r="BR1143" s="54" t="str">
        <f t="shared" si="251"/>
        <v>ne</v>
      </c>
      <c r="BS1143" s="54" t="str">
        <f t="shared" si="242"/>
        <v>ne</v>
      </c>
    </row>
    <row r="1144" spans="2:71" x14ac:dyDescent="0.2">
      <c r="B1144" s="54" t="e">
        <f>VLOOKUP(E1144,'VPS1'!$J$10:$J$29,1,FALSE)</f>
        <v>#N/A</v>
      </c>
      <c r="C1144" s="131" t="str">
        <f t="shared" si="243"/>
        <v/>
      </c>
      <c r="D1144" s="132"/>
      <c r="E1144" s="132"/>
      <c r="F1144" s="55"/>
      <c r="G1144" s="132"/>
      <c r="H1144" s="132"/>
      <c r="I1144" s="132"/>
      <c r="J1144" s="132"/>
      <c r="K1144" s="132"/>
      <c r="L1144" s="133"/>
      <c r="M1144" s="134"/>
      <c r="N1144" s="132"/>
      <c r="O1144" s="132"/>
      <c r="P1144" s="134" t="str">
        <f t="shared" si="244"/>
        <v>nepildyti</v>
      </c>
      <c r="Q1144" s="135" t="str">
        <f t="shared" si="24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52"/>
        <v>0</v>
      </c>
      <c r="BH1144" s="54">
        <f t="shared" si="245"/>
        <v>0</v>
      </c>
      <c r="BI1144" s="54">
        <f t="shared" si="240"/>
        <v>0</v>
      </c>
      <c r="BJ1144" s="54">
        <f t="shared" si="253"/>
        <v>0</v>
      </c>
      <c r="BK1144" s="54">
        <f t="shared" si="241"/>
        <v>0</v>
      </c>
      <c r="BL1144" s="54">
        <f t="shared" si="246"/>
        <v>0</v>
      </c>
      <c r="BM1144" s="54">
        <f t="shared" si="247"/>
        <v>0</v>
      </c>
      <c r="BN1144" s="54" t="str">
        <f t="shared" si="248"/>
        <v>ne</v>
      </c>
      <c r="BO1144" s="54" t="str">
        <f t="shared" si="249"/>
        <v>ne</v>
      </c>
      <c r="BP1144" s="54" t="str">
        <f t="shared" si="249"/>
        <v>ne</v>
      </c>
      <c r="BQ1144" s="54" t="str">
        <f t="shared" si="250"/>
        <v>ne</v>
      </c>
      <c r="BR1144" s="54" t="str">
        <f t="shared" si="251"/>
        <v>ne</v>
      </c>
      <c r="BS1144" s="54" t="str">
        <f t="shared" si="242"/>
        <v>ne</v>
      </c>
    </row>
    <row r="1145" spans="2:71" x14ac:dyDescent="0.2">
      <c r="B1145" s="54" t="e">
        <f>VLOOKUP(E1145,'VPS1'!$J$10:$J$29,1,FALSE)</f>
        <v>#N/A</v>
      </c>
      <c r="C1145" s="131" t="str">
        <f t="shared" si="243"/>
        <v/>
      </c>
      <c r="D1145" s="132"/>
      <c r="E1145" s="132"/>
      <c r="F1145" s="55"/>
      <c r="G1145" s="132"/>
      <c r="H1145" s="132"/>
      <c r="I1145" s="132"/>
      <c r="J1145" s="132"/>
      <c r="K1145" s="132"/>
      <c r="L1145" s="133"/>
      <c r="M1145" s="134"/>
      <c r="N1145" s="132"/>
      <c r="O1145" s="132"/>
      <c r="P1145" s="134" t="str">
        <f t="shared" si="244"/>
        <v>nepildyti</v>
      </c>
      <c r="Q1145" s="135" t="str">
        <f t="shared" si="24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52"/>
        <v>0</v>
      </c>
      <c r="BH1145" s="54">
        <f t="shared" si="245"/>
        <v>0</v>
      </c>
      <c r="BI1145" s="54">
        <f t="shared" si="240"/>
        <v>0</v>
      </c>
      <c r="BJ1145" s="54">
        <f t="shared" si="253"/>
        <v>0</v>
      </c>
      <c r="BK1145" s="54">
        <f t="shared" si="241"/>
        <v>0</v>
      </c>
      <c r="BL1145" s="54">
        <f t="shared" si="246"/>
        <v>0</v>
      </c>
      <c r="BM1145" s="54">
        <f t="shared" si="247"/>
        <v>0</v>
      </c>
      <c r="BN1145" s="54" t="str">
        <f t="shared" si="248"/>
        <v>ne</v>
      </c>
      <c r="BO1145" s="54" t="str">
        <f t="shared" si="249"/>
        <v>ne</v>
      </c>
      <c r="BP1145" s="54" t="str">
        <f t="shared" si="249"/>
        <v>ne</v>
      </c>
      <c r="BQ1145" s="54" t="str">
        <f t="shared" si="250"/>
        <v>ne</v>
      </c>
      <c r="BR1145" s="54" t="str">
        <f t="shared" si="251"/>
        <v>ne</v>
      </c>
      <c r="BS1145" s="54" t="str">
        <f t="shared" si="242"/>
        <v>ne</v>
      </c>
    </row>
    <row r="1146" spans="2:71" x14ac:dyDescent="0.2">
      <c r="B1146" s="54" t="e">
        <f>VLOOKUP(E1146,'VPS1'!$J$10:$J$29,1,FALSE)</f>
        <v>#N/A</v>
      </c>
      <c r="C1146" s="131" t="str">
        <f t="shared" si="243"/>
        <v/>
      </c>
      <c r="D1146" s="132"/>
      <c r="E1146" s="132"/>
      <c r="F1146" s="55"/>
      <c r="G1146" s="132"/>
      <c r="H1146" s="132"/>
      <c r="I1146" s="132"/>
      <c r="J1146" s="132"/>
      <c r="K1146" s="132"/>
      <c r="L1146" s="133"/>
      <c r="M1146" s="134"/>
      <c r="N1146" s="132"/>
      <c r="O1146" s="132"/>
      <c r="P1146" s="134" t="str">
        <f t="shared" si="244"/>
        <v>nepildyti</v>
      </c>
      <c r="Q1146" s="135" t="str">
        <f t="shared" si="24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52"/>
        <v>0</v>
      </c>
      <c r="BH1146" s="54">
        <f t="shared" si="245"/>
        <v>0</v>
      </c>
      <c r="BI1146" s="54">
        <f t="shared" si="240"/>
        <v>0</v>
      </c>
      <c r="BJ1146" s="54">
        <f t="shared" si="253"/>
        <v>0</v>
      </c>
      <c r="BK1146" s="54">
        <f t="shared" si="241"/>
        <v>0</v>
      </c>
      <c r="BL1146" s="54">
        <f t="shared" si="246"/>
        <v>0</v>
      </c>
      <c r="BM1146" s="54">
        <f t="shared" si="247"/>
        <v>0</v>
      </c>
      <c r="BN1146" s="54" t="str">
        <f t="shared" si="248"/>
        <v>ne</v>
      </c>
      <c r="BO1146" s="54" t="str">
        <f t="shared" si="249"/>
        <v>ne</v>
      </c>
      <c r="BP1146" s="54" t="str">
        <f t="shared" si="249"/>
        <v>ne</v>
      </c>
      <c r="BQ1146" s="54" t="str">
        <f t="shared" si="250"/>
        <v>ne</v>
      </c>
      <c r="BR1146" s="54" t="str">
        <f t="shared" si="251"/>
        <v>ne</v>
      </c>
      <c r="BS1146" s="54" t="str">
        <f t="shared" si="242"/>
        <v>ne</v>
      </c>
    </row>
    <row r="1147" spans="2:71" x14ac:dyDescent="0.2">
      <c r="B1147" s="54" t="e">
        <f>VLOOKUP(E1147,'VPS1'!$J$10:$J$29,1,FALSE)</f>
        <v>#N/A</v>
      </c>
      <c r="C1147" s="131" t="str">
        <f t="shared" si="243"/>
        <v/>
      </c>
      <c r="D1147" s="132"/>
      <c r="E1147" s="132"/>
      <c r="F1147" s="55"/>
      <c r="G1147" s="132"/>
      <c r="H1147" s="132"/>
      <c r="I1147" s="132"/>
      <c r="J1147" s="132"/>
      <c r="K1147" s="132"/>
      <c r="L1147" s="133"/>
      <c r="M1147" s="134"/>
      <c r="N1147" s="132"/>
      <c r="O1147" s="132"/>
      <c r="P1147" s="134" t="str">
        <f t="shared" si="244"/>
        <v>nepildyti</v>
      </c>
      <c r="Q1147" s="135" t="str">
        <f t="shared" si="24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52"/>
        <v>0</v>
      </c>
      <c r="BH1147" s="54">
        <f t="shared" si="245"/>
        <v>0</v>
      </c>
      <c r="BI1147" s="54">
        <f t="shared" si="240"/>
        <v>0</v>
      </c>
      <c r="BJ1147" s="54">
        <f t="shared" si="253"/>
        <v>0</v>
      </c>
      <c r="BK1147" s="54">
        <f t="shared" si="241"/>
        <v>0</v>
      </c>
      <c r="BL1147" s="54">
        <f t="shared" si="246"/>
        <v>0</v>
      </c>
      <c r="BM1147" s="54">
        <f t="shared" si="247"/>
        <v>0</v>
      </c>
      <c r="BN1147" s="54" t="str">
        <f t="shared" si="248"/>
        <v>ne</v>
      </c>
      <c r="BO1147" s="54" t="str">
        <f t="shared" si="249"/>
        <v>ne</v>
      </c>
      <c r="BP1147" s="54" t="str">
        <f t="shared" si="249"/>
        <v>ne</v>
      </c>
      <c r="BQ1147" s="54" t="str">
        <f t="shared" si="250"/>
        <v>ne</v>
      </c>
      <c r="BR1147" s="54" t="str">
        <f t="shared" si="251"/>
        <v>ne</v>
      </c>
      <c r="BS1147" s="54" t="str">
        <f t="shared" si="242"/>
        <v>ne</v>
      </c>
    </row>
    <row r="1148" spans="2:71" x14ac:dyDescent="0.2">
      <c r="B1148" s="54" t="e">
        <f>VLOOKUP(E1148,'VPS1'!$J$10:$J$29,1,FALSE)</f>
        <v>#N/A</v>
      </c>
      <c r="C1148" s="131" t="str">
        <f t="shared" si="243"/>
        <v/>
      </c>
      <c r="D1148" s="132"/>
      <c r="E1148" s="132"/>
      <c r="F1148" s="55"/>
      <c r="G1148" s="132"/>
      <c r="H1148" s="132"/>
      <c r="I1148" s="132"/>
      <c r="J1148" s="132"/>
      <c r="K1148" s="132"/>
      <c r="L1148" s="133"/>
      <c r="M1148" s="134"/>
      <c r="N1148" s="132"/>
      <c r="O1148" s="132"/>
      <c r="P1148" s="134" t="str">
        <f t="shared" si="244"/>
        <v>nepildyti</v>
      </c>
      <c r="Q1148" s="135" t="str">
        <f t="shared" si="24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52"/>
        <v>0</v>
      </c>
      <c r="BH1148" s="54">
        <f t="shared" si="245"/>
        <v>0</v>
      </c>
      <c r="BI1148" s="54">
        <f t="shared" si="240"/>
        <v>0</v>
      </c>
      <c r="BJ1148" s="54">
        <f t="shared" si="253"/>
        <v>0</v>
      </c>
      <c r="BK1148" s="54">
        <f t="shared" si="241"/>
        <v>0</v>
      </c>
      <c r="BL1148" s="54">
        <f t="shared" si="246"/>
        <v>0</v>
      </c>
      <c r="BM1148" s="54">
        <f t="shared" si="247"/>
        <v>0</v>
      </c>
      <c r="BN1148" s="54" t="str">
        <f t="shared" si="248"/>
        <v>ne</v>
      </c>
      <c r="BO1148" s="54" t="str">
        <f t="shared" si="249"/>
        <v>ne</v>
      </c>
      <c r="BP1148" s="54" t="str">
        <f t="shared" si="249"/>
        <v>ne</v>
      </c>
      <c r="BQ1148" s="54" t="str">
        <f t="shared" si="250"/>
        <v>ne</v>
      </c>
      <c r="BR1148" s="54" t="str">
        <f t="shared" si="251"/>
        <v>ne</v>
      </c>
      <c r="BS1148" s="54" t="str">
        <f t="shared" si="242"/>
        <v>ne</v>
      </c>
    </row>
    <row r="1149" spans="2:71" x14ac:dyDescent="0.2">
      <c r="B1149" s="54" t="e">
        <f>VLOOKUP(E1149,'VPS1'!$J$10:$J$29,1,FALSE)</f>
        <v>#N/A</v>
      </c>
      <c r="C1149" s="131" t="str">
        <f t="shared" si="243"/>
        <v/>
      </c>
      <c r="D1149" s="132"/>
      <c r="E1149" s="132"/>
      <c r="F1149" s="55"/>
      <c r="G1149" s="132"/>
      <c r="H1149" s="132"/>
      <c r="I1149" s="132"/>
      <c r="J1149" s="132"/>
      <c r="K1149" s="132"/>
      <c r="L1149" s="133"/>
      <c r="M1149" s="134"/>
      <c r="N1149" s="132"/>
      <c r="O1149" s="132"/>
      <c r="P1149" s="134" t="str">
        <f t="shared" si="244"/>
        <v>nepildyti</v>
      </c>
      <c r="Q1149" s="135" t="str">
        <f t="shared" si="24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52"/>
        <v>0</v>
      </c>
      <c r="BH1149" s="54">
        <f t="shared" si="245"/>
        <v>0</v>
      </c>
      <c r="BI1149" s="54">
        <f t="shared" si="240"/>
        <v>0</v>
      </c>
      <c r="BJ1149" s="54">
        <f t="shared" si="253"/>
        <v>0</v>
      </c>
      <c r="BK1149" s="54">
        <f t="shared" si="241"/>
        <v>0</v>
      </c>
      <c r="BL1149" s="54">
        <f t="shared" si="246"/>
        <v>0</v>
      </c>
      <c r="BM1149" s="54">
        <f t="shared" si="247"/>
        <v>0</v>
      </c>
      <c r="BN1149" s="54" t="str">
        <f t="shared" si="248"/>
        <v>ne</v>
      </c>
      <c r="BO1149" s="54" t="str">
        <f t="shared" si="249"/>
        <v>ne</v>
      </c>
      <c r="BP1149" s="54" t="str">
        <f t="shared" si="249"/>
        <v>ne</v>
      </c>
      <c r="BQ1149" s="54" t="str">
        <f t="shared" si="250"/>
        <v>ne</v>
      </c>
      <c r="BR1149" s="54" t="str">
        <f t="shared" si="251"/>
        <v>ne</v>
      </c>
      <c r="BS1149" s="54" t="str">
        <f t="shared" si="242"/>
        <v>ne</v>
      </c>
    </row>
    <row r="1150" spans="2:71" x14ac:dyDescent="0.2">
      <c r="B1150" s="54" t="e">
        <f>VLOOKUP(E1150,'VPS1'!$J$10:$J$29,1,FALSE)</f>
        <v>#N/A</v>
      </c>
      <c r="C1150" s="131" t="str">
        <f t="shared" si="243"/>
        <v/>
      </c>
      <c r="D1150" s="132"/>
      <c r="E1150" s="132"/>
      <c r="F1150" s="55"/>
      <c r="G1150" s="132"/>
      <c r="H1150" s="132"/>
      <c r="I1150" s="132"/>
      <c r="J1150" s="132"/>
      <c r="K1150" s="132"/>
      <c r="L1150" s="133"/>
      <c r="M1150" s="134"/>
      <c r="N1150" s="132"/>
      <c r="O1150" s="132"/>
      <c r="P1150" s="134" t="str">
        <f t="shared" si="244"/>
        <v>nepildyti</v>
      </c>
      <c r="Q1150" s="135" t="str">
        <f t="shared" si="24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52"/>
        <v>0</v>
      </c>
      <c r="BH1150" s="54">
        <f t="shared" si="245"/>
        <v>0</v>
      </c>
      <c r="BI1150" s="54">
        <f t="shared" si="240"/>
        <v>0</v>
      </c>
      <c r="BJ1150" s="54">
        <f t="shared" si="253"/>
        <v>0</v>
      </c>
      <c r="BK1150" s="54">
        <f t="shared" si="241"/>
        <v>0</v>
      </c>
      <c r="BL1150" s="54">
        <f t="shared" si="246"/>
        <v>0</v>
      </c>
      <c r="BM1150" s="54">
        <f t="shared" si="247"/>
        <v>0</v>
      </c>
      <c r="BN1150" s="54" t="str">
        <f t="shared" si="248"/>
        <v>ne</v>
      </c>
      <c r="BO1150" s="54" t="str">
        <f t="shared" si="249"/>
        <v>ne</v>
      </c>
      <c r="BP1150" s="54" t="str">
        <f t="shared" si="249"/>
        <v>ne</v>
      </c>
      <c r="BQ1150" s="54" t="str">
        <f t="shared" si="250"/>
        <v>ne</v>
      </c>
      <c r="BR1150" s="54" t="str">
        <f t="shared" si="251"/>
        <v>ne</v>
      </c>
      <c r="BS1150" s="54" t="str">
        <f t="shared" si="242"/>
        <v>ne</v>
      </c>
    </row>
    <row r="1151" spans="2:71" x14ac:dyDescent="0.2">
      <c r="B1151" s="54" t="e">
        <f>VLOOKUP(E1151,'VPS1'!$J$10:$J$29,1,FALSE)</f>
        <v>#N/A</v>
      </c>
      <c r="C1151" s="131" t="str">
        <f t="shared" si="243"/>
        <v/>
      </c>
      <c r="D1151" s="132"/>
      <c r="E1151" s="132"/>
      <c r="F1151" s="55"/>
      <c r="G1151" s="132"/>
      <c r="H1151" s="132"/>
      <c r="I1151" s="132"/>
      <c r="J1151" s="132"/>
      <c r="K1151" s="132"/>
      <c r="L1151" s="133"/>
      <c r="M1151" s="134"/>
      <c r="N1151" s="132"/>
      <c r="O1151" s="132"/>
      <c r="P1151" s="134" t="str">
        <f t="shared" si="244"/>
        <v>nepildyti</v>
      </c>
      <c r="Q1151" s="135" t="str">
        <f t="shared" si="24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52"/>
        <v>0</v>
      </c>
      <c r="BH1151" s="54">
        <f t="shared" si="245"/>
        <v>0</v>
      </c>
      <c r="BI1151" s="54">
        <f t="shared" si="240"/>
        <v>0</v>
      </c>
      <c r="BJ1151" s="54">
        <f t="shared" si="253"/>
        <v>0</v>
      </c>
      <c r="BK1151" s="54">
        <f t="shared" si="241"/>
        <v>0</v>
      </c>
      <c r="BL1151" s="54">
        <f t="shared" si="246"/>
        <v>0</v>
      </c>
      <c r="BM1151" s="54">
        <f t="shared" si="247"/>
        <v>0</v>
      </c>
      <c r="BN1151" s="54" t="str">
        <f t="shared" si="248"/>
        <v>ne</v>
      </c>
      <c r="BO1151" s="54" t="str">
        <f t="shared" si="249"/>
        <v>ne</v>
      </c>
      <c r="BP1151" s="54" t="str">
        <f t="shared" si="249"/>
        <v>ne</v>
      </c>
      <c r="BQ1151" s="54" t="str">
        <f t="shared" si="250"/>
        <v>ne</v>
      </c>
      <c r="BR1151" s="54" t="str">
        <f t="shared" si="251"/>
        <v>ne</v>
      </c>
      <c r="BS1151" s="54" t="str">
        <f t="shared" si="242"/>
        <v>ne</v>
      </c>
    </row>
    <row r="1152" spans="2:71" x14ac:dyDescent="0.2">
      <c r="B1152" s="54" t="e">
        <f>VLOOKUP(E1152,'VPS1'!$J$10:$J$29,1,FALSE)</f>
        <v>#N/A</v>
      </c>
      <c r="C1152" s="131" t="str">
        <f t="shared" si="243"/>
        <v/>
      </c>
      <c r="D1152" s="132"/>
      <c r="E1152" s="132"/>
      <c r="F1152" s="55"/>
      <c r="G1152" s="132"/>
      <c r="H1152" s="132"/>
      <c r="I1152" s="132"/>
      <c r="J1152" s="132"/>
      <c r="K1152" s="132"/>
      <c r="L1152" s="133"/>
      <c r="M1152" s="134"/>
      <c r="N1152" s="132"/>
      <c r="O1152" s="132"/>
      <c r="P1152" s="134" t="str">
        <f t="shared" si="244"/>
        <v>nepildyti</v>
      </c>
      <c r="Q1152" s="135" t="str">
        <f t="shared" si="24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52"/>
        <v>0</v>
      </c>
      <c r="BH1152" s="54">
        <f t="shared" si="245"/>
        <v>0</v>
      </c>
      <c r="BI1152" s="54">
        <f t="shared" si="240"/>
        <v>0</v>
      </c>
      <c r="BJ1152" s="54">
        <f t="shared" si="253"/>
        <v>0</v>
      </c>
      <c r="BK1152" s="54">
        <f t="shared" si="241"/>
        <v>0</v>
      </c>
      <c r="BL1152" s="54">
        <f t="shared" si="246"/>
        <v>0</v>
      </c>
      <c r="BM1152" s="54">
        <f t="shared" si="247"/>
        <v>0</v>
      </c>
      <c r="BN1152" s="54" t="str">
        <f t="shared" si="248"/>
        <v>ne</v>
      </c>
      <c r="BO1152" s="54" t="str">
        <f t="shared" si="249"/>
        <v>ne</v>
      </c>
      <c r="BP1152" s="54" t="str">
        <f t="shared" si="249"/>
        <v>ne</v>
      </c>
      <c r="BQ1152" s="54" t="str">
        <f t="shared" si="250"/>
        <v>ne</v>
      </c>
      <c r="BR1152" s="54" t="str">
        <f t="shared" si="251"/>
        <v>ne</v>
      </c>
      <c r="BS1152" s="54" t="str">
        <f t="shared" si="242"/>
        <v>ne</v>
      </c>
    </row>
    <row r="1153" spans="2:71" x14ac:dyDescent="0.2">
      <c r="B1153" s="54" t="e">
        <f>VLOOKUP(E1153,'VPS1'!$J$10:$J$29,1,FALSE)</f>
        <v>#N/A</v>
      </c>
      <c r="C1153" s="131" t="str">
        <f t="shared" si="243"/>
        <v/>
      </c>
      <c r="D1153" s="132"/>
      <c r="E1153" s="132"/>
      <c r="F1153" s="55"/>
      <c r="G1153" s="132"/>
      <c r="H1153" s="132"/>
      <c r="I1153" s="132"/>
      <c r="J1153" s="132"/>
      <c r="K1153" s="132"/>
      <c r="L1153" s="133"/>
      <c r="M1153" s="134"/>
      <c r="N1153" s="132"/>
      <c r="O1153" s="132"/>
      <c r="P1153" s="134" t="str">
        <f t="shared" si="244"/>
        <v>nepildyti</v>
      </c>
      <c r="Q1153" s="135" t="str">
        <f t="shared" si="24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52"/>
        <v>0</v>
      </c>
      <c r="BH1153" s="54">
        <f t="shared" si="245"/>
        <v>0</v>
      </c>
      <c r="BI1153" s="54">
        <f t="shared" si="240"/>
        <v>0</v>
      </c>
      <c r="BJ1153" s="54">
        <f t="shared" si="253"/>
        <v>0</v>
      </c>
      <c r="BK1153" s="54">
        <f t="shared" si="241"/>
        <v>0</v>
      </c>
      <c r="BL1153" s="54">
        <f t="shared" si="246"/>
        <v>0</v>
      </c>
      <c r="BM1153" s="54">
        <f t="shared" si="247"/>
        <v>0</v>
      </c>
      <c r="BN1153" s="54" t="str">
        <f t="shared" si="248"/>
        <v>ne</v>
      </c>
      <c r="BO1153" s="54" t="str">
        <f t="shared" si="249"/>
        <v>ne</v>
      </c>
      <c r="BP1153" s="54" t="str">
        <f t="shared" si="249"/>
        <v>ne</v>
      </c>
      <c r="BQ1153" s="54" t="str">
        <f t="shared" si="250"/>
        <v>ne</v>
      </c>
      <c r="BR1153" s="54" t="str">
        <f t="shared" si="251"/>
        <v>ne</v>
      </c>
      <c r="BS1153" s="54" t="str">
        <f t="shared" si="242"/>
        <v>ne</v>
      </c>
    </row>
    <row r="1154" spans="2:71" x14ac:dyDescent="0.2">
      <c r="B1154" s="54" t="e">
        <f>VLOOKUP(E1154,'VPS1'!$J$10:$J$29,1,FALSE)</f>
        <v>#N/A</v>
      </c>
      <c r="C1154" s="131" t="str">
        <f t="shared" si="243"/>
        <v/>
      </c>
      <c r="D1154" s="132"/>
      <c r="E1154" s="132"/>
      <c r="F1154" s="55"/>
      <c r="G1154" s="132"/>
      <c r="H1154" s="132"/>
      <c r="I1154" s="132"/>
      <c r="J1154" s="132"/>
      <c r="K1154" s="132"/>
      <c r="L1154" s="133"/>
      <c r="M1154" s="134"/>
      <c r="N1154" s="132"/>
      <c r="O1154" s="132"/>
      <c r="P1154" s="134" t="str">
        <f t="shared" si="244"/>
        <v>nepildyti</v>
      </c>
      <c r="Q1154" s="135" t="str">
        <f t="shared" si="24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52"/>
        <v>0</v>
      </c>
      <c r="BH1154" s="54">
        <f t="shared" si="245"/>
        <v>0</v>
      </c>
      <c r="BI1154" s="54">
        <f t="shared" si="240"/>
        <v>0</v>
      </c>
      <c r="BJ1154" s="54">
        <f t="shared" si="253"/>
        <v>0</v>
      </c>
      <c r="BK1154" s="54">
        <f t="shared" si="241"/>
        <v>0</v>
      </c>
      <c r="BL1154" s="54">
        <f t="shared" si="246"/>
        <v>0</v>
      </c>
      <c r="BM1154" s="54">
        <f t="shared" si="247"/>
        <v>0</v>
      </c>
      <c r="BN1154" s="54" t="str">
        <f t="shared" si="248"/>
        <v>ne</v>
      </c>
      <c r="BO1154" s="54" t="str">
        <f t="shared" si="249"/>
        <v>ne</v>
      </c>
      <c r="BP1154" s="54" t="str">
        <f t="shared" si="249"/>
        <v>ne</v>
      </c>
      <c r="BQ1154" s="54" t="str">
        <f t="shared" si="250"/>
        <v>ne</v>
      </c>
      <c r="BR1154" s="54" t="str">
        <f t="shared" si="251"/>
        <v>ne</v>
      </c>
      <c r="BS1154" s="54" t="str">
        <f t="shared" si="242"/>
        <v>ne</v>
      </c>
    </row>
    <row r="1155" spans="2:71" x14ac:dyDescent="0.2">
      <c r="B1155" s="54" t="e">
        <f>VLOOKUP(E1155,'VPS1'!$J$10:$J$29,1,FALSE)</f>
        <v>#N/A</v>
      </c>
      <c r="C1155" s="131" t="str">
        <f t="shared" si="243"/>
        <v/>
      </c>
      <c r="D1155" s="132"/>
      <c r="E1155" s="132"/>
      <c r="F1155" s="55"/>
      <c r="G1155" s="132"/>
      <c r="H1155" s="132"/>
      <c r="I1155" s="132"/>
      <c r="J1155" s="132"/>
      <c r="K1155" s="132"/>
      <c r="L1155" s="133"/>
      <c r="M1155" s="134"/>
      <c r="N1155" s="132"/>
      <c r="O1155" s="132"/>
      <c r="P1155" s="134" t="str">
        <f t="shared" si="244"/>
        <v>nepildyti</v>
      </c>
      <c r="Q1155" s="135" t="str">
        <f t="shared" si="24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52"/>
        <v>0</v>
      </c>
      <c r="BH1155" s="54">
        <f t="shared" si="245"/>
        <v>0</v>
      </c>
      <c r="BI1155" s="54">
        <f t="shared" si="240"/>
        <v>0</v>
      </c>
      <c r="BJ1155" s="54">
        <f t="shared" si="253"/>
        <v>0</v>
      </c>
      <c r="BK1155" s="54">
        <f t="shared" si="241"/>
        <v>0</v>
      </c>
      <c r="BL1155" s="54">
        <f t="shared" si="246"/>
        <v>0</v>
      </c>
      <c r="BM1155" s="54">
        <f t="shared" si="247"/>
        <v>0</v>
      </c>
      <c r="BN1155" s="54" t="str">
        <f t="shared" si="248"/>
        <v>ne</v>
      </c>
      <c r="BO1155" s="54" t="str">
        <f t="shared" si="249"/>
        <v>ne</v>
      </c>
      <c r="BP1155" s="54" t="str">
        <f t="shared" si="249"/>
        <v>ne</v>
      </c>
      <c r="BQ1155" s="54" t="str">
        <f t="shared" si="250"/>
        <v>ne</v>
      </c>
      <c r="BR1155" s="54" t="str">
        <f t="shared" si="251"/>
        <v>ne</v>
      </c>
      <c r="BS1155" s="54" t="str">
        <f t="shared" si="242"/>
        <v>ne</v>
      </c>
    </row>
    <row r="1156" spans="2:71" x14ac:dyDescent="0.2">
      <c r="B1156" s="54" t="e">
        <f>VLOOKUP(E1156,'VPS1'!$J$10:$J$29,1,FALSE)</f>
        <v>#N/A</v>
      </c>
      <c r="C1156" s="131" t="str">
        <f t="shared" si="243"/>
        <v/>
      </c>
      <c r="D1156" s="132"/>
      <c r="E1156" s="132"/>
      <c r="F1156" s="55"/>
      <c r="G1156" s="132"/>
      <c r="H1156" s="132"/>
      <c r="I1156" s="132"/>
      <c r="J1156" s="132"/>
      <c r="K1156" s="132"/>
      <c r="L1156" s="133"/>
      <c r="M1156" s="134"/>
      <c r="N1156" s="132"/>
      <c r="O1156" s="132"/>
      <c r="P1156" s="134" t="str">
        <f t="shared" si="244"/>
        <v>nepildyti</v>
      </c>
      <c r="Q1156" s="135" t="str">
        <f t="shared" si="24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52"/>
        <v>0</v>
      </c>
      <c r="BH1156" s="54">
        <f t="shared" si="245"/>
        <v>0</v>
      </c>
      <c r="BI1156" s="54">
        <f t="shared" si="240"/>
        <v>0</v>
      </c>
      <c r="BJ1156" s="54">
        <f t="shared" si="253"/>
        <v>0</v>
      </c>
      <c r="BK1156" s="54">
        <f t="shared" si="241"/>
        <v>0</v>
      </c>
      <c r="BL1156" s="54">
        <f t="shared" si="246"/>
        <v>0</v>
      </c>
      <c r="BM1156" s="54">
        <f t="shared" si="247"/>
        <v>0</v>
      </c>
      <c r="BN1156" s="54" t="str">
        <f t="shared" si="248"/>
        <v>ne</v>
      </c>
      <c r="BO1156" s="54" t="str">
        <f t="shared" si="249"/>
        <v>ne</v>
      </c>
      <c r="BP1156" s="54" t="str">
        <f t="shared" si="249"/>
        <v>ne</v>
      </c>
      <c r="BQ1156" s="54" t="str">
        <f t="shared" si="250"/>
        <v>ne</v>
      </c>
      <c r="BR1156" s="54" t="str">
        <f t="shared" si="251"/>
        <v>ne</v>
      </c>
      <c r="BS1156" s="54" t="str">
        <f t="shared" si="242"/>
        <v>ne</v>
      </c>
    </row>
    <row r="1157" spans="2:71" x14ac:dyDescent="0.2">
      <c r="B1157" s="54" t="e">
        <f>VLOOKUP(E1157,'VPS1'!$J$10:$J$29,1,FALSE)</f>
        <v>#N/A</v>
      </c>
      <c r="C1157" s="131" t="str">
        <f t="shared" si="243"/>
        <v/>
      </c>
      <c r="D1157" s="132"/>
      <c r="E1157" s="132"/>
      <c r="F1157" s="55"/>
      <c r="G1157" s="132"/>
      <c r="H1157" s="132"/>
      <c r="I1157" s="132"/>
      <c r="J1157" s="132"/>
      <c r="K1157" s="132"/>
      <c r="L1157" s="133"/>
      <c r="M1157" s="134"/>
      <c r="N1157" s="132"/>
      <c r="O1157" s="132"/>
      <c r="P1157" s="134" t="str">
        <f t="shared" si="244"/>
        <v>nepildyti</v>
      </c>
      <c r="Q1157" s="135" t="str">
        <f t="shared" si="24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52"/>
        <v>0</v>
      </c>
      <c r="BH1157" s="54">
        <f t="shared" si="245"/>
        <v>0</v>
      </c>
      <c r="BI1157" s="54">
        <f t="shared" si="240"/>
        <v>0</v>
      </c>
      <c r="BJ1157" s="54">
        <f t="shared" si="253"/>
        <v>0</v>
      </c>
      <c r="BK1157" s="54">
        <f t="shared" si="241"/>
        <v>0</v>
      </c>
      <c r="BL1157" s="54">
        <f t="shared" si="246"/>
        <v>0</v>
      </c>
      <c r="BM1157" s="54">
        <f t="shared" si="247"/>
        <v>0</v>
      </c>
      <c r="BN1157" s="54" t="str">
        <f t="shared" si="248"/>
        <v>ne</v>
      </c>
      <c r="BO1157" s="54" t="str">
        <f t="shared" si="249"/>
        <v>ne</v>
      </c>
      <c r="BP1157" s="54" t="str">
        <f t="shared" si="249"/>
        <v>ne</v>
      </c>
      <c r="BQ1157" s="54" t="str">
        <f t="shared" si="250"/>
        <v>ne</v>
      </c>
      <c r="BR1157" s="54" t="str">
        <f t="shared" si="251"/>
        <v>ne</v>
      </c>
      <c r="BS1157" s="54" t="str">
        <f t="shared" si="242"/>
        <v>ne</v>
      </c>
    </row>
    <row r="1158" spans="2:71" x14ac:dyDescent="0.2">
      <c r="B1158" s="54" t="e">
        <f>VLOOKUP(E1158,'VPS1'!$J$10:$J$29,1,FALSE)</f>
        <v>#N/A</v>
      </c>
      <c r="C1158" s="131" t="str">
        <f t="shared" si="243"/>
        <v/>
      </c>
      <c r="D1158" s="132"/>
      <c r="E1158" s="132"/>
      <c r="F1158" s="55"/>
      <c r="G1158" s="132"/>
      <c r="H1158" s="132"/>
      <c r="I1158" s="132"/>
      <c r="J1158" s="132"/>
      <c r="K1158" s="132"/>
      <c r="L1158" s="133"/>
      <c r="M1158" s="134"/>
      <c r="N1158" s="132"/>
      <c r="O1158" s="132"/>
      <c r="P1158" s="134" t="str">
        <f t="shared" si="244"/>
        <v>nepildyti</v>
      </c>
      <c r="Q1158" s="135" t="str">
        <f t="shared" si="24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52"/>
        <v>0</v>
      </c>
      <c r="BH1158" s="54">
        <f t="shared" si="245"/>
        <v>0</v>
      </c>
      <c r="BI1158" s="54">
        <f t="shared" si="240"/>
        <v>0</v>
      </c>
      <c r="BJ1158" s="54">
        <f t="shared" si="253"/>
        <v>0</v>
      </c>
      <c r="BK1158" s="54">
        <f t="shared" si="241"/>
        <v>0</v>
      </c>
      <c r="BL1158" s="54">
        <f t="shared" si="246"/>
        <v>0</v>
      </c>
      <c r="BM1158" s="54">
        <f t="shared" si="247"/>
        <v>0</v>
      </c>
      <c r="BN1158" s="54" t="str">
        <f t="shared" si="248"/>
        <v>ne</v>
      </c>
      <c r="BO1158" s="54" t="str">
        <f t="shared" si="249"/>
        <v>ne</v>
      </c>
      <c r="BP1158" s="54" t="str">
        <f t="shared" si="249"/>
        <v>ne</v>
      </c>
      <c r="BQ1158" s="54" t="str">
        <f t="shared" si="250"/>
        <v>ne</v>
      </c>
      <c r="BR1158" s="54" t="str">
        <f t="shared" si="251"/>
        <v>ne</v>
      </c>
      <c r="BS1158" s="54" t="str">
        <f t="shared" si="242"/>
        <v>ne</v>
      </c>
    </row>
    <row r="1159" spans="2:71" x14ac:dyDescent="0.2">
      <c r="B1159" s="54" t="e">
        <f>VLOOKUP(E1159,'VPS1'!$J$10:$J$29,1,FALSE)</f>
        <v>#N/A</v>
      </c>
      <c r="C1159" s="131" t="str">
        <f t="shared" si="243"/>
        <v/>
      </c>
      <c r="D1159" s="132"/>
      <c r="E1159" s="132"/>
      <c r="F1159" s="55"/>
      <c r="G1159" s="132"/>
      <c r="H1159" s="132"/>
      <c r="I1159" s="132"/>
      <c r="J1159" s="132"/>
      <c r="K1159" s="132"/>
      <c r="L1159" s="133"/>
      <c r="M1159" s="134"/>
      <c r="N1159" s="132"/>
      <c r="O1159" s="132"/>
      <c r="P1159" s="134" t="str">
        <f t="shared" si="244"/>
        <v>nepildyti</v>
      </c>
      <c r="Q1159" s="135" t="str">
        <f t="shared" si="244"/>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52"/>
        <v>0</v>
      </c>
      <c r="BH1159" s="54">
        <f t="shared" si="245"/>
        <v>0</v>
      </c>
      <c r="BI1159" s="54">
        <f t="shared" si="240"/>
        <v>0</v>
      </c>
      <c r="BJ1159" s="54">
        <f t="shared" si="253"/>
        <v>0</v>
      </c>
      <c r="BK1159" s="54">
        <f t="shared" si="241"/>
        <v>0</v>
      </c>
      <c r="BL1159" s="54">
        <f t="shared" si="246"/>
        <v>0</v>
      </c>
      <c r="BM1159" s="54">
        <f t="shared" si="247"/>
        <v>0</v>
      </c>
      <c r="BN1159" s="54" t="str">
        <f t="shared" si="248"/>
        <v>ne</v>
      </c>
      <c r="BO1159" s="54" t="str">
        <f t="shared" si="249"/>
        <v>ne</v>
      </c>
      <c r="BP1159" s="54" t="str">
        <f t="shared" si="249"/>
        <v>ne</v>
      </c>
      <c r="BQ1159" s="54" t="str">
        <f t="shared" si="250"/>
        <v>ne</v>
      </c>
      <c r="BR1159" s="54" t="str">
        <f t="shared" si="251"/>
        <v>ne</v>
      </c>
      <c r="BS1159" s="54" t="str">
        <f t="shared" si="242"/>
        <v>ne</v>
      </c>
    </row>
    <row r="1160" spans="2:71" x14ac:dyDescent="0.2">
      <c r="B1160" s="54" t="e">
        <f>VLOOKUP(E1160,'VPS1'!$J$10:$J$29,1,FALSE)</f>
        <v>#N/A</v>
      </c>
      <c r="C1160" s="131" t="str">
        <f t="shared" si="243"/>
        <v/>
      </c>
      <c r="D1160" s="132"/>
      <c r="E1160" s="132"/>
      <c r="F1160" s="55"/>
      <c r="G1160" s="132"/>
      <c r="H1160" s="132"/>
      <c r="I1160" s="132"/>
      <c r="J1160" s="132"/>
      <c r="K1160" s="132"/>
      <c r="L1160" s="133"/>
      <c r="M1160" s="134"/>
      <c r="N1160" s="132"/>
      <c r="O1160" s="132"/>
      <c r="P1160" s="134" t="str">
        <f t="shared" si="244"/>
        <v>nepildyti</v>
      </c>
      <c r="Q1160" s="135" t="str">
        <f t="shared" si="244"/>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52"/>
        <v>0</v>
      </c>
      <c r="BH1160" s="54">
        <f t="shared" si="245"/>
        <v>0</v>
      </c>
      <c r="BI1160" s="54">
        <f t="shared" si="240"/>
        <v>0</v>
      </c>
      <c r="BJ1160" s="54">
        <f t="shared" si="253"/>
        <v>0</v>
      </c>
      <c r="BK1160" s="54">
        <f t="shared" si="241"/>
        <v>0</v>
      </c>
      <c r="BL1160" s="54">
        <f t="shared" si="246"/>
        <v>0</v>
      </c>
      <c r="BM1160" s="54">
        <f t="shared" si="247"/>
        <v>0</v>
      </c>
      <c r="BN1160" s="54" t="str">
        <f t="shared" si="248"/>
        <v>ne</v>
      </c>
      <c r="BO1160" s="54" t="str">
        <f t="shared" si="249"/>
        <v>ne</v>
      </c>
      <c r="BP1160" s="54" t="str">
        <f t="shared" si="249"/>
        <v>ne</v>
      </c>
      <c r="BQ1160" s="54" t="str">
        <f t="shared" si="250"/>
        <v>ne</v>
      </c>
      <c r="BR1160" s="54" t="str">
        <f t="shared" si="251"/>
        <v>ne</v>
      </c>
      <c r="BS1160" s="54" t="str">
        <f t="shared" si="242"/>
        <v>ne</v>
      </c>
    </row>
    <row r="1161" spans="2:71" x14ac:dyDescent="0.2">
      <c r="B1161" s="54" t="e">
        <f>VLOOKUP(E1161,'VPS1'!$J$10:$J$29,1,FALSE)</f>
        <v>#N/A</v>
      </c>
      <c r="C1161" s="131" t="str">
        <f t="shared" si="243"/>
        <v/>
      </c>
      <c r="D1161" s="132"/>
      <c r="E1161" s="132"/>
      <c r="F1161" s="55"/>
      <c r="G1161" s="132"/>
      <c r="H1161" s="132"/>
      <c r="I1161" s="132"/>
      <c r="J1161" s="132"/>
      <c r="K1161" s="132"/>
      <c r="L1161" s="133"/>
      <c r="M1161" s="134"/>
      <c r="N1161" s="132"/>
      <c r="O1161" s="132"/>
      <c r="P1161" s="134" t="str">
        <f t="shared" si="244"/>
        <v>nepildyti</v>
      </c>
      <c r="Q1161" s="135" t="str">
        <f t="shared" si="244"/>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52"/>
        <v>0</v>
      </c>
      <c r="BH1161" s="54">
        <f t="shared" si="245"/>
        <v>0</v>
      </c>
      <c r="BI1161" s="54">
        <f t="shared" si="240"/>
        <v>0</v>
      </c>
      <c r="BJ1161" s="54">
        <f t="shared" si="253"/>
        <v>0</v>
      </c>
      <c r="BK1161" s="54">
        <f t="shared" si="241"/>
        <v>0</v>
      </c>
      <c r="BL1161" s="54">
        <f t="shared" si="246"/>
        <v>0</v>
      </c>
      <c r="BM1161" s="54">
        <f t="shared" si="247"/>
        <v>0</v>
      </c>
      <c r="BN1161" s="54" t="str">
        <f t="shared" si="248"/>
        <v>ne</v>
      </c>
      <c r="BO1161" s="54" t="str">
        <f t="shared" si="249"/>
        <v>ne</v>
      </c>
      <c r="BP1161" s="54" t="str">
        <f t="shared" si="249"/>
        <v>ne</v>
      </c>
      <c r="BQ1161" s="54" t="str">
        <f t="shared" si="250"/>
        <v>ne</v>
      </c>
      <c r="BR1161" s="54" t="str">
        <f t="shared" si="251"/>
        <v>ne</v>
      </c>
      <c r="BS1161" s="54" t="str">
        <f t="shared" si="242"/>
        <v>ne</v>
      </c>
    </row>
    <row r="1162" spans="2:71" x14ac:dyDescent="0.2">
      <c r="B1162" s="54" t="e">
        <f>VLOOKUP(E1162,'VPS1'!$J$10:$J$29,1,FALSE)</f>
        <v>#N/A</v>
      </c>
      <c r="C1162" s="131" t="str">
        <f t="shared" si="243"/>
        <v/>
      </c>
      <c r="D1162" s="132"/>
      <c r="E1162" s="132"/>
      <c r="F1162" s="55"/>
      <c r="G1162" s="132"/>
      <c r="H1162" s="132"/>
      <c r="I1162" s="132"/>
      <c r="J1162" s="132"/>
      <c r="K1162" s="132"/>
      <c r="L1162" s="133"/>
      <c r="M1162" s="134"/>
      <c r="N1162" s="132"/>
      <c r="O1162" s="132"/>
      <c r="P1162" s="134" t="str">
        <f t="shared" si="244"/>
        <v>nepildyti</v>
      </c>
      <c r="Q1162" s="135" t="str">
        <f t="shared" si="244"/>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52"/>
        <v>0</v>
      </c>
      <c r="BH1162" s="54">
        <f t="shared" si="245"/>
        <v>0</v>
      </c>
      <c r="BI1162" s="54">
        <f t="shared" ref="BI1162:BI1225" si="254">IF($AH1162&gt;0,YEAR($AH1162),)</f>
        <v>0</v>
      </c>
      <c r="BJ1162" s="54">
        <f t="shared" si="253"/>
        <v>0</v>
      </c>
      <c r="BK1162" s="54">
        <f t="shared" ref="BK1162:BK1225" si="255">IF($AJ1162&gt;0,YEAR($AJ1162),)</f>
        <v>0</v>
      </c>
      <c r="BL1162" s="54">
        <f t="shared" si="246"/>
        <v>0</v>
      </c>
      <c r="BM1162" s="54">
        <f t="shared" si="247"/>
        <v>0</v>
      </c>
      <c r="BN1162" s="54" t="str">
        <f t="shared" si="248"/>
        <v>ne</v>
      </c>
      <c r="BO1162" s="54" t="str">
        <f t="shared" si="249"/>
        <v>ne</v>
      </c>
      <c r="BP1162" s="54" t="str">
        <f t="shared" si="249"/>
        <v>ne</v>
      </c>
      <c r="BQ1162" s="54" t="str">
        <f t="shared" si="250"/>
        <v>ne</v>
      </c>
      <c r="BR1162" s="54" t="str">
        <f t="shared" si="251"/>
        <v>ne</v>
      </c>
      <c r="BS1162" s="54" t="str">
        <f t="shared" ref="BS1162:BS1225" si="256">IF(BK1162&gt;0,"taip","ne")</f>
        <v>ne</v>
      </c>
    </row>
    <row r="1163" spans="2:71" x14ac:dyDescent="0.2">
      <c r="B1163" s="54" t="e">
        <f>VLOOKUP(E1163,'VPS1'!$J$10:$J$29,1,FALSE)</f>
        <v>#N/A</v>
      </c>
      <c r="C1163" s="131" t="str">
        <f t="shared" ref="C1163:C1226" si="257">LEFT(E1163,4)</f>
        <v/>
      </c>
      <c r="D1163" s="132"/>
      <c r="E1163" s="132"/>
      <c r="F1163" s="55"/>
      <c r="G1163" s="132"/>
      <c r="H1163" s="132"/>
      <c r="I1163" s="132"/>
      <c r="J1163" s="132"/>
      <c r="K1163" s="132"/>
      <c r="L1163" s="133"/>
      <c r="M1163" s="134"/>
      <c r="N1163" s="132"/>
      <c r="O1163" s="132"/>
      <c r="P1163" s="134" t="str">
        <f t="shared" ref="P1163:Q1226" si="258">IF($N1163="fizinis asmuo","užpildykite","nepildyti")</f>
        <v>nepildyti</v>
      </c>
      <c r="Q1163" s="135" t="str">
        <f t="shared" si="258"/>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52"/>
        <v>0</v>
      </c>
      <c r="BH1163" s="54">
        <f t="shared" ref="BH1163:BH1226" si="259">IF($AF1163&gt;0,YEAR($AF1163),)</f>
        <v>0</v>
      </c>
      <c r="BI1163" s="54">
        <f t="shared" si="254"/>
        <v>0</v>
      </c>
      <c r="BJ1163" s="54">
        <f t="shared" si="253"/>
        <v>0</v>
      </c>
      <c r="BK1163" s="54">
        <f t="shared" si="255"/>
        <v>0</v>
      </c>
      <c r="BL1163" s="54">
        <f t="shared" ref="BL1163:BL1226" si="260">IF($AK1163&gt;0,$AK1163,)</f>
        <v>0</v>
      </c>
      <c r="BM1163" s="54">
        <f t="shared" ref="BM1163:BM1226" si="261">IF($AL1163&gt;0,$AL1163,)</f>
        <v>0</v>
      </c>
      <c r="BN1163" s="54" t="str">
        <f t="shared" ref="BN1163:BN1226" si="262">IF(BH1163&gt;0,"taip","ne")</f>
        <v>ne</v>
      </c>
      <c r="BO1163" s="54" t="str">
        <f t="shared" ref="BO1163:BP1226" si="263">IF(BI1163&gt;0,"taip","ne")</f>
        <v>ne</v>
      </c>
      <c r="BP1163" s="54" t="str">
        <f t="shared" si="263"/>
        <v>ne</v>
      </c>
      <c r="BQ1163" s="54" t="str">
        <f t="shared" ref="BQ1163:BQ1226" si="264">IF(BL1163&gt;0,"taip","ne")</f>
        <v>ne</v>
      </c>
      <c r="BR1163" s="54" t="str">
        <f t="shared" ref="BR1163:BR1226" si="265">IF(BM1163&gt;0,"taip","ne")</f>
        <v>ne</v>
      </c>
      <c r="BS1163" s="54" t="str">
        <f t="shared" si="256"/>
        <v>ne</v>
      </c>
    </row>
    <row r="1164" spans="2:71" x14ac:dyDescent="0.2">
      <c r="B1164" s="54" t="e">
        <f>VLOOKUP(E1164,'VPS1'!$J$10:$J$29,1,FALSE)</f>
        <v>#N/A</v>
      </c>
      <c r="C1164" s="131" t="str">
        <f t="shared" si="257"/>
        <v/>
      </c>
      <c r="D1164" s="132"/>
      <c r="E1164" s="132"/>
      <c r="F1164" s="55"/>
      <c r="G1164" s="132"/>
      <c r="H1164" s="132"/>
      <c r="I1164" s="132"/>
      <c r="J1164" s="132"/>
      <c r="K1164" s="132"/>
      <c r="L1164" s="133"/>
      <c r="M1164" s="134"/>
      <c r="N1164" s="132"/>
      <c r="O1164" s="132"/>
      <c r="P1164" s="134" t="str">
        <f t="shared" si="258"/>
        <v>nepildyti</v>
      </c>
      <c r="Q1164" s="135" t="str">
        <f t="shared" si="25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52"/>
        <v>0</v>
      </c>
      <c r="BH1164" s="54">
        <f t="shared" si="259"/>
        <v>0</v>
      </c>
      <c r="BI1164" s="54">
        <f t="shared" si="254"/>
        <v>0</v>
      </c>
      <c r="BJ1164" s="54">
        <f t="shared" si="253"/>
        <v>0</v>
      </c>
      <c r="BK1164" s="54">
        <f t="shared" si="255"/>
        <v>0</v>
      </c>
      <c r="BL1164" s="54">
        <f t="shared" si="260"/>
        <v>0</v>
      </c>
      <c r="BM1164" s="54">
        <f t="shared" si="261"/>
        <v>0</v>
      </c>
      <c r="BN1164" s="54" t="str">
        <f t="shared" si="262"/>
        <v>ne</v>
      </c>
      <c r="BO1164" s="54" t="str">
        <f t="shared" si="263"/>
        <v>ne</v>
      </c>
      <c r="BP1164" s="54" t="str">
        <f t="shared" si="263"/>
        <v>ne</v>
      </c>
      <c r="BQ1164" s="54" t="str">
        <f t="shared" si="264"/>
        <v>ne</v>
      </c>
      <c r="BR1164" s="54" t="str">
        <f t="shared" si="265"/>
        <v>ne</v>
      </c>
      <c r="BS1164" s="54" t="str">
        <f t="shared" si="256"/>
        <v>ne</v>
      </c>
    </row>
    <row r="1165" spans="2:71" x14ac:dyDescent="0.2">
      <c r="B1165" s="54" t="e">
        <f>VLOOKUP(E1165,'VPS1'!$J$10:$J$29,1,FALSE)</f>
        <v>#N/A</v>
      </c>
      <c r="C1165" s="131" t="str">
        <f t="shared" si="257"/>
        <v/>
      </c>
      <c r="D1165" s="132"/>
      <c r="E1165" s="132"/>
      <c r="F1165" s="55"/>
      <c r="G1165" s="132"/>
      <c r="H1165" s="132"/>
      <c r="I1165" s="132"/>
      <c r="J1165" s="132"/>
      <c r="K1165" s="132"/>
      <c r="L1165" s="133"/>
      <c r="M1165" s="134"/>
      <c r="N1165" s="132"/>
      <c r="O1165" s="132"/>
      <c r="P1165" s="134" t="str">
        <f t="shared" si="258"/>
        <v>nepildyti</v>
      </c>
      <c r="Q1165" s="135" t="str">
        <f t="shared" si="25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52"/>
        <v>0</v>
      </c>
      <c r="BH1165" s="54">
        <f t="shared" si="259"/>
        <v>0</v>
      </c>
      <c r="BI1165" s="54">
        <f t="shared" si="254"/>
        <v>0</v>
      </c>
      <c r="BJ1165" s="54">
        <f t="shared" si="253"/>
        <v>0</v>
      </c>
      <c r="BK1165" s="54">
        <f t="shared" si="255"/>
        <v>0</v>
      </c>
      <c r="BL1165" s="54">
        <f t="shared" si="260"/>
        <v>0</v>
      </c>
      <c r="BM1165" s="54">
        <f t="shared" si="261"/>
        <v>0</v>
      </c>
      <c r="BN1165" s="54" t="str">
        <f t="shared" si="262"/>
        <v>ne</v>
      </c>
      <c r="BO1165" s="54" t="str">
        <f t="shared" si="263"/>
        <v>ne</v>
      </c>
      <c r="BP1165" s="54" t="str">
        <f t="shared" si="263"/>
        <v>ne</v>
      </c>
      <c r="BQ1165" s="54" t="str">
        <f t="shared" si="264"/>
        <v>ne</v>
      </c>
      <c r="BR1165" s="54" t="str">
        <f t="shared" si="265"/>
        <v>ne</v>
      </c>
      <c r="BS1165" s="54" t="str">
        <f t="shared" si="256"/>
        <v>ne</v>
      </c>
    </row>
    <row r="1166" spans="2:71" x14ac:dyDescent="0.2">
      <c r="B1166" s="54" t="e">
        <f>VLOOKUP(E1166,'VPS1'!$J$10:$J$29,1,FALSE)</f>
        <v>#N/A</v>
      </c>
      <c r="C1166" s="131" t="str">
        <f t="shared" si="257"/>
        <v/>
      </c>
      <c r="D1166" s="132"/>
      <c r="E1166" s="132"/>
      <c r="F1166" s="55"/>
      <c r="G1166" s="132"/>
      <c r="H1166" s="132"/>
      <c r="I1166" s="132"/>
      <c r="J1166" s="132"/>
      <c r="K1166" s="132"/>
      <c r="L1166" s="133"/>
      <c r="M1166" s="134"/>
      <c r="N1166" s="132"/>
      <c r="O1166" s="132"/>
      <c r="P1166" s="134" t="str">
        <f t="shared" si="258"/>
        <v>nepildyti</v>
      </c>
      <c r="Q1166" s="135" t="str">
        <f t="shared" si="25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52"/>
        <v>0</v>
      </c>
      <c r="BH1166" s="54">
        <f t="shared" si="259"/>
        <v>0</v>
      </c>
      <c r="BI1166" s="54">
        <f t="shared" si="254"/>
        <v>0</v>
      </c>
      <c r="BJ1166" s="54">
        <f t="shared" si="253"/>
        <v>0</v>
      </c>
      <c r="BK1166" s="54">
        <f t="shared" si="255"/>
        <v>0</v>
      </c>
      <c r="BL1166" s="54">
        <f t="shared" si="260"/>
        <v>0</v>
      </c>
      <c r="BM1166" s="54">
        <f t="shared" si="261"/>
        <v>0</v>
      </c>
      <c r="BN1166" s="54" t="str">
        <f t="shared" si="262"/>
        <v>ne</v>
      </c>
      <c r="BO1166" s="54" t="str">
        <f t="shared" si="263"/>
        <v>ne</v>
      </c>
      <c r="BP1166" s="54" t="str">
        <f t="shared" si="263"/>
        <v>ne</v>
      </c>
      <c r="BQ1166" s="54" t="str">
        <f t="shared" si="264"/>
        <v>ne</v>
      </c>
      <c r="BR1166" s="54" t="str">
        <f t="shared" si="265"/>
        <v>ne</v>
      </c>
      <c r="BS1166" s="54" t="str">
        <f t="shared" si="256"/>
        <v>ne</v>
      </c>
    </row>
    <row r="1167" spans="2:71" x14ac:dyDescent="0.2">
      <c r="B1167" s="54" t="e">
        <f>VLOOKUP(E1167,'VPS1'!$J$10:$J$29,1,FALSE)</f>
        <v>#N/A</v>
      </c>
      <c r="C1167" s="131" t="str">
        <f t="shared" si="257"/>
        <v/>
      </c>
      <c r="D1167" s="132"/>
      <c r="E1167" s="132"/>
      <c r="F1167" s="55"/>
      <c r="G1167" s="132"/>
      <c r="H1167" s="132"/>
      <c r="I1167" s="132"/>
      <c r="J1167" s="132"/>
      <c r="K1167" s="132"/>
      <c r="L1167" s="133"/>
      <c r="M1167" s="134"/>
      <c r="N1167" s="132"/>
      <c r="O1167" s="132"/>
      <c r="P1167" s="134" t="str">
        <f t="shared" si="258"/>
        <v>nepildyti</v>
      </c>
      <c r="Q1167" s="135" t="str">
        <f t="shared" si="25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52"/>
        <v>0</v>
      </c>
      <c r="BH1167" s="54">
        <f t="shared" si="259"/>
        <v>0</v>
      </c>
      <c r="BI1167" s="54">
        <f t="shared" si="254"/>
        <v>0</v>
      </c>
      <c r="BJ1167" s="54">
        <f t="shared" si="253"/>
        <v>0</v>
      </c>
      <c r="BK1167" s="54">
        <f t="shared" si="255"/>
        <v>0</v>
      </c>
      <c r="BL1167" s="54">
        <f t="shared" si="260"/>
        <v>0</v>
      </c>
      <c r="BM1167" s="54">
        <f t="shared" si="261"/>
        <v>0</v>
      </c>
      <c r="BN1167" s="54" t="str">
        <f t="shared" si="262"/>
        <v>ne</v>
      </c>
      <c r="BO1167" s="54" t="str">
        <f t="shared" si="263"/>
        <v>ne</v>
      </c>
      <c r="BP1167" s="54" t="str">
        <f t="shared" si="263"/>
        <v>ne</v>
      </c>
      <c r="BQ1167" s="54" t="str">
        <f t="shared" si="264"/>
        <v>ne</v>
      </c>
      <c r="BR1167" s="54" t="str">
        <f t="shared" si="265"/>
        <v>ne</v>
      </c>
      <c r="BS1167" s="54" t="str">
        <f t="shared" si="256"/>
        <v>ne</v>
      </c>
    </row>
    <row r="1168" spans="2:71" x14ac:dyDescent="0.2">
      <c r="B1168" s="54" t="e">
        <f>VLOOKUP(E1168,'VPS1'!$J$10:$J$29,1,FALSE)</f>
        <v>#N/A</v>
      </c>
      <c r="C1168" s="131" t="str">
        <f t="shared" si="257"/>
        <v/>
      </c>
      <c r="D1168" s="132"/>
      <c r="E1168" s="132"/>
      <c r="F1168" s="55"/>
      <c r="G1168" s="132"/>
      <c r="H1168" s="132"/>
      <c r="I1168" s="132"/>
      <c r="J1168" s="132"/>
      <c r="K1168" s="132"/>
      <c r="L1168" s="133"/>
      <c r="M1168" s="134"/>
      <c r="N1168" s="132"/>
      <c r="O1168" s="132"/>
      <c r="P1168" s="134" t="str">
        <f t="shared" si="258"/>
        <v>nepildyti</v>
      </c>
      <c r="Q1168" s="135" t="str">
        <f t="shared" si="25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52"/>
        <v>0</v>
      </c>
      <c r="BH1168" s="54">
        <f t="shared" si="259"/>
        <v>0</v>
      </c>
      <c r="BI1168" s="54">
        <f t="shared" si="254"/>
        <v>0</v>
      </c>
      <c r="BJ1168" s="54">
        <f t="shared" si="253"/>
        <v>0</v>
      </c>
      <c r="BK1168" s="54">
        <f t="shared" si="255"/>
        <v>0</v>
      </c>
      <c r="BL1168" s="54">
        <f t="shared" si="260"/>
        <v>0</v>
      </c>
      <c r="BM1168" s="54">
        <f t="shared" si="261"/>
        <v>0</v>
      </c>
      <c r="BN1168" s="54" t="str">
        <f t="shared" si="262"/>
        <v>ne</v>
      </c>
      <c r="BO1168" s="54" t="str">
        <f t="shared" si="263"/>
        <v>ne</v>
      </c>
      <c r="BP1168" s="54" t="str">
        <f t="shared" si="263"/>
        <v>ne</v>
      </c>
      <c r="BQ1168" s="54" t="str">
        <f t="shared" si="264"/>
        <v>ne</v>
      </c>
      <c r="BR1168" s="54" t="str">
        <f t="shared" si="265"/>
        <v>ne</v>
      </c>
      <c r="BS1168" s="54" t="str">
        <f t="shared" si="256"/>
        <v>ne</v>
      </c>
    </row>
    <row r="1169" spans="2:71" x14ac:dyDescent="0.2">
      <c r="B1169" s="54" t="e">
        <f>VLOOKUP(E1169,'VPS1'!$J$10:$J$29,1,FALSE)</f>
        <v>#N/A</v>
      </c>
      <c r="C1169" s="131" t="str">
        <f t="shared" si="257"/>
        <v/>
      </c>
      <c r="D1169" s="132"/>
      <c r="E1169" s="132"/>
      <c r="F1169" s="55"/>
      <c r="G1169" s="132"/>
      <c r="H1169" s="132"/>
      <c r="I1169" s="132"/>
      <c r="J1169" s="132"/>
      <c r="K1169" s="132"/>
      <c r="L1169" s="133"/>
      <c r="M1169" s="134"/>
      <c r="N1169" s="132"/>
      <c r="O1169" s="132"/>
      <c r="P1169" s="134" t="str">
        <f t="shared" si="258"/>
        <v>nepildyti</v>
      </c>
      <c r="Q1169" s="135" t="str">
        <f t="shared" si="25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52"/>
        <v>0</v>
      </c>
      <c r="BH1169" s="54">
        <f t="shared" si="259"/>
        <v>0</v>
      </c>
      <c r="BI1169" s="54">
        <f t="shared" si="254"/>
        <v>0</v>
      </c>
      <c r="BJ1169" s="54">
        <f t="shared" si="253"/>
        <v>0</v>
      </c>
      <c r="BK1169" s="54">
        <f t="shared" si="255"/>
        <v>0</v>
      </c>
      <c r="BL1169" s="54">
        <f t="shared" si="260"/>
        <v>0</v>
      </c>
      <c r="BM1169" s="54">
        <f t="shared" si="261"/>
        <v>0</v>
      </c>
      <c r="BN1169" s="54" t="str">
        <f t="shared" si="262"/>
        <v>ne</v>
      </c>
      <c r="BO1169" s="54" t="str">
        <f t="shared" si="263"/>
        <v>ne</v>
      </c>
      <c r="BP1169" s="54" t="str">
        <f t="shared" si="263"/>
        <v>ne</v>
      </c>
      <c r="BQ1169" s="54" t="str">
        <f t="shared" si="264"/>
        <v>ne</v>
      </c>
      <c r="BR1169" s="54" t="str">
        <f t="shared" si="265"/>
        <v>ne</v>
      </c>
      <c r="BS1169" s="54" t="str">
        <f t="shared" si="256"/>
        <v>ne</v>
      </c>
    </row>
    <row r="1170" spans="2:71" x14ac:dyDescent="0.2">
      <c r="B1170" s="54" t="e">
        <f>VLOOKUP(E1170,'VPS1'!$J$10:$J$29,1,FALSE)</f>
        <v>#N/A</v>
      </c>
      <c r="C1170" s="131" t="str">
        <f t="shared" si="257"/>
        <v/>
      </c>
      <c r="D1170" s="132"/>
      <c r="E1170" s="132"/>
      <c r="F1170" s="55"/>
      <c r="G1170" s="132"/>
      <c r="H1170" s="132"/>
      <c r="I1170" s="132"/>
      <c r="J1170" s="132"/>
      <c r="K1170" s="132"/>
      <c r="L1170" s="133"/>
      <c r="M1170" s="134"/>
      <c r="N1170" s="132"/>
      <c r="O1170" s="132"/>
      <c r="P1170" s="134" t="str">
        <f t="shared" si="258"/>
        <v>nepildyti</v>
      </c>
      <c r="Q1170" s="135" t="str">
        <f t="shared" si="25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si="252"/>
        <v>0</v>
      </c>
      <c r="BH1170" s="54">
        <f t="shared" si="259"/>
        <v>0</v>
      </c>
      <c r="BI1170" s="54">
        <f t="shared" si="254"/>
        <v>0</v>
      </c>
      <c r="BJ1170" s="54">
        <f t="shared" si="253"/>
        <v>0</v>
      </c>
      <c r="BK1170" s="54">
        <f t="shared" si="255"/>
        <v>0</v>
      </c>
      <c r="BL1170" s="54">
        <f t="shared" si="260"/>
        <v>0</v>
      </c>
      <c r="BM1170" s="54">
        <f t="shared" si="261"/>
        <v>0</v>
      </c>
      <c r="BN1170" s="54" t="str">
        <f t="shared" si="262"/>
        <v>ne</v>
      </c>
      <c r="BO1170" s="54" t="str">
        <f t="shared" si="263"/>
        <v>ne</v>
      </c>
      <c r="BP1170" s="54" t="str">
        <f t="shared" si="263"/>
        <v>ne</v>
      </c>
      <c r="BQ1170" s="54" t="str">
        <f t="shared" si="264"/>
        <v>ne</v>
      </c>
      <c r="BR1170" s="54" t="str">
        <f t="shared" si="265"/>
        <v>ne</v>
      </c>
      <c r="BS1170" s="54" t="str">
        <f t="shared" si="256"/>
        <v>ne</v>
      </c>
    </row>
    <row r="1171" spans="2:71" x14ac:dyDescent="0.2">
      <c r="B1171" s="54" t="e">
        <f>VLOOKUP(E1171,'VPS1'!$J$10:$J$29,1,FALSE)</f>
        <v>#N/A</v>
      </c>
      <c r="C1171" s="131" t="str">
        <f t="shared" si="257"/>
        <v/>
      </c>
      <c r="D1171" s="132"/>
      <c r="E1171" s="132"/>
      <c r="F1171" s="55"/>
      <c r="G1171" s="132"/>
      <c r="H1171" s="132"/>
      <c r="I1171" s="132"/>
      <c r="J1171" s="132"/>
      <c r="K1171" s="132"/>
      <c r="L1171" s="133"/>
      <c r="M1171" s="134"/>
      <c r="N1171" s="132"/>
      <c r="O1171" s="132"/>
      <c r="P1171" s="134" t="str">
        <f t="shared" si="258"/>
        <v>nepildyti</v>
      </c>
      <c r="Q1171" s="135" t="str">
        <f t="shared" si="25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52"/>
        <v>0</v>
      </c>
      <c r="BH1171" s="54">
        <f t="shared" si="259"/>
        <v>0</v>
      </c>
      <c r="BI1171" s="54">
        <f t="shared" si="254"/>
        <v>0</v>
      </c>
      <c r="BJ1171" s="54">
        <f t="shared" si="253"/>
        <v>0</v>
      </c>
      <c r="BK1171" s="54">
        <f t="shared" si="255"/>
        <v>0</v>
      </c>
      <c r="BL1171" s="54">
        <f t="shared" si="260"/>
        <v>0</v>
      </c>
      <c r="BM1171" s="54">
        <f t="shared" si="261"/>
        <v>0</v>
      </c>
      <c r="BN1171" s="54" t="str">
        <f t="shared" si="262"/>
        <v>ne</v>
      </c>
      <c r="BO1171" s="54" t="str">
        <f t="shared" si="263"/>
        <v>ne</v>
      </c>
      <c r="BP1171" s="54" t="str">
        <f t="shared" si="263"/>
        <v>ne</v>
      </c>
      <c r="BQ1171" s="54" t="str">
        <f t="shared" si="264"/>
        <v>ne</v>
      </c>
      <c r="BR1171" s="54" t="str">
        <f t="shared" si="265"/>
        <v>ne</v>
      </c>
      <c r="BS1171" s="54" t="str">
        <f t="shared" si="256"/>
        <v>ne</v>
      </c>
    </row>
    <row r="1172" spans="2:71" x14ac:dyDescent="0.2">
      <c r="B1172" s="54" t="e">
        <f>VLOOKUP(E1172,'VPS1'!$J$10:$J$29,1,FALSE)</f>
        <v>#N/A</v>
      </c>
      <c r="C1172" s="131" t="str">
        <f t="shared" si="257"/>
        <v/>
      </c>
      <c r="D1172" s="132"/>
      <c r="E1172" s="132"/>
      <c r="F1172" s="55"/>
      <c r="G1172" s="132"/>
      <c r="H1172" s="132"/>
      <c r="I1172" s="132"/>
      <c r="J1172" s="132"/>
      <c r="K1172" s="132"/>
      <c r="L1172" s="133"/>
      <c r="M1172" s="134"/>
      <c r="N1172" s="132"/>
      <c r="O1172" s="132"/>
      <c r="P1172" s="134" t="str">
        <f t="shared" si="258"/>
        <v>nepildyti</v>
      </c>
      <c r="Q1172" s="135" t="str">
        <f t="shared" si="25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52"/>
        <v>0</v>
      </c>
      <c r="BH1172" s="54">
        <f t="shared" si="259"/>
        <v>0</v>
      </c>
      <c r="BI1172" s="54">
        <f t="shared" si="254"/>
        <v>0</v>
      </c>
      <c r="BJ1172" s="54">
        <f t="shared" si="253"/>
        <v>0</v>
      </c>
      <c r="BK1172" s="54">
        <f t="shared" si="255"/>
        <v>0</v>
      </c>
      <c r="BL1172" s="54">
        <f t="shared" si="260"/>
        <v>0</v>
      </c>
      <c r="BM1172" s="54">
        <f t="shared" si="261"/>
        <v>0</v>
      </c>
      <c r="BN1172" s="54" t="str">
        <f t="shared" si="262"/>
        <v>ne</v>
      </c>
      <c r="BO1172" s="54" t="str">
        <f t="shared" si="263"/>
        <v>ne</v>
      </c>
      <c r="BP1172" s="54" t="str">
        <f t="shared" si="263"/>
        <v>ne</v>
      </c>
      <c r="BQ1172" s="54" t="str">
        <f t="shared" si="264"/>
        <v>ne</v>
      </c>
      <c r="BR1172" s="54" t="str">
        <f t="shared" si="265"/>
        <v>ne</v>
      </c>
      <c r="BS1172" s="54" t="str">
        <f t="shared" si="256"/>
        <v>ne</v>
      </c>
    </row>
    <row r="1173" spans="2:71" x14ac:dyDescent="0.2">
      <c r="B1173" s="54" t="e">
        <f>VLOOKUP(E1173,'VPS1'!$J$10:$J$29,1,FALSE)</f>
        <v>#N/A</v>
      </c>
      <c r="C1173" s="131" t="str">
        <f t="shared" si="257"/>
        <v/>
      </c>
      <c r="D1173" s="132"/>
      <c r="E1173" s="132"/>
      <c r="F1173" s="55"/>
      <c r="G1173" s="132"/>
      <c r="H1173" s="132"/>
      <c r="I1173" s="132"/>
      <c r="J1173" s="132"/>
      <c r="K1173" s="132"/>
      <c r="L1173" s="133"/>
      <c r="M1173" s="134"/>
      <c r="N1173" s="132"/>
      <c r="O1173" s="132"/>
      <c r="P1173" s="134" t="str">
        <f t="shared" si="258"/>
        <v>nepildyti</v>
      </c>
      <c r="Q1173" s="135" t="str">
        <f t="shared" si="25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52"/>
        <v>0</v>
      </c>
      <c r="BH1173" s="54">
        <f t="shared" si="259"/>
        <v>0</v>
      </c>
      <c r="BI1173" s="54">
        <f t="shared" si="254"/>
        <v>0</v>
      </c>
      <c r="BJ1173" s="54">
        <f t="shared" si="253"/>
        <v>0</v>
      </c>
      <c r="BK1173" s="54">
        <f t="shared" si="255"/>
        <v>0</v>
      </c>
      <c r="BL1173" s="54">
        <f t="shared" si="260"/>
        <v>0</v>
      </c>
      <c r="BM1173" s="54">
        <f t="shared" si="261"/>
        <v>0</v>
      </c>
      <c r="BN1173" s="54" t="str">
        <f t="shared" si="262"/>
        <v>ne</v>
      </c>
      <c r="BO1173" s="54" t="str">
        <f t="shared" si="263"/>
        <v>ne</v>
      </c>
      <c r="BP1173" s="54" t="str">
        <f t="shared" si="263"/>
        <v>ne</v>
      </c>
      <c r="BQ1173" s="54" t="str">
        <f t="shared" si="264"/>
        <v>ne</v>
      </c>
      <c r="BR1173" s="54" t="str">
        <f t="shared" si="265"/>
        <v>ne</v>
      </c>
      <c r="BS1173" s="54" t="str">
        <f t="shared" si="256"/>
        <v>ne</v>
      </c>
    </row>
    <row r="1174" spans="2:71" x14ac:dyDescent="0.2">
      <c r="B1174" s="54" t="e">
        <f>VLOOKUP(E1174,'VPS1'!$J$10:$J$29,1,FALSE)</f>
        <v>#N/A</v>
      </c>
      <c r="C1174" s="131" t="str">
        <f t="shared" si="257"/>
        <v/>
      </c>
      <c r="D1174" s="132"/>
      <c r="E1174" s="132"/>
      <c r="F1174" s="55"/>
      <c r="G1174" s="132"/>
      <c r="H1174" s="132"/>
      <c r="I1174" s="132"/>
      <c r="J1174" s="132"/>
      <c r="K1174" s="132"/>
      <c r="L1174" s="133"/>
      <c r="M1174" s="134"/>
      <c r="N1174" s="132"/>
      <c r="O1174" s="132"/>
      <c r="P1174" s="134" t="str">
        <f t="shared" si="258"/>
        <v>nepildyti</v>
      </c>
      <c r="Q1174" s="135" t="str">
        <f t="shared" si="25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ref="BG1174:BG1237" si="266">IF($F1174&gt;0,YEAR($F1174),)</f>
        <v>0</v>
      </c>
      <c r="BH1174" s="54">
        <f t="shared" si="259"/>
        <v>0</v>
      </c>
      <c r="BI1174" s="54">
        <f t="shared" si="254"/>
        <v>0</v>
      </c>
      <c r="BJ1174" s="54">
        <f t="shared" ref="BJ1174:BJ1237" si="267">IF($AI1174&gt;0,YEAR($AI1174),)</f>
        <v>0</v>
      </c>
      <c r="BK1174" s="54">
        <f t="shared" si="255"/>
        <v>0</v>
      </c>
      <c r="BL1174" s="54">
        <f t="shared" si="260"/>
        <v>0</v>
      </c>
      <c r="BM1174" s="54">
        <f t="shared" si="261"/>
        <v>0</v>
      </c>
      <c r="BN1174" s="54" t="str">
        <f t="shared" si="262"/>
        <v>ne</v>
      </c>
      <c r="BO1174" s="54" t="str">
        <f t="shared" si="263"/>
        <v>ne</v>
      </c>
      <c r="BP1174" s="54" t="str">
        <f t="shared" si="263"/>
        <v>ne</v>
      </c>
      <c r="BQ1174" s="54" t="str">
        <f t="shared" si="264"/>
        <v>ne</v>
      </c>
      <c r="BR1174" s="54" t="str">
        <f t="shared" si="265"/>
        <v>ne</v>
      </c>
      <c r="BS1174" s="54" t="str">
        <f t="shared" si="256"/>
        <v>ne</v>
      </c>
    </row>
    <row r="1175" spans="2:71" x14ac:dyDescent="0.2">
      <c r="B1175" s="54" t="e">
        <f>VLOOKUP(E1175,'VPS1'!$J$10:$J$29,1,FALSE)</f>
        <v>#N/A</v>
      </c>
      <c r="C1175" s="131" t="str">
        <f t="shared" si="257"/>
        <v/>
      </c>
      <c r="D1175" s="132"/>
      <c r="E1175" s="132"/>
      <c r="F1175" s="55"/>
      <c r="G1175" s="132"/>
      <c r="H1175" s="132"/>
      <c r="I1175" s="132"/>
      <c r="J1175" s="132"/>
      <c r="K1175" s="132"/>
      <c r="L1175" s="133"/>
      <c r="M1175" s="134"/>
      <c r="N1175" s="132"/>
      <c r="O1175" s="132"/>
      <c r="P1175" s="134" t="str">
        <f t="shared" si="258"/>
        <v>nepildyti</v>
      </c>
      <c r="Q1175" s="135" t="str">
        <f t="shared" si="25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si="266"/>
        <v>0</v>
      </c>
      <c r="BH1175" s="54">
        <f t="shared" si="259"/>
        <v>0</v>
      </c>
      <c r="BI1175" s="54">
        <f t="shared" si="254"/>
        <v>0</v>
      </c>
      <c r="BJ1175" s="54">
        <f t="shared" si="267"/>
        <v>0</v>
      </c>
      <c r="BK1175" s="54">
        <f t="shared" si="255"/>
        <v>0</v>
      </c>
      <c r="BL1175" s="54">
        <f t="shared" si="260"/>
        <v>0</v>
      </c>
      <c r="BM1175" s="54">
        <f t="shared" si="261"/>
        <v>0</v>
      </c>
      <c r="BN1175" s="54" t="str">
        <f t="shared" si="262"/>
        <v>ne</v>
      </c>
      <c r="BO1175" s="54" t="str">
        <f t="shared" si="263"/>
        <v>ne</v>
      </c>
      <c r="BP1175" s="54" t="str">
        <f t="shared" si="263"/>
        <v>ne</v>
      </c>
      <c r="BQ1175" s="54" t="str">
        <f t="shared" si="264"/>
        <v>ne</v>
      </c>
      <c r="BR1175" s="54" t="str">
        <f t="shared" si="265"/>
        <v>ne</v>
      </c>
      <c r="BS1175" s="54" t="str">
        <f t="shared" si="256"/>
        <v>ne</v>
      </c>
    </row>
    <row r="1176" spans="2:71" x14ac:dyDescent="0.2">
      <c r="B1176" s="54" t="e">
        <f>VLOOKUP(E1176,'VPS1'!$J$10:$J$29,1,FALSE)</f>
        <v>#N/A</v>
      </c>
      <c r="C1176" s="131" t="str">
        <f t="shared" si="257"/>
        <v/>
      </c>
      <c r="D1176" s="132"/>
      <c r="E1176" s="132"/>
      <c r="F1176" s="55"/>
      <c r="G1176" s="132"/>
      <c r="H1176" s="132"/>
      <c r="I1176" s="132"/>
      <c r="J1176" s="132"/>
      <c r="K1176" s="132"/>
      <c r="L1176" s="133"/>
      <c r="M1176" s="134"/>
      <c r="N1176" s="132"/>
      <c r="O1176" s="132"/>
      <c r="P1176" s="134" t="str">
        <f t="shared" si="258"/>
        <v>nepildyti</v>
      </c>
      <c r="Q1176" s="135" t="str">
        <f t="shared" si="25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66"/>
        <v>0</v>
      </c>
      <c r="BH1176" s="54">
        <f t="shared" si="259"/>
        <v>0</v>
      </c>
      <c r="BI1176" s="54">
        <f t="shared" si="254"/>
        <v>0</v>
      </c>
      <c r="BJ1176" s="54">
        <f t="shared" si="267"/>
        <v>0</v>
      </c>
      <c r="BK1176" s="54">
        <f t="shared" si="255"/>
        <v>0</v>
      </c>
      <c r="BL1176" s="54">
        <f t="shared" si="260"/>
        <v>0</v>
      </c>
      <c r="BM1176" s="54">
        <f t="shared" si="261"/>
        <v>0</v>
      </c>
      <c r="BN1176" s="54" t="str">
        <f t="shared" si="262"/>
        <v>ne</v>
      </c>
      <c r="BO1176" s="54" t="str">
        <f t="shared" si="263"/>
        <v>ne</v>
      </c>
      <c r="BP1176" s="54" t="str">
        <f t="shared" si="263"/>
        <v>ne</v>
      </c>
      <c r="BQ1176" s="54" t="str">
        <f t="shared" si="264"/>
        <v>ne</v>
      </c>
      <c r="BR1176" s="54" t="str">
        <f t="shared" si="265"/>
        <v>ne</v>
      </c>
      <c r="BS1176" s="54" t="str">
        <f t="shared" si="256"/>
        <v>ne</v>
      </c>
    </row>
    <row r="1177" spans="2:71" x14ac:dyDescent="0.2">
      <c r="B1177" s="54" t="e">
        <f>VLOOKUP(E1177,'VPS1'!$J$10:$J$29,1,FALSE)</f>
        <v>#N/A</v>
      </c>
      <c r="C1177" s="131" t="str">
        <f t="shared" si="257"/>
        <v/>
      </c>
      <c r="D1177" s="132"/>
      <c r="E1177" s="132"/>
      <c r="F1177" s="55"/>
      <c r="G1177" s="132"/>
      <c r="H1177" s="132"/>
      <c r="I1177" s="132"/>
      <c r="J1177" s="132"/>
      <c r="K1177" s="132"/>
      <c r="L1177" s="133"/>
      <c r="M1177" s="134"/>
      <c r="N1177" s="132"/>
      <c r="O1177" s="132"/>
      <c r="P1177" s="134" t="str">
        <f t="shared" si="258"/>
        <v>nepildyti</v>
      </c>
      <c r="Q1177" s="135" t="str">
        <f t="shared" si="25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66"/>
        <v>0</v>
      </c>
      <c r="BH1177" s="54">
        <f t="shared" si="259"/>
        <v>0</v>
      </c>
      <c r="BI1177" s="54">
        <f t="shared" si="254"/>
        <v>0</v>
      </c>
      <c r="BJ1177" s="54">
        <f t="shared" si="267"/>
        <v>0</v>
      </c>
      <c r="BK1177" s="54">
        <f t="shared" si="255"/>
        <v>0</v>
      </c>
      <c r="BL1177" s="54">
        <f t="shared" si="260"/>
        <v>0</v>
      </c>
      <c r="BM1177" s="54">
        <f t="shared" si="261"/>
        <v>0</v>
      </c>
      <c r="BN1177" s="54" t="str">
        <f t="shared" si="262"/>
        <v>ne</v>
      </c>
      <c r="BO1177" s="54" t="str">
        <f t="shared" si="263"/>
        <v>ne</v>
      </c>
      <c r="BP1177" s="54" t="str">
        <f t="shared" si="263"/>
        <v>ne</v>
      </c>
      <c r="BQ1177" s="54" t="str">
        <f t="shared" si="264"/>
        <v>ne</v>
      </c>
      <c r="BR1177" s="54" t="str">
        <f t="shared" si="265"/>
        <v>ne</v>
      </c>
      <c r="BS1177" s="54" t="str">
        <f t="shared" si="256"/>
        <v>ne</v>
      </c>
    </row>
    <row r="1178" spans="2:71" x14ac:dyDescent="0.2">
      <c r="B1178" s="54" t="e">
        <f>VLOOKUP(E1178,'VPS1'!$J$10:$J$29,1,FALSE)</f>
        <v>#N/A</v>
      </c>
      <c r="C1178" s="131" t="str">
        <f t="shared" si="257"/>
        <v/>
      </c>
      <c r="D1178" s="132"/>
      <c r="E1178" s="132"/>
      <c r="F1178" s="55"/>
      <c r="G1178" s="132"/>
      <c r="H1178" s="132"/>
      <c r="I1178" s="132"/>
      <c r="J1178" s="132"/>
      <c r="K1178" s="132"/>
      <c r="L1178" s="133"/>
      <c r="M1178" s="134"/>
      <c r="N1178" s="132"/>
      <c r="O1178" s="132"/>
      <c r="P1178" s="134" t="str">
        <f t="shared" si="258"/>
        <v>nepildyti</v>
      </c>
      <c r="Q1178" s="135" t="str">
        <f t="shared" si="25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66"/>
        <v>0</v>
      </c>
      <c r="BH1178" s="54">
        <f t="shared" si="259"/>
        <v>0</v>
      </c>
      <c r="BI1178" s="54">
        <f t="shared" si="254"/>
        <v>0</v>
      </c>
      <c r="BJ1178" s="54">
        <f t="shared" si="267"/>
        <v>0</v>
      </c>
      <c r="BK1178" s="54">
        <f t="shared" si="255"/>
        <v>0</v>
      </c>
      <c r="BL1178" s="54">
        <f t="shared" si="260"/>
        <v>0</v>
      </c>
      <c r="BM1178" s="54">
        <f t="shared" si="261"/>
        <v>0</v>
      </c>
      <c r="BN1178" s="54" t="str">
        <f t="shared" si="262"/>
        <v>ne</v>
      </c>
      <c r="BO1178" s="54" t="str">
        <f t="shared" si="263"/>
        <v>ne</v>
      </c>
      <c r="BP1178" s="54" t="str">
        <f t="shared" si="263"/>
        <v>ne</v>
      </c>
      <c r="BQ1178" s="54" t="str">
        <f t="shared" si="264"/>
        <v>ne</v>
      </c>
      <c r="BR1178" s="54" t="str">
        <f t="shared" si="265"/>
        <v>ne</v>
      </c>
      <c r="BS1178" s="54" t="str">
        <f t="shared" si="256"/>
        <v>ne</v>
      </c>
    </row>
    <row r="1179" spans="2:71" x14ac:dyDescent="0.2">
      <c r="B1179" s="54" t="e">
        <f>VLOOKUP(E1179,'VPS1'!$J$10:$J$29,1,FALSE)</f>
        <v>#N/A</v>
      </c>
      <c r="C1179" s="131" t="str">
        <f t="shared" si="257"/>
        <v/>
      </c>
      <c r="D1179" s="132"/>
      <c r="E1179" s="132"/>
      <c r="F1179" s="55"/>
      <c r="G1179" s="132"/>
      <c r="H1179" s="132"/>
      <c r="I1179" s="132"/>
      <c r="J1179" s="132"/>
      <c r="K1179" s="132"/>
      <c r="L1179" s="133"/>
      <c r="M1179" s="134"/>
      <c r="N1179" s="132"/>
      <c r="O1179" s="132"/>
      <c r="P1179" s="134" t="str">
        <f t="shared" si="258"/>
        <v>nepildyti</v>
      </c>
      <c r="Q1179" s="135" t="str">
        <f t="shared" si="25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66"/>
        <v>0</v>
      </c>
      <c r="BH1179" s="54">
        <f t="shared" si="259"/>
        <v>0</v>
      </c>
      <c r="BI1179" s="54">
        <f t="shared" si="254"/>
        <v>0</v>
      </c>
      <c r="BJ1179" s="54">
        <f t="shared" si="267"/>
        <v>0</v>
      </c>
      <c r="BK1179" s="54">
        <f t="shared" si="255"/>
        <v>0</v>
      </c>
      <c r="BL1179" s="54">
        <f t="shared" si="260"/>
        <v>0</v>
      </c>
      <c r="BM1179" s="54">
        <f t="shared" si="261"/>
        <v>0</v>
      </c>
      <c r="BN1179" s="54" t="str">
        <f t="shared" si="262"/>
        <v>ne</v>
      </c>
      <c r="BO1179" s="54" t="str">
        <f t="shared" si="263"/>
        <v>ne</v>
      </c>
      <c r="BP1179" s="54" t="str">
        <f t="shared" si="263"/>
        <v>ne</v>
      </c>
      <c r="BQ1179" s="54" t="str">
        <f t="shared" si="264"/>
        <v>ne</v>
      </c>
      <c r="BR1179" s="54" t="str">
        <f t="shared" si="265"/>
        <v>ne</v>
      </c>
      <c r="BS1179" s="54" t="str">
        <f t="shared" si="256"/>
        <v>ne</v>
      </c>
    </row>
    <row r="1180" spans="2:71" x14ac:dyDescent="0.2">
      <c r="B1180" s="54" t="e">
        <f>VLOOKUP(E1180,'VPS1'!$J$10:$J$29,1,FALSE)</f>
        <v>#N/A</v>
      </c>
      <c r="C1180" s="131" t="str">
        <f t="shared" si="257"/>
        <v/>
      </c>
      <c r="D1180" s="132"/>
      <c r="E1180" s="132"/>
      <c r="F1180" s="55"/>
      <c r="G1180" s="132"/>
      <c r="H1180" s="132"/>
      <c r="I1180" s="132"/>
      <c r="J1180" s="132"/>
      <c r="K1180" s="132"/>
      <c r="L1180" s="133"/>
      <c r="M1180" s="134"/>
      <c r="N1180" s="132"/>
      <c r="O1180" s="132"/>
      <c r="P1180" s="134" t="str">
        <f t="shared" si="258"/>
        <v>nepildyti</v>
      </c>
      <c r="Q1180" s="135" t="str">
        <f t="shared" si="25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66"/>
        <v>0</v>
      </c>
      <c r="BH1180" s="54">
        <f t="shared" si="259"/>
        <v>0</v>
      </c>
      <c r="BI1180" s="54">
        <f t="shared" si="254"/>
        <v>0</v>
      </c>
      <c r="BJ1180" s="54">
        <f t="shared" si="267"/>
        <v>0</v>
      </c>
      <c r="BK1180" s="54">
        <f t="shared" si="255"/>
        <v>0</v>
      </c>
      <c r="BL1180" s="54">
        <f t="shared" si="260"/>
        <v>0</v>
      </c>
      <c r="BM1180" s="54">
        <f t="shared" si="261"/>
        <v>0</v>
      </c>
      <c r="BN1180" s="54" t="str">
        <f t="shared" si="262"/>
        <v>ne</v>
      </c>
      <c r="BO1180" s="54" t="str">
        <f t="shared" si="263"/>
        <v>ne</v>
      </c>
      <c r="BP1180" s="54" t="str">
        <f t="shared" si="263"/>
        <v>ne</v>
      </c>
      <c r="BQ1180" s="54" t="str">
        <f t="shared" si="264"/>
        <v>ne</v>
      </c>
      <c r="BR1180" s="54" t="str">
        <f t="shared" si="265"/>
        <v>ne</v>
      </c>
      <c r="BS1180" s="54" t="str">
        <f t="shared" si="256"/>
        <v>ne</v>
      </c>
    </row>
    <row r="1181" spans="2:71" x14ac:dyDescent="0.2">
      <c r="B1181" s="54" t="e">
        <f>VLOOKUP(E1181,'VPS1'!$J$10:$J$29,1,FALSE)</f>
        <v>#N/A</v>
      </c>
      <c r="C1181" s="131" t="str">
        <f t="shared" si="257"/>
        <v/>
      </c>
      <c r="D1181" s="132"/>
      <c r="E1181" s="132"/>
      <c r="F1181" s="55"/>
      <c r="G1181" s="132"/>
      <c r="H1181" s="132"/>
      <c r="I1181" s="132"/>
      <c r="J1181" s="132"/>
      <c r="K1181" s="132"/>
      <c r="L1181" s="133"/>
      <c r="M1181" s="134"/>
      <c r="N1181" s="132"/>
      <c r="O1181" s="132"/>
      <c r="P1181" s="134" t="str">
        <f t="shared" si="258"/>
        <v>nepildyti</v>
      </c>
      <c r="Q1181" s="135" t="str">
        <f t="shared" si="25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66"/>
        <v>0</v>
      </c>
      <c r="BH1181" s="54">
        <f t="shared" si="259"/>
        <v>0</v>
      </c>
      <c r="BI1181" s="54">
        <f t="shared" si="254"/>
        <v>0</v>
      </c>
      <c r="BJ1181" s="54">
        <f t="shared" si="267"/>
        <v>0</v>
      </c>
      <c r="BK1181" s="54">
        <f t="shared" si="255"/>
        <v>0</v>
      </c>
      <c r="BL1181" s="54">
        <f t="shared" si="260"/>
        <v>0</v>
      </c>
      <c r="BM1181" s="54">
        <f t="shared" si="261"/>
        <v>0</v>
      </c>
      <c r="BN1181" s="54" t="str">
        <f t="shared" si="262"/>
        <v>ne</v>
      </c>
      <c r="BO1181" s="54" t="str">
        <f t="shared" si="263"/>
        <v>ne</v>
      </c>
      <c r="BP1181" s="54" t="str">
        <f t="shared" si="263"/>
        <v>ne</v>
      </c>
      <c r="BQ1181" s="54" t="str">
        <f t="shared" si="264"/>
        <v>ne</v>
      </c>
      <c r="BR1181" s="54" t="str">
        <f t="shared" si="265"/>
        <v>ne</v>
      </c>
      <c r="BS1181" s="54" t="str">
        <f t="shared" si="256"/>
        <v>ne</v>
      </c>
    </row>
    <row r="1182" spans="2:71" x14ac:dyDescent="0.2">
      <c r="B1182" s="54" t="e">
        <f>VLOOKUP(E1182,'VPS1'!$J$10:$J$29,1,FALSE)</f>
        <v>#N/A</v>
      </c>
      <c r="C1182" s="131" t="str">
        <f t="shared" si="257"/>
        <v/>
      </c>
      <c r="D1182" s="132"/>
      <c r="E1182" s="132"/>
      <c r="F1182" s="55"/>
      <c r="G1182" s="132"/>
      <c r="H1182" s="132"/>
      <c r="I1182" s="132"/>
      <c r="J1182" s="132"/>
      <c r="K1182" s="132"/>
      <c r="L1182" s="133"/>
      <c r="M1182" s="134"/>
      <c r="N1182" s="132"/>
      <c r="O1182" s="132"/>
      <c r="P1182" s="134" t="str">
        <f t="shared" si="258"/>
        <v>nepildyti</v>
      </c>
      <c r="Q1182" s="135" t="str">
        <f t="shared" si="25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66"/>
        <v>0</v>
      </c>
      <c r="BH1182" s="54">
        <f t="shared" si="259"/>
        <v>0</v>
      </c>
      <c r="BI1182" s="54">
        <f t="shared" si="254"/>
        <v>0</v>
      </c>
      <c r="BJ1182" s="54">
        <f t="shared" si="267"/>
        <v>0</v>
      </c>
      <c r="BK1182" s="54">
        <f t="shared" si="255"/>
        <v>0</v>
      </c>
      <c r="BL1182" s="54">
        <f t="shared" si="260"/>
        <v>0</v>
      </c>
      <c r="BM1182" s="54">
        <f t="shared" si="261"/>
        <v>0</v>
      </c>
      <c r="BN1182" s="54" t="str">
        <f t="shared" si="262"/>
        <v>ne</v>
      </c>
      <c r="BO1182" s="54" t="str">
        <f t="shared" si="263"/>
        <v>ne</v>
      </c>
      <c r="BP1182" s="54" t="str">
        <f t="shared" si="263"/>
        <v>ne</v>
      </c>
      <c r="BQ1182" s="54" t="str">
        <f t="shared" si="264"/>
        <v>ne</v>
      </c>
      <c r="BR1182" s="54" t="str">
        <f t="shared" si="265"/>
        <v>ne</v>
      </c>
      <c r="BS1182" s="54" t="str">
        <f t="shared" si="256"/>
        <v>ne</v>
      </c>
    </row>
    <row r="1183" spans="2:71" x14ac:dyDescent="0.2">
      <c r="B1183" s="54" t="e">
        <f>VLOOKUP(E1183,'VPS1'!$J$10:$J$29,1,FALSE)</f>
        <v>#N/A</v>
      </c>
      <c r="C1183" s="131" t="str">
        <f t="shared" si="257"/>
        <v/>
      </c>
      <c r="D1183" s="132"/>
      <c r="E1183" s="132"/>
      <c r="F1183" s="55"/>
      <c r="G1183" s="132"/>
      <c r="H1183" s="132"/>
      <c r="I1183" s="132"/>
      <c r="J1183" s="132"/>
      <c r="K1183" s="132"/>
      <c r="L1183" s="133"/>
      <c r="M1183" s="134"/>
      <c r="N1183" s="132"/>
      <c r="O1183" s="132"/>
      <c r="P1183" s="134" t="str">
        <f t="shared" si="258"/>
        <v>nepildyti</v>
      </c>
      <c r="Q1183" s="135" t="str">
        <f t="shared" si="25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66"/>
        <v>0</v>
      </c>
      <c r="BH1183" s="54">
        <f t="shared" si="259"/>
        <v>0</v>
      </c>
      <c r="BI1183" s="54">
        <f t="shared" si="254"/>
        <v>0</v>
      </c>
      <c r="BJ1183" s="54">
        <f t="shared" si="267"/>
        <v>0</v>
      </c>
      <c r="BK1183" s="54">
        <f t="shared" si="255"/>
        <v>0</v>
      </c>
      <c r="BL1183" s="54">
        <f t="shared" si="260"/>
        <v>0</v>
      </c>
      <c r="BM1183" s="54">
        <f t="shared" si="261"/>
        <v>0</v>
      </c>
      <c r="BN1183" s="54" t="str">
        <f t="shared" si="262"/>
        <v>ne</v>
      </c>
      <c r="BO1183" s="54" t="str">
        <f t="shared" si="263"/>
        <v>ne</v>
      </c>
      <c r="BP1183" s="54" t="str">
        <f t="shared" si="263"/>
        <v>ne</v>
      </c>
      <c r="BQ1183" s="54" t="str">
        <f t="shared" si="264"/>
        <v>ne</v>
      </c>
      <c r="BR1183" s="54" t="str">
        <f t="shared" si="265"/>
        <v>ne</v>
      </c>
      <c r="BS1183" s="54" t="str">
        <f t="shared" si="256"/>
        <v>ne</v>
      </c>
    </row>
    <row r="1184" spans="2:71" x14ac:dyDescent="0.2">
      <c r="B1184" s="54" t="e">
        <f>VLOOKUP(E1184,'VPS1'!$J$10:$J$29,1,FALSE)</f>
        <v>#N/A</v>
      </c>
      <c r="C1184" s="131" t="str">
        <f t="shared" si="257"/>
        <v/>
      </c>
      <c r="D1184" s="132"/>
      <c r="E1184" s="132"/>
      <c r="F1184" s="55"/>
      <c r="G1184" s="132"/>
      <c r="H1184" s="132"/>
      <c r="I1184" s="132"/>
      <c r="J1184" s="132"/>
      <c r="K1184" s="132"/>
      <c r="L1184" s="133"/>
      <c r="M1184" s="134"/>
      <c r="N1184" s="132"/>
      <c r="O1184" s="132"/>
      <c r="P1184" s="134" t="str">
        <f t="shared" si="258"/>
        <v>nepildyti</v>
      </c>
      <c r="Q1184" s="135" t="str">
        <f t="shared" si="25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66"/>
        <v>0</v>
      </c>
      <c r="BH1184" s="54">
        <f t="shared" si="259"/>
        <v>0</v>
      </c>
      <c r="BI1184" s="54">
        <f t="shared" si="254"/>
        <v>0</v>
      </c>
      <c r="BJ1184" s="54">
        <f t="shared" si="267"/>
        <v>0</v>
      </c>
      <c r="BK1184" s="54">
        <f t="shared" si="255"/>
        <v>0</v>
      </c>
      <c r="BL1184" s="54">
        <f t="shared" si="260"/>
        <v>0</v>
      </c>
      <c r="BM1184" s="54">
        <f t="shared" si="261"/>
        <v>0</v>
      </c>
      <c r="BN1184" s="54" t="str">
        <f t="shared" si="262"/>
        <v>ne</v>
      </c>
      <c r="BO1184" s="54" t="str">
        <f t="shared" si="263"/>
        <v>ne</v>
      </c>
      <c r="BP1184" s="54" t="str">
        <f t="shared" si="263"/>
        <v>ne</v>
      </c>
      <c r="BQ1184" s="54" t="str">
        <f t="shared" si="264"/>
        <v>ne</v>
      </c>
      <c r="BR1184" s="54" t="str">
        <f t="shared" si="265"/>
        <v>ne</v>
      </c>
      <c r="BS1184" s="54" t="str">
        <f t="shared" si="256"/>
        <v>ne</v>
      </c>
    </row>
    <row r="1185" spans="2:71" x14ac:dyDescent="0.2">
      <c r="B1185" s="54" t="e">
        <f>VLOOKUP(E1185,'VPS1'!$J$10:$J$29,1,FALSE)</f>
        <v>#N/A</v>
      </c>
      <c r="C1185" s="131" t="str">
        <f t="shared" si="257"/>
        <v/>
      </c>
      <c r="D1185" s="132"/>
      <c r="E1185" s="132"/>
      <c r="F1185" s="55"/>
      <c r="G1185" s="132"/>
      <c r="H1185" s="132"/>
      <c r="I1185" s="132"/>
      <c r="J1185" s="132"/>
      <c r="K1185" s="132"/>
      <c r="L1185" s="133"/>
      <c r="M1185" s="134"/>
      <c r="N1185" s="132"/>
      <c r="O1185" s="132"/>
      <c r="P1185" s="134" t="str">
        <f t="shared" si="258"/>
        <v>nepildyti</v>
      </c>
      <c r="Q1185" s="135" t="str">
        <f t="shared" si="25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66"/>
        <v>0</v>
      </c>
      <c r="BH1185" s="54">
        <f t="shared" si="259"/>
        <v>0</v>
      </c>
      <c r="BI1185" s="54">
        <f t="shared" si="254"/>
        <v>0</v>
      </c>
      <c r="BJ1185" s="54">
        <f t="shared" si="267"/>
        <v>0</v>
      </c>
      <c r="BK1185" s="54">
        <f t="shared" si="255"/>
        <v>0</v>
      </c>
      <c r="BL1185" s="54">
        <f t="shared" si="260"/>
        <v>0</v>
      </c>
      <c r="BM1185" s="54">
        <f t="shared" si="261"/>
        <v>0</v>
      </c>
      <c r="BN1185" s="54" t="str">
        <f t="shared" si="262"/>
        <v>ne</v>
      </c>
      <c r="BO1185" s="54" t="str">
        <f t="shared" si="263"/>
        <v>ne</v>
      </c>
      <c r="BP1185" s="54" t="str">
        <f t="shared" si="263"/>
        <v>ne</v>
      </c>
      <c r="BQ1185" s="54" t="str">
        <f t="shared" si="264"/>
        <v>ne</v>
      </c>
      <c r="BR1185" s="54" t="str">
        <f t="shared" si="265"/>
        <v>ne</v>
      </c>
      <c r="BS1185" s="54" t="str">
        <f t="shared" si="256"/>
        <v>ne</v>
      </c>
    </row>
    <row r="1186" spans="2:71" x14ac:dyDescent="0.2">
      <c r="B1186" s="54" t="e">
        <f>VLOOKUP(E1186,'VPS1'!$J$10:$J$29,1,FALSE)</f>
        <v>#N/A</v>
      </c>
      <c r="C1186" s="131" t="str">
        <f t="shared" si="257"/>
        <v/>
      </c>
      <c r="D1186" s="132"/>
      <c r="E1186" s="132"/>
      <c r="F1186" s="55"/>
      <c r="G1186" s="132"/>
      <c r="H1186" s="132"/>
      <c r="I1186" s="132"/>
      <c r="J1186" s="132"/>
      <c r="K1186" s="132"/>
      <c r="L1186" s="133"/>
      <c r="M1186" s="134"/>
      <c r="N1186" s="132"/>
      <c r="O1186" s="132"/>
      <c r="P1186" s="134" t="str">
        <f t="shared" si="258"/>
        <v>nepildyti</v>
      </c>
      <c r="Q1186" s="135" t="str">
        <f t="shared" si="25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66"/>
        <v>0</v>
      </c>
      <c r="BH1186" s="54">
        <f t="shared" si="259"/>
        <v>0</v>
      </c>
      <c r="BI1186" s="54">
        <f t="shared" si="254"/>
        <v>0</v>
      </c>
      <c r="BJ1186" s="54">
        <f t="shared" si="267"/>
        <v>0</v>
      </c>
      <c r="BK1186" s="54">
        <f t="shared" si="255"/>
        <v>0</v>
      </c>
      <c r="BL1186" s="54">
        <f t="shared" si="260"/>
        <v>0</v>
      </c>
      <c r="BM1186" s="54">
        <f t="shared" si="261"/>
        <v>0</v>
      </c>
      <c r="BN1186" s="54" t="str">
        <f t="shared" si="262"/>
        <v>ne</v>
      </c>
      <c r="BO1186" s="54" t="str">
        <f t="shared" si="263"/>
        <v>ne</v>
      </c>
      <c r="BP1186" s="54" t="str">
        <f t="shared" si="263"/>
        <v>ne</v>
      </c>
      <c r="BQ1186" s="54" t="str">
        <f t="shared" si="264"/>
        <v>ne</v>
      </c>
      <c r="BR1186" s="54" t="str">
        <f t="shared" si="265"/>
        <v>ne</v>
      </c>
      <c r="BS1186" s="54" t="str">
        <f t="shared" si="256"/>
        <v>ne</v>
      </c>
    </row>
    <row r="1187" spans="2:71" x14ac:dyDescent="0.2">
      <c r="B1187" s="54" t="e">
        <f>VLOOKUP(E1187,'VPS1'!$J$10:$J$29,1,FALSE)</f>
        <v>#N/A</v>
      </c>
      <c r="C1187" s="131" t="str">
        <f t="shared" si="257"/>
        <v/>
      </c>
      <c r="D1187" s="132"/>
      <c r="E1187" s="132"/>
      <c r="F1187" s="55"/>
      <c r="G1187" s="132"/>
      <c r="H1187" s="132"/>
      <c r="I1187" s="132"/>
      <c r="J1187" s="132"/>
      <c r="K1187" s="132"/>
      <c r="L1187" s="133"/>
      <c r="M1187" s="134"/>
      <c r="N1187" s="132"/>
      <c r="O1187" s="132"/>
      <c r="P1187" s="134" t="str">
        <f t="shared" si="258"/>
        <v>nepildyti</v>
      </c>
      <c r="Q1187" s="135" t="str">
        <f t="shared" si="25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66"/>
        <v>0</v>
      </c>
      <c r="BH1187" s="54">
        <f t="shared" si="259"/>
        <v>0</v>
      </c>
      <c r="BI1187" s="54">
        <f t="shared" si="254"/>
        <v>0</v>
      </c>
      <c r="BJ1187" s="54">
        <f t="shared" si="267"/>
        <v>0</v>
      </c>
      <c r="BK1187" s="54">
        <f t="shared" si="255"/>
        <v>0</v>
      </c>
      <c r="BL1187" s="54">
        <f t="shared" si="260"/>
        <v>0</v>
      </c>
      <c r="BM1187" s="54">
        <f t="shared" si="261"/>
        <v>0</v>
      </c>
      <c r="BN1187" s="54" t="str">
        <f t="shared" si="262"/>
        <v>ne</v>
      </c>
      <c r="BO1187" s="54" t="str">
        <f t="shared" si="263"/>
        <v>ne</v>
      </c>
      <c r="BP1187" s="54" t="str">
        <f t="shared" si="263"/>
        <v>ne</v>
      </c>
      <c r="BQ1187" s="54" t="str">
        <f t="shared" si="264"/>
        <v>ne</v>
      </c>
      <c r="BR1187" s="54" t="str">
        <f t="shared" si="265"/>
        <v>ne</v>
      </c>
      <c r="BS1187" s="54" t="str">
        <f t="shared" si="256"/>
        <v>ne</v>
      </c>
    </row>
    <row r="1188" spans="2:71" x14ac:dyDescent="0.2">
      <c r="B1188" s="54" t="e">
        <f>VLOOKUP(E1188,'VPS1'!$J$10:$J$29,1,FALSE)</f>
        <v>#N/A</v>
      </c>
      <c r="C1188" s="131" t="str">
        <f t="shared" si="257"/>
        <v/>
      </c>
      <c r="D1188" s="132"/>
      <c r="E1188" s="132"/>
      <c r="F1188" s="55"/>
      <c r="G1188" s="132"/>
      <c r="H1188" s="132"/>
      <c r="I1188" s="132"/>
      <c r="J1188" s="132"/>
      <c r="K1188" s="132"/>
      <c r="L1188" s="133"/>
      <c r="M1188" s="134"/>
      <c r="N1188" s="132"/>
      <c r="O1188" s="132"/>
      <c r="P1188" s="134" t="str">
        <f t="shared" si="258"/>
        <v>nepildyti</v>
      </c>
      <c r="Q1188" s="135" t="str">
        <f t="shared" si="25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66"/>
        <v>0</v>
      </c>
      <c r="BH1188" s="54">
        <f t="shared" si="259"/>
        <v>0</v>
      </c>
      <c r="BI1188" s="54">
        <f t="shared" si="254"/>
        <v>0</v>
      </c>
      <c r="BJ1188" s="54">
        <f t="shared" si="267"/>
        <v>0</v>
      </c>
      <c r="BK1188" s="54">
        <f t="shared" si="255"/>
        <v>0</v>
      </c>
      <c r="BL1188" s="54">
        <f t="shared" si="260"/>
        <v>0</v>
      </c>
      <c r="BM1188" s="54">
        <f t="shared" si="261"/>
        <v>0</v>
      </c>
      <c r="BN1188" s="54" t="str">
        <f t="shared" si="262"/>
        <v>ne</v>
      </c>
      <c r="BO1188" s="54" t="str">
        <f t="shared" si="263"/>
        <v>ne</v>
      </c>
      <c r="BP1188" s="54" t="str">
        <f t="shared" si="263"/>
        <v>ne</v>
      </c>
      <c r="BQ1188" s="54" t="str">
        <f t="shared" si="264"/>
        <v>ne</v>
      </c>
      <c r="BR1188" s="54" t="str">
        <f t="shared" si="265"/>
        <v>ne</v>
      </c>
      <c r="BS1188" s="54" t="str">
        <f t="shared" si="256"/>
        <v>ne</v>
      </c>
    </row>
    <row r="1189" spans="2:71" x14ac:dyDescent="0.2">
      <c r="B1189" s="54" t="e">
        <f>VLOOKUP(E1189,'VPS1'!$J$10:$J$29,1,FALSE)</f>
        <v>#N/A</v>
      </c>
      <c r="C1189" s="131" t="str">
        <f t="shared" si="257"/>
        <v/>
      </c>
      <c r="D1189" s="132"/>
      <c r="E1189" s="132"/>
      <c r="F1189" s="55"/>
      <c r="G1189" s="132"/>
      <c r="H1189" s="132"/>
      <c r="I1189" s="132"/>
      <c r="J1189" s="132"/>
      <c r="K1189" s="132"/>
      <c r="L1189" s="133"/>
      <c r="M1189" s="134"/>
      <c r="N1189" s="132"/>
      <c r="O1189" s="132"/>
      <c r="P1189" s="134" t="str">
        <f t="shared" si="258"/>
        <v>nepildyti</v>
      </c>
      <c r="Q1189" s="135" t="str">
        <f t="shared" si="25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66"/>
        <v>0</v>
      </c>
      <c r="BH1189" s="54">
        <f t="shared" si="259"/>
        <v>0</v>
      </c>
      <c r="BI1189" s="54">
        <f t="shared" si="254"/>
        <v>0</v>
      </c>
      <c r="BJ1189" s="54">
        <f t="shared" si="267"/>
        <v>0</v>
      </c>
      <c r="BK1189" s="54">
        <f t="shared" si="255"/>
        <v>0</v>
      </c>
      <c r="BL1189" s="54">
        <f t="shared" si="260"/>
        <v>0</v>
      </c>
      <c r="BM1189" s="54">
        <f t="shared" si="261"/>
        <v>0</v>
      </c>
      <c r="BN1189" s="54" t="str">
        <f t="shared" si="262"/>
        <v>ne</v>
      </c>
      <c r="BO1189" s="54" t="str">
        <f t="shared" si="263"/>
        <v>ne</v>
      </c>
      <c r="BP1189" s="54" t="str">
        <f t="shared" si="263"/>
        <v>ne</v>
      </c>
      <c r="BQ1189" s="54" t="str">
        <f t="shared" si="264"/>
        <v>ne</v>
      </c>
      <c r="BR1189" s="54" t="str">
        <f t="shared" si="265"/>
        <v>ne</v>
      </c>
      <c r="BS1189" s="54" t="str">
        <f t="shared" si="256"/>
        <v>ne</v>
      </c>
    </row>
    <row r="1190" spans="2:71" x14ac:dyDescent="0.2">
      <c r="B1190" s="54" t="e">
        <f>VLOOKUP(E1190,'VPS1'!$J$10:$J$29,1,FALSE)</f>
        <v>#N/A</v>
      </c>
      <c r="C1190" s="131" t="str">
        <f t="shared" si="257"/>
        <v/>
      </c>
      <c r="D1190" s="132"/>
      <c r="E1190" s="132"/>
      <c r="F1190" s="55"/>
      <c r="G1190" s="132"/>
      <c r="H1190" s="132"/>
      <c r="I1190" s="132"/>
      <c r="J1190" s="132"/>
      <c r="K1190" s="132"/>
      <c r="L1190" s="133"/>
      <c r="M1190" s="134"/>
      <c r="N1190" s="132"/>
      <c r="O1190" s="132"/>
      <c r="P1190" s="134" t="str">
        <f t="shared" si="258"/>
        <v>nepildyti</v>
      </c>
      <c r="Q1190" s="135" t="str">
        <f t="shared" si="25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66"/>
        <v>0</v>
      </c>
      <c r="BH1190" s="54">
        <f t="shared" si="259"/>
        <v>0</v>
      </c>
      <c r="BI1190" s="54">
        <f t="shared" si="254"/>
        <v>0</v>
      </c>
      <c r="BJ1190" s="54">
        <f t="shared" si="267"/>
        <v>0</v>
      </c>
      <c r="BK1190" s="54">
        <f t="shared" si="255"/>
        <v>0</v>
      </c>
      <c r="BL1190" s="54">
        <f t="shared" si="260"/>
        <v>0</v>
      </c>
      <c r="BM1190" s="54">
        <f t="shared" si="261"/>
        <v>0</v>
      </c>
      <c r="BN1190" s="54" t="str">
        <f t="shared" si="262"/>
        <v>ne</v>
      </c>
      <c r="BO1190" s="54" t="str">
        <f t="shared" si="263"/>
        <v>ne</v>
      </c>
      <c r="BP1190" s="54" t="str">
        <f t="shared" si="263"/>
        <v>ne</v>
      </c>
      <c r="BQ1190" s="54" t="str">
        <f t="shared" si="264"/>
        <v>ne</v>
      </c>
      <c r="BR1190" s="54" t="str">
        <f t="shared" si="265"/>
        <v>ne</v>
      </c>
      <c r="BS1190" s="54" t="str">
        <f t="shared" si="256"/>
        <v>ne</v>
      </c>
    </row>
    <row r="1191" spans="2:71" x14ac:dyDescent="0.2">
      <c r="B1191" s="54" t="e">
        <f>VLOOKUP(E1191,'VPS1'!$J$10:$J$29,1,FALSE)</f>
        <v>#N/A</v>
      </c>
      <c r="C1191" s="131" t="str">
        <f t="shared" si="257"/>
        <v/>
      </c>
      <c r="D1191" s="132"/>
      <c r="E1191" s="132"/>
      <c r="F1191" s="55"/>
      <c r="G1191" s="132"/>
      <c r="H1191" s="132"/>
      <c r="I1191" s="132"/>
      <c r="J1191" s="132"/>
      <c r="K1191" s="132"/>
      <c r="L1191" s="133"/>
      <c r="M1191" s="134"/>
      <c r="N1191" s="132"/>
      <c r="O1191" s="132"/>
      <c r="P1191" s="134" t="str">
        <f t="shared" si="258"/>
        <v>nepildyti</v>
      </c>
      <c r="Q1191" s="135" t="str">
        <f t="shared" si="25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66"/>
        <v>0</v>
      </c>
      <c r="BH1191" s="54">
        <f t="shared" si="259"/>
        <v>0</v>
      </c>
      <c r="BI1191" s="54">
        <f t="shared" si="254"/>
        <v>0</v>
      </c>
      <c r="BJ1191" s="54">
        <f t="shared" si="267"/>
        <v>0</v>
      </c>
      <c r="BK1191" s="54">
        <f t="shared" si="255"/>
        <v>0</v>
      </c>
      <c r="BL1191" s="54">
        <f t="shared" si="260"/>
        <v>0</v>
      </c>
      <c r="BM1191" s="54">
        <f t="shared" si="261"/>
        <v>0</v>
      </c>
      <c r="BN1191" s="54" t="str">
        <f t="shared" si="262"/>
        <v>ne</v>
      </c>
      <c r="BO1191" s="54" t="str">
        <f t="shared" si="263"/>
        <v>ne</v>
      </c>
      <c r="BP1191" s="54" t="str">
        <f t="shared" si="263"/>
        <v>ne</v>
      </c>
      <c r="BQ1191" s="54" t="str">
        <f t="shared" si="264"/>
        <v>ne</v>
      </c>
      <c r="BR1191" s="54" t="str">
        <f t="shared" si="265"/>
        <v>ne</v>
      </c>
      <c r="BS1191" s="54" t="str">
        <f t="shared" si="256"/>
        <v>ne</v>
      </c>
    </row>
    <row r="1192" spans="2:71" x14ac:dyDescent="0.2">
      <c r="B1192" s="54" t="e">
        <f>VLOOKUP(E1192,'VPS1'!$J$10:$J$29,1,FALSE)</f>
        <v>#N/A</v>
      </c>
      <c r="C1192" s="131" t="str">
        <f t="shared" si="257"/>
        <v/>
      </c>
      <c r="D1192" s="132"/>
      <c r="E1192" s="132"/>
      <c r="F1192" s="55"/>
      <c r="G1192" s="132"/>
      <c r="H1192" s="132"/>
      <c r="I1192" s="132"/>
      <c r="J1192" s="132"/>
      <c r="K1192" s="132"/>
      <c r="L1192" s="133"/>
      <c r="M1192" s="134"/>
      <c r="N1192" s="132"/>
      <c r="O1192" s="132"/>
      <c r="P1192" s="134" t="str">
        <f t="shared" si="258"/>
        <v>nepildyti</v>
      </c>
      <c r="Q1192" s="135" t="str">
        <f t="shared" si="25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66"/>
        <v>0</v>
      </c>
      <c r="BH1192" s="54">
        <f t="shared" si="259"/>
        <v>0</v>
      </c>
      <c r="BI1192" s="54">
        <f t="shared" si="254"/>
        <v>0</v>
      </c>
      <c r="BJ1192" s="54">
        <f t="shared" si="267"/>
        <v>0</v>
      </c>
      <c r="BK1192" s="54">
        <f t="shared" si="255"/>
        <v>0</v>
      </c>
      <c r="BL1192" s="54">
        <f t="shared" si="260"/>
        <v>0</v>
      </c>
      <c r="BM1192" s="54">
        <f t="shared" si="261"/>
        <v>0</v>
      </c>
      <c r="BN1192" s="54" t="str">
        <f t="shared" si="262"/>
        <v>ne</v>
      </c>
      <c r="BO1192" s="54" t="str">
        <f t="shared" si="263"/>
        <v>ne</v>
      </c>
      <c r="BP1192" s="54" t="str">
        <f t="shared" si="263"/>
        <v>ne</v>
      </c>
      <c r="BQ1192" s="54" t="str">
        <f t="shared" si="264"/>
        <v>ne</v>
      </c>
      <c r="BR1192" s="54" t="str">
        <f t="shared" si="265"/>
        <v>ne</v>
      </c>
      <c r="BS1192" s="54" t="str">
        <f t="shared" si="256"/>
        <v>ne</v>
      </c>
    </row>
    <row r="1193" spans="2:71" x14ac:dyDescent="0.2">
      <c r="B1193" s="54" t="e">
        <f>VLOOKUP(E1193,'VPS1'!$J$10:$J$29,1,FALSE)</f>
        <v>#N/A</v>
      </c>
      <c r="C1193" s="131" t="str">
        <f t="shared" si="257"/>
        <v/>
      </c>
      <c r="D1193" s="132"/>
      <c r="E1193" s="132"/>
      <c r="F1193" s="55"/>
      <c r="G1193" s="132"/>
      <c r="H1193" s="132"/>
      <c r="I1193" s="132"/>
      <c r="J1193" s="132"/>
      <c r="K1193" s="132"/>
      <c r="L1193" s="133"/>
      <c r="M1193" s="134"/>
      <c r="N1193" s="132"/>
      <c r="O1193" s="132"/>
      <c r="P1193" s="134" t="str">
        <f t="shared" si="258"/>
        <v>nepildyti</v>
      </c>
      <c r="Q1193" s="135" t="str">
        <f t="shared" si="25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66"/>
        <v>0</v>
      </c>
      <c r="BH1193" s="54">
        <f t="shared" si="259"/>
        <v>0</v>
      </c>
      <c r="BI1193" s="54">
        <f t="shared" si="254"/>
        <v>0</v>
      </c>
      <c r="BJ1193" s="54">
        <f t="shared" si="267"/>
        <v>0</v>
      </c>
      <c r="BK1193" s="54">
        <f t="shared" si="255"/>
        <v>0</v>
      </c>
      <c r="BL1193" s="54">
        <f t="shared" si="260"/>
        <v>0</v>
      </c>
      <c r="BM1193" s="54">
        <f t="shared" si="261"/>
        <v>0</v>
      </c>
      <c r="BN1193" s="54" t="str">
        <f t="shared" si="262"/>
        <v>ne</v>
      </c>
      <c r="BO1193" s="54" t="str">
        <f t="shared" si="263"/>
        <v>ne</v>
      </c>
      <c r="BP1193" s="54" t="str">
        <f t="shared" si="263"/>
        <v>ne</v>
      </c>
      <c r="BQ1193" s="54" t="str">
        <f t="shared" si="264"/>
        <v>ne</v>
      </c>
      <c r="BR1193" s="54" t="str">
        <f t="shared" si="265"/>
        <v>ne</v>
      </c>
      <c r="BS1193" s="54" t="str">
        <f t="shared" si="256"/>
        <v>ne</v>
      </c>
    </row>
    <row r="1194" spans="2:71" x14ac:dyDescent="0.2">
      <c r="B1194" s="54" t="e">
        <f>VLOOKUP(E1194,'VPS1'!$J$10:$J$29,1,FALSE)</f>
        <v>#N/A</v>
      </c>
      <c r="C1194" s="131" t="str">
        <f t="shared" si="257"/>
        <v/>
      </c>
      <c r="D1194" s="132"/>
      <c r="E1194" s="132"/>
      <c r="F1194" s="55"/>
      <c r="G1194" s="132"/>
      <c r="H1194" s="132"/>
      <c r="I1194" s="132"/>
      <c r="J1194" s="132"/>
      <c r="K1194" s="132"/>
      <c r="L1194" s="133"/>
      <c r="M1194" s="134"/>
      <c r="N1194" s="132"/>
      <c r="O1194" s="132"/>
      <c r="P1194" s="134" t="str">
        <f t="shared" si="258"/>
        <v>nepildyti</v>
      </c>
      <c r="Q1194" s="135" t="str">
        <f t="shared" si="25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66"/>
        <v>0</v>
      </c>
      <c r="BH1194" s="54">
        <f t="shared" si="259"/>
        <v>0</v>
      </c>
      <c r="BI1194" s="54">
        <f t="shared" si="254"/>
        <v>0</v>
      </c>
      <c r="BJ1194" s="54">
        <f t="shared" si="267"/>
        <v>0</v>
      </c>
      <c r="BK1194" s="54">
        <f t="shared" si="255"/>
        <v>0</v>
      </c>
      <c r="BL1194" s="54">
        <f t="shared" si="260"/>
        <v>0</v>
      </c>
      <c r="BM1194" s="54">
        <f t="shared" si="261"/>
        <v>0</v>
      </c>
      <c r="BN1194" s="54" t="str">
        <f t="shared" si="262"/>
        <v>ne</v>
      </c>
      <c r="BO1194" s="54" t="str">
        <f t="shared" si="263"/>
        <v>ne</v>
      </c>
      <c r="BP1194" s="54" t="str">
        <f t="shared" si="263"/>
        <v>ne</v>
      </c>
      <c r="BQ1194" s="54" t="str">
        <f t="shared" si="264"/>
        <v>ne</v>
      </c>
      <c r="BR1194" s="54" t="str">
        <f t="shared" si="265"/>
        <v>ne</v>
      </c>
      <c r="BS1194" s="54" t="str">
        <f t="shared" si="256"/>
        <v>ne</v>
      </c>
    </row>
    <row r="1195" spans="2:71" x14ac:dyDescent="0.2">
      <c r="B1195" s="54" t="e">
        <f>VLOOKUP(E1195,'VPS1'!$J$10:$J$29,1,FALSE)</f>
        <v>#N/A</v>
      </c>
      <c r="C1195" s="131" t="str">
        <f t="shared" si="257"/>
        <v/>
      </c>
      <c r="D1195" s="132"/>
      <c r="E1195" s="132"/>
      <c r="F1195" s="55"/>
      <c r="G1195" s="132"/>
      <c r="H1195" s="132"/>
      <c r="I1195" s="132"/>
      <c r="J1195" s="132"/>
      <c r="K1195" s="132"/>
      <c r="L1195" s="133"/>
      <c r="M1195" s="134"/>
      <c r="N1195" s="132"/>
      <c r="O1195" s="132"/>
      <c r="P1195" s="134" t="str">
        <f t="shared" si="258"/>
        <v>nepildyti</v>
      </c>
      <c r="Q1195" s="135" t="str">
        <f t="shared" si="25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66"/>
        <v>0</v>
      </c>
      <c r="BH1195" s="54">
        <f t="shared" si="259"/>
        <v>0</v>
      </c>
      <c r="BI1195" s="54">
        <f t="shared" si="254"/>
        <v>0</v>
      </c>
      <c r="BJ1195" s="54">
        <f t="shared" si="267"/>
        <v>0</v>
      </c>
      <c r="BK1195" s="54">
        <f t="shared" si="255"/>
        <v>0</v>
      </c>
      <c r="BL1195" s="54">
        <f t="shared" si="260"/>
        <v>0</v>
      </c>
      <c r="BM1195" s="54">
        <f t="shared" si="261"/>
        <v>0</v>
      </c>
      <c r="BN1195" s="54" t="str">
        <f t="shared" si="262"/>
        <v>ne</v>
      </c>
      <c r="BO1195" s="54" t="str">
        <f t="shared" si="263"/>
        <v>ne</v>
      </c>
      <c r="BP1195" s="54" t="str">
        <f t="shared" si="263"/>
        <v>ne</v>
      </c>
      <c r="BQ1195" s="54" t="str">
        <f t="shared" si="264"/>
        <v>ne</v>
      </c>
      <c r="BR1195" s="54" t="str">
        <f t="shared" si="265"/>
        <v>ne</v>
      </c>
      <c r="BS1195" s="54" t="str">
        <f t="shared" si="256"/>
        <v>ne</v>
      </c>
    </row>
    <row r="1196" spans="2:71" x14ac:dyDescent="0.2">
      <c r="B1196" s="54" t="e">
        <f>VLOOKUP(E1196,'VPS1'!$J$10:$J$29,1,FALSE)</f>
        <v>#N/A</v>
      </c>
      <c r="C1196" s="131" t="str">
        <f t="shared" si="257"/>
        <v/>
      </c>
      <c r="D1196" s="132"/>
      <c r="E1196" s="132"/>
      <c r="F1196" s="55"/>
      <c r="G1196" s="132"/>
      <c r="H1196" s="132"/>
      <c r="I1196" s="132"/>
      <c r="J1196" s="132"/>
      <c r="K1196" s="132"/>
      <c r="L1196" s="133"/>
      <c r="M1196" s="134"/>
      <c r="N1196" s="132"/>
      <c r="O1196" s="132"/>
      <c r="P1196" s="134" t="str">
        <f t="shared" si="258"/>
        <v>nepildyti</v>
      </c>
      <c r="Q1196" s="135" t="str">
        <f t="shared" si="25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66"/>
        <v>0</v>
      </c>
      <c r="BH1196" s="54">
        <f t="shared" si="259"/>
        <v>0</v>
      </c>
      <c r="BI1196" s="54">
        <f t="shared" si="254"/>
        <v>0</v>
      </c>
      <c r="BJ1196" s="54">
        <f t="shared" si="267"/>
        <v>0</v>
      </c>
      <c r="BK1196" s="54">
        <f t="shared" si="255"/>
        <v>0</v>
      </c>
      <c r="BL1196" s="54">
        <f t="shared" si="260"/>
        <v>0</v>
      </c>
      <c r="BM1196" s="54">
        <f t="shared" si="261"/>
        <v>0</v>
      </c>
      <c r="BN1196" s="54" t="str">
        <f t="shared" si="262"/>
        <v>ne</v>
      </c>
      <c r="BO1196" s="54" t="str">
        <f t="shared" si="263"/>
        <v>ne</v>
      </c>
      <c r="BP1196" s="54" t="str">
        <f t="shared" si="263"/>
        <v>ne</v>
      </c>
      <c r="BQ1196" s="54" t="str">
        <f t="shared" si="264"/>
        <v>ne</v>
      </c>
      <c r="BR1196" s="54" t="str">
        <f t="shared" si="265"/>
        <v>ne</v>
      </c>
      <c r="BS1196" s="54" t="str">
        <f t="shared" si="256"/>
        <v>ne</v>
      </c>
    </row>
    <row r="1197" spans="2:71" x14ac:dyDescent="0.2">
      <c r="B1197" s="54" t="e">
        <f>VLOOKUP(E1197,'VPS1'!$J$10:$J$29,1,FALSE)</f>
        <v>#N/A</v>
      </c>
      <c r="C1197" s="131" t="str">
        <f t="shared" si="257"/>
        <v/>
      </c>
      <c r="D1197" s="132"/>
      <c r="E1197" s="132"/>
      <c r="F1197" s="55"/>
      <c r="G1197" s="132"/>
      <c r="H1197" s="132"/>
      <c r="I1197" s="132"/>
      <c r="J1197" s="132"/>
      <c r="K1197" s="132"/>
      <c r="L1197" s="133"/>
      <c r="M1197" s="134"/>
      <c r="N1197" s="132"/>
      <c r="O1197" s="132"/>
      <c r="P1197" s="134" t="str">
        <f t="shared" si="258"/>
        <v>nepildyti</v>
      </c>
      <c r="Q1197" s="135" t="str">
        <f t="shared" si="25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66"/>
        <v>0</v>
      </c>
      <c r="BH1197" s="54">
        <f t="shared" si="259"/>
        <v>0</v>
      </c>
      <c r="BI1197" s="54">
        <f t="shared" si="254"/>
        <v>0</v>
      </c>
      <c r="BJ1197" s="54">
        <f t="shared" si="267"/>
        <v>0</v>
      </c>
      <c r="BK1197" s="54">
        <f t="shared" si="255"/>
        <v>0</v>
      </c>
      <c r="BL1197" s="54">
        <f t="shared" si="260"/>
        <v>0</v>
      </c>
      <c r="BM1197" s="54">
        <f t="shared" si="261"/>
        <v>0</v>
      </c>
      <c r="BN1197" s="54" t="str">
        <f t="shared" si="262"/>
        <v>ne</v>
      </c>
      <c r="BO1197" s="54" t="str">
        <f t="shared" si="263"/>
        <v>ne</v>
      </c>
      <c r="BP1197" s="54" t="str">
        <f t="shared" si="263"/>
        <v>ne</v>
      </c>
      <c r="BQ1197" s="54" t="str">
        <f t="shared" si="264"/>
        <v>ne</v>
      </c>
      <c r="BR1197" s="54" t="str">
        <f t="shared" si="265"/>
        <v>ne</v>
      </c>
      <c r="BS1197" s="54" t="str">
        <f t="shared" si="256"/>
        <v>ne</v>
      </c>
    </row>
    <row r="1198" spans="2:71" x14ac:dyDescent="0.2">
      <c r="B1198" s="54" t="e">
        <f>VLOOKUP(E1198,'VPS1'!$J$10:$J$29,1,FALSE)</f>
        <v>#N/A</v>
      </c>
      <c r="C1198" s="131" t="str">
        <f t="shared" si="257"/>
        <v/>
      </c>
      <c r="D1198" s="132"/>
      <c r="E1198" s="132"/>
      <c r="F1198" s="55"/>
      <c r="G1198" s="132"/>
      <c r="H1198" s="132"/>
      <c r="I1198" s="132"/>
      <c r="J1198" s="132"/>
      <c r="K1198" s="132"/>
      <c r="L1198" s="133"/>
      <c r="M1198" s="134"/>
      <c r="N1198" s="132"/>
      <c r="O1198" s="132"/>
      <c r="P1198" s="134" t="str">
        <f t="shared" si="258"/>
        <v>nepildyti</v>
      </c>
      <c r="Q1198" s="135" t="str">
        <f t="shared" si="25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66"/>
        <v>0</v>
      </c>
      <c r="BH1198" s="54">
        <f t="shared" si="259"/>
        <v>0</v>
      </c>
      <c r="BI1198" s="54">
        <f t="shared" si="254"/>
        <v>0</v>
      </c>
      <c r="BJ1198" s="54">
        <f t="shared" si="267"/>
        <v>0</v>
      </c>
      <c r="BK1198" s="54">
        <f t="shared" si="255"/>
        <v>0</v>
      </c>
      <c r="BL1198" s="54">
        <f t="shared" si="260"/>
        <v>0</v>
      </c>
      <c r="BM1198" s="54">
        <f t="shared" si="261"/>
        <v>0</v>
      </c>
      <c r="BN1198" s="54" t="str">
        <f t="shared" si="262"/>
        <v>ne</v>
      </c>
      <c r="BO1198" s="54" t="str">
        <f t="shared" si="263"/>
        <v>ne</v>
      </c>
      <c r="BP1198" s="54" t="str">
        <f t="shared" si="263"/>
        <v>ne</v>
      </c>
      <c r="BQ1198" s="54" t="str">
        <f t="shared" si="264"/>
        <v>ne</v>
      </c>
      <c r="BR1198" s="54" t="str">
        <f t="shared" si="265"/>
        <v>ne</v>
      </c>
      <c r="BS1198" s="54" t="str">
        <f t="shared" si="256"/>
        <v>ne</v>
      </c>
    </row>
    <row r="1199" spans="2:71" x14ac:dyDescent="0.2">
      <c r="B1199" s="54" t="e">
        <f>VLOOKUP(E1199,'VPS1'!$J$10:$J$29,1,FALSE)</f>
        <v>#N/A</v>
      </c>
      <c r="C1199" s="131" t="str">
        <f t="shared" si="257"/>
        <v/>
      </c>
      <c r="D1199" s="132"/>
      <c r="E1199" s="132"/>
      <c r="F1199" s="55"/>
      <c r="G1199" s="132"/>
      <c r="H1199" s="132"/>
      <c r="I1199" s="132"/>
      <c r="J1199" s="132"/>
      <c r="K1199" s="132"/>
      <c r="L1199" s="133"/>
      <c r="M1199" s="134"/>
      <c r="N1199" s="132"/>
      <c r="O1199" s="132"/>
      <c r="P1199" s="134" t="str">
        <f t="shared" si="258"/>
        <v>nepildyti</v>
      </c>
      <c r="Q1199" s="135" t="str">
        <f t="shared" si="25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66"/>
        <v>0</v>
      </c>
      <c r="BH1199" s="54">
        <f t="shared" si="259"/>
        <v>0</v>
      </c>
      <c r="BI1199" s="54">
        <f t="shared" si="254"/>
        <v>0</v>
      </c>
      <c r="BJ1199" s="54">
        <f t="shared" si="267"/>
        <v>0</v>
      </c>
      <c r="BK1199" s="54">
        <f t="shared" si="255"/>
        <v>0</v>
      </c>
      <c r="BL1199" s="54">
        <f t="shared" si="260"/>
        <v>0</v>
      </c>
      <c r="BM1199" s="54">
        <f t="shared" si="261"/>
        <v>0</v>
      </c>
      <c r="BN1199" s="54" t="str">
        <f t="shared" si="262"/>
        <v>ne</v>
      </c>
      <c r="BO1199" s="54" t="str">
        <f t="shared" si="263"/>
        <v>ne</v>
      </c>
      <c r="BP1199" s="54" t="str">
        <f t="shared" si="263"/>
        <v>ne</v>
      </c>
      <c r="BQ1199" s="54" t="str">
        <f t="shared" si="264"/>
        <v>ne</v>
      </c>
      <c r="BR1199" s="54" t="str">
        <f t="shared" si="265"/>
        <v>ne</v>
      </c>
      <c r="BS1199" s="54" t="str">
        <f t="shared" si="256"/>
        <v>ne</v>
      </c>
    </row>
    <row r="1200" spans="2:71" x14ac:dyDescent="0.2">
      <c r="B1200" s="54" t="e">
        <f>VLOOKUP(E1200,'VPS1'!$J$10:$J$29,1,FALSE)</f>
        <v>#N/A</v>
      </c>
      <c r="C1200" s="131" t="str">
        <f t="shared" si="257"/>
        <v/>
      </c>
      <c r="D1200" s="132"/>
      <c r="E1200" s="132"/>
      <c r="F1200" s="55"/>
      <c r="G1200" s="132"/>
      <c r="H1200" s="132"/>
      <c r="I1200" s="132"/>
      <c r="J1200" s="132"/>
      <c r="K1200" s="132"/>
      <c r="L1200" s="133"/>
      <c r="M1200" s="134"/>
      <c r="N1200" s="132"/>
      <c r="O1200" s="132"/>
      <c r="P1200" s="134" t="str">
        <f t="shared" si="258"/>
        <v>nepildyti</v>
      </c>
      <c r="Q1200" s="135" t="str">
        <f t="shared" si="25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66"/>
        <v>0</v>
      </c>
      <c r="BH1200" s="54">
        <f t="shared" si="259"/>
        <v>0</v>
      </c>
      <c r="BI1200" s="54">
        <f t="shared" si="254"/>
        <v>0</v>
      </c>
      <c r="BJ1200" s="54">
        <f t="shared" si="267"/>
        <v>0</v>
      </c>
      <c r="BK1200" s="54">
        <f t="shared" si="255"/>
        <v>0</v>
      </c>
      <c r="BL1200" s="54">
        <f t="shared" si="260"/>
        <v>0</v>
      </c>
      <c r="BM1200" s="54">
        <f t="shared" si="261"/>
        <v>0</v>
      </c>
      <c r="BN1200" s="54" t="str">
        <f t="shared" si="262"/>
        <v>ne</v>
      </c>
      <c r="BO1200" s="54" t="str">
        <f t="shared" si="263"/>
        <v>ne</v>
      </c>
      <c r="BP1200" s="54" t="str">
        <f t="shared" si="263"/>
        <v>ne</v>
      </c>
      <c r="BQ1200" s="54" t="str">
        <f t="shared" si="264"/>
        <v>ne</v>
      </c>
      <c r="BR1200" s="54" t="str">
        <f t="shared" si="265"/>
        <v>ne</v>
      </c>
      <c r="BS1200" s="54" t="str">
        <f t="shared" si="256"/>
        <v>ne</v>
      </c>
    </row>
    <row r="1201" spans="2:71" x14ac:dyDescent="0.2">
      <c r="B1201" s="54" t="e">
        <f>VLOOKUP(E1201,'VPS1'!$J$10:$J$29,1,FALSE)</f>
        <v>#N/A</v>
      </c>
      <c r="C1201" s="131" t="str">
        <f t="shared" si="257"/>
        <v/>
      </c>
      <c r="D1201" s="132"/>
      <c r="E1201" s="132"/>
      <c r="F1201" s="55"/>
      <c r="G1201" s="132"/>
      <c r="H1201" s="132"/>
      <c r="I1201" s="132"/>
      <c r="J1201" s="132"/>
      <c r="K1201" s="132"/>
      <c r="L1201" s="133"/>
      <c r="M1201" s="134"/>
      <c r="N1201" s="132"/>
      <c r="O1201" s="132"/>
      <c r="P1201" s="134" t="str">
        <f t="shared" si="258"/>
        <v>nepildyti</v>
      </c>
      <c r="Q1201" s="135" t="str">
        <f t="shared" si="25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66"/>
        <v>0</v>
      </c>
      <c r="BH1201" s="54">
        <f t="shared" si="259"/>
        <v>0</v>
      </c>
      <c r="BI1201" s="54">
        <f t="shared" si="254"/>
        <v>0</v>
      </c>
      <c r="BJ1201" s="54">
        <f t="shared" si="267"/>
        <v>0</v>
      </c>
      <c r="BK1201" s="54">
        <f t="shared" si="255"/>
        <v>0</v>
      </c>
      <c r="BL1201" s="54">
        <f t="shared" si="260"/>
        <v>0</v>
      </c>
      <c r="BM1201" s="54">
        <f t="shared" si="261"/>
        <v>0</v>
      </c>
      <c r="BN1201" s="54" t="str">
        <f t="shared" si="262"/>
        <v>ne</v>
      </c>
      <c r="BO1201" s="54" t="str">
        <f t="shared" si="263"/>
        <v>ne</v>
      </c>
      <c r="BP1201" s="54" t="str">
        <f t="shared" si="263"/>
        <v>ne</v>
      </c>
      <c r="BQ1201" s="54" t="str">
        <f t="shared" si="264"/>
        <v>ne</v>
      </c>
      <c r="BR1201" s="54" t="str">
        <f t="shared" si="265"/>
        <v>ne</v>
      </c>
      <c r="BS1201" s="54" t="str">
        <f t="shared" si="256"/>
        <v>ne</v>
      </c>
    </row>
    <row r="1202" spans="2:71" x14ac:dyDescent="0.2">
      <c r="B1202" s="54" t="e">
        <f>VLOOKUP(E1202,'VPS1'!$J$10:$J$29,1,FALSE)</f>
        <v>#N/A</v>
      </c>
      <c r="C1202" s="131" t="str">
        <f t="shared" si="257"/>
        <v/>
      </c>
      <c r="D1202" s="132"/>
      <c r="E1202" s="132"/>
      <c r="F1202" s="55"/>
      <c r="G1202" s="132"/>
      <c r="H1202" s="132"/>
      <c r="I1202" s="132"/>
      <c r="J1202" s="132"/>
      <c r="K1202" s="132"/>
      <c r="L1202" s="133"/>
      <c r="M1202" s="134"/>
      <c r="N1202" s="132"/>
      <c r="O1202" s="132"/>
      <c r="P1202" s="134" t="str">
        <f t="shared" si="258"/>
        <v>nepildyti</v>
      </c>
      <c r="Q1202" s="135" t="str">
        <f t="shared" si="25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66"/>
        <v>0</v>
      </c>
      <c r="BH1202" s="54">
        <f t="shared" si="259"/>
        <v>0</v>
      </c>
      <c r="BI1202" s="54">
        <f t="shared" si="254"/>
        <v>0</v>
      </c>
      <c r="BJ1202" s="54">
        <f t="shared" si="267"/>
        <v>0</v>
      </c>
      <c r="BK1202" s="54">
        <f t="shared" si="255"/>
        <v>0</v>
      </c>
      <c r="BL1202" s="54">
        <f t="shared" si="260"/>
        <v>0</v>
      </c>
      <c r="BM1202" s="54">
        <f t="shared" si="261"/>
        <v>0</v>
      </c>
      <c r="BN1202" s="54" t="str">
        <f t="shared" si="262"/>
        <v>ne</v>
      </c>
      <c r="BO1202" s="54" t="str">
        <f t="shared" si="263"/>
        <v>ne</v>
      </c>
      <c r="BP1202" s="54" t="str">
        <f t="shared" si="263"/>
        <v>ne</v>
      </c>
      <c r="BQ1202" s="54" t="str">
        <f t="shared" si="264"/>
        <v>ne</v>
      </c>
      <c r="BR1202" s="54" t="str">
        <f t="shared" si="265"/>
        <v>ne</v>
      </c>
      <c r="BS1202" s="54" t="str">
        <f t="shared" si="256"/>
        <v>ne</v>
      </c>
    </row>
    <row r="1203" spans="2:71" x14ac:dyDescent="0.2">
      <c r="B1203" s="54" t="e">
        <f>VLOOKUP(E1203,'VPS1'!$J$10:$J$29,1,FALSE)</f>
        <v>#N/A</v>
      </c>
      <c r="C1203" s="131" t="str">
        <f t="shared" si="257"/>
        <v/>
      </c>
      <c r="D1203" s="132"/>
      <c r="E1203" s="132"/>
      <c r="F1203" s="55"/>
      <c r="G1203" s="132"/>
      <c r="H1203" s="132"/>
      <c r="I1203" s="132"/>
      <c r="J1203" s="132"/>
      <c r="K1203" s="132"/>
      <c r="L1203" s="133"/>
      <c r="M1203" s="134"/>
      <c r="N1203" s="132"/>
      <c r="O1203" s="132"/>
      <c r="P1203" s="134" t="str">
        <f t="shared" si="258"/>
        <v>nepildyti</v>
      </c>
      <c r="Q1203" s="135" t="str">
        <f t="shared" si="25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66"/>
        <v>0</v>
      </c>
      <c r="BH1203" s="54">
        <f t="shared" si="259"/>
        <v>0</v>
      </c>
      <c r="BI1203" s="54">
        <f t="shared" si="254"/>
        <v>0</v>
      </c>
      <c r="BJ1203" s="54">
        <f t="shared" si="267"/>
        <v>0</v>
      </c>
      <c r="BK1203" s="54">
        <f t="shared" si="255"/>
        <v>0</v>
      </c>
      <c r="BL1203" s="54">
        <f t="shared" si="260"/>
        <v>0</v>
      </c>
      <c r="BM1203" s="54">
        <f t="shared" si="261"/>
        <v>0</v>
      </c>
      <c r="BN1203" s="54" t="str">
        <f t="shared" si="262"/>
        <v>ne</v>
      </c>
      <c r="BO1203" s="54" t="str">
        <f t="shared" si="263"/>
        <v>ne</v>
      </c>
      <c r="BP1203" s="54" t="str">
        <f t="shared" si="263"/>
        <v>ne</v>
      </c>
      <c r="BQ1203" s="54" t="str">
        <f t="shared" si="264"/>
        <v>ne</v>
      </c>
      <c r="BR1203" s="54" t="str">
        <f t="shared" si="265"/>
        <v>ne</v>
      </c>
      <c r="BS1203" s="54" t="str">
        <f t="shared" si="256"/>
        <v>ne</v>
      </c>
    </row>
    <row r="1204" spans="2:71" x14ac:dyDescent="0.2">
      <c r="B1204" s="54" t="e">
        <f>VLOOKUP(E1204,'VPS1'!$J$10:$J$29,1,FALSE)</f>
        <v>#N/A</v>
      </c>
      <c r="C1204" s="131" t="str">
        <f t="shared" si="257"/>
        <v/>
      </c>
      <c r="D1204" s="132"/>
      <c r="E1204" s="132"/>
      <c r="F1204" s="55"/>
      <c r="G1204" s="132"/>
      <c r="H1204" s="132"/>
      <c r="I1204" s="132"/>
      <c r="J1204" s="132"/>
      <c r="K1204" s="132"/>
      <c r="L1204" s="133"/>
      <c r="M1204" s="134"/>
      <c r="N1204" s="132"/>
      <c r="O1204" s="132"/>
      <c r="P1204" s="134" t="str">
        <f t="shared" si="258"/>
        <v>nepildyti</v>
      </c>
      <c r="Q1204" s="135" t="str">
        <f t="shared" si="25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66"/>
        <v>0</v>
      </c>
      <c r="BH1204" s="54">
        <f t="shared" si="259"/>
        <v>0</v>
      </c>
      <c r="BI1204" s="54">
        <f t="shared" si="254"/>
        <v>0</v>
      </c>
      <c r="BJ1204" s="54">
        <f t="shared" si="267"/>
        <v>0</v>
      </c>
      <c r="BK1204" s="54">
        <f t="shared" si="255"/>
        <v>0</v>
      </c>
      <c r="BL1204" s="54">
        <f t="shared" si="260"/>
        <v>0</v>
      </c>
      <c r="BM1204" s="54">
        <f t="shared" si="261"/>
        <v>0</v>
      </c>
      <c r="BN1204" s="54" t="str">
        <f t="shared" si="262"/>
        <v>ne</v>
      </c>
      <c r="BO1204" s="54" t="str">
        <f t="shared" si="263"/>
        <v>ne</v>
      </c>
      <c r="BP1204" s="54" t="str">
        <f t="shared" si="263"/>
        <v>ne</v>
      </c>
      <c r="BQ1204" s="54" t="str">
        <f t="shared" si="264"/>
        <v>ne</v>
      </c>
      <c r="BR1204" s="54" t="str">
        <f t="shared" si="265"/>
        <v>ne</v>
      </c>
      <c r="BS1204" s="54" t="str">
        <f t="shared" si="256"/>
        <v>ne</v>
      </c>
    </row>
    <row r="1205" spans="2:71" x14ac:dyDescent="0.2">
      <c r="B1205" s="54" t="e">
        <f>VLOOKUP(E1205,'VPS1'!$J$10:$J$29,1,FALSE)</f>
        <v>#N/A</v>
      </c>
      <c r="C1205" s="131" t="str">
        <f t="shared" si="257"/>
        <v/>
      </c>
      <c r="D1205" s="132"/>
      <c r="E1205" s="132"/>
      <c r="F1205" s="55"/>
      <c r="G1205" s="132"/>
      <c r="H1205" s="132"/>
      <c r="I1205" s="132"/>
      <c r="J1205" s="132"/>
      <c r="K1205" s="132"/>
      <c r="L1205" s="133"/>
      <c r="M1205" s="134"/>
      <c r="N1205" s="132"/>
      <c r="O1205" s="132"/>
      <c r="P1205" s="134" t="str">
        <f t="shared" si="258"/>
        <v>nepildyti</v>
      </c>
      <c r="Q1205" s="135" t="str">
        <f t="shared" si="25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66"/>
        <v>0</v>
      </c>
      <c r="BH1205" s="54">
        <f t="shared" si="259"/>
        <v>0</v>
      </c>
      <c r="BI1205" s="54">
        <f t="shared" si="254"/>
        <v>0</v>
      </c>
      <c r="BJ1205" s="54">
        <f t="shared" si="267"/>
        <v>0</v>
      </c>
      <c r="BK1205" s="54">
        <f t="shared" si="255"/>
        <v>0</v>
      </c>
      <c r="BL1205" s="54">
        <f t="shared" si="260"/>
        <v>0</v>
      </c>
      <c r="BM1205" s="54">
        <f t="shared" si="261"/>
        <v>0</v>
      </c>
      <c r="BN1205" s="54" t="str">
        <f t="shared" si="262"/>
        <v>ne</v>
      </c>
      <c r="BO1205" s="54" t="str">
        <f t="shared" si="263"/>
        <v>ne</v>
      </c>
      <c r="BP1205" s="54" t="str">
        <f t="shared" si="263"/>
        <v>ne</v>
      </c>
      <c r="BQ1205" s="54" t="str">
        <f t="shared" si="264"/>
        <v>ne</v>
      </c>
      <c r="BR1205" s="54" t="str">
        <f t="shared" si="265"/>
        <v>ne</v>
      </c>
      <c r="BS1205" s="54" t="str">
        <f t="shared" si="256"/>
        <v>ne</v>
      </c>
    </row>
    <row r="1206" spans="2:71" x14ac:dyDescent="0.2">
      <c r="B1206" s="54" t="e">
        <f>VLOOKUP(E1206,'VPS1'!$J$10:$J$29,1,FALSE)</f>
        <v>#N/A</v>
      </c>
      <c r="C1206" s="131" t="str">
        <f t="shared" si="257"/>
        <v/>
      </c>
      <c r="D1206" s="132"/>
      <c r="E1206" s="132"/>
      <c r="F1206" s="55"/>
      <c r="G1206" s="132"/>
      <c r="H1206" s="132"/>
      <c r="I1206" s="132"/>
      <c r="J1206" s="132"/>
      <c r="K1206" s="132"/>
      <c r="L1206" s="133"/>
      <c r="M1206" s="134"/>
      <c r="N1206" s="132"/>
      <c r="O1206" s="132"/>
      <c r="P1206" s="134" t="str">
        <f t="shared" si="258"/>
        <v>nepildyti</v>
      </c>
      <c r="Q1206" s="135" t="str">
        <f t="shared" si="25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66"/>
        <v>0</v>
      </c>
      <c r="BH1206" s="54">
        <f t="shared" si="259"/>
        <v>0</v>
      </c>
      <c r="BI1206" s="54">
        <f t="shared" si="254"/>
        <v>0</v>
      </c>
      <c r="BJ1206" s="54">
        <f t="shared" si="267"/>
        <v>0</v>
      </c>
      <c r="BK1206" s="54">
        <f t="shared" si="255"/>
        <v>0</v>
      </c>
      <c r="BL1206" s="54">
        <f t="shared" si="260"/>
        <v>0</v>
      </c>
      <c r="BM1206" s="54">
        <f t="shared" si="261"/>
        <v>0</v>
      </c>
      <c r="BN1206" s="54" t="str">
        <f t="shared" si="262"/>
        <v>ne</v>
      </c>
      <c r="BO1206" s="54" t="str">
        <f t="shared" si="263"/>
        <v>ne</v>
      </c>
      <c r="BP1206" s="54" t="str">
        <f t="shared" si="263"/>
        <v>ne</v>
      </c>
      <c r="BQ1206" s="54" t="str">
        <f t="shared" si="264"/>
        <v>ne</v>
      </c>
      <c r="BR1206" s="54" t="str">
        <f t="shared" si="265"/>
        <v>ne</v>
      </c>
      <c r="BS1206" s="54" t="str">
        <f t="shared" si="256"/>
        <v>ne</v>
      </c>
    </row>
    <row r="1207" spans="2:71" x14ac:dyDescent="0.2">
      <c r="B1207" s="54" t="e">
        <f>VLOOKUP(E1207,'VPS1'!$J$10:$J$29,1,FALSE)</f>
        <v>#N/A</v>
      </c>
      <c r="C1207" s="131" t="str">
        <f t="shared" si="257"/>
        <v/>
      </c>
      <c r="D1207" s="132"/>
      <c r="E1207" s="132"/>
      <c r="F1207" s="55"/>
      <c r="G1207" s="132"/>
      <c r="H1207" s="132"/>
      <c r="I1207" s="132"/>
      <c r="J1207" s="132"/>
      <c r="K1207" s="132"/>
      <c r="L1207" s="133"/>
      <c r="M1207" s="134"/>
      <c r="N1207" s="132"/>
      <c r="O1207" s="132"/>
      <c r="P1207" s="134" t="str">
        <f t="shared" si="258"/>
        <v>nepildyti</v>
      </c>
      <c r="Q1207" s="135" t="str">
        <f t="shared" si="25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66"/>
        <v>0</v>
      </c>
      <c r="BH1207" s="54">
        <f t="shared" si="259"/>
        <v>0</v>
      </c>
      <c r="BI1207" s="54">
        <f t="shared" si="254"/>
        <v>0</v>
      </c>
      <c r="BJ1207" s="54">
        <f t="shared" si="267"/>
        <v>0</v>
      </c>
      <c r="BK1207" s="54">
        <f t="shared" si="255"/>
        <v>0</v>
      </c>
      <c r="BL1207" s="54">
        <f t="shared" si="260"/>
        <v>0</v>
      </c>
      <c r="BM1207" s="54">
        <f t="shared" si="261"/>
        <v>0</v>
      </c>
      <c r="BN1207" s="54" t="str">
        <f t="shared" si="262"/>
        <v>ne</v>
      </c>
      <c r="BO1207" s="54" t="str">
        <f t="shared" si="263"/>
        <v>ne</v>
      </c>
      <c r="BP1207" s="54" t="str">
        <f t="shared" si="263"/>
        <v>ne</v>
      </c>
      <c r="BQ1207" s="54" t="str">
        <f t="shared" si="264"/>
        <v>ne</v>
      </c>
      <c r="BR1207" s="54" t="str">
        <f t="shared" si="265"/>
        <v>ne</v>
      </c>
      <c r="BS1207" s="54" t="str">
        <f t="shared" si="256"/>
        <v>ne</v>
      </c>
    </row>
    <row r="1208" spans="2:71" x14ac:dyDescent="0.2">
      <c r="B1208" s="54" t="e">
        <f>VLOOKUP(E1208,'VPS1'!$J$10:$J$29,1,FALSE)</f>
        <v>#N/A</v>
      </c>
      <c r="C1208" s="131" t="str">
        <f t="shared" si="257"/>
        <v/>
      </c>
      <c r="D1208" s="132"/>
      <c r="E1208" s="132"/>
      <c r="F1208" s="55"/>
      <c r="G1208" s="132"/>
      <c r="H1208" s="132"/>
      <c r="I1208" s="132"/>
      <c r="J1208" s="132"/>
      <c r="K1208" s="132"/>
      <c r="L1208" s="133"/>
      <c r="M1208" s="134"/>
      <c r="N1208" s="132"/>
      <c r="O1208" s="132"/>
      <c r="P1208" s="134" t="str">
        <f t="shared" si="258"/>
        <v>nepildyti</v>
      </c>
      <c r="Q1208" s="135" t="str">
        <f t="shared" si="25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66"/>
        <v>0</v>
      </c>
      <c r="BH1208" s="54">
        <f t="shared" si="259"/>
        <v>0</v>
      </c>
      <c r="BI1208" s="54">
        <f t="shared" si="254"/>
        <v>0</v>
      </c>
      <c r="BJ1208" s="54">
        <f t="shared" si="267"/>
        <v>0</v>
      </c>
      <c r="BK1208" s="54">
        <f t="shared" si="255"/>
        <v>0</v>
      </c>
      <c r="BL1208" s="54">
        <f t="shared" si="260"/>
        <v>0</v>
      </c>
      <c r="BM1208" s="54">
        <f t="shared" si="261"/>
        <v>0</v>
      </c>
      <c r="BN1208" s="54" t="str">
        <f t="shared" si="262"/>
        <v>ne</v>
      </c>
      <c r="BO1208" s="54" t="str">
        <f t="shared" si="263"/>
        <v>ne</v>
      </c>
      <c r="BP1208" s="54" t="str">
        <f t="shared" si="263"/>
        <v>ne</v>
      </c>
      <c r="BQ1208" s="54" t="str">
        <f t="shared" si="264"/>
        <v>ne</v>
      </c>
      <c r="BR1208" s="54" t="str">
        <f t="shared" si="265"/>
        <v>ne</v>
      </c>
      <c r="BS1208" s="54" t="str">
        <f t="shared" si="256"/>
        <v>ne</v>
      </c>
    </row>
    <row r="1209" spans="2:71" x14ac:dyDescent="0.2">
      <c r="B1209" s="54" t="e">
        <f>VLOOKUP(E1209,'VPS1'!$J$10:$J$29,1,FALSE)</f>
        <v>#N/A</v>
      </c>
      <c r="C1209" s="131" t="str">
        <f t="shared" si="257"/>
        <v/>
      </c>
      <c r="D1209" s="132"/>
      <c r="E1209" s="132"/>
      <c r="F1209" s="55"/>
      <c r="G1209" s="132"/>
      <c r="H1209" s="132"/>
      <c r="I1209" s="132"/>
      <c r="J1209" s="132"/>
      <c r="K1209" s="132"/>
      <c r="L1209" s="133"/>
      <c r="M1209" s="134"/>
      <c r="N1209" s="132"/>
      <c r="O1209" s="132"/>
      <c r="P1209" s="134" t="str">
        <f t="shared" si="258"/>
        <v>nepildyti</v>
      </c>
      <c r="Q1209" s="135" t="str">
        <f t="shared" si="25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66"/>
        <v>0</v>
      </c>
      <c r="BH1209" s="54">
        <f t="shared" si="259"/>
        <v>0</v>
      </c>
      <c r="BI1209" s="54">
        <f t="shared" si="254"/>
        <v>0</v>
      </c>
      <c r="BJ1209" s="54">
        <f t="shared" si="267"/>
        <v>0</v>
      </c>
      <c r="BK1209" s="54">
        <f t="shared" si="255"/>
        <v>0</v>
      </c>
      <c r="BL1209" s="54">
        <f t="shared" si="260"/>
        <v>0</v>
      </c>
      <c r="BM1209" s="54">
        <f t="shared" si="261"/>
        <v>0</v>
      </c>
      <c r="BN1209" s="54" t="str">
        <f t="shared" si="262"/>
        <v>ne</v>
      </c>
      <c r="BO1209" s="54" t="str">
        <f t="shared" si="263"/>
        <v>ne</v>
      </c>
      <c r="BP1209" s="54" t="str">
        <f t="shared" si="263"/>
        <v>ne</v>
      </c>
      <c r="BQ1209" s="54" t="str">
        <f t="shared" si="264"/>
        <v>ne</v>
      </c>
      <c r="BR1209" s="54" t="str">
        <f t="shared" si="265"/>
        <v>ne</v>
      </c>
      <c r="BS1209" s="54" t="str">
        <f t="shared" si="256"/>
        <v>ne</v>
      </c>
    </row>
    <row r="1210" spans="2:71" x14ac:dyDescent="0.2">
      <c r="B1210" s="54" t="e">
        <f>VLOOKUP(E1210,'VPS1'!$J$10:$J$29,1,FALSE)</f>
        <v>#N/A</v>
      </c>
      <c r="C1210" s="131" t="str">
        <f t="shared" si="257"/>
        <v/>
      </c>
      <c r="D1210" s="132"/>
      <c r="E1210" s="132"/>
      <c r="F1210" s="55"/>
      <c r="G1210" s="132"/>
      <c r="H1210" s="132"/>
      <c r="I1210" s="132"/>
      <c r="J1210" s="132"/>
      <c r="K1210" s="132"/>
      <c r="L1210" s="133"/>
      <c r="M1210" s="134"/>
      <c r="N1210" s="132"/>
      <c r="O1210" s="132"/>
      <c r="P1210" s="134" t="str">
        <f t="shared" si="258"/>
        <v>nepildyti</v>
      </c>
      <c r="Q1210" s="135" t="str">
        <f t="shared" si="25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66"/>
        <v>0</v>
      </c>
      <c r="BH1210" s="54">
        <f t="shared" si="259"/>
        <v>0</v>
      </c>
      <c r="BI1210" s="54">
        <f t="shared" si="254"/>
        <v>0</v>
      </c>
      <c r="BJ1210" s="54">
        <f t="shared" si="267"/>
        <v>0</v>
      </c>
      <c r="BK1210" s="54">
        <f t="shared" si="255"/>
        <v>0</v>
      </c>
      <c r="BL1210" s="54">
        <f t="shared" si="260"/>
        <v>0</v>
      </c>
      <c r="BM1210" s="54">
        <f t="shared" si="261"/>
        <v>0</v>
      </c>
      <c r="BN1210" s="54" t="str">
        <f t="shared" si="262"/>
        <v>ne</v>
      </c>
      <c r="BO1210" s="54" t="str">
        <f t="shared" si="263"/>
        <v>ne</v>
      </c>
      <c r="BP1210" s="54" t="str">
        <f t="shared" si="263"/>
        <v>ne</v>
      </c>
      <c r="BQ1210" s="54" t="str">
        <f t="shared" si="264"/>
        <v>ne</v>
      </c>
      <c r="BR1210" s="54" t="str">
        <f t="shared" si="265"/>
        <v>ne</v>
      </c>
      <c r="BS1210" s="54" t="str">
        <f t="shared" si="256"/>
        <v>ne</v>
      </c>
    </row>
    <row r="1211" spans="2:71" x14ac:dyDescent="0.2">
      <c r="B1211" s="54" t="e">
        <f>VLOOKUP(E1211,'VPS1'!$J$10:$J$29,1,FALSE)</f>
        <v>#N/A</v>
      </c>
      <c r="C1211" s="131" t="str">
        <f t="shared" si="257"/>
        <v/>
      </c>
      <c r="D1211" s="132"/>
      <c r="E1211" s="132"/>
      <c r="F1211" s="55"/>
      <c r="G1211" s="132"/>
      <c r="H1211" s="132"/>
      <c r="I1211" s="132"/>
      <c r="J1211" s="132"/>
      <c r="K1211" s="132"/>
      <c r="L1211" s="133"/>
      <c r="M1211" s="134"/>
      <c r="N1211" s="132"/>
      <c r="O1211" s="132"/>
      <c r="P1211" s="134" t="str">
        <f t="shared" si="258"/>
        <v>nepildyti</v>
      </c>
      <c r="Q1211" s="135" t="str">
        <f t="shared" si="25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66"/>
        <v>0</v>
      </c>
      <c r="BH1211" s="54">
        <f t="shared" si="259"/>
        <v>0</v>
      </c>
      <c r="BI1211" s="54">
        <f t="shared" si="254"/>
        <v>0</v>
      </c>
      <c r="BJ1211" s="54">
        <f t="shared" si="267"/>
        <v>0</v>
      </c>
      <c r="BK1211" s="54">
        <f t="shared" si="255"/>
        <v>0</v>
      </c>
      <c r="BL1211" s="54">
        <f t="shared" si="260"/>
        <v>0</v>
      </c>
      <c r="BM1211" s="54">
        <f t="shared" si="261"/>
        <v>0</v>
      </c>
      <c r="BN1211" s="54" t="str">
        <f t="shared" si="262"/>
        <v>ne</v>
      </c>
      <c r="BO1211" s="54" t="str">
        <f t="shared" si="263"/>
        <v>ne</v>
      </c>
      <c r="BP1211" s="54" t="str">
        <f t="shared" si="263"/>
        <v>ne</v>
      </c>
      <c r="BQ1211" s="54" t="str">
        <f t="shared" si="264"/>
        <v>ne</v>
      </c>
      <c r="BR1211" s="54" t="str">
        <f t="shared" si="265"/>
        <v>ne</v>
      </c>
      <c r="BS1211" s="54" t="str">
        <f t="shared" si="256"/>
        <v>ne</v>
      </c>
    </row>
    <row r="1212" spans="2:71" x14ac:dyDescent="0.2">
      <c r="B1212" s="54" t="e">
        <f>VLOOKUP(E1212,'VPS1'!$J$10:$J$29,1,FALSE)</f>
        <v>#N/A</v>
      </c>
      <c r="C1212" s="131" t="str">
        <f t="shared" si="257"/>
        <v/>
      </c>
      <c r="D1212" s="132"/>
      <c r="E1212" s="132"/>
      <c r="F1212" s="55"/>
      <c r="G1212" s="132"/>
      <c r="H1212" s="132"/>
      <c r="I1212" s="132"/>
      <c r="J1212" s="132"/>
      <c r="K1212" s="132"/>
      <c r="L1212" s="133"/>
      <c r="M1212" s="134"/>
      <c r="N1212" s="132"/>
      <c r="O1212" s="132"/>
      <c r="P1212" s="134" t="str">
        <f t="shared" si="258"/>
        <v>nepildyti</v>
      </c>
      <c r="Q1212" s="135" t="str">
        <f t="shared" si="25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66"/>
        <v>0</v>
      </c>
      <c r="BH1212" s="54">
        <f t="shared" si="259"/>
        <v>0</v>
      </c>
      <c r="BI1212" s="54">
        <f t="shared" si="254"/>
        <v>0</v>
      </c>
      <c r="BJ1212" s="54">
        <f t="shared" si="267"/>
        <v>0</v>
      </c>
      <c r="BK1212" s="54">
        <f t="shared" si="255"/>
        <v>0</v>
      </c>
      <c r="BL1212" s="54">
        <f t="shared" si="260"/>
        <v>0</v>
      </c>
      <c r="BM1212" s="54">
        <f t="shared" si="261"/>
        <v>0</v>
      </c>
      <c r="BN1212" s="54" t="str">
        <f t="shared" si="262"/>
        <v>ne</v>
      </c>
      <c r="BO1212" s="54" t="str">
        <f t="shared" si="263"/>
        <v>ne</v>
      </c>
      <c r="BP1212" s="54" t="str">
        <f t="shared" si="263"/>
        <v>ne</v>
      </c>
      <c r="BQ1212" s="54" t="str">
        <f t="shared" si="264"/>
        <v>ne</v>
      </c>
      <c r="BR1212" s="54" t="str">
        <f t="shared" si="265"/>
        <v>ne</v>
      </c>
      <c r="BS1212" s="54" t="str">
        <f t="shared" si="256"/>
        <v>ne</v>
      </c>
    </row>
    <row r="1213" spans="2:71" x14ac:dyDescent="0.2">
      <c r="B1213" s="54" t="e">
        <f>VLOOKUP(E1213,'VPS1'!$J$10:$J$29,1,FALSE)</f>
        <v>#N/A</v>
      </c>
      <c r="C1213" s="131" t="str">
        <f t="shared" si="257"/>
        <v/>
      </c>
      <c r="D1213" s="132"/>
      <c r="E1213" s="132"/>
      <c r="F1213" s="55"/>
      <c r="G1213" s="132"/>
      <c r="H1213" s="132"/>
      <c r="I1213" s="132"/>
      <c r="J1213" s="132"/>
      <c r="K1213" s="132"/>
      <c r="L1213" s="133"/>
      <c r="M1213" s="134"/>
      <c r="N1213" s="132"/>
      <c r="O1213" s="132"/>
      <c r="P1213" s="134" t="str">
        <f t="shared" si="258"/>
        <v>nepildyti</v>
      </c>
      <c r="Q1213" s="135" t="str">
        <f t="shared" si="25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66"/>
        <v>0</v>
      </c>
      <c r="BH1213" s="54">
        <f t="shared" si="259"/>
        <v>0</v>
      </c>
      <c r="BI1213" s="54">
        <f t="shared" si="254"/>
        <v>0</v>
      </c>
      <c r="BJ1213" s="54">
        <f t="shared" si="267"/>
        <v>0</v>
      </c>
      <c r="BK1213" s="54">
        <f t="shared" si="255"/>
        <v>0</v>
      </c>
      <c r="BL1213" s="54">
        <f t="shared" si="260"/>
        <v>0</v>
      </c>
      <c r="BM1213" s="54">
        <f t="shared" si="261"/>
        <v>0</v>
      </c>
      <c r="BN1213" s="54" t="str">
        <f t="shared" si="262"/>
        <v>ne</v>
      </c>
      <c r="BO1213" s="54" t="str">
        <f t="shared" si="263"/>
        <v>ne</v>
      </c>
      <c r="BP1213" s="54" t="str">
        <f t="shared" si="263"/>
        <v>ne</v>
      </c>
      <c r="BQ1213" s="54" t="str">
        <f t="shared" si="264"/>
        <v>ne</v>
      </c>
      <c r="BR1213" s="54" t="str">
        <f t="shared" si="265"/>
        <v>ne</v>
      </c>
      <c r="BS1213" s="54" t="str">
        <f t="shared" si="256"/>
        <v>ne</v>
      </c>
    </row>
    <row r="1214" spans="2:71" x14ac:dyDescent="0.2">
      <c r="B1214" s="54" t="e">
        <f>VLOOKUP(E1214,'VPS1'!$J$10:$J$29,1,FALSE)</f>
        <v>#N/A</v>
      </c>
      <c r="C1214" s="131" t="str">
        <f t="shared" si="257"/>
        <v/>
      </c>
      <c r="D1214" s="132"/>
      <c r="E1214" s="132"/>
      <c r="F1214" s="55"/>
      <c r="G1214" s="132"/>
      <c r="H1214" s="132"/>
      <c r="I1214" s="132"/>
      <c r="J1214" s="132"/>
      <c r="K1214" s="132"/>
      <c r="L1214" s="133"/>
      <c r="M1214" s="134"/>
      <c r="N1214" s="132"/>
      <c r="O1214" s="132"/>
      <c r="P1214" s="134" t="str">
        <f t="shared" si="258"/>
        <v>nepildyti</v>
      </c>
      <c r="Q1214" s="135" t="str">
        <f t="shared" si="25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66"/>
        <v>0</v>
      </c>
      <c r="BH1214" s="54">
        <f t="shared" si="259"/>
        <v>0</v>
      </c>
      <c r="BI1214" s="54">
        <f t="shared" si="254"/>
        <v>0</v>
      </c>
      <c r="BJ1214" s="54">
        <f t="shared" si="267"/>
        <v>0</v>
      </c>
      <c r="BK1214" s="54">
        <f t="shared" si="255"/>
        <v>0</v>
      </c>
      <c r="BL1214" s="54">
        <f t="shared" si="260"/>
        <v>0</v>
      </c>
      <c r="BM1214" s="54">
        <f t="shared" si="261"/>
        <v>0</v>
      </c>
      <c r="BN1214" s="54" t="str">
        <f t="shared" si="262"/>
        <v>ne</v>
      </c>
      <c r="BO1214" s="54" t="str">
        <f t="shared" si="263"/>
        <v>ne</v>
      </c>
      <c r="BP1214" s="54" t="str">
        <f t="shared" si="263"/>
        <v>ne</v>
      </c>
      <c r="BQ1214" s="54" t="str">
        <f t="shared" si="264"/>
        <v>ne</v>
      </c>
      <c r="BR1214" s="54" t="str">
        <f t="shared" si="265"/>
        <v>ne</v>
      </c>
      <c r="BS1214" s="54" t="str">
        <f t="shared" si="256"/>
        <v>ne</v>
      </c>
    </row>
    <row r="1215" spans="2:71" x14ac:dyDescent="0.2">
      <c r="B1215" s="54" t="e">
        <f>VLOOKUP(E1215,'VPS1'!$J$10:$J$29,1,FALSE)</f>
        <v>#N/A</v>
      </c>
      <c r="C1215" s="131" t="str">
        <f t="shared" si="257"/>
        <v/>
      </c>
      <c r="D1215" s="132"/>
      <c r="E1215" s="132"/>
      <c r="F1215" s="55"/>
      <c r="G1215" s="132"/>
      <c r="H1215" s="132"/>
      <c r="I1215" s="132"/>
      <c r="J1215" s="132"/>
      <c r="K1215" s="132"/>
      <c r="L1215" s="133"/>
      <c r="M1215" s="134"/>
      <c r="N1215" s="132"/>
      <c r="O1215" s="132"/>
      <c r="P1215" s="134" t="str">
        <f t="shared" si="258"/>
        <v>nepildyti</v>
      </c>
      <c r="Q1215" s="135" t="str">
        <f t="shared" si="25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66"/>
        <v>0</v>
      </c>
      <c r="BH1215" s="54">
        <f t="shared" si="259"/>
        <v>0</v>
      </c>
      <c r="BI1215" s="54">
        <f t="shared" si="254"/>
        <v>0</v>
      </c>
      <c r="BJ1215" s="54">
        <f t="shared" si="267"/>
        <v>0</v>
      </c>
      <c r="BK1215" s="54">
        <f t="shared" si="255"/>
        <v>0</v>
      </c>
      <c r="BL1215" s="54">
        <f t="shared" si="260"/>
        <v>0</v>
      </c>
      <c r="BM1215" s="54">
        <f t="shared" si="261"/>
        <v>0</v>
      </c>
      <c r="BN1215" s="54" t="str">
        <f t="shared" si="262"/>
        <v>ne</v>
      </c>
      <c r="BO1215" s="54" t="str">
        <f t="shared" si="263"/>
        <v>ne</v>
      </c>
      <c r="BP1215" s="54" t="str">
        <f t="shared" si="263"/>
        <v>ne</v>
      </c>
      <c r="BQ1215" s="54" t="str">
        <f t="shared" si="264"/>
        <v>ne</v>
      </c>
      <c r="BR1215" s="54" t="str">
        <f t="shared" si="265"/>
        <v>ne</v>
      </c>
      <c r="BS1215" s="54" t="str">
        <f t="shared" si="256"/>
        <v>ne</v>
      </c>
    </row>
    <row r="1216" spans="2:71" x14ac:dyDescent="0.2">
      <c r="B1216" s="54" t="e">
        <f>VLOOKUP(E1216,'VPS1'!$J$10:$J$29,1,FALSE)</f>
        <v>#N/A</v>
      </c>
      <c r="C1216" s="131" t="str">
        <f t="shared" si="257"/>
        <v/>
      </c>
      <c r="D1216" s="132"/>
      <c r="E1216" s="132"/>
      <c r="F1216" s="55"/>
      <c r="G1216" s="132"/>
      <c r="H1216" s="132"/>
      <c r="I1216" s="132"/>
      <c r="J1216" s="132"/>
      <c r="K1216" s="132"/>
      <c r="L1216" s="133"/>
      <c r="M1216" s="134"/>
      <c r="N1216" s="132"/>
      <c r="O1216" s="132"/>
      <c r="P1216" s="134" t="str">
        <f t="shared" si="258"/>
        <v>nepildyti</v>
      </c>
      <c r="Q1216" s="135" t="str">
        <f t="shared" si="25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66"/>
        <v>0</v>
      </c>
      <c r="BH1216" s="54">
        <f t="shared" si="259"/>
        <v>0</v>
      </c>
      <c r="BI1216" s="54">
        <f t="shared" si="254"/>
        <v>0</v>
      </c>
      <c r="BJ1216" s="54">
        <f t="shared" si="267"/>
        <v>0</v>
      </c>
      <c r="BK1216" s="54">
        <f t="shared" si="255"/>
        <v>0</v>
      </c>
      <c r="BL1216" s="54">
        <f t="shared" si="260"/>
        <v>0</v>
      </c>
      <c r="BM1216" s="54">
        <f t="shared" si="261"/>
        <v>0</v>
      </c>
      <c r="BN1216" s="54" t="str">
        <f t="shared" si="262"/>
        <v>ne</v>
      </c>
      <c r="BO1216" s="54" t="str">
        <f t="shared" si="263"/>
        <v>ne</v>
      </c>
      <c r="BP1216" s="54" t="str">
        <f t="shared" si="263"/>
        <v>ne</v>
      </c>
      <c r="BQ1216" s="54" t="str">
        <f t="shared" si="264"/>
        <v>ne</v>
      </c>
      <c r="BR1216" s="54" t="str">
        <f t="shared" si="265"/>
        <v>ne</v>
      </c>
      <c r="BS1216" s="54" t="str">
        <f t="shared" si="256"/>
        <v>ne</v>
      </c>
    </row>
    <row r="1217" spans="2:71" x14ac:dyDescent="0.2">
      <c r="B1217" s="54" t="e">
        <f>VLOOKUP(E1217,'VPS1'!$J$10:$J$29,1,FALSE)</f>
        <v>#N/A</v>
      </c>
      <c r="C1217" s="131" t="str">
        <f t="shared" si="257"/>
        <v/>
      </c>
      <c r="D1217" s="132"/>
      <c r="E1217" s="132"/>
      <c r="F1217" s="55"/>
      <c r="G1217" s="132"/>
      <c r="H1217" s="132"/>
      <c r="I1217" s="132"/>
      <c r="J1217" s="132"/>
      <c r="K1217" s="132"/>
      <c r="L1217" s="133"/>
      <c r="M1217" s="134"/>
      <c r="N1217" s="132"/>
      <c r="O1217" s="132"/>
      <c r="P1217" s="134" t="str">
        <f t="shared" si="258"/>
        <v>nepildyti</v>
      </c>
      <c r="Q1217" s="135" t="str">
        <f t="shared" si="25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66"/>
        <v>0</v>
      </c>
      <c r="BH1217" s="54">
        <f t="shared" si="259"/>
        <v>0</v>
      </c>
      <c r="BI1217" s="54">
        <f t="shared" si="254"/>
        <v>0</v>
      </c>
      <c r="BJ1217" s="54">
        <f t="shared" si="267"/>
        <v>0</v>
      </c>
      <c r="BK1217" s="54">
        <f t="shared" si="255"/>
        <v>0</v>
      </c>
      <c r="BL1217" s="54">
        <f t="shared" si="260"/>
        <v>0</v>
      </c>
      <c r="BM1217" s="54">
        <f t="shared" si="261"/>
        <v>0</v>
      </c>
      <c r="BN1217" s="54" t="str">
        <f t="shared" si="262"/>
        <v>ne</v>
      </c>
      <c r="BO1217" s="54" t="str">
        <f t="shared" si="263"/>
        <v>ne</v>
      </c>
      <c r="BP1217" s="54" t="str">
        <f t="shared" si="263"/>
        <v>ne</v>
      </c>
      <c r="BQ1217" s="54" t="str">
        <f t="shared" si="264"/>
        <v>ne</v>
      </c>
      <c r="BR1217" s="54" t="str">
        <f t="shared" si="265"/>
        <v>ne</v>
      </c>
      <c r="BS1217" s="54" t="str">
        <f t="shared" si="256"/>
        <v>ne</v>
      </c>
    </row>
    <row r="1218" spans="2:71" x14ac:dyDescent="0.2">
      <c r="B1218" s="54" t="e">
        <f>VLOOKUP(E1218,'VPS1'!$J$10:$J$29,1,FALSE)</f>
        <v>#N/A</v>
      </c>
      <c r="C1218" s="131" t="str">
        <f t="shared" si="257"/>
        <v/>
      </c>
      <c r="D1218" s="132"/>
      <c r="E1218" s="132"/>
      <c r="F1218" s="55"/>
      <c r="G1218" s="132"/>
      <c r="H1218" s="132"/>
      <c r="I1218" s="132"/>
      <c r="J1218" s="132"/>
      <c r="K1218" s="132"/>
      <c r="L1218" s="133"/>
      <c r="M1218" s="134"/>
      <c r="N1218" s="132"/>
      <c r="O1218" s="132"/>
      <c r="P1218" s="134" t="str">
        <f t="shared" si="258"/>
        <v>nepildyti</v>
      </c>
      <c r="Q1218" s="135" t="str">
        <f t="shared" si="25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66"/>
        <v>0</v>
      </c>
      <c r="BH1218" s="54">
        <f t="shared" si="259"/>
        <v>0</v>
      </c>
      <c r="BI1218" s="54">
        <f t="shared" si="254"/>
        <v>0</v>
      </c>
      <c r="BJ1218" s="54">
        <f t="shared" si="267"/>
        <v>0</v>
      </c>
      <c r="BK1218" s="54">
        <f t="shared" si="255"/>
        <v>0</v>
      </c>
      <c r="BL1218" s="54">
        <f t="shared" si="260"/>
        <v>0</v>
      </c>
      <c r="BM1218" s="54">
        <f t="shared" si="261"/>
        <v>0</v>
      </c>
      <c r="BN1218" s="54" t="str">
        <f t="shared" si="262"/>
        <v>ne</v>
      </c>
      <c r="BO1218" s="54" t="str">
        <f t="shared" si="263"/>
        <v>ne</v>
      </c>
      <c r="BP1218" s="54" t="str">
        <f t="shared" si="263"/>
        <v>ne</v>
      </c>
      <c r="BQ1218" s="54" t="str">
        <f t="shared" si="264"/>
        <v>ne</v>
      </c>
      <c r="BR1218" s="54" t="str">
        <f t="shared" si="265"/>
        <v>ne</v>
      </c>
      <c r="BS1218" s="54" t="str">
        <f t="shared" si="256"/>
        <v>ne</v>
      </c>
    </row>
    <row r="1219" spans="2:71" x14ac:dyDescent="0.2">
      <c r="B1219" s="54" t="e">
        <f>VLOOKUP(E1219,'VPS1'!$J$10:$J$29,1,FALSE)</f>
        <v>#N/A</v>
      </c>
      <c r="C1219" s="131" t="str">
        <f t="shared" si="257"/>
        <v/>
      </c>
      <c r="D1219" s="132"/>
      <c r="E1219" s="132"/>
      <c r="F1219" s="55"/>
      <c r="G1219" s="132"/>
      <c r="H1219" s="132"/>
      <c r="I1219" s="132"/>
      <c r="J1219" s="132"/>
      <c r="K1219" s="132"/>
      <c r="L1219" s="133"/>
      <c r="M1219" s="134"/>
      <c r="N1219" s="132"/>
      <c r="O1219" s="132"/>
      <c r="P1219" s="134" t="str">
        <f t="shared" si="258"/>
        <v>nepildyti</v>
      </c>
      <c r="Q1219" s="135" t="str">
        <f t="shared" si="25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66"/>
        <v>0</v>
      </c>
      <c r="BH1219" s="54">
        <f t="shared" si="259"/>
        <v>0</v>
      </c>
      <c r="BI1219" s="54">
        <f t="shared" si="254"/>
        <v>0</v>
      </c>
      <c r="BJ1219" s="54">
        <f t="shared" si="267"/>
        <v>0</v>
      </c>
      <c r="BK1219" s="54">
        <f t="shared" si="255"/>
        <v>0</v>
      </c>
      <c r="BL1219" s="54">
        <f t="shared" si="260"/>
        <v>0</v>
      </c>
      <c r="BM1219" s="54">
        <f t="shared" si="261"/>
        <v>0</v>
      </c>
      <c r="BN1219" s="54" t="str">
        <f t="shared" si="262"/>
        <v>ne</v>
      </c>
      <c r="BO1219" s="54" t="str">
        <f t="shared" si="263"/>
        <v>ne</v>
      </c>
      <c r="BP1219" s="54" t="str">
        <f t="shared" si="263"/>
        <v>ne</v>
      </c>
      <c r="BQ1219" s="54" t="str">
        <f t="shared" si="264"/>
        <v>ne</v>
      </c>
      <c r="BR1219" s="54" t="str">
        <f t="shared" si="265"/>
        <v>ne</v>
      </c>
      <c r="BS1219" s="54" t="str">
        <f t="shared" si="256"/>
        <v>ne</v>
      </c>
    </row>
    <row r="1220" spans="2:71" x14ac:dyDescent="0.2">
      <c r="B1220" s="54" t="e">
        <f>VLOOKUP(E1220,'VPS1'!$J$10:$J$29,1,FALSE)</f>
        <v>#N/A</v>
      </c>
      <c r="C1220" s="131" t="str">
        <f t="shared" si="257"/>
        <v/>
      </c>
      <c r="D1220" s="132"/>
      <c r="E1220" s="132"/>
      <c r="F1220" s="55"/>
      <c r="G1220" s="132"/>
      <c r="H1220" s="132"/>
      <c r="I1220" s="132"/>
      <c r="J1220" s="132"/>
      <c r="K1220" s="132"/>
      <c r="L1220" s="133"/>
      <c r="M1220" s="134"/>
      <c r="N1220" s="132"/>
      <c r="O1220" s="132"/>
      <c r="P1220" s="134" t="str">
        <f t="shared" si="258"/>
        <v>nepildyti</v>
      </c>
      <c r="Q1220" s="135" t="str">
        <f t="shared" si="25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66"/>
        <v>0</v>
      </c>
      <c r="BH1220" s="54">
        <f t="shared" si="259"/>
        <v>0</v>
      </c>
      <c r="BI1220" s="54">
        <f t="shared" si="254"/>
        <v>0</v>
      </c>
      <c r="BJ1220" s="54">
        <f t="shared" si="267"/>
        <v>0</v>
      </c>
      <c r="BK1220" s="54">
        <f t="shared" si="255"/>
        <v>0</v>
      </c>
      <c r="BL1220" s="54">
        <f t="shared" si="260"/>
        <v>0</v>
      </c>
      <c r="BM1220" s="54">
        <f t="shared" si="261"/>
        <v>0</v>
      </c>
      <c r="BN1220" s="54" t="str">
        <f t="shared" si="262"/>
        <v>ne</v>
      </c>
      <c r="BO1220" s="54" t="str">
        <f t="shared" si="263"/>
        <v>ne</v>
      </c>
      <c r="BP1220" s="54" t="str">
        <f t="shared" si="263"/>
        <v>ne</v>
      </c>
      <c r="BQ1220" s="54" t="str">
        <f t="shared" si="264"/>
        <v>ne</v>
      </c>
      <c r="BR1220" s="54" t="str">
        <f t="shared" si="265"/>
        <v>ne</v>
      </c>
      <c r="BS1220" s="54" t="str">
        <f t="shared" si="256"/>
        <v>ne</v>
      </c>
    </row>
    <row r="1221" spans="2:71" x14ac:dyDescent="0.2">
      <c r="B1221" s="54" t="e">
        <f>VLOOKUP(E1221,'VPS1'!$J$10:$J$29,1,FALSE)</f>
        <v>#N/A</v>
      </c>
      <c r="C1221" s="131" t="str">
        <f t="shared" si="257"/>
        <v/>
      </c>
      <c r="D1221" s="132"/>
      <c r="E1221" s="132"/>
      <c r="F1221" s="55"/>
      <c r="G1221" s="132"/>
      <c r="H1221" s="132"/>
      <c r="I1221" s="132"/>
      <c r="J1221" s="132"/>
      <c r="K1221" s="132"/>
      <c r="L1221" s="133"/>
      <c r="M1221" s="134"/>
      <c r="N1221" s="132"/>
      <c r="O1221" s="132"/>
      <c r="P1221" s="134" t="str">
        <f t="shared" si="258"/>
        <v>nepildyti</v>
      </c>
      <c r="Q1221" s="135" t="str">
        <f t="shared" si="25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66"/>
        <v>0</v>
      </c>
      <c r="BH1221" s="54">
        <f t="shared" si="259"/>
        <v>0</v>
      </c>
      <c r="BI1221" s="54">
        <f t="shared" si="254"/>
        <v>0</v>
      </c>
      <c r="BJ1221" s="54">
        <f t="shared" si="267"/>
        <v>0</v>
      </c>
      <c r="BK1221" s="54">
        <f t="shared" si="255"/>
        <v>0</v>
      </c>
      <c r="BL1221" s="54">
        <f t="shared" si="260"/>
        <v>0</v>
      </c>
      <c r="BM1221" s="54">
        <f t="shared" si="261"/>
        <v>0</v>
      </c>
      <c r="BN1221" s="54" t="str">
        <f t="shared" si="262"/>
        <v>ne</v>
      </c>
      <c r="BO1221" s="54" t="str">
        <f t="shared" si="263"/>
        <v>ne</v>
      </c>
      <c r="BP1221" s="54" t="str">
        <f t="shared" si="263"/>
        <v>ne</v>
      </c>
      <c r="BQ1221" s="54" t="str">
        <f t="shared" si="264"/>
        <v>ne</v>
      </c>
      <c r="BR1221" s="54" t="str">
        <f t="shared" si="265"/>
        <v>ne</v>
      </c>
      <c r="BS1221" s="54" t="str">
        <f t="shared" si="256"/>
        <v>ne</v>
      </c>
    </row>
    <row r="1222" spans="2:71" x14ac:dyDescent="0.2">
      <c r="B1222" s="54" t="e">
        <f>VLOOKUP(E1222,'VPS1'!$J$10:$J$29,1,FALSE)</f>
        <v>#N/A</v>
      </c>
      <c r="C1222" s="131" t="str">
        <f t="shared" si="257"/>
        <v/>
      </c>
      <c r="D1222" s="132"/>
      <c r="E1222" s="132"/>
      <c r="F1222" s="55"/>
      <c r="G1222" s="132"/>
      <c r="H1222" s="132"/>
      <c r="I1222" s="132"/>
      <c r="J1222" s="132"/>
      <c r="K1222" s="132"/>
      <c r="L1222" s="133"/>
      <c r="M1222" s="134"/>
      <c r="N1222" s="132"/>
      <c r="O1222" s="132"/>
      <c r="P1222" s="134" t="str">
        <f t="shared" si="258"/>
        <v>nepildyti</v>
      </c>
      <c r="Q1222" s="135" t="str">
        <f t="shared" si="25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66"/>
        <v>0</v>
      </c>
      <c r="BH1222" s="54">
        <f t="shared" si="259"/>
        <v>0</v>
      </c>
      <c r="BI1222" s="54">
        <f t="shared" si="254"/>
        <v>0</v>
      </c>
      <c r="BJ1222" s="54">
        <f t="shared" si="267"/>
        <v>0</v>
      </c>
      <c r="BK1222" s="54">
        <f t="shared" si="255"/>
        <v>0</v>
      </c>
      <c r="BL1222" s="54">
        <f t="shared" si="260"/>
        <v>0</v>
      </c>
      <c r="BM1222" s="54">
        <f t="shared" si="261"/>
        <v>0</v>
      </c>
      <c r="BN1222" s="54" t="str">
        <f t="shared" si="262"/>
        <v>ne</v>
      </c>
      <c r="BO1222" s="54" t="str">
        <f t="shared" si="263"/>
        <v>ne</v>
      </c>
      <c r="BP1222" s="54" t="str">
        <f t="shared" si="263"/>
        <v>ne</v>
      </c>
      <c r="BQ1222" s="54" t="str">
        <f t="shared" si="264"/>
        <v>ne</v>
      </c>
      <c r="BR1222" s="54" t="str">
        <f t="shared" si="265"/>
        <v>ne</v>
      </c>
      <c r="BS1222" s="54" t="str">
        <f t="shared" si="256"/>
        <v>ne</v>
      </c>
    </row>
    <row r="1223" spans="2:71" x14ac:dyDescent="0.2">
      <c r="B1223" s="54" t="e">
        <f>VLOOKUP(E1223,'VPS1'!$J$10:$J$29,1,FALSE)</f>
        <v>#N/A</v>
      </c>
      <c r="C1223" s="131" t="str">
        <f t="shared" si="257"/>
        <v/>
      </c>
      <c r="D1223" s="132"/>
      <c r="E1223" s="132"/>
      <c r="F1223" s="55"/>
      <c r="G1223" s="132"/>
      <c r="H1223" s="132"/>
      <c r="I1223" s="132"/>
      <c r="J1223" s="132"/>
      <c r="K1223" s="132"/>
      <c r="L1223" s="133"/>
      <c r="M1223" s="134"/>
      <c r="N1223" s="132"/>
      <c r="O1223" s="132"/>
      <c r="P1223" s="134" t="str">
        <f t="shared" si="258"/>
        <v>nepildyti</v>
      </c>
      <c r="Q1223" s="135" t="str">
        <f t="shared" si="258"/>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66"/>
        <v>0</v>
      </c>
      <c r="BH1223" s="54">
        <f t="shared" si="259"/>
        <v>0</v>
      </c>
      <c r="BI1223" s="54">
        <f t="shared" si="254"/>
        <v>0</v>
      </c>
      <c r="BJ1223" s="54">
        <f t="shared" si="267"/>
        <v>0</v>
      </c>
      <c r="BK1223" s="54">
        <f t="shared" si="255"/>
        <v>0</v>
      </c>
      <c r="BL1223" s="54">
        <f t="shared" si="260"/>
        <v>0</v>
      </c>
      <c r="BM1223" s="54">
        <f t="shared" si="261"/>
        <v>0</v>
      </c>
      <c r="BN1223" s="54" t="str">
        <f t="shared" si="262"/>
        <v>ne</v>
      </c>
      <c r="BO1223" s="54" t="str">
        <f t="shared" si="263"/>
        <v>ne</v>
      </c>
      <c r="BP1223" s="54" t="str">
        <f t="shared" si="263"/>
        <v>ne</v>
      </c>
      <c r="BQ1223" s="54" t="str">
        <f t="shared" si="264"/>
        <v>ne</v>
      </c>
      <c r="BR1223" s="54" t="str">
        <f t="shared" si="265"/>
        <v>ne</v>
      </c>
      <c r="BS1223" s="54" t="str">
        <f t="shared" si="256"/>
        <v>ne</v>
      </c>
    </row>
    <row r="1224" spans="2:71" x14ac:dyDescent="0.2">
      <c r="B1224" s="54" t="e">
        <f>VLOOKUP(E1224,'VPS1'!$J$10:$J$29,1,FALSE)</f>
        <v>#N/A</v>
      </c>
      <c r="C1224" s="131" t="str">
        <f t="shared" si="257"/>
        <v/>
      </c>
      <c r="D1224" s="132"/>
      <c r="E1224" s="132"/>
      <c r="F1224" s="55"/>
      <c r="G1224" s="132"/>
      <c r="H1224" s="132"/>
      <c r="I1224" s="132"/>
      <c r="J1224" s="132"/>
      <c r="K1224" s="132"/>
      <c r="L1224" s="133"/>
      <c r="M1224" s="134"/>
      <c r="N1224" s="132"/>
      <c r="O1224" s="132"/>
      <c r="P1224" s="134" t="str">
        <f t="shared" si="258"/>
        <v>nepildyti</v>
      </c>
      <c r="Q1224" s="135" t="str">
        <f t="shared" si="258"/>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66"/>
        <v>0</v>
      </c>
      <c r="BH1224" s="54">
        <f t="shared" si="259"/>
        <v>0</v>
      </c>
      <c r="BI1224" s="54">
        <f t="shared" si="254"/>
        <v>0</v>
      </c>
      <c r="BJ1224" s="54">
        <f t="shared" si="267"/>
        <v>0</v>
      </c>
      <c r="BK1224" s="54">
        <f t="shared" si="255"/>
        <v>0</v>
      </c>
      <c r="BL1224" s="54">
        <f t="shared" si="260"/>
        <v>0</v>
      </c>
      <c r="BM1224" s="54">
        <f t="shared" si="261"/>
        <v>0</v>
      </c>
      <c r="BN1224" s="54" t="str">
        <f t="shared" si="262"/>
        <v>ne</v>
      </c>
      <c r="BO1224" s="54" t="str">
        <f t="shared" si="263"/>
        <v>ne</v>
      </c>
      <c r="BP1224" s="54" t="str">
        <f t="shared" si="263"/>
        <v>ne</v>
      </c>
      <c r="BQ1224" s="54" t="str">
        <f t="shared" si="264"/>
        <v>ne</v>
      </c>
      <c r="BR1224" s="54" t="str">
        <f t="shared" si="265"/>
        <v>ne</v>
      </c>
      <c r="BS1224" s="54" t="str">
        <f t="shared" si="256"/>
        <v>ne</v>
      </c>
    </row>
    <row r="1225" spans="2:71" x14ac:dyDescent="0.2">
      <c r="B1225" s="54" t="e">
        <f>VLOOKUP(E1225,'VPS1'!$J$10:$J$29,1,FALSE)</f>
        <v>#N/A</v>
      </c>
      <c r="C1225" s="131" t="str">
        <f t="shared" si="257"/>
        <v/>
      </c>
      <c r="D1225" s="132"/>
      <c r="E1225" s="132"/>
      <c r="F1225" s="55"/>
      <c r="G1225" s="132"/>
      <c r="H1225" s="132"/>
      <c r="I1225" s="132"/>
      <c r="J1225" s="132"/>
      <c r="K1225" s="132"/>
      <c r="L1225" s="133"/>
      <c r="M1225" s="134"/>
      <c r="N1225" s="132"/>
      <c r="O1225" s="132"/>
      <c r="P1225" s="134" t="str">
        <f t="shared" si="258"/>
        <v>nepildyti</v>
      </c>
      <c r="Q1225" s="135" t="str">
        <f t="shared" si="258"/>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66"/>
        <v>0</v>
      </c>
      <c r="BH1225" s="54">
        <f t="shared" si="259"/>
        <v>0</v>
      </c>
      <c r="BI1225" s="54">
        <f t="shared" si="254"/>
        <v>0</v>
      </c>
      <c r="BJ1225" s="54">
        <f t="shared" si="267"/>
        <v>0</v>
      </c>
      <c r="BK1225" s="54">
        <f t="shared" si="255"/>
        <v>0</v>
      </c>
      <c r="BL1225" s="54">
        <f t="shared" si="260"/>
        <v>0</v>
      </c>
      <c r="BM1225" s="54">
        <f t="shared" si="261"/>
        <v>0</v>
      </c>
      <c r="BN1225" s="54" t="str">
        <f t="shared" si="262"/>
        <v>ne</v>
      </c>
      <c r="BO1225" s="54" t="str">
        <f t="shared" si="263"/>
        <v>ne</v>
      </c>
      <c r="BP1225" s="54" t="str">
        <f t="shared" si="263"/>
        <v>ne</v>
      </c>
      <c r="BQ1225" s="54" t="str">
        <f t="shared" si="264"/>
        <v>ne</v>
      </c>
      <c r="BR1225" s="54" t="str">
        <f t="shared" si="265"/>
        <v>ne</v>
      </c>
      <c r="BS1225" s="54" t="str">
        <f t="shared" si="256"/>
        <v>ne</v>
      </c>
    </row>
    <row r="1226" spans="2:71" x14ac:dyDescent="0.2">
      <c r="B1226" s="54" t="e">
        <f>VLOOKUP(E1226,'VPS1'!$J$10:$J$29,1,FALSE)</f>
        <v>#N/A</v>
      </c>
      <c r="C1226" s="131" t="str">
        <f t="shared" si="257"/>
        <v/>
      </c>
      <c r="D1226" s="132"/>
      <c r="E1226" s="132"/>
      <c r="F1226" s="55"/>
      <c r="G1226" s="132"/>
      <c r="H1226" s="132"/>
      <c r="I1226" s="132"/>
      <c r="J1226" s="132"/>
      <c r="K1226" s="132"/>
      <c r="L1226" s="133"/>
      <c r="M1226" s="134"/>
      <c r="N1226" s="132"/>
      <c r="O1226" s="132"/>
      <c r="P1226" s="134" t="str">
        <f t="shared" si="258"/>
        <v>nepildyti</v>
      </c>
      <c r="Q1226" s="135" t="str">
        <f t="shared" si="258"/>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66"/>
        <v>0</v>
      </c>
      <c r="BH1226" s="54">
        <f t="shared" si="259"/>
        <v>0</v>
      </c>
      <c r="BI1226" s="54">
        <f t="shared" ref="BI1226:BI1289" si="268">IF($AH1226&gt;0,YEAR($AH1226),)</f>
        <v>0</v>
      </c>
      <c r="BJ1226" s="54">
        <f t="shared" si="267"/>
        <v>0</v>
      </c>
      <c r="BK1226" s="54">
        <f t="shared" ref="BK1226:BK1289" si="269">IF($AJ1226&gt;0,YEAR($AJ1226),)</f>
        <v>0</v>
      </c>
      <c r="BL1226" s="54">
        <f t="shared" si="260"/>
        <v>0</v>
      </c>
      <c r="BM1226" s="54">
        <f t="shared" si="261"/>
        <v>0</v>
      </c>
      <c r="BN1226" s="54" t="str">
        <f t="shared" si="262"/>
        <v>ne</v>
      </c>
      <c r="BO1226" s="54" t="str">
        <f t="shared" si="263"/>
        <v>ne</v>
      </c>
      <c r="BP1226" s="54" t="str">
        <f t="shared" si="263"/>
        <v>ne</v>
      </c>
      <c r="BQ1226" s="54" t="str">
        <f t="shared" si="264"/>
        <v>ne</v>
      </c>
      <c r="BR1226" s="54" t="str">
        <f t="shared" si="265"/>
        <v>ne</v>
      </c>
      <c r="BS1226" s="54" t="str">
        <f t="shared" ref="BS1226:BS1289" si="270">IF(BK1226&gt;0,"taip","ne")</f>
        <v>ne</v>
      </c>
    </row>
    <row r="1227" spans="2:71" x14ac:dyDescent="0.2">
      <c r="B1227" s="54" t="e">
        <f>VLOOKUP(E1227,'VPS1'!$J$10:$J$29,1,FALSE)</f>
        <v>#N/A</v>
      </c>
      <c r="C1227" s="131" t="str">
        <f t="shared" ref="C1227:C1290" si="271">LEFT(E1227,4)</f>
        <v/>
      </c>
      <c r="D1227" s="132"/>
      <c r="E1227" s="132"/>
      <c r="F1227" s="55"/>
      <c r="G1227" s="132"/>
      <c r="H1227" s="132"/>
      <c r="I1227" s="132"/>
      <c r="J1227" s="132"/>
      <c r="K1227" s="132"/>
      <c r="L1227" s="133"/>
      <c r="M1227" s="134"/>
      <c r="N1227" s="132"/>
      <c r="O1227" s="132"/>
      <c r="P1227" s="134" t="str">
        <f t="shared" ref="P1227:Q1290" si="272">IF($N1227="fizinis asmuo","užpildykite","nepildyti")</f>
        <v>nepildyti</v>
      </c>
      <c r="Q1227" s="135" t="str">
        <f t="shared" si="272"/>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66"/>
        <v>0</v>
      </c>
      <c r="BH1227" s="54">
        <f t="shared" ref="BH1227:BH1290" si="273">IF($AF1227&gt;0,YEAR($AF1227),)</f>
        <v>0</v>
      </c>
      <c r="BI1227" s="54">
        <f t="shared" si="268"/>
        <v>0</v>
      </c>
      <c r="BJ1227" s="54">
        <f t="shared" si="267"/>
        <v>0</v>
      </c>
      <c r="BK1227" s="54">
        <f t="shared" si="269"/>
        <v>0</v>
      </c>
      <c r="BL1227" s="54">
        <f t="shared" ref="BL1227:BL1290" si="274">IF($AK1227&gt;0,$AK1227,)</f>
        <v>0</v>
      </c>
      <c r="BM1227" s="54">
        <f t="shared" ref="BM1227:BM1290" si="275">IF($AL1227&gt;0,$AL1227,)</f>
        <v>0</v>
      </c>
      <c r="BN1227" s="54" t="str">
        <f t="shared" ref="BN1227:BN1290" si="276">IF(BH1227&gt;0,"taip","ne")</f>
        <v>ne</v>
      </c>
      <c r="BO1227" s="54" t="str">
        <f t="shared" ref="BO1227:BP1290" si="277">IF(BI1227&gt;0,"taip","ne")</f>
        <v>ne</v>
      </c>
      <c r="BP1227" s="54" t="str">
        <f t="shared" si="277"/>
        <v>ne</v>
      </c>
      <c r="BQ1227" s="54" t="str">
        <f t="shared" ref="BQ1227:BQ1290" si="278">IF(BL1227&gt;0,"taip","ne")</f>
        <v>ne</v>
      </c>
      <c r="BR1227" s="54" t="str">
        <f t="shared" ref="BR1227:BR1290" si="279">IF(BM1227&gt;0,"taip","ne")</f>
        <v>ne</v>
      </c>
      <c r="BS1227" s="54" t="str">
        <f t="shared" si="270"/>
        <v>ne</v>
      </c>
    </row>
    <row r="1228" spans="2:71" x14ac:dyDescent="0.2">
      <c r="B1228" s="54" t="e">
        <f>VLOOKUP(E1228,'VPS1'!$J$10:$J$29,1,FALSE)</f>
        <v>#N/A</v>
      </c>
      <c r="C1228" s="131" t="str">
        <f t="shared" si="271"/>
        <v/>
      </c>
      <c r="D1228" s="132"/>
      <c r="E1228" s="132"/>
      <c r="F1228" s="55"/>
      <c r="G1228" s="132"/>
      <c r="H1228" s="132"/>
      <c r="I1228" s="132"/>
      <c r="J1228" s="132"/>
      <c r="K1228" s="132"/>
      <c r="L1228" s="133"/>
      <c r="M1228" s="134"/>
      <c r="N1228" s="132"/>
      <c r="O1228" s="132"/>
      <c r="P1228" s="134" t="str">
        <f t="shared" si="272"/>
        <v>nepildyti</v>
      </c>
      <c r="Q1228" s="135" t="str">
        <f t="shared" si="27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66"/>
        <v>0</v>
      </c>
      <c r="BH1228" s="54">
        <f t="shared" si="273"/>
        <v>0</v>
      </c>
      <c r="BI1228" s="54">
        <f t="shared" si="268"/>
        <v>0</v>
      </c>
      <c r="BJ1228" s="54">
        <f t="shared" si="267"/>
        <v>0</v>
      </c>
      <c r="BK1228" s="54">
        <f t="shared" si="269"/>
        <v>0</v>
      </c>
      <c r="BL1228" s="54">
        <f t="shared" si="274"/>
        <v>0</v>
      </c>
      <c r="BM1228" s="54">
        <f t="shared" si="275"/>
        <v>0</v>
      </c>
      <c r="BN1228" s="54" t="str">
        <f t="shared" si="276"/>
        <v>ne</v>
      </c>
      <c r="BO1228" s="54" t="str">
        <f t="shared" si="277"/>
        <v>ne</v>
      </c>
      <c r="BP1228" s="54" t="str">
        <f t="shared" si="277"/>
        <v>ne</v>
      </c>
      <c r="BQ1228" s="54" t="str">
        <f t="shared" si="278"/>
        <v>ne</v>
      </c>
      <c r="BR1228" s="54" t="str">
        <f t="shared" si="279"/>
        <v>ne</v>
      </c>
      <c r="BS1228" s="54" t="str">
        <f t="shared" si="270"/>
        <v>ne</v>
      </c>
    </row>
    <row r="1229" spans="2:71" x14ac:dyDescent="0.2">
      <c r="B1229" s="54" t="e">
        <f>VLOOKUP(E1229,'VPS1'!$J$10:$J$29,1,FALSE)</f>
        <v>#N/A</v>
      </c>
      <c r="C1229" s="131" t="str">
        <f t="shared" si="271"/>
        <v/>
      </c>
      <c r="D1229" s="132"/>
      <c r="E1229" s="132"/>
      <c r="F1229" s="55"/>
      <c r="G1229" s="132"/>
      <c r="H1229" s="132"/>
      <c r="I1229" s="132"/>
      <c r="J1229" s="132"/>
      <c r="K1229" s="132"/>
      <c r="L1229" s="133"/>
      <c r="M1229" s="134"/>
      <c r="N1229" s="132"/>
      <c r="O1229" s="132"/>
      <c r="P1229" s="134" t="str">
        <f t="shared" si="272"/>
        <v>nepildyti</v>
      </c>
      <c r="Q1229" s="135" t="str">
        <f t="shared" si="27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66"/>
        <v>0</v>
      </c>
      <c r="BH1229" s="54">
        <f t="shared" si="273"/>
        <v>0</v>
      </c>
      <c r="BI1229" s="54">
        <f t="shared" si="268"/>
        <v>0</v>
      </c>
      <c r="BJ1229" s="54">
        <f t="shared" si="267"/>
        <v>0</v>
      </c>
      <c r="BK1229" s="54">
        <f t="shared" si="269"/>
        <v>0</v>
      </c>
      <c r="BL1229" s="54">
        <f t="shared" si="274"/>
        <v>0</v>
      </c>
      <c r="BM1229" s="54">
        <f t="shared" si="275"/>
        <v>0</v>
      </c>
      <c r="BN1229" s="54" t="str">
        <f t="shared" si="276"/>
        <v>ne</v>
      </c>
      <c r="BO1229" s="54" t="str">
        <f t="shared" si="277"/>
        <v>ne</v>
      </c>
      <c r="BP1229" s="54" t="str">
        <f t="shared" si="277"/>
        <v>ne</v>
      </c>
      <c r="BQ1229" s="54" t="str">
        <f t="shared" si="278"/>
        <v>ne</v>
      </c>
      <c r="BR1229" s="54" t="str">
        <f t="shared" si="279"/>
        <v>ne</v>
      </c>
      <c r="BS1229" s="54" t="str">
        <f t="shared" si="270"/>
        <v>ne</v>
      </c>
    </row>
    <row r="1230" spans="2:71" x14ac:dyDescent="0.2">
      <c r="B1230" s="54" t="e">
        <f>VLOOKUP(E1230,'VPS1'!$J$10:$J$29,1,FALSE)</f>
        <v>#N/A</v>
      </c>
      <c r="C1230" s="131" t="str">
        <f t="shared" si="271"/>
        <v/>
      </c>
      <c r="D1230" s="132"/>
      <c r="E1230" s="132"/>
      <c r="F1230" s="55"/>
      <c r="G1230" s="132"/>
      <c r="H1230" s="132"/>
      <c r="I1230" s="132"/>
      <c r="J1230" s="132"/>
      <c r="K1230" s="132"/>
      <c r="L1230" s="133"/>
      <c r="M1230" s="134"/>
      <c r="N1230" s="132"/>
      <c r="O1230" s="132"/>
      <c r="P1230" s="134" t="str">
        <f t="shared" si="272"/>
        <v>nepildyti</v>
      </c>
      <c r="Q1230" s="135" t="str">
        <f t="shared" si="27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66"/>
        <v>0</v>
      </c>
      <c r="BH1230" s="54">
        <f t="shared" si="273"/>
        <v>0</v>
      </c>
      <c r="BI1230" s="54">
        <f t="shared" si="268"/>
        <v>0</v>
      </c>
      <c r="BJ1230" s="54">
        <f t="shared" si="267"/>
        <v>0</v>
      </c>
      <c r="BK1230" s="54">
        <f t="shared" si="269"/>
        <v>0</v>
      </c>
      <c r="BL1230" s="54">
        <f t="shared" si="274"/>
        <v>0</v>
      </c>
      <c r="BM1230" s="54">
        <f t="shared" si="275"/>
        <v>0</v>
      </c>
      <c r="BN1230" s="54" t="str">
        <f t="shared" si="276"/>
        <v>ne</v>
      </c>
      <c r="BO1230" s="54" t="str">
        <f t="shared" si="277"/>
        <v>ne</v>
      </c>
      <c r="BP1230" s="54" t="str">
        <f t="shared" si="277"/>
        <v>ne</v>
      </c>
      <c r="BQ1230" s="54" t="str">
        <f t="shared" si="278"/>
        <v>ne</v>
      </c>
      <c r="BR1230" s="54" t="str">
        <f t="shared" si="279"/>
        <v>ne</v>
      </c>
      <c r="BS1230" s="54" t="str">
        <f t="shared" si="270"/>
        <v>ne</v>
      </c>
    </row>
    <row r="1231" spans="2:71" x14ac:dyDescent="0.2">
      <c r="B1231" s="54" t="e">
        <f>VLOOKUP(E1231,'VPS1'!$J$10:$J$29,1,FALSE)</f>
        <v>#N/A</v>
      </c>
      <c r="C1231" s="131" t="str">
        <f t="shared" si="271"/>
        <v/>
      </c>
      <c r="D1231" s="132"/>
      <c r="E1231" s="132"/>
      <c r="F1231" s="55"/>
      <c r="G1231" s="132"/>
      <c r="H1231" s="132"/>
      <c r="I1231" s="132"/>
      <c r="J1231" s="132"/>
      <c r="K1231" s="132"/>
      <c r="L1231" s="133"/>
      <c r="M1231" s="134"/>
      <c r="N1231" s="132"/>
      <c r="O1231" s="132"/>
      <c r="P1231" s="134" t="str">
        <f t="shared" si="272"/>
        <v>nepildyti</v>
      </c>
      <c r="Q1231" s="135" t="str">
        <f t="shared" si="27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66"/>
        <v>0</v>
      </c>
      <c r="BH1231" s="54">
        <f t="shared" si="273"/>
        <v>0</v>
      </c>
      <c r="BI1231" s="54">
        <f t="shared" si="268"/>
        <v>0</v>
      </c>
      <c r="BJ1231" s="54">
        <f t="shared" si="267"/>
        <v>0</v>
      </c>
      <c r="BK1231" s="54">
        <f t="shared" si="269"/>
        <v>0</v>
      </c>
      <c r="BL1231" s="54">
        <f t="shared" si="274"/>
        <v>0</v>
      </c>
      <c r="BM1231" s="54">
        <f t="shared" si="275"/>
        <v>0</v>
      </c>
      <c r="BN1231" s="54" t="str">
        <f t="shared" si="276"/>
        <v>ne</v>
      </c>
      <c r="BO1231" s="54" t="str">
        <f t="shared" si="277"/>
        <v>ne</v>
      </c>
      <c r="BP1231" s="54" t="str">
        <f t="shared" si="277"/>
        <v>ne</v>
      </c>
      <c r="BQ1231" s="54" t="str">
        <f t="shared" si="278"/>
        <v>ne</v>
      </c>
      <c r="BR1231" s="54" t="str">
        <f t="shared" si="279"/>
        <v>ne</v>
      </c>
      <c r="BS1231" s="54" t="str">
        <f t="shared" si="270"/>
        <v>ne</v>
      </c>
    </row>
    <row r="1232" spans="2:71" x14ac:dyDescent="0.2">
      <c r="B1232" s="54" t="e">
        <f>VLOOKUP(E1232,'VPS1'!$J$10:$J$29,1,FALSE)</f>
        <v>#N/A</v>
      </c>
      <c r="C1232" s="131" t="str">
        <f t="shared" si="271"/>
        <v/>
      </c>
      <c r="D1232" s="132"/>
      <c r="E1232" s="132"/>
      <c r="F1232" s="55"/>
      <c r="G1232" s="132"/>
      <c r="H1232" s="132"/>
      <c r="I1232" s="132"/>
      <c r="J1232" s="132"/>
      <c r="K1232" s="132"/>
      <c r="L1232" s="133"/>
      <c r="M1232" s="134"/>
      <c r="N1232" s="132"/>
      <c r="O1232" s="132"/>
      <c r="P1232" s="134" t="str">
        <f t="shared" si="272"/>
        <v>nepildyti</v>
      </c>
      <c r="Q1232" s="135" t="str">
        <f t="shared" si="27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66"/>
        <v>0</v>
      </c>
      <c r="BH1232" s="54">
        <f t="shared" si="273"/>
        <v>0</v>
      </c>
      <c r="BI1232" s="54">
        <f t="shared" si="268"/>
        <v>0</v>
      </c>
      <c r="BJ1232" s="54">
        <f t="shared" si="267"/>
        <v>0</v>
      </c>
      <c r="BK1232" s="54">
        <f t="shared" si="269"/>
        <v>0</v>
      </c>
      <c r="BL1232" s="54">
        <f t="shared" si="274"/>
        <v>0</v>
      </c>
      <c r="BM1232" s="54">
        <f t="shared" si="275"/>
        <v>0</v>
      </c>
      <c r="BN1232" s="54" t="str">
        <f t="shared" si="276"/>
        <v>ne</v>
      </c>
      <c r="BO1232" s="54" t="str">
        <f t="shared" si="277"/>
        <v>ne</v>
      </c>
      <c r="BP1232" s="54" t="str">
        <f t="shared" si="277"/>
        <v>ne</v>
      </c>
      <c r="BQ1232" s="54" t="str">
        <f t="shared" si="278"/>
        <v>ne</v>
      </c>
      <c r="BR1232" s="54" t="str">
        <f t="shared" si="279"/>
        <v>ne</v>
      </c>
      <c r="BS1232" s="54" t="str">
        <f t="shared" si="270"/>
        <v>ne</v>
      </c>
    </row>
    <row r="1233" spans="2:71" x14ac:dyDescent="0.2">
      <c r="B1233" s="54" t="e">
        <f>VLOOKUP(E1233,'VPS1'!$J$10:$J$29,1,FALSE)</f>
        <v>#N/A</v>
      </c>
      <c r="C1233" s="131" t="str">
        <f t="shared" si="271"/>
        <v/>
      </c>
      <c r="D1233" s="132"/>
      <c r="E1233" s="132"/>
      <c r="F1233" s="55"/>
      <c r="G1233" s="132"/>
      <c r="H1233" s="132"/>
      <c r="I1233" s="132"/>
      <c r="J1233" s="132"/>
      <c r="K1233" s="132"/>
      <c r="L1233" s="133"/>
      <c r="M1233" s="134"/>
      <c r="N1233" s="132"/>
      <c r="O1233" s="132"/>
      <c r="P1233" s="134" t="str">
        <f t="shared" si="272"/>
        <v>nepildyti</v>
      </c>
      <c r="Q1233" s="135" t="str">
        <f t="shared" si="27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66"/>
        <v>0</v>
      </c>
      <c r="BH1233" s="54">
        <f t="shared" si="273"/>
        <v>0</v>
      </c>
      <c r="BI1233" s="54">
        <f t="shared" si="268"/>
        <v>0</v>
      </c>
      <c r="BJ1233" s="54">
        <f t="shared" si="267"/>
        <v>0</v>
      </c>
      <c r="BK1233" s="54">
        <f t="shared" si="269"/>
        <v>0</v>
      </c>
      <c r="BL1233" s="54">
        <f t="shared" si="274"/>
        <v>0</v>
      </c>
      <c r="BM1233" s="54">
        <f t="shared" si="275"/>
        <v>0</v>
      </c>
      <c r="BN1233" s="54" t="str">
        <f t="shared" si="276"/>
        <v>ne</v>
      </c>
      <c r="BO1233" s="54" t="str">
        <f t="shared" si="277"/>
        <v>ne</v>
      </c>
      <c r="BP1233" s="54" t="str">
        <f t="shared" si="277"/>
        <v>ne</v>
      </c>
      <c r="BQ1233" s="54" t="str">
        <f t="shared" si="278"/>
        <v>ne</v>
      </c>
      <c r="BR1233" s="54" t="str">
        <f t="shared" si="279"/>
        <v>ne</v>
      </c>
      <c r="BS1233" s="54" t="str">
        <f t="shared" si="270"/>
        <v>ne</v>
      </c>
    </row>
    <row r="1234" spans="2:71" x14ac:dyDescent="0.2">
      <c r="B1234" s="54" t="e">
        <f>VLOOKUP(E1234,'VPS1'!$J$10:$J$29,1,FALSE)</f>
        <v>#N/A</v>
      </c>
      <c r="C1234" s="131" t="str">
        <f t="shared" si="271"/>
        <v/>
      </c>
      <c r="D1234" s="132"/>
      <c r="E1234" s="132"/>
      <c r="F1234" s="55"/>
      <c r="G1234" s="132"/>
      <c r="H1234" s="132"/>
      <c r="I1234" s="132"/>
      <c r="J1234" s="132"/>
      <c r="K1234" s="132"/>
      <c r="L1234" s="133"/>
      <c r="M1234" s="134"/>
      <c r="N1234" s="132"/>
      <c r="O1234" s="132"/>
      <c r="P1234" s="134" t="str">
        <f t="shared" si="272"/>
        <v>nepildyti</v>
      </c>
      <c r="Q1234" s="135" t="str">
        <f t="shared" si="27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si="266"/>
        <v>0</v>
      </c>
      <c r="BH1234" s="54">
        <f t="shared" si="273"/>
        <v>0</v>
      </c>
      <c r="BI1234" s="54">
        <f t="shared" si="268"/>
        <v>0</v>
      </c>
      <c r="BJ1234" s="54">
        <f t="shared" si="267"/>
        <v>0</v>
      </c>
      <c r="BK1234" s="54">
        <f t="shared" si="269"/>
        <v>0</v>
      </c>
      <c r="BL1234" s="54">
        <f t="shared" si="274"/>
        <v>0</v>
      </c>
      <c r="BM1234" s="54">
        <f t="shared" si="275"/>
        <v>0</v>
      </c>
      <c r="BN1234" s="54" t="str">
        <f t="shared" si="276"/>
        <v>ne</v>
      </c>
      <c r="BO1234" s="54" t="str">
        <f t="shared" si="277"/>
        <v>ne</v>
      </c>
      <c r="BP1234" s="54" t="str">
        <f t="shared" si="277"/>
        <v>ne</v>
      </c>
      <c r="BQ1234" s="54" t="str">
        <f t="shared" si="278"/>
        <v>ne</v>
      </c>
      <c r="BR1234" s="54" t="str">
        <f t="shared" si="279"/>
        <v>ne</v>
      </c>
      <c r="BS1234" s="54" t="str">
        <f t="shared" si="270"/>
        <v>ne</v>
      </c>
    </row>
    <row r="1235" spans="2:71" x14ac:dyDescent="0.2">
      <c r="B1235" s="54" t="e">
        <f>VLOOKUP(E1235,'VPS1'!$J$10:$J$29,1,FALSE)</f>
        <v>#N/A</v>
      </c>
      <c r="C1235" s="131" t="str">
        <f t="shared" si="271"/>
        <v/>
      </c>
      <c r="D1235" s="132"/>
      <c r="E1235" s="132"/>
      <c r="F1235" s="55"/>
      <c r="G1235" s="132"/>
      <c r="H1235" s="132"/>
      <c r="I1235" s="132"/>
      <c r="J1235" s="132"/>
      <c r="K1235" s="132"/>
      <c r="L1235" s="133"/>
      <c r="M1235" s="134"/>
      <c r="N1235" s="132"/>
      <c r="O1235" s="132"/>
      <c r="P1235" s="134" t="str">
        <f t="shared" si="272"/>
        <v>nepildyti</v>
      </c>
      <c r="Q1235" s="135" t="str">
        <f t="shared" si="27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66"/>
        <v>0</v>
      </c>
      <c r="BH1235" s="54">
        <f t="shared" si="273"/>
        <v>0</v>
      </c>
      <c r="BI1235" s="54">
        <f t="shared" si="268"/>
        <v>0</v>
      </c>
      <c r="BJ1235" s="54">
        <f t="shared" si="267"/>
        <v>0</v>
      </c>
      <c r="BK1235" s="54">
        <f t="shared" si="269"/>
        <v>0</v>
      </c>
      <c r="BL1235" s="54">
        <f t="shared" si="274"/>
        <v>0</v>
      </c>
      <c r="BM1235" s="54">
        <f t="shared" si="275"/>
        <v>0</v>
      </c>
      <c r="BN1235" s="54" t="str">
        <f t="shared" si="276"/>
        <v>ne</v>
      </c>
      <c r="BO1235" s="54" t="str">
        <f t="shared" si="277"/>
        <v>ne</v>
      </c>
      <c r="BP1235" s="54" t="str">
        <f t="shared" si="277"/>
        <v>ne</v>
      </c>
      <c r="BQ1235" s="54" t="str">
        <f t="shared" si="278"/>
        <v>ne</v>
      </c>
      <c r="BR1235" s="54" t="str">
        <f t="shared" si="279"/>
        <v>ne</v>
      </c>
      <c r="BS1235" s="54" t="str">
        <f t="shared" si="270"/>
        <v>ne</v>
      </c>
    </row>
    <row r="1236" spans="2:71" x14ac:dyDescent="0.2">
      <c r="B1236" s="54" t="e">
        <f>VLOOKUP(E1236,'VPS1'!$J$10:$J$29,1,FALSE)</f>
        <v>#N/A</v>
      </c>
      <c r="C1236" s="131" t="str">
        <f t="shared" si="271"/>
        <v/>
      </c>
      <c r="D1236" s="132"/>
      <c r="E1236" s="132"/>
      <c r="F1236" s="55"/>
      <c r="G1236" s="132"/>
      <c r="H1236" s="132"/>
      <c r="I1236" s="132"/>
      <c r="J1236" s="132"/>
      <c r="K1236" s="132"/>
      <c r="L1236" s="133"/>
      <c r="M1236" s="134"/>
      <c r="N1236" s="132"/>
      <c r="O1236" s="132"/>
      <c r="P1236" s="134" t="str">
        <f t="shared" si="272"/>
        <v>nepildyti</v>
      </c>
      <c r="Q1236" s="135" t="str">
        <f t="shared" si="27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66"/>
        <v>0</v>
      </c>
      <c r="BH1236" s="54">
        <f t="shared" si="273"/>
        <v>0</v>
      </c>
      <c r="BI1236" s="54">
        <f t="shared" si="268"/>
        <v>0</v>
      </c>
      <c r="BJ1236" s="54">
        <f t="shared" si="267"/>
        <v>0</v>
      </c>
      <c r="BK1236" s="54">
        <f t="shared" si="269"/>
        <v>0</v>
      </c>
      <c r="BL1236" s="54">
        <f t="shared" si="274"/>
        <v>0</v>
      </c>
      <c r="BM1236" s="54">
        <f t="shared" si="275"/>
        <v>0</v>
      </c>
      <c r="BN1236" s="54" t="str">
        <f t="shared" si="276"/>
        <v>ne</v>
      </c>
      <c r="BO1236" s="54" t="str">
        <f t="shared" si="277"/>
        <v>ne</v>
      </c>
      <c r="BP1236" s="54" t="str">
        <f t="shared" si="277"/>
        <v>ne</v>
      </c>
      <c r="BQ1236" s="54" t="str">
        <f t="shared" si="278"/>
        <v>ne</v>
      </c>
      <c r="BR1236" s="54" t="str">
        <f t="shared" si="279"/>
        <v>ne</v>
      </c>
      <c r="BS1236" s="54" t="str">
        <f t="shared" si="270"/>
        <v>ne</v>
      </c>
    </row>
    <row r="1237" spans="2:71" x14ac:dyDescent="0.2">
      <c r="B1237" s="54" t="e">
        <f>VLOOKUP(E1237,'VPS1'!$J$10:$J$29,1,FALSE)</f>
        <v>#N/A</v>
      </c>
      <c r="C1237" s="131" t="str">
        <f t="shared" si="271"/>
        <v/>
      </c>
      <c r="D1237" s="132"/>
      <c r="E1237" s="132"/>
      <c r="F1237" s="55"/>
      <c r="G1237" s="132"/>
      <c r="H1237" s="132"/>
      <c r="I1237" s="132"/>
      <c r="J1237" s="132"/>
      <c r="K1237" s="132"/>
      <c r="L1237" s="133"/>
      <c r="M1237" s="134"/>
      <c r="N1237" s="132"/>
      <c r="O1237" s="132"/>
      <c r="P1237" s="134" t="str">
        <f t="shared" si="272"/>
        <v>nepildyti</v>
      </c>
      <c r="Q1237" s="135" t="str">
        <f t="shared" si="27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66"/>
        <v>0</v>
      </c>
      <c r="BH1237" s="54">
        <f t="shared" si="273"/>
        <v>0</v>
      </c>
      <c r="BI1237" s="54">
        <f t="shared" si="268"/>
        <v>0</v>
      </c>
      <c r="BJ1237" s="54">
        <f t="shared" si="267"/>
        <v>0</v>
      </c>
      <c r="BK1237" s="54">
        <f t="shared" si="269"/>
        <v>0</v>
      </c>
      <c r="BL1237" s="54">
        <f t="shared" si="274"/>
        <v>0</v>
      </c>
      <c r="BM1237" s="54">
        <f t="shared" si="275"/>
        <v>0</v>
      </c>
      <c r="BN1237" s="54" t="str">
        <f t="shared" si="276"/>
        <v>ne</v>
      </c>
      <c r="BO1237" s="54" t="str">
        <f t="shared" si="277"/>
        <v>ne</v>
      </c>
      <c r="BP1237" s="54" t="str">
        <f t="shared" si="277"/>
        <v>ne</v>
      </c>
      <c r="BQ1237" s="54" t="str">
        <f t="shared" si="278"/>
        <v>ne</v>
      </c>
      <c r="BR1237" s="54" t="str">
        <f t="shared" si="279"/>
        <v>ne</v>
      </c>
      <c r="BS1237" s="54" t="str">
        <f t="shared" si="270"/>
        <v>ne</v>
      </c>
    </row>
    <row r="1238" spans="2:71" x14ac:dyDescent="0.2">
      <c r="B1238" s="54" t="e">
        <f>VLOOKUP(E1238,'VPS1'!$J$10:$J$29,1,FALSE)</f>
        <v>#N/A</v>
      </c>
      <c r="C1238" s="131" t="str">
        <f t="shared" si="271"/>
        <v/>
      </c>
      <c r="D1238" s="132"/>
      <c r="E1238" s="132"/>
      <c r="F1238" s="55"/>
      <c r="G1238" s="132"/>
      <c r="H1238" s="132"/>
      <c r="I1238" s="132"/>
      <c r="J1238" s="132"/>
      <c r="K1238" s="132"/>
      <c r="L1238" s="133"/>
      <c r="M1238" s="134"/>
      <c r="N1238" s="132"/>
      <c r="O1238" s="132"/>
      <c r="P1238" s="134" t="str">
        <f t="shared" si="272"/>
        <v>nepildyti</v>
      </c>
      <c r="Q1238" s="135" t="str">
        <f t="shared" si="27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ref="BG1238:BG1301" si="280">IF($F1238&gt;0,YEAR($F1238),)</f>
        <v>0</v>
      </c>
      <c r="BH1238" s="54">
        <f t="shared" si="273"/>
        <v>0</v>
      </c>
      <c r="BI1238" s="54">
        <f t="shared" si="268"/>
        <v>0</v>
      </c>
      <c r="BJ1238" s="54">
        <f t="shared" ref="BJ1238:BJ1301" si="281">IF($AI1238&gt;0,YEAR($AI1238),)</f>
        <v>0</v>
      </c>
      <c r="BK1238" s="54">
        <f t="shared" si="269"/>
        <v>0</v>
      </c>
      <c r="BL1238" s="54">
        <f t="shared" si="274"/>
        <v>0</v>
      </c>
      <c r="BM1238" s="54">
        <f t="shared" si="275"/>
        <v>0</v>
      </c>
      <c r="BN1238" s="54" t="str">
        <f t="shared" si="276"/>
        <v>ne</v>
      </c>
      <c r="BO1238" s="54" t="str">
        <f t="shared" si="277"/>
        <v>ne</v>
      </c>
      <c r="BP1238" s="54" t="str">
        <f t="shared" si="277"/>
        <v>ne</v>
      </c>
      <c r="BQ1238" s="54" t="str">
        <f t="shared" si="278"/>
        <v>ne</v>
      </c>
      <c r="BR1238" s="54" t="str">
        <f t="shared" si="279"/>
        <v>ne</v>
      </c>
      <c r="BS1238" s="54" t="str">
        <f t="shared" si="270"/>
        <v>ne</v>
      </c>
    </row>
    <row r="1239" spans="2:71" x14ac:dyDescent="0.2">
      <c r="B1239" s="54" t="e">
        <f>VLOOKUP(E1239,'VPS1'!$J$10:$J$29,1,FALSE)</f>
        <v>#N/A</v>
      </c>
      <c r="C1239" s="131" t="str">
        <f t="shared" si="271"/>
        <v/>
      </c>
      <c r="D1239" s="132"/>
      <c r="E1239" s="132"/>
      <c r="F1239" s="55"/>
      <c r="G1239" s="132"/>
      <c r="H1239" s="132"/>
      <c r="I1239" s="132"/>
      <c r="J1239" s="132"/>
      <c r="K1239" s="132"/>
      <c r="L1239" s="133"/>
      <c r="M1239" s="134"/>
      <c r="N1239" s="132"/>
      <c r="O1239" s="132"/>
      <c r="P1239" s="134" t="str">
        <f t="shared" si="272"/>
        <v>nepildyti</v>
      </c>
      <c r="Q1239" s="135" t="str">
        <f t="shared" si="27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si="280"/>
        <v>0</v>
      </c>
      <c r="BH1239" s="54">
        <f t="shared" si="273"/>
        <v>0</v>
      </c>
      <c r="BI1239" s="54">
        <f t="shared" si="268"/>
        <v>0</v>
      </c>
      <c r="BJ1239" s="54">
        <f t="shared" si="281"/>
        <v>0</v>
      </c>
      <c r="BK1239" s="54">
        <f t="shared" si="269"/>
        <v>0</v>
      </c>
      <c r="BL1239" s="54">
        <f t="shared" si="274"/>
        <v>0</v>
      </c>
      <c r="BM1239" s="54">
        <f t="shared" si="275"/>
        <v>0</v>
      </c>
      <c r="BN1239" s="54" t="str">
        <f t="shared" si="276"/>
        <v>ne</v>
      </c>
      <c r="BO1239" s="54" t="str">
        <f t="shared" si="277"/>
        <v>ne</v>
      </c>
      <c r="BP1239" s="54" t="str">
        <f t="shared" si="277"/>
        <v>ne</v>
      </c>
      <c r="BQ1239" s="54" t="str">
        <f t="shared" si="278"/>
        <v>ne</v>
      </c>
      <c r="BR1239" s="54" t="str">
        <f t="shared" si="279"/>
        <v>ne</v>
      </c>
      <c r="BS1239" s="54" t="str">
        <f t="shared" si="270"/>
        <v>ne</v>
      </c>
    </row>
    <row r="1240" spans="2:71" x14ac:dyDescent="0.2">
      <c r="B1240" s="54" t="e">
        <f>VLOOKUP(E1240,'VPS1'!$J$10:$J$29,1,FALSE)</f>
        <v>#N/A</v>
      </c>
      <c r="C1240" s="131" t="str">
        <f t="shared" si="271"/>
        <v/>
      </c>
      <c r="D1240" s="132"/>
      <c r="E1240" s="132"/>
      <c r="F1240" s="55"/>
      <c r="G1240" s="132"/>
      <c r="H1240" s="132"/>
      <c r="I1240" s="132"/>
      <c r="J1240" s="132"/>
      <c r="K1240" s="132"/>
      <c r="L1240" s="133"/>
      <c r="M1240" s="134"/>
      <c r="N1240" s="132"/>
      <c r="O1240" s="132"/>
      <c r="P1240" s="134" t="str">
        <f t="shared" si="272"/>
        <v>nepildyti</v>
      </c>
      <c r="Q1240" s="135" t="str">
        <f t="shared" si="27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80"/>
        <v>0</v>
      </c>
      <c r="BH1240" s="54">
        <f t="shared" si="273"/>
        <v>0</v>
      </c>
      <c r="BI1240" s="54">
        <f t="shared" si="268"/>
        <v>0</v>
      </c>
      <c r="BJ1240" s="54">
        <f t="shared" si="281"/>
        <v>0</v>
      </c>
      <c r="BK1240" s="54">
        <f t="shared" si="269"/>
        <v>0</v>
      </c>
      <c r="BL1240" s="54">
        <f t="shared" si="274"/>
        <v>0</v>
      </c>
      <c r="BM1240" s="54">
        <f t="shared" si="275"/>
        <v>0</v>
      </c>
      <c r="BN1240" s="54" t="str">
        <f t="shared" si="276"/>
        <v>ne</v>
      </c>
      <c r="BO1240" s="54" t="str">
        <f t="shared" si="277"/>
        <v>ne</v>
      </c>
      <c r="BP1240" s="54" t="str">
        <f t="shared" si="277"/>
        <v>ne</v>
      </c>
      <c r="BQ1240" s="54" t="str">
        <f t="shared" si="278"/>
        <v>ne</v>
      </c>
      <c r="BR1240" s="54" t="str">
        <f t="shared" si="279"/>
        <v>ne</v>
      </c>
      <c r="BS1240" s="54" t="str">
        <f t="shared" si="270"/>
        <v>ne</v>
      </c>
    </row>
    <row r="1241" spans="2:71" x14ac:dyDescent="0.2">
      <c r="B1241" s="54" t="e">
        <f>VLOOKUP(E1241,'VPS1'!$J$10:$J$29,1,FALSE)</f>
        <v>#N/A</v>
      </c>
      <c r="C1241" s="131" t="str">
        <f t="shared" si="271"/>
        <v/>
      </c>
      <c r="D1241" s="132"/>
      <c r="E1241" s="132"/>
      <c r="F1241" s="55"/>
      <c r="G1241" s="132"/>
      <c r="H1241" s="132"/>
      <c r="I1241" s="132"/>
      <c r="J1241" s="132"/>
      <c r="K1241" s="132"/>
      <c r="L1241" s="133"/>
      <c r="M1241" s="134"/>
      <c r="N1241" s="132"/>
      <c r="O1241" s="132"/>
      <c r="P1241" s="134" t="str">
        <f t="shared" si="272"/>
        <v>nepildyti</v>
      </c>
      <c r="Q1241" s="135" t="str">
        <f t="shared" si="27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80"/>
        <v>0</v>
      </c>
      <c r="BH1241" s="54">
        <f t="shared" si="273"/>
        <v>0</v>
      </c>
      <c r="BI1241" s="54">
        <f t="shared" si="268"/>
        <v>0</v>
      </c>
      <c r="BJ1241" s="54">
        <f t="shared" si="281"/>
        <v>0</v>
      </c>
      <c r="BK1241" s="54">
        <f t="shared" si="269"/>
        <v>0</v>
      </c>
      <c r="BL1241" s="54">
        <f t="shared" si="274"/>
        <v>0</v>
      </c>
      <c r="BM1241" s="54">
        <f t="shared" si="275"/>
        <v>0</v>
      </c>
      <c r="BN1241" s="54" t="str">
        <f t="shared" si="276"/>
        <v>ne</v>
      </c>
      <c r="BO1241" s="54" t="str">
        <f t="shared" si="277"/>
        <v>ne</v>
      </c>
      <c r="BP1241" s="54" t="str">
        <f t="shared" si="277"/>
        <v>ne</v>
      </c>
      <c r="BQ1241" s="54" t="str">
        <f t="shared" si="278"/>
        <v>ne</v>
      </c>
      <c r="BR1241" s="54" t="str">
        <f t="shared" si="279"/>
        <v>ne</v>
      </c>
      <c r="BS1241" s="54" t="str">
        <f t="shared" si="270"/>
        <v>ne</v>
      </c>
    </row>
    <row r="1242" spans="2:71" x14ac:dyDescent="0.2">
      <c r="B1242" s="54" t="e">
        <f>VLOOKUP(E1242,'VPS1'!$J$10:$J$29,1,FALSE)</f>
        <v>#N/A</v>
      </c>
      <c r="C1242" s="131" t="str">
        <f t="shared" si="271"/>
        <v/>
      </c>
      <c r="D1242" s="132"/>
      <c r="E1242" s="132"/>
      <c r="F1242" s="55"/>
      <c r="G1242" s="132"/>
      <c r="H1242" s="132"/>
      <c r="I1242" s="132"/>
      <c r="J1242" s="132"/>
      <c r="K1242" s="132"/>
      <c r="L1242" s="133"/>
      <c r="M1242" s="134"/>
      <c r="N1242" s="132"/>
      <c r="O1242" s="132"/>
      <c r="P1242" s="134" t="str">
        <f t="shared" si="272"/>
        <v>nepildyti</v>
      </c>
      <c r="Q1242" s="135" t="str">
        <f t="shared" si="27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80"/>
        <v>0</v>
      </c>
      <c r="BH1242" s="54">
        <f t="shared" si="273"/>
        <v>0</v>
      </c>
      <c r="BI1242" s="54">
        <f t="shared" si="268"/>
        <v>0</v>
      </c>
      <c r="BJ1242" s="54">
        <f t="shared" si="281"/>
        <v>0</v>
      </c>
      <c r="BK1242" s="54">
        <f t="shared" si="269"/>
        <v>0</v>
      </c>
      <c r="BL1242" s="54">
        <f t="shared" si="274"/>
        <v>0</v>
      </c>
      <c r="BM1242" s="54">
        <f t="shared" si="275"/>
        <v>0</v>
      </c>
      <c r="BN1242" s="54" t="str">
        <f t="shared" si="276"/>
        <v>ne</v>
      </c>
      <c r="BO1242" s="54" t="str">
        <f t="shared" si="277"/>
        <v>ne</v>
      </c>
      <c r="BP1242" s="54" t="str">
        <f t="shared" si="277"/>
        <v>ne</v>
      </c>
      <c r="BQ1242" s="54" t="str">
        <f t="shared" si="278"/>
        <v>ne</v>
      </c>
      <c r="BR1242" s="54" t="str">
        <f t="shared" si="279"/>
        <v>ne</v>
      </c>
      <c r="BS1242" s="54" t="str">
        <f t="shared" si="270"/>
        <v>ne</v>
      </c>
    </row>
    <row r="1243" spans="2:71" x14ac:dyDescent="0.2">
      <c r="B1243" s="54" t="e">
        <f>VLOOKUP(E1243,'VPS1'!$J$10:$J$29,1,FALSE)</f>
        <v>#N/A</v>
      </c>
      <c r="C1243" s="131" t="str">
        <f t="shared" si="271"/>
        <v/>
      </c>
      <c r="D1243" s="132"/>
      <c r="E1243" s="132"/>
      <c r="F1243" s="55"/>
      <c r="G1243" s="132"/>
      <c r="H1243" s="132"/>
      <c r="I1243" s="132"/>
      <c r="J1243" s="132"/>
      <c r="K1243" s="132"/>
      <c r="L1243" s="133"/>
      <c r="M1243" s="134"/>
      <c r="N1243" s="132"/>
      <c r="O1243" s="132"/>
      <c r="P1243" s="134" t="str">
        <f t="shared" si="272"/>
        <v>nepildyti</v>
      </c>
      <c r="Q1243" s="135" t="str">
        <f t="shared" si="27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80"/>
        <v>0</v>
      </c>
      <c r="BH1243" s="54">
        <f t="shared" si="273"/>
        <v>0</v>
      </c>
      <c r="BI1243" s="54">
        <f t="shared" si="268"/>
        <v>0</v>
      </c>
      <c r="BJ1243" s="54">
        <f t="shared" si="281"/>
        <v>0</v>
      </c>
      <c r="BK1243" s="54">
        <f t="shared" si="269"/>
        <v>0</v>
      </c>
      <c r="BL1243" s="54">
        <f t="shared" si="274"/>
        <v>0</v>
      </c>
      <c r="BM1243" s="54">
        <f t="shared" si="275"/>
        <v>0</v>
      </c>
      <c r="BN1243" s="54" t="str">
        <f t="shared" si="276"/>
        <v>ne</v>
      </c>
      <c r="BO1243" s="54" t="str">
        <f t="shared" si="277"/>
        <v>ne</v>
      </c>
      <c r="BP1243" s="54" t="str">
        <f t="shared" si="277"/>
        <v>ne</v>
      </c>
      <c r="BQ1243" s="54" t="str">
        <f t="shared" si="278"/>
        <v>ne</v>
      </c>
      <c r="BR1243" s="54" t="str">
        <f t="shared" si="279"/>
        <v>ne</v>
      </c>
      <c r="BS1243" s="54" t="str">
        <f t="shared" si="270"/>
        <v>ne</v>
      </c>
    </row>
    <row r="1244" spans="2:71" x14ac:dyDescent="0.2">
      <c r="B1244" s="54" t="e">
        <f>VLOOKUP(E1244,'VPS1'!$J$10:$J$29,1,FALSE)</f>
        <v>#N/A</v>
      </c>
      <c r="C1244" s="131" t="str">
        <f t="shared" si="271"/>
        <v/>
      </c>
      <c r="D1244" s="132"/>
      <c r="E1244" s="132"/>
      <c r="F1244" s="55"/>
      <c r="G1244" s="132"/>
      <c r="H1244" s="132"/>
      <c r="I1244" s="132"/>
      <c r="J1244" s="132"/>
      <c r="K1244" s="132"/>
      <c r="L1244" s="133"/>
      <c r="M1244" s="134"/>
      <c r="N1244" s="132"/>
      <c r="O1244" s="132"/>
      <c r="P1244" s="134" t="str">
        <f t="shared" si="272"/>
        <v>nepildyti</v>
      </c>
      <c r="Q1244" s="135" t="str">
        <f t="shared" si="27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80"/>
        <v>0</v>
      </c>
      <c r="BH1244" s="54">
        <f t="shared" si="273"/>
        <v>0</v>
      </c>
      <c r="BI1244" s="54">
        <f t="shared" si="268"/>
        <v>0</v>
      </c>
      <c r="BJ1244" s="54">
        <f t="shared" si="281"/>
        <v>0</v>
      </c>
      <c r="BK1244" s="54">
        <f t="shared" si="269"/>
        <v>0</v>
      </c>
      <c r="BL1244" s="54">
        <f t="shared" si="274"/>
        <v>0</v>
      </c>
      <c r="BM1244" s="54">
        <f t="shared" si="275"/>
        <v>0</v>
      </c>
      <c r="BN1244" s="54" t="str">
        <f t="shared" si="276"/>
        <v>ne</v>
      </c>
      <c r="BO1244" s="54" t="str">
        <f t="shared" si="277"/>
        <v>ne</v>
      </c>
      <c r="BP1244" s="54" t="str">
        <f t="shared" si="277"/>
        <v>ne</v>
      </c>
      <c r="BQ1244" s="54" t="str">
        <f t="shared" si="278"/>
        <v>ne</v>
      </c>
      <c r="BR1244" s="54" t="str">
        <f t="shared" si="279"/>
        <v>ne</v>
      </c>
      <c r="BS1244" s="54" t="str">
        <f t="shared" si="270"/>
        <v>ne</v>
      </c>
    </row>
    <row r="1245" spans="2:71" x14ac:dyDescent="0.2">
      <c r="B1245" s="54" t="e">
        <f>VLOOKUP(E1245,'VPS1'!$J$10:$J$29,1,FALSE)</f>
        <v>#N/A</v>
      </c>
      <c r="C1245" s="131" t="str">
        <f t="shared" si="271"/>
        <v/>
      </c>
      <c r="D1245" s="132"/>
      <c r="E1245" s="132"/>
      <c r="F1245" s="55"/>
      <c r="G1245" s="132"/>
      <c r="H1245" s="132"/>
      <c r="I1245" s="132"/>
      <c r="J1245" s="132"/>
      <c r="K1245" s="132"/>
      <c r="L1245" s="133"/>
      <c r="M1245" s="134"/>
      <c r="N1245" s="132"/>
      <c r="O1245" s="132"/>
      <c r="P1245" s="134" t="str">
        <f t="shared" si="272"/>
        <v>nepildyti</v>
      </c>
      <c r="Q1245" s="135" t="str">
        <f t="shared" si="27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80"/>
        <v>0</v>
      </c>
      <c r="BH1245" s="54">
        <f t="shared" si="273"/>
        <v>0</v>
      </c>
      <c r="BI1245" s="54">
        <f t="shared" si="268"/>
        <v>0</v>
      </c>
      <c r="BJ1245" s="54">
        <f t="shared" si="281"/>
        <v>0</v>
      </c>
      <c r="BK1245" s="54">
        <f t="shared" si="269"/>
        <v>0</v>
      </c>
      <c r="BL1245" s="54">
        <f t="shared" si="274"/>
        <v>0</v>
      </c>
      <c r="BM1245" s="54">
        <f t="shared" si="275"/>
        <v>0</v>
      </c>
      <c r="BN1245" s="54" t="str">
        <f t="shared" si="276"/>
        <v>ne</v>
      </c>
      <c r="BO1245" s="54" t="str">
        <f t="shared" si="277"/>
        <v>ne</v>
      </c>
      <c r="BP1245" s="54" t="str">
        <f t="shared" si="277"/>
        <v>ne</v>
      </c>
      <c r="BQ1245" s="54" t="str">
        <f t="shared" si="278"/>
        <v>ne</v>
      </c>
      <c r="BR1245" s="54" t="str">
        <f t="shared" si="279"/>
        <v>ne</v>
      </c>
      <c r="BS1245" s="54" t="str">
        <f t="shared" si="270"/>
        <v>ne</v>
      </c>
    </row>
    <row r="1246" spans="2:71" x14ac:dyDescent="0.2">
      <c r="B1246" s="54" t="e">
        <f>VLOOKUP(E1246,'VPS1'!$J$10:$J$29,1,FALSE)</f>
        <v>#N/A</v>
      </c>
      <c r="C1246" s="131" t="str">
        <f t="shared" si="271"/>
        <v/>
      </c>
      <c r="D1246" s="132"/>
      <c r="E1246" s="132"/>
      <c r="F1246" s="55"/>
      <c r="G1246" s="132"/>
      <c r="H1246" s="132"/>
      <c r="I1246" s="132"/>
      <c r="J1246" s="132"/>
      <c r="K1246" s="132"/>
      <c r="L1246" s="133"/>
      <c r="M1246" s="134"/>
      <c r="N1246" s="132"/>
      <c r="O1246" s="132"/>
      <c r="P1246" s="134" t="str">
        <f t="shared" si="272"/>
        <v>nepildyti</v>
      </c>
      <c r="Q1246" s="135" t="str">
        <f t="shared" si="27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80"/>
        <v>0</v>
      </c>
      <c r="BH1246" s="54">
        <f t="shared" si="273"/>
        <v>0</v>
      </c>
      <c r="BI1246" s="54">
        <f t="shared" si="268"/>
        <v>0</v>
      </c>
      <c r="BJ1246" s="54">
        <f t="shared" si="281"/>
        <v>0</v>
      </c>
      <c r="BK1246" s="54">
        <f t="shared" si="269"/>
        <v>0</v>
      </c>
      <c r="BL1246" s="54">
        <f t="shared" si="274"/>
        <v>0</v>
      </c>
      <c r="BM1246" s="54">
        <f t="shared" si="275"/>
        <v>0</v>
      </c>
      <c r="BN1246" s="54" t="str">
        <f t="shared" si="276"/>
        <v>ne</v>
      </c>
      <c r="BO1246" s="54" t="str">
        <f t="shared" si="277"/>
        <v>ne</v>
      </c>
      <c r="BP1246" s="54" t="str">
        <f t="shared" si="277"/>
        <v>ne</v>
      </c>
      <c r="BQ1246" s="54" t="str">
        <f t="shared" si="278"/>
        <v>ne</v>
      </c>
      <c r="BR1246" s="54" t="str">
        <f t="shared" si="279"/>
        <v>ne</v>
      </c>
      <c r="BS1246" s="54" t="str">
        <f t="shared" si="270"/>
        <v>ne</v>
      </c>
    </row>
    <row r="1247" spans="2:71" x14ac:dyDescent="0.2">
      <c r="B1247" s="54" t="e">
        <f>VLOOKUP(E1247,'VPS1'!$J$10:$J$29,1,FALSE)</f>
        <v>#N/A</v>
      </c>
      <c r="C1247" s="131" t="str">
        <f t="shared" si="271"/>
        <v/>
      </c>
      <c r="D1247" s="132"/>
      <c r="E1247" s="132"/>
      <c r="F1247" s="55"/>
      <c r="G1247" s="132"/>
      <c r="H1247" s="132"/>
      <c r="I1247" s="132"/>
      <c r="J1247" s="132"/>
      <c r="K1247" s="132"/>
      <c r="L1247" s="133"/>
      <c r="M1247" s="134"/>
      <c r="N1247" s="132"/>
      <c r="O1247" s="132"/>
      <c r="P1247" s="134" t="str">
        <f t="shared" si="272"/>
        <v>nepildyti</v>
      </c>
      <c r="Q1247" s="135" t="str">
        <f t="shared" si="27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80"/>
        <v>0</v>
      </c>
      <c r="BH1247" s="54">
        <f t="shared" si="273"/>
        <v>0</v>
      </c>
      <c r="BI1247" s="54">
        <f t="shared" si="268"/>
        <v>0</v>
      </c>
      <c r="BJ1247" s="54">
        <f t="shared" si="281"/>
        <v>0</v>
      </c>
      <c r="BK1247" s="54">
        <f t="shared" si="269"/>
        <v>0</v>
      </c>
      <c r="BL1247" s="54">
        <f t="shared" si="274"/>
        <v>0</v>
      </c>
      <c r="BM1247" s="54">
        <f t="shared" si="275"/>
        <v>0</v>
      </c>
      <c r="BN1247" s="54" t="str">
        <f t="shared" si="276"/>
        <v>ne</v>
      </c>
      <c r="BO1247" s="54" t="str">
        <f t="shared" si="277"/>
        <v>ne</v>
      </c>
      <c r="BP1247" s="54" t="str">
        <f t="shared" si="277"/>
        <v>ne</v>
      </c>
      <c r="BQ1247" s="54" t="str">
        <f t="shared" si="278"/>
        <v>ne</v>
      </c>
      <c r="BR1247" s="54" t="str">
        <f t="shared" si="279"/>
        <v>ne</v>
      </c>
      <c r="BS1247" s="54" t="str">
        <f t="shared" si="270"/>
        <v>ne</v>
      </c>
    </row>
    <row r="1248" spans="2:71" x14ac:dyDescent="0.2">
      <c r="B1248" s="54" t="e">
        <f>VLOOKUP(E1248,'VPS1'!$J$10:$J$29,1,FALSE)</f>
        <v>#N/A</v>
      </c>
      <c r="C1248" s="131" t="str">
        <f t="shared" si="271"/>
        <v/>
      </c>
      <c r="D1248" s="132"/>
      <c r="E1248" s="132"/>
      <c r="F1248" s="55"/>
      <c r="G1248" s="132"/>
      <c r="H1248" s="132"/>
      <c r="I1248" s="132"/>
      <c r="J1248" s="132"/>
      <c r="K1248" s="132"/>
      <c r="L1248" s="133"/>
      <c r="M1248" s="134"/>
      <c r="N1248" s="132"/>
      <c r="O1248" s="132"/>
      <c r="P1248" s="134" t="str">
        <f t="shared" si="272"/>
        <v>nepildyti</v>
      </c>
      <c r="Q1248" s="135" t="str">
        <f t="shared" si="27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80"/>
        <v>0</v>
      </c>
      <c r="BH1248" s="54">
        <f t="shared" si="273"/>
        <v>0</v>
      </c>
      <c r="BI1248" s="54">
        <f t="shared" si="268"/>
        <v>0</v>
      </c>
      <c r="BJ1248" s="54">
        <f t="shared" si="281"/>
        <v>0</v>
      </c>
      <c r="BK1248" s="54">
        <f t="shared" si="269"/>
        <v>0</v>
      </c>
      <c r="BL1248" s="54">
        <f t="shared" si="274"/>
        <v>0</v>
      </c>
      <c r="BM1248" s="54">
        <f t="shared" si="275"/>
        <v>0</v>
      </c>
      <c r="BN1248" s="54" t="str">
        <f t="shared" si="276"/>
        <v>ne</v>
      </c>
      <c r="BO1248" s="54" t="str">
        <f t="shared" si="277"/>
        <v>ne</v>
      </c>
      <c r="BP1248" s="54" t="str">
        <f t="shared" si="277"/>
        <v>ne</v>
      </c>
      <c r="BQ1248" s="54" t="str">
        <f t="shared" si="278"/>
        <v>ne</v>
      </c>
      <c r="BR1248" s="54" t="str">
        <f t="shared" si="279"/>
        <v>ne</v>
      </c>
      <c r="BS1248" s="54" t="str">
        <f t="shared" si="270"/>
        <v>ne</v>
      </c>
    </row>
    <row r="1249" spans="2:71" x14ac:dyDescent="0.2">
      <c r="B1249" s="54" t="e">
        <f>VLOOKUP(E1249,'VPS1'!$J$10:$J$29,1,FALSE)</f>
        <v>#N/A</v>
      </c>
      <c r="C1249" s="131" t="str">
        <f t="shared" si="271"/>
        <v/>
      </c>
      <c r="D1249" s="132"/>
      <c r="E1249" s="132"/>
      <c r="F1249" s="55"/>
      <c r="G1249" s="132"/>
      <c r="H1249" s="132"/>
      <c r="I1249" s="132"/>
      <c r="J1249" s="132"/>
      <c r="K1249" s="132"/>
      <c r="L1249" s="133"/>
      <c r="M1249" s="134"/>
      <c r="N1249" s="132"/>
      <c r="O1249" s="132"/>
      <c r="P1249" s="134" t="str">
        <f t="shared" si="272"/>
        <v>nepildyti</v>
      </c>
      <c r="Q1249" s="135" t="str">
        <f t="shared" si="27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80"/>
        <v>0</v>
      </c>
      <c r="BH1249" s="54">
        <f t="shared" si="273"/>
        <v>0</v>
      </c>
      <c r="BI1249" s="54">
        <f t="shared" si="268"/>
        <v>0</v>
      </c>
      <c r="BJ1249" s="54">
        <f t="shared" si="281"/>
        <v>0</v>
      </c>
      <c r="BK1249" s="54">
        <f t="shared" si="269"/>
        <v>0</v>
      </c>
      <c r="BL1249" s="54">
        <f t="shared" si="274"/>
        <v>0</v>
      </c>
      <c r="BM1249" s="54">
        <f t="shared" si="275"/>
        <v>0</v>
      </c>
      <c r="BN1249" s="54" t="str">
        <f t="shared" si="276"/>
        <v>ne</v>
      </c>
      <c r="BO1249" s="54" t="str">
        <f t="shared" si="277"/>
        <v>ne</v>
      </c>
      <c r="BP1249" s="54" t="str">
        <f t="shared" si="277"/>
        <v>ne</v>
      </c>
      <c r="BQ1249" s="54" t="str">
        <f t="shared" si="278"/>
        <v>ne</v>
      </c>
      <c r="BR1249" s="54" t="str">
        <f t="shared" si="279"/>
        <v>ne</v>
      </c>
      <c r="BS1249" s="54" t="str">
        <f t="shared" si="270"/>
        <v>ne</v>
      </c>
    </row>
    <row r="1250" spans="2:71" x14ac:dyDescent="0.2">
      <c r="B1250" s="54" t="e">
        <f>VLOOKUP(E1250,'VPS1'!$J$10:$J$29,1,FALSE)</f>
        <v>#N/A</v>
      </c>
      <c r="C1250" s="131" t="str">
        <f t="shared" si="271"/>
        <v/>
      </c>
      <c r="D1250" s="132"/>
      <c r="E1250" s="132"/>
      <c r="F1250" s="55"/>
      <c r="G1250" s="132"/>
      <c r="H1250" s="132"/>
      <c r="I1250" s="132"/>
      <c r="J1250" s="132"/>
      <c r="K1250" s="132"/>
      <c r="L1250" s="133"/>
      <c r="M1250" s="134"/>
      <c r="N1250" s="132"/>
      <c r="O1250" s="132"/>
      <c r="P1250" s="134" t="str">
        <f t="shared" si="272"/>
        <v>nepildyti</v>
      </c>
      <c r="Q1250" s="135" t="str">
        <f t="shared" si="27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80"/>
        <v>0</v>
      </c>
      <c r="BH1250" s="54">
        <f t="shared" si="273"/>
        <v>0</v>
      </c>
      <c r="BI1250" s="54">
        <f t="shared" si="268"/>
        <v>0</v>
      </c>
      <c r="BJ1250" s="54">
        <f t="shared" si="281"/>
        <v>0</v>
      </c>
      <c r="BK1250" s="54">
        <f t="shared" si="269"/>
        <v>0</v>
      </c>
      <c r="BL1250" s="54">
        <f t="shared" si="274"/>
        <v>0</v>
      </c>
      <c r="BM1250" s="54">
        <f t="shared" si="275"/>
        <v>0</v>
      </c>
      <c r="BN1250" s="54" t="str">
        <f t="shared" si="276"/>
        <v>ne</v>
      </c>
      <c r="BO1250" s="54" t="str">
        <f t="shared" si="277"/>
        <v>ne</v>
      </c>
      <c r="BP1250" s="54" t="str">
        <f t="shared" si="277"/>
        <v>ne</v>
      </c>
      <c r="BQ1250" s="54" t="str">
        <f t="shared" si="278"/>
        <v>ne</v>
      </c>
      <c r="BR1250" s="54" t="str">
        <f t="shared" si="279"/>
        <v>ne</v>
      </c>
      <c r="BS1250" s="54" t="str">
        <f t="shared" si="270"/>
        <v>ne</v>
      </c>
    </row>
    <row r="1251" spans="2:71" x14ac:dyDescent="0.2">
      <c r="B1251" s="54" t="e">
        <f>VLOOKUP(E1251,'VPS1'!$J$10:$J$29,1,FALSE)</f>
        <v>#N/A</v>
      </c>
      <c r="C1251" s="131" t="str">
        <f t="shared" si="271"/>
        <v/>
      </c>
      <c r="D1251" s="132"/>
      <c r="E1251" s="132"/>
      <c r="F1251" s="55"/>
      <c r="G1251" s="132"/>
      <c r="H1251" s="132"/>
      <c r="I1251" s="132"/>
      <c r="J1251" s="132"/>
      <c r="K1251" s="132"/>
      <c r="L1251" s="133"/>
      <c r="M1251" s="134"/>
      <c r="N1251" s="132"/>
      <c r="O1251" s="132"/>
      <c r="P1251" s="134" t="str">
        <f t="shared" si="272"/>
        <v>nepildyti</v>
      </c>
      <c r="Q1251" s="135" t="str">
        <f t="shared" si="27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80"/>
        <v>0</v>
      </c>
      <c r="BH1251" s="54">
        <f t="shared" si="273"/>
        <v>0</v>
      </c>
      <c r="BI1251" s="54">
        <f t="shared" si="268"/>
        <v>0</v>
      </c>
      <c r="BJ1251" s="54">
        <f t="shared" si="281"/>
        <v>0</v>
      </c>
      <c r="BK1251" s="54">
        <f t="shared" si="269"/>
        <v>0</v>
      </c>
      <c r="BL1251" s="54">
        <f t="shared" si="274"/>
        <v>0</v>
      </c>
      <c r="BM1251" s="54">
        <f t="shared" si="275"/>
        <v>0</v>
      </c>
      <c r="BN1251" s="54" t="str">
        <f t="shared" si="276"/>
        <v>ne</v>
      </c>
      <c r="BO1251" s="54" t="str">
        <f t="shared" si="277"/>
        <v>ne</v>
      </c>
      <c r="BP1251" s="54" t="str">
        <f t="shared" si="277"/>
        <v>ne</v>
      </c>
      <c r="BQ1251" s="54" t="str">
        <f t="shared" si="278"/>
        <v>ne</v>
      </c>
      <c r="BR1251" s="54" t="str">
        <f t="shared" si="279"/>
        <v>ne</v>
      </c>
      <c r="BS1251" s="54" t="str">
        <f t="shared" si="270"/>
        <v>ne</v>
      </c>
    </row>
    <row r="1252" spans="2:71" x14ac:dyDescent="0.2">
      <c r="B1252" s="54" t="e">
        <f>VLOOKUP(E1252,'VPS1'!$J$10:$J$29,1,FALSE)</f>
        <v>#N/A</v>
      </c>
      <c r="C1252" s="131" t="str">
        <f t="shared" si="271"/>
        <v/>
      </c>
      <c r="D1252" s="132"/>
      <c r="E1252" s="132"/>
      <c r="F1252" s="55"/>
      <c r="G1252" s="132"/>
      <c r="H1252" s="132"/>
      <c r="I1252" s="132"/>
      <c r="J1252" s="132"/>
      <c r="K1252" s="132"/>
      <c r="L1252" s="133"/>
      <c r="M1252" s="134"/>
      <c r="N1252" s="132"/>
      <c r="O1252" s="132"/>
      <c r="P1252" s="134" t="str">
        <f t="shared" si="272"/>
        <v>nepildyti</v>
      </c>
      <c r="Q1252" s="135" t="str">
        <f t="shared" si="27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80"/>
        <v>0</v>
      </c>
      <c r="BH1252" s="54">
        <f t="shared" si="273"/>
        <v>0</v>
      </c>
      <c r="BI1252" s="54">
        <f t="shared" si="268"/>
        <v>0</v>
      </c>
      <c r="BJ1252" s="54">
        <f t="shared" si="281"/>
        <v>0</v>
      </c>
      <c r="BK1252" s="54">
        <f t="shared" si="269"/>
        <v>0</v>
      </c>
      <c r="BL1252" s="54">
        <f t="shared" si="274"/>
        <v>0</v>
      </c>
      <c r="BM1252" s="54">
        <f t="shared" si="275"/>
        <v>0</v>
      </c>
      <c r="BN1252" s="54" t="str">
        <f t="shared" si="276"/>
        <v>ne</v>
      </c>
      <c r="BO1252" s="54" t="str">
        <f t="shared" si="277"/>
        <v>ne</v>
      </c>
      <c r="BP1252" s="54" t="str">
        <f t="shared" si="277"/>
        <v>ne</v>
      </c>
      <c r="BQ1252" s="54" t="str">
        <f t="shared" si="278"/>
        <v>ne</v>
      </c>
      <c r="BR1252" s="54" t="str">
        <f t="shared" si="279"/>
        <v>ne</v>
      </c>
      <c r="BS1252" s="54" t="str">
        <f t="shared" si="270"/>
        <v>ne</v>
      </c>
    </row>
    <row r="1253" spans="2:71" x14ac:dyDescent="0.2">
      <c r="B1253" s="54" t="e">
        <f>VLOOKUP(E1253,'VPS1'!$J$10:$J$29,1,FALSE)</f>
        <v>#N/A</v>
      </c>
      <c r="C1253" s="131" t="str">
        <f t="shared" si="271"/>
        <v/>
      </c>
      <c r="D1253" s="132"/>
      <c r="E1253" s="132"/>
      <c r="F1253" s="55"/>
      <c r="G1253" s="132"/>
      <c r="H1253" s="132"/>
      <c r="I1253" s="132"/>
      <c r="J1253" s="132"/>
      <c r="K1253" s="132"/>
      <c r="L1253" s="133"/>
      <c r="M1253" s="134"/>
      <c r="N1253" s="132"/>
      <c r="O1253" s="132"/>
      <c r="P1253" s="134" t="str">
        <f t="shared" si="272"/>
        <v>nepildyti</v>
      </c>
      <c r="Q1253" s="135" t="str">
        <f t="shared" si="27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80"/>
        <v>0</v>
      </c>
      <c r="BH1253" s="54">
        <f t="shared" si="273"/>
        <v>0</v>
      </c>
      <c r="BI1253" s="54">
        <f t="shared" si="268"/>
        <v>0</v>
      </c>
      <c r="BJ1253" s="54">
        <f t="shared" si="281"/>
        <v>0</v>
      </c>
      <c r="BK1253" s="54">
        <f t="shared" si="269"/>
        <v>0</v>
      </c>
      <c r="BL1253" s="54">
        <f t="shared" si="274"/>
        <v>0</v>
      </c>
      <c r="BM1253" s="54">
        <f t="shared" si="275"/>
        <v>0</v>
      </c>
      <c r="BN1253" s="54" t="str">
        <f t="shared" si="276"/>
        <v>ne</v>
      </c>
      <c r="BO1253" s="54" t="str">
        <f t="shared" si="277"/>
        <v>ne</v>
      </c>
      <c r="BP1253" s="54" t="str">
        <f t="shared" si="277"/>
        <v>ne</v>
      </c>
      <c r="BQ1253" s="54" t="str">
        <f t="shared" si="278"/>
        <v>ne</v>
      </c>
      <c r="BR1253" s="54" t="str">
        <f t="shared" si="279"/>
        <v>ne</v>
      </c>
      <c r="BS1253" s="54" t="str">
        <f t="shared" si="270"/>
        <v>ne</v>
      </c>
    </row>
    <row r="1254" spans="2:71" x14ac:dyDescent="0.2">
      <c r="B1254" s="54" t="e">
        <f>VLOOKUP(E1254,'VPS1'!$J$10:$J$29,1,FALSE)</f>
        <v>#N/A</v>
      </c>
      <c r="C1254" s="131" t="str">
        <f t="shared" si="271"/>
        <v/>
      </c>
      <c r="D1254" s="132"/>
      <c r="E1254" s="132"/>
      <c r="F1254" s="55"/>
      <c r="G1254" s="132"/>
      <c r="H1254" s="132"/>
      <c r="I1254" s="132"/>
      <c r="J1254" s="132"/>
      <c r="K1254" s="132"/>
      <c r="L1254" s="133"/>
      <c r="M1254" s="134"/>
      <c r="N1254" s="132"/>
      <c r="O1254" s="132"/>
      <c r="P1254" s="134" t="str">
        <f t="shared" si="272"/>
        <v>nepildyti</v>
      </c>
      <c r="Q1254" s="135" t="str">
        <f t="shared" si="27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80"/>
        <v>0</v>
      </c>
      <c r="BH1254" s="54">
        <f t="shared" si="273"/>
        <v>0</v>
      </c>
      <c r="BI1254" s="54">
        <f t="shared" si="268"/>
        <v>0</v>
      </c>
      <c r="BJ1254" s="54">
        <f t="shared" si="281"/>
        <v>0</v>
      </c>
      <c r="BK1254" s="54">
        <f t="shared" si="269"/>
        <v>0</v>
      </c>
      <c r="BL1254" s="54">
        <f t="shared" si="274"/>
        <v>0</v>
      </c>
      <c r="BM1254" s="54">
        <f t="shared" si="275"/>
        <v>0</v>
      </c>
      <c r="BN1254" s="54" t="str">
        <f t="shared" si="276"/>
        <v>ne</v>
      </c>
      <c r="BO1254" s="54" t="str">
        <f t="shared" si="277"/>
        <v>ne</v>
      </c>
      <c r="BP1254" s="54" t="str">
        <f t="shared" si="277"/>
        <v>ne</v>
      </c>
      <c r="BQ1254" s="54" t="str">
        <f t="shared" si="278"/>
        <v>ne</v>
      </c>
      <c r="BR1254" s="54" t="str">
        <f t="shared" si="279"/>
        <v>ne</v>
      </c>
      <c r="BS1254" s="54" t="str">
        <f t="shared" si="270"/>
        <v>ne</v>
      </c>
    </row>
    <row r="1255" spans="2:71" x14ac:dyDescent="0.2">
      <c r="B1255" s="54" t="e">
        <f>VLOOKUP(E1255,'VPS1'!$J$10:$J$29,1,FALSE)</f>
        <v>#N/A</v>
      </c>
      <c r="C1255" s="131" t="str">
        <f t="shared" si="271"/>
        <v/>
      </c>
      <c r="D1255" s="132"/>
      <c r="E1255" s="132"/>
      <c r="F1255" s="55"/>
      <c r="G1255" s="132"/>
      <c r="H1255" s="132"/>
      <c r="I1255" s="132"/>
      <c r="J1255" s="132"/>
      <c r="K1255" s="132"/>
      <c r="L1255" s="133"/>
      <c r="M1255" s="134"/>
      <c r="N1255" s="132"/>
      <c r="O1255" s="132"/>
      <c r="P1255" s="134" t="str">
        <f t="shared" si="272"/>
        <v>nepildyti</v>
      </c>
      <c r="Q1255" s="135" t="str">
        <f t="shared" si="27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80"/>
        <v>0</v>
      </c>
      <c r="BH1255" s="54">
        <f t="shared" si="273"/>
        <v>0</v>
      </c>
      <c r="BI1255" s="54">
        <f t="shared" si="268"/>
        <v>0</v>
      </c>
      <c r="BJ1255" s="54">
        <f t="shared" si="281"/>
        <v>0</v>
      </c>
      <c r="BK1255" s="54">
        <f t="shared" si="269"/>
        <v>0</v>
      </c>
      <c r="BL1255" s="54">
        <f t="shared" si="274"/>
        <v>0</v>
      </c>
      <c r="BM1255" s="54">
        <f t="shared" si="275"/>
        <v>0</v>
      </c>
      <c r="BN1255" s="54" t="str">
        <f t="shared" si="276"/>
        <v>ne</v>
      </c>
      <c r="BO1255" s="54" t="str">
        <f t="shared" si="277"/>
        <v>ne</v>
      </c>
      <c r="BP1255" s="54" t="str">
        <f t="shared" si="277"/>
        <v>ne</v>
      </c>
      <c r="BQ1255" s="54" t="str">
        <f t="shared" si="278"/>
        <v>ne</v>
      </c>
      <c r="BR1255" s="54" t="str">
        <f t="shared" si="279"/>
        <v>ne</v>
      </c>
      <c r="BS1255" s="54" t="str">
        <f t="shared" si="270"/>
        <v>ne</v>
      </c>
    </row>
    <row r="1256" spans="2:71" x14ac:dyDescent="0.2">
      <c r="B1256" s="54" t="e">
        <f>VLOOKUP(E1256,'VPS1'!$J$10:$J$29,1,FALSE)</f>
        <v>#N/A</v>
      </c>
      <c r="C1256" s="131" t="str">
        <f t="shared" si="271"/>
        <v/>
      </c>
      <c r="D1256" s="132"/>
      <c r="E1256" s="132"/>
      <c r="F1256" s="55"/>
      <c r="G1256" s="132"/>
      <c r="H1256" s="132"/>
      <c r="I1256" s="132"/>
      <c r="J1256" s="132"/>
      <c r="K1256" s="132"/>
      <c r="L1256" s="133"/>
      <c r="M1256" s="134"/>
      <c r="N1256" s="132"/>
      <c r="O1256" s="132"/>
      <c r="P1256" s="134" t="str">
        <f t="shared" si="272"/>
        <v>nepildyti</v>
      </c>
      <c r="Q1256" s="135" t="str">
        <f t="shared" si="27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80"/>
        <v>0</v>
      </c>
      <c r="BH1256" s="54">
        <f t="shared" si="273"/>
        <v>0</v>
      </c>
      <c r="BI1256" s="54">
        <f t="shared" si="268"/>
        <v>0</v>
      </c>
      <c r="BJ1256" s="54">
        <f t="shared" si="281"/>
        <v>0</v>
      </c>
      <c r="BK1256" s="54">
        <f t="shared" si="269"/>
        <v>0</v>
      </c>
      <c r="BL1256" s="54">
        <f t="shared" si="274"/>
        <v>0</v>
      </c>
      <c r="BM1256" s="54">
        <f t="shared" si="275"/>
        <v>0</v>
      </c>
      <c r="BN1256" s="54" t="str">
        <f t="shared" si="276"/>
        <v>ne</v>
      </c>
      <c r="BO1256" s="54" t="str">
        <f t="shared" si="277"/>
        <v>ne</v>
      </c>
      <c r="BP1256" s="54" t="str">
        <f t="shared" si="277"/>
        <v>ne</v>
      </c>
      <c r="BQ1256" s="54" t="str">
        <f t="shared" si="278"/>
        <v>ne</v>
      </c>
      <c r="BR1256" s="54" t="str">
        <f t="shared" si="279"/>
        <v>ne</v>
      </c>
      <c r="BS1256" s="54" t="str">
        <f t="shared" si="270"/>
        <v>ne</v>
      </c>
    </row>
    <row r="1257" spans="2:71" x14ac:dyDescent="0.2">
      <c r="B1257" s="54" t="e">
        <f>VLOOKUP(E1257,'VPS1'!$J$10:$J$29,1,FALSE)</f>
        <v>#N/A</v>
      </c>
      <c r="C1257" s="131" t="str">
        <f t="shared" si="271"/>
        <v/>
      </c>
      <c r="D1257" s="132"/>
      <c r="E1257" s="132"/>
      <c r="F1257" s="55"/>
      <c r="G1257" s="132"/>
      <c r="H1257" s="132"/>
      <c r="I1257" s="132"/>
      <c r="J1257" s="132"/>
      <c r="K1257" s="132"/>
      <c r="L1257" s="133"/>
      <c r="M1257" s="134"/>
      <c r="N1257" s="132"/>
      <c r="O1257" s="132"/>
      <c r="P1257" s="134" t="str">
        <f t="shared" si="272"/>
        <v>nepildyti</v>
      </c>
      <c r="Q1257" s="135" t="str">
        <f t="shared" si="27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80"/>
        <v>0</v>
      </c>
      <c r="BH1257" s="54">
        <f t="shared" si="273"/>
        <v>0</v>
      </c>
      <c r="BI1257" s="54">
        <f t="shared" si="268"/>
        <v>0</v>
      </c>
      <c r="BJ1257" s="54">
        <f t="shared" si="281"/>
        <v>0</v>
      </c>
      <c r="BK1257" s="54">
        <f t="shared" si="269"/>
        <v>0</v>
      </c>
      <c r="BL1257" s="54">
        <f t="shared" si="274"/>
        <v>0</v>
      </c>
      <c r="BM1257" s="54">
        <f t="shared" si="275"/>
        <v>0</v>
      </c>
      <c r="BN1257" s="54" t="str">
        <f t="shared" si="276"/>
        <v>ne</v>
      </c>
      <c r="BO1257" s="54" t="str">
        <f t="shared" si="277"/>
        <v>ne</v>
      </c>
      <c r="BP1257" s="54" t="str">
        <f t="shared" si="277"/>
        <v>ne</v>
      </c>
      <c r="BQ1257" s="54" t="str">
        <f t="shared" si="278"/>
        <v>ne</v>
      </c>
      <c r="BR1257" s="54" t="str">
        <f t="shared" si="279"/>
        <v>ne</v>
      </c>
      <c r="BS1257" s="54" t="str">
        <f t="shared" si="270"/>
        <v>ne</v>
      </c>
    </row>
    <row r="1258" spans="2:71" x14ac:dyDescent="0.2">
      <c r="B1258" s="54" t="e">
        <f>VLOOKUP(E1258,'VPS1'!$J$10:$J$29,1,FALSE)</f>
        <v>#N/A</v>
      </c>
      <c r="C1258" s="131" t="str">
        <f t="shared" si="271"/>
        <v/>
      </c>
      <c r="D1258" s="132"/>
      <c r="E1258" s="132"/>
      <c r="F1258" s="55"/>
      <c r="G1258" s="132"/>
      <c r="H1258" s="132"/>
      <c r="I1258" s="132"/>
      <c r="J1258" s="132"/>
      <c r="K1258" s="132"/>
      <c r="L1258" s="133"/>
      <c r="M1258" s="134"/>
      <c r="N1258" s="132"/>
      <c r="O1258" s="132"/>
      <c r="P1258" s="134" t="str">
        <f t="shared" si="272"/>
        <v>nepildyti</v>
      </c>
      <c r="Q1258" s="135" t="str">
        <f t="shared" si="27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80"/>
        <v>0</v>
      </c>
      <c r="BH1258" s="54">
        <f t="shared" si="273"/>
        <v>0</v>
      </c>
      <c r="BI1258" s="54">
        <f t="shared" si="268"/>
        <v>0</v>
      </c>
      <c r="BJ1258" s="54">
        <f t="shared" si="281"/>
        <v>0</v>
      </c>
      <c r="BK1258" s="54">
        <f t="shared" si="269"/>
        <v>0</v>
      </c>
      <c r="BL1258" s="54">
        <f t="shared" si="274"/>
        <v>0</v>
      </c>
      <c r="BM1258" s="54">
        <f t="shared" si="275"/>
        <v>0</v>
      </c>
      <c r="BN1258" s="54" t="str">
        <f t="shared" si="276"/>
        <v>ne</v>
      </c>
      <c r="BO1258" s="54" t="str">
        <f t="shared" si="277"/>
        <v>ne</v>
      </c>
      <c r="BP1258" s="54" t="str">
        <f t="shared" si="277"/>
        <v>ne</v>
      </c>
      <c r="BQ1258" s="54" t="str">
        <f t="shared" si="278"/>
        <v>ne</v>
      </c>
      <c r="BR1258" s="54" t="str">
        <f t="shared" si="279"/>
        <v>ne</v>
      </c>
      <c r="BS1258" s="54" t="str">
        <f t="shared" si="270"/>
        <v>ne</v>
      </c>
    </row>
    <row r="1259" spans="2:71" x14ac:dyDescent="0.2">
      <c r="B1259" s="54" t="e">
        <f>VLOOKUP(E1259,'VPS1'!$J$10:$J$29,1,FALSE)</f>
        <v>#N/A</v>
      </c>
      <c r="C1259" s="131" t="str">
        <f t="shared" si="271"/>
        <v/>
      </c>
      <c r="D1259" s="132"/>
      <c r="E1259" s="132"/>
      <c r="F1259" s="55"/>
      <c r="G1259" s="132"/>
      <c r="H1259" s="132"/>
      <c r="I1259" s="132"/>
      <c r="J1259" s="132"/>
      <c r="K1259" s="132"/>
      <c r="L1259" s="133"/>
      <c r="M1259" s="134"/>
      <c r="N1259" s="132"/>
      <c r="O1259" s="132"/>
      <c r="P1259" s="134" t="str">
        <f t="shared" si="272"/>
        <v>nepildyti</v>
      </c>
      <c r="Q1259" s="135" t="str">
        <f t="shared" si="27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80"/>
        <v>0</v>
      </c>
      <c r="BH1259" s="54">
        <f t="shared" si="273"/>
        <v>0</v>
      </c>
      <c r="BI1259" s="54">
        <f t="shared" si="268"/>
        <v>0</v>
      </c>
      <c r="BJ1259" s="54">
        <f t="shared" si="281"/>
        <v>0</v>
      </c>
      <c r="BK1259" s="54">
        <f t="shared" si="269"/>
        <v>0</v>
      </c>
      <c r="BL1259" s="54">
        <f t="shared" si="274"/>
        <v>0</v>
      </c>
      <c r="BM1259" s="54">
        <f t="shared" si="275"/>
        <v>0</v>
      </c>
      <c r="BN1259" s="54" t="str">
        <f t="shared" si="276"/>
        <v>ne</v>
      </c>
      <c r="BO1259" s="54" t="str">
        <f t="shared" si="277"/>
        <v>ne</v>
      </c>
      <c r="BP1259" s="54" t="str">
        <f t="shared" si="277"/>
        <v>ne</v>
      </c>
      <c r="BQ1259" s="54" t="str">
        <f t="shared" si="278"/>
        <v>ne</v>
      </c>
      <c r="BR1259" s="54" t="str">
        <f t="shared" si="279"/>
        <v>ne</v>
      </c>
      <c r="BS1259" s="54" t="str">
        <f t="shared" si="270"/>
        <v>ne</v>
      </c>
    </row>
    <row r="1260" spans="2:71" x14ac:dyDescent="0.2">
      <c r="B1260" s="54" t="e">
        <f>VLOOKUP(E1260,'VPS1'!$J$10:$J$29,1,FALSE)</f>
        <v>#N/A</v>
      </c>
      <c r="C1260" s="131" t="str">
        <f t="shared" si="271"/>
        <v/>
      </c>
      <c r="D1260" s="132"/>
      <c r="E1260" s="132"/>
      <c r="F1260" s="55"/>
      <c r="G1260" s="132"/>
      <c r="H1260" s="132"/>
      <c r="I1260" s="132"/>
      <c r="J1260" s="132"/>
      <c r="K1260" s="132"/>
      <c r="L1260" s="133"/>
      <c r="M1260" s="134"/>
      <c r="N1260" s="132"/>
      <c r="O1260" s="132"/>
      <c r="P1260" s="134" t="str">
        <f t="shared" si="272"/>
        <v>nepildyti</v>
      </c>
      <c r="Q1260" s="135" t="str">
        <f t="shared" si="27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80"/>
        <v>0</v>
      </c>
      <c r="BH1260" s="54">
        <f t="shared" si="273"/>
        <v>0</v>
      </c>
      <c r="BI1260" s="54">
        <f t="shared" si="268"/>
        <v>0</v>
      </c>
      <c r="BJ1260" s="54">
        <f t="shared" si="281"/>
        <v>0</v>
      </c>
      <c r="BK1260" s="54">
        <f t="shared" si="269"/>
        <v>0</v>
      </c>
      <c r="BL1260" s="54">
        <f t="shared" si="274"/>
        <v>0</v>
      </c>
      <c r="BM1260" s="54">
        <f t="shared" si="275"/>
        <v>0</v>
      </c>
      <c r="BN1260" s="54" t="str">
        <f t="shared" si="276"/>
        <v>ne</v>
      </c>
      <c r="BO1260" s="54" t="str">
        <f t="shared" si="277"/>
        <v>ne</v>
      </c>
      <c r="BP1260" s="54" t="str">
        <f t="shared" si="277"/>
        <v>ne</v>
      </c>
      <c r="BQ1260" s="54" t="str">
        <f t="shared" si="278"/>
        <v>ne</v>
      </c>
      <c r="BR1260" s="54" t="str">
        <f t="shared" si="279"/>
        <v>ne</v>
      </c>
      <c r="BS1260" s="54" t="str">
        <f t="shared" si="270"/>
        <v>ne</v>
      </c>
    </row>
    <row r="1261" spans="2:71" x14ac:dyDescent="0.2">
      <c r="B1261" s="54" t="e">
        <f>VLOOKUP(E1261,'VPS1'!$J$10:$J$29,1,FALSE)</f>
        <v>#N/A</v>
      </c>
      <c r="C1261" s="131" t="str">
        <f t="shared" si="271"/>
        <v/>
      </c>
      <c r="D1261" s="132"/>
      <c r="E1261" s="132"/>
      <c r="F1261" s="55"/>
      <c r="G1261" s="132"/>
      <c r="H1261" s="132"/>
      <c r="I1261" s="132"/>
      <c r="J1261" s="132"/>
      <c r="K1261" s="132"/>
      <c r="L1261" s="133"/>
      <c r="M1261" s="134"/>
      <c r="N1261" s="132"/>
      <c r="O1261" s="132"/>
      <c r="P1261" s="134" t="str">
        <f t="shared" si="272"/>
        <v>nepildyti</v>
      </c>
      <c r="Q1261" s="135" t="str">
        <f t="shared" si="27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80"/>
        <v>0</v>
      </c>
      <c r="BH1261" s="54">
        <f t="shared" si="273"/>
        <v>0</v>
      </c>
      <c r="BI1261" s="54">
        <f t="shared" si="268"/>
        <v>0</v>
      </c>
      <c r="BJ1261" s="54">
        <f t="shared" si="281"/>
        <v>0</v>
      </c>
      <c r="BK1261" s="54">
        <f t="shared" si="269"/>
        <v>0</v>
      </c>
      <c r="BL1261" s="54">
        <f t="shared" si="274"/>
        <v>0</v>
      </c>
      <c r="BM1261" s="54">
        <f t="shared" si="275"/>
        <v>0</v>
      </c>
      <c r="BN1261" s="54" t="str">
        <f t="shared" si="276"/>
        <v>ne</v>
      </c>
      <c r="BO1261" s="54" t="str">
        <f t="shared" si="277"/>
        <v>ne</v>
      </c>
      <c r="BP1261" s="54" t="str">
        <f t="shared" si="277"/>
        <v>ne</v>
      </c>
      <c r="BQ1261" s="54" t="str">
        <f t="shared" si="278"/>
        <v>ne</v>
      </c>
      <c r="BR1261" s="54" t="str">
        <f t="shared" si="279"/>
        <v>ne</v>
      </c>
      <c r="BS1261" s="54" t="str">
        <f t="shared" si="270"/>
        <v>ne</v>
      </c>
    </row>
    <row r="1262" spans="2:71" x14ac:dyDescent="0.2">
      <c r="B1262" s="54" t="e">
        <f>VLOOKUP(E1262,'VPS1'!$J$10:$J$29,1,FALSE)</f>
        <v>#N/A</v>
      </c>
      <c r="C1262" s="131" t="str">
        <f t="shared" si="271"/>
        <v/>
      </c>
      <c r="D1262" s="132"/>
      <c r="E1262" s="132"/>
      <c r="F1262" s="55"/>
      <c r="G1262" s="132"/>
      <c r="H1262" s="132"/>
      <c r="I1262" s="132"/>
      <c r="J1262" s="132"/>
      <c r="K1262" s="132"/>
      <c r="L1262" s="133"/>
      <c r="M1262" s="134"/>
      <c r="N1262" s="132"/>
      <c r="O1262" s="132"/>
      <c r="P1262" s="134" t="str">
        <f t="shared" si="272"/>
        <v>nepildyti</v>
      </c>
      <c r="Q1262" s="135" t="str">
        <f t="shared" si="27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80"/>
        <v>0</v>
      </c>
      <c r="BH1262" s="54">
        <f t="shared" si="273"/>
        <v>0</v>
      </c>
      <c r="BI1262" s="54">
        <f t="shared" si="268"/>
        <v>0</v>
      </c>
      <c r="BJ1262" s="54">
        <f t="shared" si="281"/>
        <v>0</v>
      </c>
      <c r="BK1262" s="54">
        <f t="shared" si="269"/>
        <v>0</v>
      </c>
      <c r="BL1262" s="54">
        <f t="shared" si="274"/>
        <v>0</v>
      </c>
      <c r="BM1262" s="54">
        <f t="shared" si="275"/>
        <v>0</v>
      </c>
      <c r="BN1262" s="54" t="str">
        <f t="shared" si="276"/>
        <v>ne</v>
      </c>
      <c r="BO1262" s="54" t="str">
        <f t="shared" si="277"/>
        <v>ne</v>
      </c>
      <c r="BP1262" s="54" t="str">
        <f t="shared" si="277"/>
        <v>ne</v>
      </c>
      <c r="BQ1262" s="54" t="str">
        <f t="shared" si="278"/>
        <v>ne</v>
      </c>
      <c r="BR1262" s="54" t="str">
        <f t="shared" si="279"/>
        <v>ne</v>
      </c>
      <c r="BS1262" s="54" t="str">
        <f t="shared" si="270"/>
        <v>ne</v>
      </c>
    </row>
    <row r="1263" spans="2:71" x14ac:dyDescent="0.2">
      <c r="B1263" s="54" t="e">
        <f>VLOOKUP(E1263,'VPS1'!$J$10:$J$29,1,FALSE)</f>
        <v>#N/A</v>
      </c>
      <c r="C1263" s="131" t="str">
        <f t="shared" si="271"/>
        <v/>
      </c>
      <c r="D1263" s="132"/>
      <c r="E1263" s="132"/>
      <c r="F1263" s="55"/>
      <c r="G1263" s="132"/>
      <c r="H1263" s="132"/>
      <c r="I1263" s="132"/>
      <c r="J1263" s="132"/>
      <c r="K1263" s="132"/>
      <c r="L1263" s="133"/>
      <c r="M1263" s="134"/>
      <c r="N1263" s="132"/>
      <c r="O1263" s="132"/>
      <c r="P1263" s="134" t="str">
        <f t="shared" si="272"/>
        <v>nepildyti</v>
      </c>
      <c r="Q1263" s="135" t="str">
        <f t="shared" si="27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80"/>
        <v>0</v>
      </c>
      <c r="BH1263" s="54">
        <f t="shared" si="273"/>
        <v>0</v>
      </c>
      <c r="BI1263" s="54">
        <f t="shared" si="268"/>
        <v>0</v>
      </c>
      <c r="BJ1263" s="54">
        <f t="shared" si="281"/>
        <v>0</v>
      </c>
      <c r="BK1263" s="54">
        <f t="shared" si="269"/>
        <v>0</v>
      </c>
      <c r="BL1263" s="54">
        <f t="shared" si="274"/>
        <v>0</v>
      </c>
      <c r="BM1263" s="54">
        <f t="shared" si="275"/>
        <v>0</v>
      </c>
      <c r="BN1263" s="54" t="str">
        <f t="shared" si="276"/>
        <v>ne</v>
      </c>
      <c r="BO1263" s="54" t="str">
        <f t="shared" si="277"/>
        <v>ne</v>
      </c>
      <c r="BP1263" s="54" t="str">
        <f t="shared" si="277"/>
        <v>ne</v>
      </c>
      <c r="BQ1263" s="54" t="str">
        <f t="shared" si="278"/>
        <v>ne</v>
      </c>
      <c r="BR1263" s="54" t="str">
        <f t="shared" si="279"/>
        <v>ne</v>
      </c>
      <c r="BS1263" s="54" t="str">
        <f t="shared" si="270"/>
        <v>ne</v>
      </c>
    </row>
    <row r="1264" spans="2:71" x14ac:dyDescent="0.2">
      <c r="B1264" s="54" t="e">
        <f>VLOOKUP(E1264,'VPS1'!$J$10:$J$29,1,FALSE)</f>
        <v>#N/A</v>
      </c>
      <c r="C1264" s="131" t="str">
        <f t="shared" si="271"/>
        <v/>
      </c>
      <c r="D1264" s="132"/>
      <c r="E1264" s="132"/>
      <c r="F1264" s="55"/>
      <c r="G1264" s="132"/>
      <c r="H1264" s="132"/>
      <c r="I1264" s="132"/>
      <c r="J1264" s="132"/>
      <c r="K1264" s="132"/>
      <c r="L1264" s="133"/>
      <c r="M1264" s="134"/>
      <c r="N1264" s="132"/>
      <c r="O1264" s="132"/>
      <c r="P1264" s="134" t="str">
        <f t="shared" si="272"/>
        <v>nepildyti</v>
      </c>
      <c r="Q1264" s="135" t="str">
        <f t="shared" si="27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80"/>
        <v>0</v>
      </c>
      <c r="BH1264" s="54">
        <f t="shared" si="273"/>
        <v>0</v>
      </c>
      <c r="BI1264" s="54">
        <f t="shared" si="268"/>
        <v>0</v>
      </c>
      <c r="BJ1264" s="54">
        <f t="shared" si="281"/>
        <v>0</v>
      </c>
      <c r="BK1264" s="54">
        <f t="shared" si="269"/>
        <v>0</v>
      </c>
      <c r="BL1264" s="54">
        <f t="shared" si="274"/>
        <v>0</v>
      </c>
      <c r="BM1264" s="54">
        <f t="shared" si="275"/>
        <v>0</v>
      </c>
      <c r="BN1264" s="54" t="str">
        <f t="shared" si="276"/>
        <v>ne</v>
      </c>
      <c r="BO1264" s="54" t="str">
        <f t="shared" si="277"/>
        <v>ne</v>
      </c>
      <c r="BP1264" s="54" t="str">
        <f t="shared" si="277"/>
        <v>ne</v>
      </c>
      <c r="BQ1264" s="54" t="str">
        <f t="shared" si="278"/>
        <v>ne</v>
      </c>
      <c r="BR1264" s="54" t="str">
        <f t="shared" si="279"/>
        <v>ne</v>
      </c>
      <c r="BS1264" s="54" t="str">
        <f t="shared" si="270"/>
        <v>ne</v>
      </c>
    </row>
    <row r="1265" spans="2:71" x14ac:dyDescent="0.2">
      <c r="B1265" s="54" t="e">
        <f>VLOOKUP(E1265,'VPS1'!$J$10:$J$29,1,FALSE)</f>
        <v>#N/A</v>
      </c>
      <c r="C1265" s="131" t="str">
        <f t="shared" si="271"/>
        <v/>
      </c>
      <c r="D1265" s="132"/>
      <c r="E1265" s="132"/>
      <c r="F1265" s="55"/>
      <c r="G1265" s="132"/>
      <c r="H1265" s="132"/>
      <c r="I1265" s="132"/>
      <c r="J1265" s="132"/>
      <c r="K1265" s="132"/>
      <c r="L1265" s="133"/>
      <c r="M1265" s="134"/>
      <c r="N1265" s="132"/>
      <c r="O1265" s="132"/>
      <c r="P1265" s="134" t="str">
        <f t="shared" si="272"/>
        <v>nepildyti</v>
      </c>
      <c r="Q1265" s="135" t="str">
        <f t="shared" si="27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80"/>
        <v>0</v>
      </c>
      <c r="BH1265" s="54">
        <f t="shared" si="273"/>
        <v>0</v>
      </c>
      <c r="BI1265" s="54">
        <f t="shared" si="268"/>
        <v>0</v>
      </c>
      <c r="BJ1265" s="54">
        <f t="shared" si="281"/>
        <v>0</v>
      </c>
      <c r="BK1265" s="54">
        <f t="shared" si="269"/>
        <v>0</v>
      </c>
      <c r="BL1265" s="54">
        <f t="shared" si="274"/>
        <v>0</v>
      </c>
      <c r="BM1265" s="54">
        <f t="shared" si="275"/>
        <v>0</v>
      </c>
      <c r="BN1265" s="54" t="str">
        <f t="shared" si="276"/>
        <v>ne</v>
      </c>
      <c r="BO1265" s="54" t="str">
        <f t="shared" si="277"/>
        <v>ne</v>
      </c>
      <c r="BP1265" s="54" t="str">
        <f t="shared" si="277"/>
        <v>ne</v>
      </c>
      <c r="BQ1265" s="54" t="str">
        <f t="shared" si="278"/>
        <v>ne</v>
      </c>
      <c r="BR1265" s="54" t="str">
        <f t="shared" si="279"/>
        <v>ne</v>
      </c>
      <c r="BS1265" s="54" t="str">
        <f t="shared" si="270"/>
        <v>ne</v>
      </c>
    </row>
    <row r="1266" spans="2:71" x14ac:dyDescent="0.2">
      <c r="B1266" s="54" t="e">
        <f>VLOOKUP(E1266,'VPS1'!$J$10:$J$29,1,FALSE)</f>
        <v>#N/A</v>
      </c>
      <c r="C1266" s="131" t="str">
        <f t="shared" si="271"/>
        <v/>
      </c>
      <c r="D1266" s="132"/>
      <c r="E1266" s="132"/>
      <c r="F1266" s="55"/>
      <c r="G1266" s="132"/>
      <c r="H1266" s="132"/>
      <c r="I1266" s="132"/>
      <c r="J1266" s="132"/>
      <c r="K1266" s="132"/>
      <c r="L1266" s="133"/>
      <c r="M1266" s="134"/>
      <c r="N1266" s="132"/>
      <c r="O1266" s="132"/>
      <c r="P1266" s="134" t="str">
        <f t="shared" si="272"/>
        <v>nepildyti</v>
      </c>
      <c r="Q1266" s="135" t="str">
        <f t="shared" si="27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80"/>
        <v>0</v>
      </c>
      <c r="BH1266" s="54">
        <f t="shared" si="273"/>
        <v>0</v>
      </c>
      <c r="BI1266" s="54">
        <f t="shared" si="268"/>
        <v>0</v>
      </c>
      <c r="BJ1266" s="54">
        <f t="shared" si="281"/>
        <v>0</v>
      </c>
      <c r="BK1266" s="54">
        <f t="shared" si="269"/>
        <v>0</v>
      </c>
      <c r="BL1266" s="54">
        <f t="shared" si="274"/>
        <v>0</v>
      </c>
      <c r="BM1266" s="54">
        <f t="shared" si="275"/>
        <v>0</v>
      </c>
      <c r="BN1266" s="54" t="str">
        <f t="shared" si="276"/>
        <v>ne</v>
      </c>
      <c r="BO1266" s="54" t="str">
        <f t="shared" si="277"/>
        <v>ne</v>
      </c>
      <c r="BP1266" s="54" t="str">
        <f t="shared" si="277"/>
        <v>ne</v>
      </c>
      <c r="BQ1266" s="54" t="str">
        <f t="shared" si="278"/>
        <v>ne</v>
      </c>
      <c r="BR1266" s="54" t="str">
        <f t="shared" si="279"/>
        <v>ne</v>
      </c>
      <c r="BS1266" s="54" t="str">
        <f t="shared" si="270"/>
        <v>ne</v>
      </c>
    </row>
    <row r="1267" spans="2:71" x14ac:dyDescent="0.2">
      <c r="B1267" s="54" t="e">
        <f>VLOOKUP(E1267,'VPS1'!$J$10:$J$29,1,FALSE)</f>
        <v>#N/A</v>
      </c>
      <c r="C1267" s="131" t="str">
        <f t="shared" si="271"/>
        <v/>
      </c>
      <c r="D1267" s="132"/>
      <c r="E1267" s="132"/>
      <c r="F1267" s="55"/>
      <c r="G1267" s="132"/>
      <c r="H1267" s="132"/>
      <c r="I1267" s="132"/>
      <c r="J1267" s="132"/>
      <c r="K1267" s="132"/>
      <c r="L1267" s="133"/>
      <c r="M1267" s="134"/>
      <c r="N1267" s="132"/>
      <c r="O1267" s="132"/>
      <c r="P1267" s="134" t="str">
        <f t="shared" si="272"/>
        <v>nepildyti</v>
      </c>
      <c r="Q1267" s="135" t="str">
        <f t="shared" si="27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80"/>
        <v>0</v>
      </c>
      <c r="BH1267" s="54">
        <f t="shared" si="273"/>
        <v>0</v>
      </c>
      <c r="BI1267" s="54">
        <f t="shared" si="268"/>
        <v>0</v>
      </c>
      <c r="BJ1267" s="54">
        <f t="shared" si="281"/>
        <v>0</v>
      </c>
      <c r="BK1267" s="54">
        <f t="shared" si="269"/>
        <v>0</v>
      </c>
      <c r="BL1267" s="54">
        <f t="shared" si="274"/>
        <v>0</v>
      </c>
      <c r="BM1267" s="54">
        <f t="shared" si="275"/>
        <v>0</v>
      </c>
      <c r="BN1267" s="54" t="str">
        <f t="shared" si="276"/>
        <v>ne</v>
      </c>
      <c r="BO1267" s="54" t="str">
        <f t="shared" si="277"/>
        <v>ne</v>
      </c>
      <c r="BP1267" s="54" t="str">
        <f t="shared" si="277"/>
        <v>ne</v>
      </c>
      <c r="BQ1267" s="54" t="str">
        <f t="shared" si="278"/>
        <v>ne</v>
      </c>
      <c r="BR1267" s="54" t="str">
        <f t="shared" si="279"/>
        <v>ne</v>
      </c>
      <c r="BS1267" s="54" t="str">
        <f t="shared" si="270"/>
        <v>ne</v>
      </c>
    </row>
    <row r="1268" spans="2:71" x14ac:dyDescent="0.2">
      <c r="B1268" s="54" t="e">
        <f>VLOOKUP(E1268,'VPS1'!$J$10:$J$29,1,FALSE)</f>
        <v>#N/A</v>
      </c>
      <c r="C1268" s="131" t="str">
        <f t="shared" si="271"/>
        <v/>
      </c>
      <c r="D1268" s="132"/>
      <c r="E1268" s="132"/>
      <c r="F1268" s="55"/>
      <c r="G1268" s="132"/>
      <c r="H1268" s="132"/>
      <c r="I1268" s="132"/>
      <c r="J1268" s="132"/>
      <c r="K1268" s="132"/>
      <c r="L1268" s="133"/>
      <c r="M1268" s="134"/>
      <c r="N1268" s="132"/>
      <c r="O1268" s="132"/>
      <c r="P1268" s="134" t="str">
        <f t="shared" si="272"/>
        <v>nepildyti</v>
      </c>
      <c r="Q1268" s="135" t="str">
        <f t="shared" si="27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80"/>
        <v>0</v>
      </c>
      <c r="BH1268" s="54">
        <f t="shared" si="273"/>
        <v>0</v>
      </c>
      <c r="BI1268" s="54">
        <f t="shared" si="268"/>
        <v>0</v>
      </c>
      <c r="BJ1268" s="54">
        <f t="shared" si="281"/>
        <v>0</v>
      </c>
      <c r="BK1268" s="54">
        <f t="shared" si="269"/>
        <v>0</v>
      </c>
      <c r="BL1268" s="54">
        <f t="shared" si="274"/>
        <v>0</v>
      </c>
      <c r="BM1268" s="54">
        <f t="shared" si="275"/>
        <v>0</v>
      </c>
      <c r="BN1268" s="54" t="str">
        <f t="shared" si="276"/>
        <v>ne</v>
      </c>
      <c r="BO1268" s="54" t="str">
        <f t="shared" si="277"/>
        <v>ne</v>
      </c>
      <c r="BP1268" s="54" t="str">
        <f t="shared" si="277"/>
        <v>ne</v>
      </c>
      <c r="BQ1268" s="54" t="str">
        <f t="shared" si="278"/>
        <v>ne</v>
      </c>
      <c r="BR1268" s="54" t="str">
        <f t="shared" si="279"/>
        <v>ne</v>
      </c>
      <c r="BS1268" s="54" t="str">
        <f t="shared" si="270"/>
        <v>ne</v>
      </c>
    </row>
    <row r="1269" spans="2:71" x14ac:dyDescent="0.2">
      <c r="B1269" s="54" t="e">
        <f>VLOOKUP(E1269,'VPS1'!$J$10:$J$29,1,FALSE)</f>
        <v>#N/A</v>
      </c>
      <c r="C1269" s="131" t="str">
        <f t="shared" si="271"/>
        <v/>
      </c>
      <c r="D1269" s="132"/>
      <c r="E1269" s="132"/>
      <c r="F1269" s="55"/>
      <c r="G1269" s="132"/>
      <c r="H1269" s="132"/>
      <c r="I1269" s="132"/>
      <c r="J1269" s="132"/>
      <c r="K1269" s="132"/>
      <c r="L1269" s="133"/>
      <c r="M1269" s="134"/>
      <c r="N1269" s="132"/>
      <c r="O1269" s="132"/>
      <c r="P1269" s="134" t="str">
        <f t="shared" si="272"/>
        <v>nepildyti</v>
      </c>
      <c r="Q1269" s="135" t="str">
        <f t="shared" si="27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80"/>
        <v>0</v>
      </c>
      <c r="BH1269" s="54">
        <f t="shared" si="273"/>
        <v>0</v>
      </c>
      <c r="BI1269" s="54">
        <f t="shared" si="268"/>
        <v>0</v>
      </c>
      <c r="BJ1269" s="54">
        <f t="shared" si="281"/>
        <v>0</v>
      </c>
      <c r="BK1269" s="54">
        <f t="shared" si="269"/>
        <v>0</v>
      </c>
      <c r="BL1269" s="54">
        <f t="shared" si="274"/>
        <v>0</v>
      </c>
      <c r="BM1269" s="54">
        <f t="shared" si="275"/>
        <v>0</v>
      </c>
      <c r="BN1269" s="54" t="str">
        <f t="shared" si="276"/>
        <v>ne</v>
      </c>
      <c r="BO1269" s="54" t="str">
        <f t="shared" si="277"/>
        <v>ne</v>
      </c>
      <c r="BP1269" s="54" t="str">
        <f t="shared" si="277"/>
        <v>ne</v>
      </c>
      <c r="BQ1269" s="54" t="str">
        <f t="shared" si="278"/>
        <v>ne</v>
      </c>
      <c r="BR1269" s="54" t="str">
        <f t="shared" si="279"/>
        <v>ne</v>
      </c>
      <c r="BS1269" s="54" t="str">
        <f t="shared" si="270"/>
        <v>ne</v>
      </c>
    </row>
    <row r="1270" spans="2:71" x14ac:dyDescent="0.2">
      <c r="B1270" s="54" t="e">
        <f>VLOOKUP(E1270,'VPS1'!$J$10:$J$29,1,FALSE)</f>
        <v>#N/A</v>
      </c>
      <c r="C1270" s="131" t="str">
        <f t="shared" si="271"/>
        <v/>
      </c>
      <c r="D1270" s="132"/>
      <c r="E1270" s="132"/>
      <c r="F1270" s="55"/>
      <c r="G1270" s="132"/>
      <c r="H1270" s="132"/>
      <c r="I1270" s="132"/>
      <c r="J1270" s="132"/>
      <c r="K1270" s="132"/>
      <c r="L1270" s="133"/>
      <c r="M1270" s="134"/>
      <c r="N1270" s="132"/>
      <c r="O1270" s="132"/>
      <c r="P1270" s="134" t="str">
        <f t="shared" si="272"/>
        <v>nepildyti</v>
      </c>
      <c r="Q1270" s="135" t="str">
        <f t="shared" si="27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80"/>
        <v>0</v>
      </c>
      <c r="BH1270" s="54">
        <f t="shared" si="273"/>
        <v>0</v>
      </c>
      <c r="BI1270" s="54">
        <f t="shared" si="268"/>
        <v>0</v>
      </c>
      <c r="BJ1270" s="54">
        <f t="shared" si="281"/>
        <v>0</v>
      </c>
      <c r="BK1270" s="54">
        <f t="shared" si="269"/>
        <v>0</v>
      </c>
      <c r="BL1270" s="54">
        <f t="shared" si="274"/>
        <v>0</v>
      </c>
      <c r="BM1270" s="54">
        <f t="shared" si="275"/>
        <v>0</v>
      </c>
      <c r="BN1270" s="54" t="str">
        <f t="shared" si="276"/>
        <v>ne</v>
      </c>
      <c r="BO1270" s="54" t="str">
        <f t="shared" si="277"/>
        <v>ne</v>
      </c>
      <c r="BP1270" s="54" t="str">
        <f t="shared" si="277"/>
        <v>ne</v>
      </c>
      <c r="BQ1270" s="54" t="str">
        <f t="shared" si="278"/>
        <v>ne</v>
      </c>
      <c r="BR1270" s="54" t="str">
        <f t="shared" si="279"/>
        <v>ne</v>
      </c>
      <c r="BS1270" s="54" t="str">
        <f t="shared" si="270"/>
        <v>ne</v>
      </c>
    </row>
    <row r="1271" spans="2:71" x14ac:dyDescent="0.2">
      <c r="B1271" s="54" t="e">
        <f>VLOOKUP(E1271,'VPS1'!$J$10:$J$29,1,FALSE)</f>
        <v>#N/A</v>
      </c>
      <c r="C1271" s="131" t="str">
        <f t="shared" si="271"/>
        <v/>
      </c>
      <c r="D1271" s="132"/>
      <c r="E1271" s="132"/>
      <c r="F1271" s="55"/>
      <c r="G1271" s="132"/>
      <c r="H1271" s="132"/>
      <c r="I1271" s="132"/>
      <c r="J1271" s="132"/>
      <c r="K1271" s="132"/>
      <c r="L1271" s="133"/>
      <c r="M1271" s="134"/>
      <c r="N1271" s="132"/>
      <c r="O1271" s="132"/>
      <c r="P1271" s="134" t="str">
        <f t="shared" si="272"/>
        <v>nepildyti</v>
      </c>
      <c r="Q1271" s="135" t="str">
        <f t="shared" si="27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80"/>
        <v>0</v>
      </c>
      <c r="BH1271" s="54">
        <f t="shared" si="273"/>
        <v>0</v>
      </c>
      <c r="BI1271" s="54">
        <f t="shared" si="268"/>
        <v>0</v>
      </c>
      <c r="BJ1271" s="54">
        <f t="shared" si="281"/>
        <v>0</v>
      </c>
      <c r="BK1271" s="54">
        <f t="shared" si="269"/>
        <v>0</v>
      </c>
      <c r="BL1271" s="54">
        <f t="shared" si="274"/>
        <v>0</v>
      </c>
      <c r="BM1271" s="54">
        <f t="shared" si="275"/>
        <v>0</v>
      </c>
      <c r="BN1271" s="54" t="str">
        <f t="shared" si="276"/>
        <v>ne</v>
      </c>
      <c r="BO1271" s="54" t="str">
        <f t="shared" si="277"/>
        <v>ne</v>
      </c>
      <c r="BP1271" s="54" t="str">
        <f t="shared" si="277"/>
        <v>ne</v>
      </c>
      <c r="BQ1271" s="54" t="str">
        <f t="shared" si="278"/>
        <v>ne</v>
      </c>
      <c r="BR1271" s="54" t="str">
        <f t="shared" si="279"/>
        <v>ne</v>
      </c>
      <c r="BS1271" s="54" t="str">
        <f t="shared" si="270"/>
        <v>ne</v>
      </c>
    </row>
    <row r="1272" spans="2:71" x14ac:dyDescent="0.2">
      <c r="B1272" s="54" t="e">
        <f>VLOOKUP(E1272,'VPS1'!$J$10:$J$29,1,FALSE)</f>
        <v>#N/A</v>
      </c>
      <c r="C1272" s="131" t="str">
        <f t="shared" si="271"/>
        <v/>
      </c>
      <c r="D1272" s="132"/>
      <c r="E1272" s="132"/>
      <c r="F1272" s="55"/>
      <c r="G1272" s="132"/>
      <c r="H1272" s="132"/>
      <c r="I1272" s="132"/>
      <c r="J1272" s="132"/>
      <c r="K1272" s="132"/>
      <c r="L1272" s="133"/>
      <c r="M1272" s="134"/>
      <c r="N1272" s="132"/>
      <c r="O1272" s="132"/>
      <c r="P1272" s="134" t="str">
        <f t="shared" si="272"/>
        <v>nepildyti</v>
      </c>
      <c r="Q1272" s="135" t="str">
        <f t="shared" si="27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80"/>
        <v>0</v>
      </c>
      <c r="BH1272" s="54">
        <f t="shared" si="273"/>
        <v>0</v>
      </c>
      <c r="BI1272" s="54">
        <f t="shared" si="268"/>
        <v>0</v>
      </c>
      <c r="BJ1272" s="54">
        <f t="shared" si="281"/>
        <v>0</v>
      </c>
      <c r="BK1272" s="54">
        <f t="shared" si="269"/>
        <v>0</v>
      </c>
      <c r="BL1272" s="54">
        <f t="shared" si="274"/>
        <v>0</v>
      </c>
      <c r="BM1272" s="54">
        <f t="shared" si="275"/>
        <v>0</v>
      </c>
      <c r="BN1272" s="54" t="str">
        <f t="shared" si="276"/>
        <v>ne</v>
      </c>
      <c r="BO1272" s="54" t="str">
        <f t="shared" si="277"/>
        <v>ne</v>
      </c>
      <c r="BP1272" s="54" t="str">
        <f t="shared" si="277"/>
        <v>ne</v>
      </c>
      <c r="BQ1272" s="54" t="str">
        <f t="shared" si="278"/>
        <v>ne</v>
      </c>
      <c r="BR1272" s="54" t="str">
        <f t="shared" si="279"/>
        <v>ne</v>
      </c>
      <c r="BS1272" s="54" t="str">
        <f t="shared" si="270"/>
        <v>ne</v>
      </c>
    </row>
    <row r="1273" spans="2:71" x14ac:dyDescent="0.2">
      <c r="B1273" s="54" t="e">
        <f>VLOOKUP(E1273,'VPS1'!$J$10:$J$29,1,FALSE)</f>
        <v>#N/A</v>
      </c>
      <c r="C1273" s="131" t="str">
        <f t="shared" si="271"/>
        <v/>
      </c>
      <c r="D1273" s="132"/>
      <c r="E1273" s="132"/>
      <c r="F1273" s="55"/>
      <c r="G1273" s="132"/>
      <c r="H1273" s="132"/>
      <c r="I1273" s="132"/>
      <c r="J1273" s="132"/>
      <c r="K1273" s="132"/>
      <c r="L1273" s="133"/>
      <c r="M1273" s="134"/>
      <c r="N1273" s="132"/>
      <c r="O1273" s="132"/>
      <c r="P1273" s="134" t="str">
        <f t="shared" si="272"/>
        <v>nepildyti</v>
      </c>
      <c r="Q1273" s="135" t="str">
        <f t="shared" si="27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80"/>
        <v>0</v>
      </c>
      <c r="BH1273" s="54">
        <f t="shared" si="273"/>
        <v>0</v>
      </c>
      <c r="BI1273" s="54">
        <f t="shared" si="268"/>
        <v>0</v>
      </c>
      <c r="BJ1273" s="54">
        <f t="shared" si="281"/>
        <v>0</v>
      </c>
      <c r="BK1273" s="54">
        <f t="shared" si="269"/>
        <v>0</v>
      </c>
      <c r="BL1273" s="54">
        <f t="shared" si="274"/>
        <v>0</v>
      </c>
      <c r="BM1273" s="54">
        <f t="shared" si="275"/>
        <v>0</v>
      </c>
      <c r="BN1273" s="54" t="str">
        <f t="shared" si="276"/>
        <v>ne</v>
      </c>
      <c r="BO1273" s="54" t="str">
        <f t="shared" si="277"/>
        <v>ne</v>
      </c>
      <c r="BP1273" s="54" t="str">
        <f t="shared" si="277"/>
        <v>ne</v>
      </c>
      <c r="BQ1273" s="54" t="str">
        <f t="shared" si="278"/>
        <v>ne</v>
      </c>
      <c r="BR1273" s="54" t="str">
        <f t="shared" si="279"/>
        <v>ne</v>
      </c>
      <c r="BS1273" s="54" t="str">
        <f t="shared" si="270"/>
        <v>ne</v>
      </c>
    </row>
    <row r="1274" spans="2:71" x14ac:dyDescent="0.2">
      <c r="B1274" s="54" t="e">
        <f>VLOOKUP(E1274,'VPS1'!$J$10:$J$29,1,FALSE)</f>
        <v>#N/A</v>
      </c>
      <c r="C1274" s="131" t="str">
        <f t="shared" si="271"/>
        <v/>
      </c>
      <c r="D1274" s="132"/>
      <c r="E1274" s="132"/>
      <c r="F1274" s="55"/>
      <c r="G1274" s="132"/>
      <c r="H1274" s="132"/>
      <c r="I1274" s="132"/>
      <c r="J1274" s="132"/>
      <c r="K1274" s="132"/>
      <c r="L1274" s="133"/>
      <c r="M1274" s="134"/>
      <c r="N1274" s="132"/>
      <c r="O1274" s="132"/>
      <c r="P1274" s="134" t="str">
        <f t="shared" si="272"/>
        <v>nepildyti</v>
      </c>
      <c r="Q1274" s="135" t="str">
        <f t="shared" si="27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80"/>
        <v>0</v>
      </c>
      <c r="BH1274" s="54">
        <f t="shared" si="273"/>
        <v>0</v>
      </c>
      <c r="BI1274" s="54">
        <f t="shared" si="268"/>
        <v>0</v>
      </c>
      <c r="BJ1274" s="54">
        <f t="shared" si="281"/>
        <v>0</v>
      </c>
      <c r="BK1274" s="54">
        <f t="shared" si="269"/>
        <v>0</v>
      </c>
      <c r="BL1274" s="54">
        <f t="shared" si="274"/>
        <v>0</v>
      </c>
      <c r="BM1274" s="54">
        <f t="shared" si="275"/>
        <v>0</v>
      </c>
      <c r="BN1274" s="54" t="str">
        <f t="shared" si="276"/>
        <v>ne</v>
      </c>
      <c r="BO1274" s="54" t="str">
        <f t="shared" si="277"/>
        <v>ne</v>
      </c>
      <c r="BP1274" s="54" t="str">
        <f t="shared" si="277"/>
        <v>ne</v>
      </c>
      <c r="BQ1274" s="54" t="str">
        <f t="shared" si="278"/>
        <v>ne</v>
      </c>
      <c r="BR1274" s="54" t="str">
        <f t="shared" si="279"/>
        <v>ne</v>
      </c>
      <c r="BS1274" s="54" t="str">
        <f t="shared" si="270"/>
        <v>ne</v>
      </c>
    </row>
    <row r="1275" spans="2:71" x14ac:dyDescent="0.2">
      <c r="B1275" s="54" t="e">
        <f>VLOOKUP(E1275,'VPS1'!$J$10:$J$29,1,FALSE)</f>
        <v>#N/A</v>
      </c>
      <c r="C1275" s="131" t="str">
        <f t="shared" si="271"/>
        <v/>
      </c>
      <c r="D1275" s="132"/>
      <c r="E1275" s="132"/>
      <c r="F1275" s="55"/>
      <c r="G1275" s="132"/>
      <c r="H1275" s="132"/>
      <c r="I1275" s="132"/>
      <c r="J1275" s="132"/>
      <c r="K1275" s="132"/>
      <c r="L1275" s="133"/>
      <c r="M1275" s="134"/>
      <c r="N1275" s="132"/>
      <c r="O1275" s="132"/>
      <c r="P1275" s="134" t="str">
        <f t="shared" si="272"/>
        <v>nepildyti</v>
      </c>
      <c r="Q1275" s="135" t="str">
        <f t="shared" si="27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80"/>
        <v>0</v>
      </c>
      <c r="BH1275" s="54">
        <f t="shared" si="273"/>
        <v>0</v>
      </c>
      <c r="BI1275" s="54">
        <f t="shared" si="268"/>
        <v>0</v>
      </c>
      <c r="BJ1275" s="54">
        <f t="shared" si="281"/>
        <v>0</v>
      </c>
      <c r="BK1275" s="54">
        <f t="shared" si="269"/>
        <v>0</v>
      </c>
      <c r="BL1275" s="54">
        <f t="shared" si="274"/>
        <v>0</v>
      </c>
      <c r="BM1275" s="54">
        <f t="shared" si="275"/>
        <v>0</v>
      </c>
      <c r="BN1275" s="54" t="str">
        <f t="shared" si="276"/>
        <v>ne</v>
      </c>
      <c r="BO1275" s="54" t="str">
        <f t="shared" si="277"/>
        <v>ne</v>
      </c>
      <c r="BP1275" s="54" t="str">
        <f t="shared" si="277"/>
        <v>ne</v>
      </c>
      <c r="BQ1275" s="54" t="str">
        <f t="shared" si="278"/>
        <v>ne</v>
      </c>
      <c r="BR1275" s="54" t="str">
        <f t="shared" si="279"/>
        <v>ne</v>
      </c>
      <c r="BS1275" s="54" t="str">
        <f t="shared" si="270"/>
        <v>ne</v>
      </c>
    </row>
    <row r="1276" spans="2:71" x14ac:dyDescent="0.2">
      <c r="B1276" s="54" t="e">
        <f>VLOOKUP(E1276,'VPS1'!$J$10:$J$29,1,FALSE)</f>
        <v>#N/A</v>
      </c>
      <c r="C1276" s="131" t="str">
        <f t="shared" si="271"/>
        <v/>
      </c>
      <c r="D1276" s="132"/>
      <c r="E1276" s="132"/>
      <c r="F1276" s="55"/>
      <c r="G1276" s="132"/>
      <c r="H1276" s="132"/>
      <c r="I1276" s="132"/>
      <c r="J1276" s="132"/>
      <c r="K1276" s="132"/>
      <c r="L1276" s="133"/>
      <c r="M1276" s="134"/>
      <c r="N1276" s="132"/>
      <c r="O1276" s="132"/>
      <c r="P1276" s="134" t="str">
        <f t="shared" si="272"/>
        <v>nepildyti</v>
      </c>
      <c r="Q1276" s="135" t="str">
        <f t="shared" si="27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80"/>
        <v>0</v>
      </c>
      <c r="BH1276" s="54">
        <f t="shared" si="273"/>
        <v>0</v>
      </c>
      <c r="BI1276" s="54">
        <f t="shared" si="268"/>
        <v>0</v>
      </c>
      <c r="BJ1276" s="54">
        <f t="shared" si="281"/>
        <v>0</v>
      </c>
      <c r="BK1276" s="54">
        <f t="shared" si="269"/>
        <v>0</v>
      </c>
      <c r="BL1276" s="54">
        <f t="shared" si="274"/>
        <v>0</v>
      </c>
      <c r="BM1276" s="54">
        <f t="shared" si="275"/>
        <v>0</v>
      </c>
      <c r="BN1276" s="54" t="str">
        <f t="shared" si="276"/>
        <v>ne</v>
      </c>
      <c r="BO1276" s="54" t="str">
        <f t="shared" si="277"/>
        <v>ne</v>
      </c>
      <c r="BP1276" s="54" t="str">
        <f t="shared" si="277"/>
        <v>ne</v>
      </c>
      <c r="BQ1276" s="54" t="str">
        <f t="shared" si="278"/>
        <v>ne</v>
      </c>
      <c r="BR1276" s="54" t="str">
        <f t="shared" si="279"/>
        <v>ne</v>
      </c>
      <c r="BS1276" s="54" t="str">
        <f t="shared" si="270"/>
        <v>ne</v>
      </c>
    </row>
    <row r="1277" spans="2:71" x14ac:dyDescent="0.2">
      <c r="B1277" s="54" t="e">
        <f>VLOOKUP(E1277,'VPS1'!$J$10:$J$29,1,FALSE)</f>
        <v>#N/A</v>
      </c>
      <c r="C1277" s="131" t="str">
        <f t="shared" si="271"/>
        <v/>
      </c>
      <c r="D1277" s="132"/>
      <c r="E1277" s="132"/>
      <c r="F1277" s="55"/>
      <c r="G1277" s="132"/>
      <c r="H1277" s="132"/>
      <c r="I1277" s="132"/>
      <c r="J1277" s="132"/>
      <c r="K1277" s="132"/>
      <c r="L1277" s="133"/>
      <c r="M1277" s="134"/>
      <c r="N1277" s="132"/>
      <c r="O1277" s="132"/>
      <c r="P1277" s="134" t="str">
        <f t="shared" si="272"/>
        <v>nepildyti</v>
      </c>
      <c r="Q1277" s="135" t="str">
        <f t="shared" si="27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80"/>
        <v>0</v>
      </c>
      <c r="BH1277" s="54">
        <f t="shared" si="273"/>
        <v>0</v>
      </c>
      <c r="BI1277" s="54">
        <f t="shared" si="268"/>
        <v>0</v>
      </c>
      <c r="BJ1277" s="54">
        <f t="shared" si="281"/>
        <v>0</v>
      </c>
      <c r="BK1277" s="54">
        <f t="shared" si="269"/>
        <v>0</v>
      </c>
      <c r="BL1277" s="54">
        <f t="shared" si="274"/>
        <v>0</v>
      </c>
      <c r="BM1277" s="54">
        <f t="shared" si="275"/>
        <v>0</v>
      </c>
      <c r="BN1277" s="54" t="str">
        <f t="shared" si="276"/>
        <v>ne</v>
      </c>
      <c r="BO1277" s="54" t="str">
        <f t="shared" si="277"/>
        <v>ne</v>
      </c>
      <c r="BP1277" s="54" t="str">
        <f t="shared" si="277"/>
        <v>ne</v>
      </c>
      <c r="BQ1277" s="54" t="str">
        <f t="shared" si="278"/>
        <v>ne</v>
      </c>
      <c r="BR1277" s="54" t="str">
        <f t="shared" si="279"/>
        <v>ne</v>
      </c>
      <c r="BS1277" s="54" t="str">
        <f t="shared" si="270"/>
        <v>ne</v>
      </c>
    </row>
    <row r="1278" spans="2:71" x14ac:dyDescent="0.2">
      <c r="B1278" s="54" t="e">
        <f>VLOOKUP(E1278,'VPS1'!$J$10:$J$29,1,FALSE)</f>
        <v>#N/A</v>
      </c>
      <c r="C1278" s="131" t="str">
        <f t="shared" si="271"/>
        <v/>
      </c>
      <c r="D1278" s="132"/>
      <c r="E1278" s="132"/>
      <c r="F1278" s="55"/>
      <c r="G1278" s="132"/>
      <c r="H1278" s="132"/>
      <c r="I1278" s="132"/>
      <c r="J1278" s="132"/>
      <c r="K1278" s="132"/>
      <c r="L1278" s="133"/>
      <c r="M1278" s="134"/>
      <c r="N1278" s="132"/>
      <c r="O1278" s="132"/>
      <c r="P1278" s="134" t="str">
        <f t="shared" si="272"/>
        <v>nepildyti</v>
      </c>
      <c r="Q1278" s="135" t="str">
        <f t="shared" si="27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80"/>
        <v>0</v>
      </c>
      <c r="BH1278" s="54">
        <f t="shared" si="273"/>
        <v>0</v>
      </c>
      <c r="BI1278" s="54">
        <f t="shared" si="268"/>
        <v>0</v>
      </c>
      <c r="BJ1278" s="54">
        <f t="shared" si="281"/>
        <v>0</v>
      </c>
      <c r="BK1278" s="54">
        <f t="shared" si="269"/>
        <v>0</v>
      </c>
      <c r="BL1278" s="54">
        <f t="shared" si="274"/>
        <v>0</v>
      </c>
      <c r="BM1278" s="54">
        <f t="shared" si="275"/>
        <v>0</v>
      </c>
      <c r="BN1278" s="54" t="str">
        <f t="shared" si="276"/>
        <v>ne</v>
      </c>
      <c r="BO1278" s="54" t="str">
        <f t="shared" si="277"/>
        <v>ne</v>
      </c>
      <c r="BP1278" s="54" t="str">
        <f t="shared" si="277"/>
        <v>ne</v>
      </c>
      <c r="BQ1278" s="54" t="str">
        <f t="shared" si="278"/>
        <v>ne</v>
      </c>
      <c r="BR1278" s="54" t="str">
        <f t="shared" si="279"/>
        <v>ne</v>
      </c>
      <c r="BS1278" s="54" t="str">
        <f t="shared" si="270"/>
        <v>ne</v>
      </c>
    </row>
    <row r="1279" spans="2:71" x14ac:dyDescent="0.2">
      <c r="B1279" s="54" t="e">
        <f>VLOOKUP(E1279,'VPS1'!$J$10:$J$29,1,FALSE)</f>
        <v>#N/A</v>
      </c>
      <c r="C1279" s="131" t="str">
        <f t="shared" si="271"/>
        <v/>
      </c>
      <c r="D1279" s="132"/>
      <c r="E1279" s="132"/>
      <c r="F1279" s="55"/>
      <c r="G1279" s="132"/>
      <c r="H1279" s="132"/>
      <c r="I1279" s="132"/>
      <c r="J1279" s="132"/>
      <c r="K1279" s="132"/>
      <c r="L1279" s="133"/>
      <c r="M1279" s="134"/>
      <c r="N1279" s="132"/>
      <c r="O1279" s="132"/>
      <c r="P1279" s="134" t="str">
        <f t="shared" si="272"/>
        <v>nepildyti</v>
      </c>
      <c r="Q1279" s="135" t="str">
        <f t="shared" si="27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80"/>
        <v>0</v>
      </c>
      <c r="BH1279" s="54">
        <f t="shared" si="273"/>
        <v>0</v>
      </c>
      <c r="BI1279" s="54">
        <f t="shared" si="268"/>
        <v>0</v>
      </c>
      <c r="BJ1279" s="54">
        <f t="shared" si="281"/>
        <v>0</v>
      </c>
      <c r="BK1279" s="54">
        <f t="shared" si="269"/>
        <v>0</v>
      </c>
      <c r="BL1279" s="54">
        <f t="shared" si="274"/>
        <v>0</v>
      </c>
      <c r="BM1279" s="54">
        <f t="shared" si="275"/>
        <v>0</v>
      </c>
      <c r="BN1279" s="54" t="str">
        <f t="shared" si="276"/>
        <v>ne</v>
      </c>
      <c r="BO1279" s="54" t="str">
        <f t="shared" si="277"/>
        <v>ne</v>
      </c>
      <c r="BP1279" s="54" t="str">
        <f t="shared" si="277"/>
        <v>ne</v>
      </c>
      <c r="BQ1279" s="54" t="str">
        <f t="shared" si="278"/>
        <v>ne</v>
      </c>
      <c r="BR1279" s="54" t="str">
        <f t="shared" si="279"/>
        <v>ne</v>
      </c>
      <c r="BS1279" s="54" t="str">
        <f t="shared" si="270"/>
        <v>ne</v>
      </c>
    </row>
    <row r="1280" spans="2:71" x14ac:dyDescent="0.2">
      <c r="B1280" s="54" t="e">
        <f>VLOOKUP(E1280,'VPS1'!$J$10:$J$29,1,FALSE)</f>
        <v>#N/A</v>
      </c>
      <c r="C1280" s="131" t="str">
        <f t="shared" si="271"/>
        <v/>
      </c>
      <c r="D1280" s="132"/>
      <c r="E1280" s="132"/>
      <c r="F1280" s="55"/>
      <c r="G1280" s="132"/>
      <c r="H1280" s="132"/>
      <c r="I1280" s="132"/>
      <c r="J1280" s="132"/>
      <c r="K1280" s="132"/>
      <c r="L1280" s="133"/>
      <c r="M1280" s="134"/>
      <c r="N1280" s="132"/>
      <c r="O1280" s="132"/>
      <c r="P1280" s="134" t="str">
        <f t="shared" si="272"/>
        <v>nepildyti</v>
      </c>
      <c r="Q1280" s="135" t="str">
        <f t="shared" si="27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80"/>
        <v>0</v>
      </c>
      <c r="BH1280" s="54">
        <f t="shared" si="273"/>
        <v>0</v>
      </c>
      <c r="BI1280" s="54">
        <f t="shared" si="268"/>
        <v>0</v>
      </c>
      <c r="BJ1280" s="54">
        <f t="shared" si="281"/>
        <v>0</v>
      </c>
      <c r="BK1280" s="54">
        <f t="shared" si="269"/>
        <v>0</v>
      </c>
      <c r="BL1280" s="54">
        <f t="shared" si="274"/>
        <v>0</v>
      </c>
      <c r="BM1280" s="54">
        <f t="shared" si="275"/>
        <v>0</v>
      </c>
      <c r="BN1280" s="54" t="str">
        <f t="shared" si="276"/>
        <v>ne</v>
      </c>
      <c r="BO1280" s="54" t="str">
        <f t="shared" si="277"/>
        <v>ne</v>
      </c>
      <c r="BP1280" s="54" t="str">
        <f t="shared" si="277"/>
        <v>ne</v>
      </c>
      <c r="BQ1280" s="54" t="str">
        <f t="shared" si="278"/>
        <v>ne</v>
      </c>
      <c r="BR1280" s="54" t="str">
        <f t="shared" si="279"/>
        <v>ne</v>
      </c>
      <c r="BS1280" s="54" t="str">
        <f t="shared" si="270"/>
        <v>ne</v>
      </c>
    </row>
    <row r="1281" spans="2:71" x14ac:dyDescent="0.2">
      <c r="B1281" s="54" t="e">
        <f>VLOOKUP(E1281,'VPS1'!$J$10:$J$29,1,FALSE)</f>
        <v>#N/A</v>
      </c>
      <c r="C1281" s="131" t="str">
        <f t="shared" si="271"/>
        <v/>
      </c>
      <c r="D1281" s="132"/>
      <c r="E1281" s="132"/>
      <c r="F1281" s="55"/>
      <c r="G1281" s="132"/>
      <c r="H1281" s="132"/>
      <c r="I1281" s="132"/>
      <c r="J1281" s="132"/>
      <c r="K1281" s="132"/>
      <c r="L1281" s="133"/>
      <c r="M1281" s="134"/>
      <c r="N1281" s="132"/>
      <c r="O1281" s="132"/>
      <c r="P1281" s="134" t="str">
        <f t="shared" si="272"/>
        <v>nepildyti</v>
      </c>
      <c r="Q1281" s="135" t="str">
        <f t="shared" si="27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80"/>
        <v>0</v>
      </c>
      <c r="BH1281" s="54">
        <f t="shared" si="273"/>
        <v>0</v>
      </c>
      <c r="BI1281" s="54">
        <f t="shared" si="268"/>
        <v>0</v>
      </c>
      <c r="BJ1281" s="54">
        <f t="shared" si="281"/>
        <v>0</v>
      </c>
      <c r="BK1281" s="54">
        <f t="shared" si="269"/>
        <v>0</v>
      </c>
      <c r="BL1281" s="54">
        <f t="shared" si="274"/>
        <v>0</v>
      </c>
      <c r="BM1281" s="54">
        <f t="shared" si="275"/>
        <v>0</v>
      </c>
      <c r="BN1281" s="54" t="str">
        <f t="shared" si="276"/>
        <v>ne</v>
      </c>
      <c r="BO1281" s="54" t="str">
        <f t="shared" si="277"/>
        <v>ne</v>
      </c>
      <c r="BP1281" s="54" t="str">
        <f t="shared" si="277"/>
        <v>ne</v>
      </c>
      <c r="BQ1281" s="54" t="str">
        <f t="shared" si="278"/>
        <v>ne</v>
      </c>
      <c r="BR1281" s="54" t="str">
        <f t="shared" si="279"/>
        <v>ne</v>
      </c>
      <c r="BS1281" s="54" t="str">
        <f t="shared" si="270"/>
        <v>ne</v>
      </c>
    </row>
    <row r="1282" spans="2:71" x14ac:dyDescent="0.2">
      <c r="B1282" s="54" t="e">
        <f>VLOOKUP(E1282,'VPS1'!$J$10:$J$29,1,FALSE)</f>
        <v>#N/A</v>
      </c>
      <c r="C1282" s="131" t="str">
        <f t="shared" si="271"/>
        <v/>
      </c>
      <c r="D1282" s="132"/>
      <c r="E1282" s="132"/>
      <c r="F1282" s="55"/>
      <c r="G1282" s="132"/>
      <c r="H1282" s="132"/>
      <c r="I1282" s="132"/>
      <c r="J1282" s="132"/>
      <c r="K1282" s="132"/>
      <c r="L1282" s="133"/>
      <c r="M1282" s="134"/>
      <c r="N1282" s="132"/>
      <c r="O1282" s="132"/>
      <c r="P1282" s="134" t="str">
        <f t="shared" si="272"/>
        <v>nepildyti</v>
      </c>
      <c r="Q1282" s="135" t="str">
        <f t="shared" si="27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80"/>
        <v>0</v>
      </c>
      <c r="BH1282" s="54">
        <f t="shared" si="273"/>
        <v>0</v>
      </c>
      <c r="BI1282" s="54">
        <f t="shared" si="268"/>
        <v>0</v>
      </c>
      <c r="BJ1282" s="54">
        <f t="shared" si="281"/>
        <v>0</v>
      </c>
      <c r="BK1282" s="54">
        <f t="shared" si="269"/>
        <v>0</v>
      </c>
      <c r="BL1282" s="54">
        <f t="shared" si="274"/>
        <v>0</v>
      </c>
      <c r="BM1282" s="54">
        <f t="shared" si="275"/>
        <v>0</v>
      </c>
      <c r="BN1282" s="54" t="str">
        <f t="shared" si="276"/>
        <v>ne</v>
      </c>
      <c r="BO1282" s="54" t="str">
        <f t="shared" si="277"/>
        <v>ne</v>
      </c>
      <c r="BP1282" s="54" t="str">
        <f t="shared" si="277"/>
        <v>ne</v>
      </c>
      <c r="BQ1282" s="54" t="str">
        <f t="shared" si="278"/>
        <v>ne</v>
      </c>
      <c r="BR1282" s="54" t="str">
        <f t="shared" si="279"/>
        <v>ne</v>
      </c>
      <c r="BS1282" s="54" t="str">
        <f t="shared" si="270"/>
        <v>ne</v>
      </c>
    </row>
    <row r="1283" spans="2:71" x14ac:dyDescent="0.2">
      <c r="B1283" s="54" t="e">
        <f>VLOOKUP(E1283,'VPS1'!$J$10:$J$29,1,FALSE)</f>
        <v>#N/A</v>
      </c>
      <c r="C1283" s="131" t="str">
        <f t="shared" si="271"/>
        <v/>
      </c>
      <c r="D1283" s="132"/>
      <c r="E1283" s="132"/>
      <c r="F1283" s="55"/>
      <c r="G1283" s="132"/>
      <c r="H1283" s="132"/>
      <c r="I1283" s="132"/>
      <c r="J1283" s="132"/>
      <c r="K1283" s="132"/>
      <c r="L1283" s="133"/>
      <c r="M1283" s="134"/>
      <c r="N1283" s="132"/>
      <c r="O1283" s="132"/>
      <c r="P1283" s="134" t="str">
        <f t="shared" si="272"/>
        <v>nepildyti</v>
      </c>
      <c r="Q1283" s="135" t="str">
        <f t="shared" si="27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80"/>
        <v>0</v>
      </c>
      <c r="BH1283" s="54">
        <f t="shared" si="273"/>
        <v>0</v>
      </c>
      <c r="BI1283" s="54">
        <f t="shared" si="268"/>
        <v>0</v>
      </c>
      <c r="BJ1283" s="54">
        <f t="shared" si="281"/>
        <v>0</v>
      </c>
      <c r="BK1283" s="54">
        <f t="shared" si="269"/>
        <v>0</v>
      </c>
      <c r="BL1283" s="54">
        <f t="shared" si="274"/>
        <v>0</v>
      </c>
      <c r="BM1283" s="54">
        <f t="shared" si="275"/>
        <v>0</v>
      </c>
      <c r="BN1283" s="54" t="str">
        <f t="shared" si="276"/>
        <v>ne</v>
      </c>
      <c r="BO1283" s="54" t="str">
        <f t="shared" si="277"/>
        <v>ne</v>
      </c>
      <c r="BP1283" s="54" t="str">
        <f t="shared" si="277"/>
        <v>ne</v>
      </c>
      <c r="BQ1283" s="54" t="str">
        <f t="shared" si="278"/>
        <v>ne</v>
      </c>
      <c r="BR1283" s="54" t="str">
        <f t="shared" si="279"/>
        <v>ne</v>
      </c>
      <c r="BS1283" s="54" t="str">
        <f t="shared" si="270"/>
        <v>ne</v>
      </c>
    </row>
    <row r="1284" spans="2:71" x14ac:dyDescent="0.2">
      <c r="B1284" s="54" t="e">
        <f>VLOOKUP(E1284,'VPS1'!$J$10:$J$29,1,FALSE)</f>
        <v>#N/A</v>
      </c>
      <c r="C1284" s="131" t="str">
        <f t="shared" si="271"/>
        <v/>
      </c>
      <c r="D1284" s="132"/>
      <c r="E1284" s="132"/>
      <c r="F1284" s="55"/>
      <c r="G1284" s="132"/>
      <c r="H1284" s="132"/>
      <c r="I1284" s="132"/>
      <c r="J1284" s="132"/>
      <c r="K1284" s="132"/>
      <c r="L1284" s="133"/>
      <c r="M1284" s="134"/>
      <c r="N1284" s="132"/>
      <c r="O1284" s="132"/>
      <c r="P1284" s="134" t="str">
        <f t="shared" si="272"/>
        <v>nepildyti</v>
      </c>
      <c r="Q1284" s="135" t="str">
        <f t="shared" si="27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80"/>
        <v>0</v>
      </c>
      <c r="BH1284" s="54">
        <f t="shared" si="273"/>
        <v>0</v>
      </c>
      <c r="BI1284" s="54">
        <f t="shared" si="268"/>
        <v>0</v>
      </c>
      <c r="BJ1284" s="54">
        <f t="shared" si="281"/>
        <v>0</v>
      </c>
      <c r="BK1284" s="54">
        <f t="shared" si="269"/>
        <v>0</v>
      </c>
      <c r="BL1284" s="54">
        <f t="shared" si="274"/>
        <v>0</v>
      </c>
      <c r="BM1284" s="54">
        <f t="shared" si="275"/>
        <v>0</v>
      </c>
      <c r="BN1284" s="54" t="str">
        <f t="shared" si="276"/>
        <v>ne</v>
      </c>
      <c r="BO1284" s="54" t="str">
        <f t="shared" si="277"/>
        <v>ne</v>
      </c>
      <c r="BP1284" s="54" t="str">
        <f t="shared" si="277"/>
        <v>ne</v>
      </c>
      <c r="BQ1284" s="54" t="str">
        <f t="shared" si="278"/>
        <v>ne</v>
      </c>
      <c r="BR1284" s="54" t="str">
        <f t="shared" si="279"/>
        <v>ne</v>
      </c>
      <c r="BS1284" s="54" t="str">
        <f t="shared" si="270"/>
        <v>ne</v>
      </c>
    </row>
    <row r="1285" spans="2:71" x14ac:dyDescent="0.2">
      <c r="B1285" s="54" t="e">
        <f>VLOOKUP(E1285,'VPS1'!$J$10:$J$29,1,FALSE)</f>
        <v>#N/A</v>
      </c>
      <c r="C1285" s="131" t="str">
        <f t="shared" si="271"/>
        <v/>
      </c>
      <c r="D1285" s="132"/>
      <c r="E1285" s="132"/>
      <c r="F1285" s="55"/>
      <c r="G1285" s="132"/>
      <c r="H1285" s="132"/>
      <c r="I1285" s="132"/>
      <c r="J1285" s="132"/>
      <c r="K1285" s="132"/>
      <c r="L1285" s="133"/>
      <c r="M1285" s="134"/>
      <c r="N1285" s="132"/>
      <c r="O1285" s="132"/>
      <c r="P1285" s="134" t="str">
        <f t="shared" si="272"/>
        <v>nepildyti</v>
      </c>
      <c r="Q1285" s="135" t="str">
        <f t="shared" si="27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80"/>
        <v>0</v>
      </c>
      <c r="BH1285" s="54">
        <f t="shared" si="273"/>
        <v>0</v>
      </c>
      <c r="BI1285" s="54">
        <f t="shared" si="268"/>
        <v>0</v>
      </c>
      <c r="BJ1285" s="54">
        <f t="shared" si="281"/>
        <v>0</v>
      </c>
      <c r="BK1285" s="54">
        <f t="shared" si="269"/>
        <v>0</v>
      </c>
      <c r="BL1285" s="54">
        <f t="shared" si="274"/>
        <v>0</v>
      </c>
      <c r="BM1285" s="54">
        <f t="shared" si="275"/>
        <v>0</v>
      </c>
      <c r="BN1285" s="54" t="str">
        <f t="shared" si="276"/>
        <v>ne</v>
      </c>
      <c r="BO1285" s="54" t="str">
        <f t="shared" si="277"/>
        <v>ne</v>
      </c>
      <c r="BP1285" s="54" t="str">
        <f t="shared" si="277"/>
        <v>ne</v>
      </c>
      <c r="BQ1285" s="54" t="str">
        <f t="shared" si="278"/>
        <v>ne</v>
      </c>
      <c r="BR1285" s="54" t="str">
        <f t="shared" si="279"/>
        <v>ne</v>
      </c>
      <c r="BS1285" s="54" t="str">
        <f t="shared" si="270"/>
        <v>ne</v>
      </c>
    </row>
    <row r="1286" spans="2:71" x14ac:dyDescent="0.2">
      <c r="B1286" s="54" t="e">
        <f>VLOOKUP(E1286,'VPS1'!$J$10:$J$29,1,FALSE)</f>
        <v>#N/A</v>
      </c>
      <c r="C1286" s="131" t="str">
        <f t="shared" si="271"/>
        <v/>
      </c>
      <c r="D1286" s="132"/>
      <c r="E1286" s="132"/>
      <c r="F1286" s="55"/>
      <c r="G1286" s="132"/>
      <c r="H1286" s="132"/>
      <c r="I1286" s="132"/>
      <c r="J1286" s="132"/>
      <c r="K1286" s="132"/>
      <c r="L1286" s="133"/>
      <c r="M1286" s="134"/>
      <c r="N1286" s="132"/>
      <c r="O1286" s="132"/>
      <c r="P1286" s="134" t="str">
        <f t="shared" si="272"/>
        <v>nepildyti</v>
      </c>
      <c r="Q1286" s="135" t="str">
        <f t="shared" si="27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80"/>
        <v>0</v>
      </c>
      <c r="BH1286" s="54">
        <f t="shared" si="273"/>
        <v>0</v>
      </c>
      <c r="BI1286" s="54">
        <f t="shared" si="268"/>
        <v>0</v>
      </c>
      <c r="BJ1286" s="54">
        <f t="shared" si="281"/>
        <v>0</v>
      </c>
      <c r="BK1286" s="54">
        <f t="shared" si="269"/>
        <v>0</v>
      </c>
      <c r="BL1286" s="54">
        <f t="shared" si="274"/>
        <v>0</v>
      </c>
      <c r="BM1286" s="54">
        <f t="shared" si="275"/>
        <v>0</v>
      </c>
      <c r="BN1286" s="54" t="str">
        <f t="shared" si="276"/>
        <v>ne</v>
      </c>
      <c r="BO1286" s="54" t="str">
        <f t="shared" si="277"/>
        <v>ne</v>
      </c>
      <c r="BP1286" s="54" t="str">
        <f t="shared" si="277"/>
        <v>ne</v>
      </c>
      <c r="BQ1286" s="54" t="str">
        <f t="shared" si="278"/>
        <v>ne</v>
      </c>
      <c r="BR1286" s="54" t="str">
        <f t="shared" si="279"/>
        <v>ne</v>
      </c>
      <c r="BS1286" s="54" t="str">
        <f t="shared" si="270"/>
        <v>ne</v>
      </c>
    </row>
    <row r="1287" spans="2:71" x14ac:dyDescent="0.2">
      <c r="B1287" s="54" t="e">
        <f>VLOOKUP(E1287,'VPS1'!$J$10:$J$29,1,FALSE)</f>
        <v>#N/A</v>
      </c>
      <c r="C1287" s="131" t="str">
        <f t="shared" si="271"/>
        <v/>
      </c>
      <c r="D1287" s="132"/>
      <c r="E1287" s="132"/>
      <c r="F1287" s="55"/>
      <c r="G1287" s="132"/>
      <c r="H1287" s="132"/>
      <c r="I1287" s="132"/>
      <c r="J1287" s="132"/>
      <c r="K1287" s="132"/>
      <c r="L1287" s="133"/>
      <c r="M1287" s="134"/>
      <c r="N1287" s="132"/>
      <c r="O1287" s="132"/>
      <c r="P1287" s="134" t="str">
        <f t="shared" si="272"/>
        <v>nepildyti</v>
      </c>
      <c r="Q1287" s="135" t="str">
        <f t="shared" si="272"/>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80"/>
        <v>0</v>
      </c>
      <c r="BH1287" s="54">
        <f t="shared" si="273"/>
        <v>0</v>
      </c>
      <c r="BI1287" s="54">
        <f t="shared" si="268"/>
        <v>0</v>
      </c>
      <c r="BJ1287" s="54">
        <f t="shared" si="281"/>
        <v>0</v>
      </c>
      <c r="BK1287" s="54">
        <f t="shared" si="269"/>
        <v>0</v>
      </c>
      <c r="BL1287" s="54">
        <f t="shared" si="274"/>
        <v>0</v>
      </c>
      <c r="BM1287" s="54">
        <f t="shared" si="275"/>
        <v>0</v>
      </c>
      <c r="BN1287" s="54" t="str">
        <f t="shared" si="276"/>
        <v>ne</v>
      </c>
      <c r="BO1287" s="54" t="str">
        <f t="shared" si="277"/>
        <v>ne</v>
      </c>
      <c r="BP1287" s="54" t="str">
        <f t="shared" si="277"/>
        <v>ne</v>
      </c>
      <c r="BQ1287" s="54" t="str">
        <f t="shared" si="278"/>
        <v>ne</v>
      </c>
      <c r="BR1287" s="54" t="str">
        <f t="shared" si="279"/>
        <v>ne</v>
      </c>
      <c r="BS1287" s="54" t="str">
        <f t="shared" si="270"/>
        <v>ne</v>
      </c>
    </row>
    <row r="1288" spans="2:71" x14ac:dyDescent="0.2">
      <c r="B1288" s="54" t="e">
        <f>VLOOKUP(E1288,'VPS1'!$J$10:$J$29,1,FALSE)</f>
        <v>#N/A</v>
      </c>
      <c r="C1288" s="131" t="str">
        <f t="shared" si="271"/>
        <v/>
      </c>
      <c r="D1288" s="132"/>
      <c r="E1288" s="132"/>
      <c r="F1288" s="55"/>
      <c r="G1288" s="132"/>
      <c r="H1288" s="132"/>
      <c r="I1288" s="132"/>
      <c r="J1288" s="132"/>
      <c r="K1288" s="132"/>
      <c r="L1288" s="133"/>
      <c r="M1288" s="134"/>
      <c r="N1288" s="132"/>
      <c r="O1288" s="132"/>
      <c r="P1288" s="134" t="str">
        <f t="shared" si="272"/>
        <v>nepildyti</v>
      </c>
      <c r="Q1288" s="135" t="str">
        <f t="shared" si="272"/>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80"/>
        <v>0</v>
      </c>
      <c r="BH1288" s="54">
        <f t="shared" si="273"/>
        <v>0</v>
      </c>
      <c r="BI1288" s="54">
        <f t="shared" si="268"/>
        <v>0</v>
      </c>
      <c r="BJ1288" s="54">
        <f t="shared" si="281"/>
        <v>0</v>
      </c>
      <c r="BK1288" s="54">
        <f t="shared" si="269"/>
        <v>0</v>
      </c>
      <c r="BL1288" s="54">
        <f t="shared" si="274"/>
        <v>0</v>
      </c>
      <c r="BM1288" s="54">
        <f t="shared" si="275"/>
        <v>0</v>
      </c>
      <c r="BN1288" s="54" t="str">
        <f t="shared" si="276"/>
        <v>ne</v>
      </c>
      <c r="BO1288" s="54" t="str">
        <f t="shared" si="277"/>
        <v>ne</v>
      </c>
      <c r="BP1288" s="54" t="str">
        <f t="shared" si="277"/>
        <v>ne</v>
      </c>
      <c r="BQ1288" s="54" t="str">
        <f t="shared" si="278"/>
        <v>ne</v>
      </c>
      <c r="BR1288" s="54" t="str">
        <f t="shared" si="279"/>
        <v>ne</v>
      </c>
      <c r="BS1288" s="54" t="str">
        <f t="shared" si="270"/>
        <v>ne</v>
      </c>
    </row>
    <row r="1289" spans="2:71" x14ac:dyDescent="0.2">
      <c r="B1289" s="54" t="e">
        <f>VLOOKUP(E1289,'VPS1'!$J$10:$J$29,1,FALSE)</f>
        <v>#N/A</v>
      </c>
      <c r="C1289" s="131" t="str">
        <f t="shared" si="271"/>
        <v/>
      </c>
      <c r="D1289" s="132"/>
      <c r="E1289" s="132"/>
      <c r="F1289" s="55"/>
      <c r="G1289" s="132"/>
      <c r="H1289" s="132"/>
      <c r="I1289" s="132"/>
      <c r="J1289" s="132"/>
      <c r="K1289" s="132"/>
      <c r="L1289" s="133"/>
      <c r="M1289" s="134"/>
      <c r="N1289" s="132"/>
      <c r="O1289" s="132"/>
      <c r="P1289" s="134" t="str">
        <f t="shared" si="272"/>
        <v>nepildyti</v>
      </c>
      <c r="Q1289" s="135" t="str">
        <f t="shared" si="272"/>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80"/>
        <v>0</v>
      </c>
      <c r="BH1289" s="54">
        <f t="shared" si="273"/>
        <v>0</v>
      </c>
      <c r="BI1289" s="54">
        <f t="shared" si="268"/>
        <v>0</v>
      </c>
      <c r="BJ1289" s="54">
        <f t="shared" si="281"/>
        <v>0</v>
      </c>
      <c r="BK1289" s="54">
        <f t="shared" si="269"/>
        <v>0</v>
      </c>
      <c r="BL1289" s="54">
        <f t="shared" si="274"/>
        <v>0</v>
      </c>
      <c r="BM1289" s="54">
        <f t="shared" si="275"/>
        <v>0</v>
      </c>
      <c r="BN1289" s="54" t="str">
        <f t="shared" si="276"/>
        <v>ne</v>
      </c>
      <c r="BO1289" s="54" t="str">
        <f t="shared" si="277"/>
        <v>ne</v>
      </c>
      <c r="BP1289" s="54" t="str">
        <f t="shared" si="277"/>
        <v>ne</v>
      </c>
      <c r="BQ1289" s="54" t="str">
        <f t="shared" si="278"/>
        <v>ne</v>
      </c>
      <c r="BR1289" s="54" t="str">
        <f t="shared" si="279"/>
        <v>ne</v>
      </c>
      <c r="BS1289" s="54" t="str">
        <f t="shared" si="270"/>
        <v>ne</v>
      </c>
    </row>
    <row r="1290" spans="2:71" x14ac:dyDescent="0.2">
      <c r="B1290" s="54" t="e">
        <f>VLOOKUP(E1290,'VPS1'!$J$10:$J$29,1,FALSE)</f>
        <v>#N/A</v>
      </c>
      <c r="C1290" s="131" t="str">
        <f t="shared" si="271"/>
        <v/>
      </c>
      <c r="D1290" s="132"/>
      <c r="E1290" s="132"/>
      <c r="F1290" s="55"/>
      <c r="G1290" s="132"/>
      <c r="H1290" s="132"/>
      <c r="I1290" s="132"/>
      <c r="J1290" s="132"/>
      <c r="K1290" s="132"/>
      <c r="L1290" s="133"/>
      <c r="M1290" s="134"/>
      <c r="N1290" s="132"/>
      <c r="O1290" s="132"/>
      <c r="P1290" s="134" t="str">
        <f t="shared" si="272"/>
        <v>nepildyti</v>
      </c>
      <c r="Q1290" s="135" t="str">
        <f t="shared" si="272"/>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80"/>
        <v>0</v>
      </c>
      <c r="BH1290" s="54">
        <f t="shared" si="273"/>
        <v>0</v>
      </c>
      <c r="BI1290" s="54">
        <f t="shared" ref="BI1290:BI1353" si="282">IF($AH1290&gt;0,YEAR($AH1290),)</f>
        <v>0</v>
      </c>
      <c r="BJ1290" s="54">
        <f t="shared" si="281"/>
        <v>0</v>
      </c>
      <c r="BK1290" s="54">
        <f t="shared" ref="BK1290:BK1353" si="283">IF($AJ1290&gt;0,YEAR($AJ1290),)</f>
        <v>0</v>
      </c>
      <c r="BL1290" s="54">
        <f t="shared" si="274"/>
        <v>0</v>
      </c>
      <c r="BM1290" s="54">
        <f t="shared" si="275"/>
        <v>0</v>
      </c>
      <c r="BN1290" s="54" t="str">
        <f t="shared" si="276"/>
        <v>ne</v>
      </c>
      <c r="BO1290" s="54" t="str">
        <f t="shared" si="277"/>
        <v>ne</v>
      </c>
      <c r="BP1290" s="54" t="str">
        <f t="shared" si="277"/>
        <v>ne</v>
      </c>
      <c r="BQ1290" s="54" t="str">
        <f t="shared" si="278"/>
        <v>ne</v>
      </c>
      <c r="BR1290" s="54" t="str">
        <f t="shared" si="279"/>
        <v>ne</v>
      </c>
      <c r="BS1290" s="54" t="str">
        <f t="shared" ref="BS1290:BS1353" si="284">IF(BK1290&gt;0,"taip","ne")</f>
        <v>ne</v>
      </c>
    </row>
    <row r="1291" spans="2:71" x14ac:dyDescent="0.2">
      <c r="B1291" s="54" t="e">
        <f>VLOOKUP(E1291,'VPS1'!$J$10:$J$29,1,FALSE)</f>
        <v>#N/A</v>
      </c>
      <c r="C1291" s="131" t="str">
        <f t="shared" ref="C1291:C1354" si="285">LEFT(E1291,4)</f>
        <v/>
      </c>
      <c r="D1291" s="132"/>
      <c r="E1291" s="132"/>
      <c r="F1291" s="55"/>
      <c r="G1291" s="132"/>
      <c r="H1291" s="132"/>
      <c r="I1291" s="132"/>
      <c r="J1291" s="132"/>
      <c r="K1291" s="132"/>
      <c r="L1291" s="133"/>
      <c r="M1291" s="134"/>
      <c r="N1291" s="132"/>
      <c r="O1291" s="132"/>
      <c r="P1291" s="134" t="str">
        <f t="shared" ref="P1291:Q1354" si="286">IF($N1291="fizinis asmuo","užpildykite","nepildyti")</f>
        <v>nepildyti</v>
      </c>
      <c r="Q1291" s="135" t="str">
        <f t="shared" si="286"/>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80"/>
        <v>0</v>
      </c>
      <c r="BH1291" s="54">
        <f t="shared" ref="BH1291:BH1354" si="287">IF($AF1291&gt;0,YEAR($AF1291),)</f>
        <v>0</v>
      </c>
      <c r="BI1291" s="54">
        <f t="shared" si="282"/>
        <v>0</v>
      </c>
      <c r="BJ1291" s="54">
        <f t="shared" si="281"/>
        <v>0</v>
      </c>
      <c r="BK1291" s="54">
        <f t="shared" si="283"/>
        <v>0</v>
      </c>
      <c r="BL1291" s="54">
        <f t="shared" ref="BL1291:BL1354" si="288">IF($AK1291&gt;0,$AK1291,)</f>
        <v>0</v>
      </c>
      <c r="BM1291" s="54">
        <f t="shared" ref="BM1291:BM1354" si="289">IF($AL1291&gt;0,$AL1291,)</f>
        <v>0</v>
      </c>
      <c r="BN1291" s="54" t="str">
        <f t="shared" ref="BN1291:BN1354" si="290">IF(BH1291&gt;0,"taip","ne")</f>
        <v>ne</v>
      </c>
      <c r="BO1291" s="54" t="str">
        <f t="shared" ref="BO1291:BP1354" si="291">IF(BI1291&gt;0,"taip","ne")</f>
        <v>ne</v>
      </c>
      <c r="BP1291" s="54" t="str">
        <f t="shared" si="291"/>
        <v>ne</v>
      </c>
      <c r="BQ1291" s="54" t="str">
        <f t="shared" ref="BQ1291:BQ1354" si="292">IF(BL1291&gt;0,"taip","ne")</f>
        <v>ne</v>
      </c>
      <c r="BR1291" s="54" t="str">
        <f t="shared" ref="BR1291:BR1354" si="293">IF(BM1291&gt;0,"taip","ne")</f>
        <v>ne</v>
      </c>
      <c r="BS1291" s="54" t="str">
        <f t="shared" si="284"/>
        <v>ne</v>
      </c>
    </row>
    <row r="1292" spans="2:71" x14ac:dyDescent="0.2">
      <c r="B1292" s="54" t="e">
        <f>VLOOKUP(E1292,'VPS1'!$J$10:$J$29,1,FALSE)</f>
        <v>#N/A</v>
      </c>
      <c r="C1292" s="131" t="str">
        <f t="shared" si="285"/>
        <v/>
      </c>
      <c r="D1292" s="132"/>
      <c r="E1292" s="132"/>
      <c r="F1292" s="55"/>
      <c r="G1292" s="132"/>
      <c r="H1292" s="132"/>
      <c r="I1292" s="132"/>
      <c r="J1292" s="132"/>
      <c r="K1292" s="132"/>
      <c r="L1292" s="133"/>
      <c r="M1292" s="134"/>
      <c r="N1292" s="132"/>
      <c r="O1292" s="132"/>
      <c r="P1292" s="134" t="str">
        <f t="shared" si="286"/>
        <v>nepildyti</v>
      </c>
      <c r="Q1292" s="135" t="str">
        <f t="shared" si="28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80"/>
        <v>0</v>
      </c>
      <c r="BH1292" s="54">
        <f t="shared" si="287"/>
        <v>0</v>
      </c>
      <c r="BI1292" s="54">
        <f t="shared" si="282"/>
        <v>0</v>
      </c>
      <c r="BJ1292" s="54">
        <f t="shared" si="281"/>
        <v>0</v>
      </c>
      <c r="BK1292" s="54">
        <f t="shared" si="283"/>
        <v>0</v>
      </c>
      <c r="BL1292" s="54">
        <f t="shared" si="288"/>
        <v>0</v>
      </c>
      <c r="BM1292" s="54">
        <f t="shared" si="289"/>
        <v>0</v>
      </c>
      <c r="BN1292" s="54" t="str">
        <f t="shared" si="290"/>
        <v>ne</v>
      </c>
      <c r="BO1292" s="54" t="str">
        <f t="shared" si="291"/>
        <v>ne</v>
      </c>
      <c r="BP1292" s="54" t="str">
        <f t="shared" si="291"/>
        <v>ne</v>
      </c>
      <c r="BQ1292" s="54" t="str">
        <f t="shared" si="292"/>
        <v>ne</v>
      </c>
      <c r="BR1292" s="54" t="str">
        <f t="shared" si="293"/>
        <v>ne</v>
      </c>
      <c r="BS1292" s="54" t="str">
        <f t="shared" si="284"/>
        <v>ne</v>
      </c>
    </row>
    <row r="1293" spans="2:71" x14ac:dyDescent="0.2">
      <c r="B1293" s="54" t="e">
        <f>VLOOKUP(E1293,'VPS1'!$J$10:$J$29,1,FALSE)</f>
        <v>#N/A</v>
      </c>
      <c r="C1293" s="131" t="str">
        <f t="shared" si="285"/>
        <v/>
      </c>
      <c r="D1293" s="132"/>
      <c r="E1293" s="132"/>
      <c r="F1293" s="55"/>
      <c r="G1293" s="132"/>
      <c r="H1293" s="132"/>
      <c r="I1293" s="132"/>
      <c r="J1293" s="132"/>
      <c r="K1293" s="132"/>
      <c r="L1293" s="133"/>
      <c r="M1293" s="134"/>
      <c r="N1293" s="132"/>
      <c r="O1293" s="132"/>
      <c r="P1293" s="134" t="str">
        <f t="shared" si="286"/>
        <v>nepildyti</v>
      </c>
      <c r="Q1293" s="135" t="str">
        <f t="shared" si="28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80"/>
        <v>0</v>
      </c>
      <c r="BH1293" s="54">
        <f t="shared" si="287"/>
        <v>0</v>
      </c>
      <c r="BI1293" s="54">
        <f t="shared" si="282"/>
        <v>0</v>
      </c>
      <c r="BJ1293" s="54">
        <f t="shared" si="281"/>
        <v>0</v>
      </c>
      <c r="BK1293" s="54">
        <f t="shared" si="283"/>
        <v>0</v>
      </c>
      <c r="BL1293" s="54">
        <f t="shared" si="288"/>
        <v>0</v>
      </c>
      <c r="BM1293" s="54">
        <f t="shared" si="289"/>
        <v>0</v>
      </c>
      <c r="BN1293" s="54" t="str">
        <f t="shared" si="290"/>
        <v>ne</v>
      </c>
      <c r="BO1293" s="54" t="str">
        <f t="shared" si="291"/>
        <v>ne</v>
      </c>
      <c r="BP1293" s="54" t="str">
        <f t="shared" si="291"/>
        <v>ne</v>
      </c>
      <c r="BQ1293" s="54" t="str">
        <f t="shared" si="292"/>
        <v>ne</v>
      </c>
      <c r="BR1293" s="54" t="str">
        <f t="shared" si="293"/>
        <v>ne</v>
      </c>
      <c r="BS1293" s="54" t="str">
        <f t="shared" si="284"/>
        <v>ne</v>
      </c>
    </row>
    <row r="1294" spans="2:71" x14ac:dyDescent="0.2">
      <c r="B1294" s="54" t="e">
        <f>VLOOKUP(E1294,'VPS1'!$J$10:$J$29,1,FALSE)</f>
        <v>#N/A</v>
      </c>
      <c r="C1294" s="131" t="str">
        <f t="shared" si="285"/>
        <v/>
      </c>
      <c r="D1294" s="132"/>
      <c r="E1294" s="132"/>
      <c r="F1294" s="55"/>
      <c r="G1294" s="132"/>
      <c r="H1294" s="132"/>
      <c r="I1294" s="132"/>
      <c r="J1294" s="132"/>
      <c r="K1294" s="132"/>
      <c r="L1294" s="133"/>
      <c r="M1294" s="134"/>
      <c r="N1294" s="132"/>
      <c r="O1294" s="132"/>
      <c r="P1294" s="134" t="str">
        <f t="shared" si="286"/>
        <v>nepildyti</v>
      </c>
      <c r="Q1294" s="135" t="str">
        <f t="shared" si="28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80"/>
        <v>0</v>
      </c>
      <c r="BH1294" s="54">
        <f t="shared" si="287"/>
        <v>0</v>
      </c>
      <c r="BI1294" s="54">
        <f t="shared" si="282"/>
        <v>0</v>
      </c>
      <c r="BJ1294" s="54">
        <f t="shared" si="281"/>
        <v>0</v>
      </c>
      <c r="BK1294" s="54">
        <f t="shared" si="283"/>
        <v>0</v>
      </c>
      <c r="BL1294" s="54">
        <f t="shared" si="288"/>
        <v>0</v>
      </c>
      <c r="BM1294" s="54">
        <f t="shared" si="289"/>
        <v>0</v>
      </c>
      <c r="BN1294" s="54" t="str">
        <f t="shared" si="290"/>
        <v>ne</v>
      </c>
      <c r="BO1294" s="54" t="str">
        <f t="shared" si="291"/>
        <v>ne</v>
      </c>
      <c r="BP1294" s="54" t="str">
        <f t="shared" si="291"/>
        <v>ne</v>
      </c>
      <c r="BQ1294" s="54" t="str">
        <f t="shared" si="292"/>
        <v>ne</v>
      </c>
      <c r="BR1294" s="54" t="str">
        <f t="shared" si="293"/>
        <v>ne</v>
      </c>
      <c r="BS1294" s="54" t="str">
        <f t="shared" si="284"/>
        <v>ne</v>
      </c>
    </row>
    <row r="1295" spans="2:71" x14ac:dyDescent="0.2">
      <c r="B1295" s="54" t="e">
        <f>VLOOKUP(E1295,'VPS1'!$J$10:$J$29,1,FALSE)</f>
        <v>#N/A</v>
      </c>
      <c r="C1295" s="131" t="str">
        <f t="shared" si="285"/>
        <v/>
      </c>
      <c r="D1295" s="132"/>
      <c r="E1295" s="132"/>
      <c r="F1295" s="55"/>
      <c r="G1295" s="132"/>
      <c r="H1295" s="132"/>
      <c r="I1295" s="132"/>
      <c r="J1295" s="132"/>
      <c r="K1295" s="132"/>
      <c r="L1295" s="133"/>
      <c r="M1295" s="134"/>
      <c r="N1295" s="132"/>
      <c r="O1295" s="132"/>
      <c r="P1295" s="134" t="str">
        <f t="shared" si="286"/>
        <v>nepildyti</v>
      </c>
      <c r="Q1295" s="135" t="str">
        <f t="shared" si="28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80"/>
        <v>0</v>
      </c>
      <c r="BH1295" s="54">
        <f t="shared" si="287"/>
        <v>0</v>
      </c>
      <c r="BI1295" s="54">
        <f t="shared" si="282"/>
        <v>0</v>
      </c>
      <c r="BJ1295" s="54">
        <f t="shared" si="281"/>
        <v>0</v>
      </c>
      <c r="BK1295" s="54">
        <f t="shared" si="283"/>
        <v>0</v>
      </c>
      <c r="BL1295" s="54">
        <f t="shared" si="288"/>
        <v>0</v>
      </c>
      <c r="BM1295" s="54">
        <f t="shared" si="289"/>
        <v>0</v>
      </c>
      <c r="BN1295" s="54" t="str">
        <f t="shared" si="290"/>
        <v>ne</v>
      </c>
      <c r="BO1295" s="54" t="str">
        <f t="shared" si="291"/>
        <v>ne</v>
      </c>
      <c r="BP1295" s="54" t="str">
        <f t="shared" si="291"/>
        <v>ne</v>
      </c>
      <c r="BQ1295" s="54" t="str">
        <f t="shared" si="292"/>
        <v>ne</v>
      </c>
      <c r="BR1295" s="54" t="str">
        <f t="shared" si="293"/>
        <v>ne</v>
      </c>
      <c r="BS1295" s="54" t="str">
        <f t="shared" si="284"/>
        <v>ne</v>
      </c>
    </row>
    <row r="1296" spans="2:71" x14ac:dyDescent="0.2">
      <c r="B1296" s="54" t="e">
        <f>VLOOKUP(E1296,'VPS1'!$J$10:$J$29,1,FALSE)</f>
        <v>#N/A</v>
      </c>
      <c r="C1296" s="131" t="str">
        <f t="shared" si="285"/>
        <v/>
      </c>
      <c r="D1296" s="132"/>
      <c r="E1296" s="132"/>
      <c r="F1296" s="55"/>
      <c r="G1296" s="132"/>
      <c r="H1296" s="132"/>
      <c r="I1296" s="132"/>
      <c r="J1296" s="132"/>
      <c r="K1296" s="132"/>
      <c r="L1296" s="133"/>
      <c r="M1296" s="134"/>
      <c r="N1296" s="132"/>
      <c r="O1296" s="132"/>
      <c r="P1296" s="134" t="str">
        <f t="shared" si="286"/>
        <v>nepildyti</v>
      </c>
      <c r="Q1296" s="135" t="str">
        <f t="shared" si="28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80"/>
        <v>0</v>
      </c>
      <c r="BH1296" s="54">
        <f t="shared" si="287"/>
        <v>0</v>
      </c>
      <c r="BI1296" s="54">
        <f t="shared" si="282"/>
        <v>0</v>
      </c>
      <c r="BJ1296" s="54">
        <f t="shared" si="281"/>
        <v>0</v>
      </c>
      <c r="BK1296" s="54">
        <f t="shared" si="283"/>
        <v>0</v>
      </c>
      <c r="BL1296" s="54">
        <f t="shared" si="288"/>
        <v>0</v>
      </c>
      <c r="BM1296" s="54">
        <f t="shared" si="289"/>
        <v>0</v>
      </c>
      <c r="BN1296" s="54" t="str">
        <f t="shared" si="290"/>
        <v>ne</v>
      </c>
      <c r="BO1296" s="54" t="str">
        <f t="shared" si="291"/>
        <v>ne</v>
      </c>
      <c r="BP1296" s="54" t="str">
        <f t="shared" si="291"/>
        <v>ne</v>
      </c>
      <c r="BQ1296" s="54" t="str">
        <f t="shared" si="292"/>
        <v>ne</v>
      </c>
      <c r="BR1296" s="54" t="str">
        <f t="shared" si="293"/>
        <v>ne</v>
      </c>
      <c r="BS1296" s="54" t="str">
        <f t="shared" si="284"/>
        <v>ne</v>
      </c>
    </row>
    <row r="1297" spans="2:71" x14ac:dyDescent="0.2">
      <c r="B1297" s="54" t="e">
        <f>VLOOKUP(E1297,'VPS1'!$J$10:$J$29,1,FALSE)</f>
        <v>#N/A</v>
      </c>
      <c r="C1297" s="131" t="str">
        <f t="shared" si="285"/>
        <v/>
      </c>
      <c r="D1297" s="132"/>
      <c r="E1297" s="132"/>
      <c r="F1297" s="55"/>
      <c r="G1297" s="132"/>
      <c r="H1297" s="132"/>
      <c r="I1297" s="132"/>
      <c r="J1297" s="132"/>
      <c r="K1297" s="132"/>
      <c r="L1297" s="133"/>
      <c r="M1297" s="134"/>
      <c r="N1297" s="132"/>
      <c r="O1297" s="132"/>
      <c r="P1297" s="134" t="str">
        <f t="shared" si="286"/>
        <v>nepildyti</v>
      </c>
      <c r="Q1297" s="135" t="str">
        <f t="shared" si="28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80"/>
        <v>0</v>
      </c>
      <c r="BH1297" s="54">
        <f t="shared" si="287"/>
        <v>0</v>
      </c>
      <c r="BI1297" s="54">
        <f t="shared" si="282"/>
        <v>0</v>
      </c>
      <c r="BJ1297" s="54">
        <f t="shared" si="281"/>
        <v>0</v>
      </c>
      <c r="BK1297" s="54">
        <f t="shared" si="283"/>
        <v>0</v>
      </c>
      <c r="BL1297" s="54">
        <f t="shared" si="288"/>
        <v>0</v>
      </c>
      <c r="BM1297" s="54">
        <f t="shared" si="289"/>
        <v>0</v>
      </c>
      <c r="BN1297" s="54" t="str">
        <f t="shared" si="290"/>
        <v>ne</v>
      </c>
      <c r="BO1297" s="54" t="str">
        <f t="shared" si="291"/>
        <v>ne</v>
      </c>
      <c r="BP1297" s="54" t="str">
        <f t="shared" si="291"/>
        <v>ne</v>
      </c>
      <c r="BQ1297" s="54" t="str">
        <f t="shared" si="292"/>
        <v>ne</v>
      </c>
      <c r="BR1297" s="54" t="str">
        <f t="shared" si="293"/>
        <v>ne</v>
      </c>
      <c r="BS1297" s="54" t="str">
        <f t="shared" si="284"/>
        <v>ne</v>
      </c>
    </row>
    <row r="1298" spans="2:71" x14ac:dyDescent="0.2">
      <c r="B1298" s="54" t="e">
        <f>VLOOKUP(E1298,'VPS1'!$J$10:$J$29,1,FALSE)</f>
        <v>#N/A</v>
      </c>
      <c r="C1298" s="131" t="str">
        <f t="shared" si="285"/>
        <v/>
      </c>
      <c r="D1298" s="132"/>
      <c r="E1298" s="132"/>
      <c r="F1298" s="55"/>
      <c r="G1298" s="132"/>
      <c r="H1298" s="132"/>
      <c r="I1298" s="132"/>
      <c r="J1298" s="132"/>
      <c r="K1298" s="132"/>
      <c r="L1298" s="133"/>
      <c r="M1298" s="134"/>
      <c r="N1298" s="132"/>
      <c r="O1298" s="132"/>
      <c r="P1298" s="134" t="str">
        <f t="shared" si="286"/>
        <v>nepildyti</v>
      </c>
      <c r="Q1298" s="135" t="str">
        <f t="shared" si="28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si="280"/>
        <v>0</v>
      </c>
      <c r="BH1298" s="54">
        <f t="shared" si="287"/>
        <v>0</v>
      </c>
      <c r="BI1298" s="54">
        <f t="shared" si="282"/>
        <v>0</v>
      </c>
      <c r="BJ1298" s="54">
        <f t="shared" si="281"/>
        <v>0</v>
      </c>
      <c r="BK1298" s="54">
        <f t="shared" si="283"/>
        <v>0</v>
      </c>
      <c r="BL1298" s="54">
        <f t="shared" si="288"/>
        <v>0</v>
      </c>
      <c r="BM1298" s="54">
        <f t="shared" si="289"/>
        <v>0</v>
      </c>
      <c r="BN1298" s="54" t="str">
        <f t="shared" si="290"/>
        <v>ne</v>
      </c>
      <c r="BO1298" s="54" t="str">
        <f t="shared" si="291"/>
        <v>ne</v>
      </c>
      <c r="BP1298" s="54" t="str">
        <f t="shared" si="291"/>
        <v>ne</v>
      </c>
      <c r="BQ1298" s="54" t="str">
        <f t="shared" si="292"/>
        <v>ne</v>
      </c>
      <c r="BR1298" s="54" t="str">
        <f t="shared" si="293"/>
        <v>ne</v>
      </c>
      <c r="BS1298" s="54" t="str">
        <f t="shared" si="284"/>
        <v>ne</v>
      </c>
    </row>
    <row r="1299" spans="2:71" x14ac:dyDescent="0.2">
      <c r="B1299" s="54" t="e">
        <f>VLOOKUP(E1299,'VPS1'!$J$10:$J$29,1,FALSE)</f>
        <v>#N/A</v>
      </c>
      <c r="C1299" s="131" t="str">
        <f t="shared" si="285"/>
        <v/>
      </c>
      <c r="D1299" s="132"/>
      <c r="E1299" s="132"/>
      <c r="F1299" s="55"/>
      <c r="G1299" s="132"/>
      <c r="H1299" s="132"/>
      <c r="I1299" s="132"/>
      <c r="J1299" s="132"/>
      <c r="K1299" s="132"/>
      <c r="L1299" s="133"/>
      <c r="M1299" s="134"/>
      <c r="N1299" s="132"/>
      <c r="O1299" s="132"/>
      <c r="P1299" s="134" t="str">
        <f t="shared" si="286"/>
        <v>nepildyti</v>
      </c>
      <c r="Q1299" s="135" t="str">
        <f t="shared" si="28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80"/>
        <v>0</v>
      </c>
      <c r="BH1299" s="54">
        <f t="shared" si="287"/>
        <v>0</v>
      </c>
      <c r="BI1299" s="54">
        <f t="shared" si="282"/>
        <v>0</v>
      </c>
      <c r="BJ1299" s="54">
        <f t="shared" si="281"/>
        <v>0</v>
      </c>
      <c r="BK1299" s="54">
        <f t="shared" si="283"/>
        <v>0</v>
      </c>
      <c r="BL1299" s="54">
        <f t="shared" si="288"/>
        <v>0</v>
      </c>
      <c r="BM1299" s="54">
        <f t="shared" si="289"/>
        <v>0</v>
      </c>
      <c r="BN1299" s="54" t="str">
        <f t="shared" si="290"/>
        <v>ne</v>
      </c>
      <c r="BO1299" s="54" t="str">
        <f t="shared" si="291"/>
        <v>ne</v>
      </c>
      <c r="BP1299" s="54" t="str">
        <f t="shared" si="291"/>
        <v>ne</v>
      </c>
      <c r="BQ1299" s="54" t="str">
        <f t="shared" si="292"/>
        <v>ne</v>
      </c>
      <c r="BR1299" s="54" t="str">
        <f t="shared" si="293"/>
        <v>ne</v>
      </c>
      <c r="BS1299" s="54" t="str">
        <f t="shared" si="284"/>
        <v>ne</v>
      </c>
    </row>
    <row r="1300" spans="2:71" x14ac:dyDescent="0.2">
      <c r="B1300" s="54" t="e">
        <f>VLOOKUP(E1300,'VPS1'!$J$10:$J$29,1,FALSE)</f>
        <v>#N/A</v>
      </c>
      <c r="C1300" s="131" t="str">
        <f t="shared" si="285"/>
        <v/>
      </c>
      <c r="D1300" s="132"/>
      <c r="E1300" s="132"/>
      <c r="F1300" s="55"/>
      <c r="G1300" s="132"/>
      <c r="H1300" s="132"/>
      <c r="I1300" s="132"/>
      <c r="J1300" s="132"/>
      <c r="K1300" s="132"/>
      <c r="L1300" s="133"/>
      <c r="M1300" s="134"/>
      <c r="N1300" s="132"/>
      <c r="O1300" s="132"/>
      <c r="P1300" s="134" t="str">
        <f t="shared" si="286"/>
        <v>nepildyti</v>
      </c>
      <c r="Q1300" s="135" t="str">
        <f t="shared" si="28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80"/>
        <v>0</v>
      </c>
      <c r="BH1300" s="54">
        <f t="shared" si="287"/>
        <v>0</v>
      </c>
      <c r="BI1300" s="54">
        <f t="shared" si="282"/>
        <v>0</v>
      </c>
      <c r="BJ1300" s="54">
        <f t="shared" si="281"/>
        <v>0</v>
      </c>
      <c r="BK1300" s="54">
        <f t="shared" si="283"/>
        <v>0</v>
      </c>
      <c r="BL1300" s="54">
        <f t="shared" si="288"/>
        <v>0</v>
      </c>
      <c r="BM1300" s="54">
        <f t="shared" si="289"/>
        <v>0</v>
      </c>
      <c r="BN1300" s="54" t="str">
        <f t="shared" si="290"/>
        <v>ne</v>
      </c>
      <c r="BO1300" s="54" t="str">
        <f t="shared" si="291"/>
        <v>ne</v>
      </c>
      <c r="BP1300" s="54" t="str">
        <f t="shared" si="291"/>
        <v>ne</v>
      </c>
      <c r="BQ1300" s="54" t="str">
        <f t="shared" si="292"/>
        <v>ne</v>
      </c>
      <c r="BR1300" s="54" t="str">
        <f t="shared" si="293"/>
        <v>ne</v>
      </c>
      <c r="BS1300" s="54" t="str">
        <f t="shared" si="284"/>
        <v>ne</v>
      </c>
    </row>
    <row r="1301" spans="2:71" x14ac:dyDescent="0.2">
      <c r="B1301" s="54" t="e">
        <f>VLOOKUP(E1301,'VPS1'!$J$10:$J$29,1,FALSE)</f>
        <v>#N/A</v>
      </c>
      <c r="C1301" s="131" t="str">
        <f t="shared" si="285"/>
        <v/>
      </c>
      <c r="D1301" s="132"/>
      <c r="E1301" s="132"/>
      <c r="F1301" s="55"/>
      <c r="G1301" s="132"/>
      <c r="H1301" s="132"/>
      <c r="I1301" s="132"/>
      <c r="J1301" s="132"/>
      <c r="K1301" s="132"/>
      <c r="L1301" s="133"/>
      <c r="M1301" s="134"/>
      <c r="N1301" s="132"/>
      <c r="O1301" s="132"/>
      <c r="P1301" s="134" t="str">
        <f t="shared" si="286"/>
        <v>nepildyti</v>
      </c>
      <c r="Q1301" s="135" t="str">
        <f t="shared" si="28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80"/>
        <v>0</v>
      </c>
      <c r="BH1301" s="54">
        <f t="shared" si="287"/>
        <v>0</v>
      </c>
      <c r="BI1301" s="54">
        <f t="shared" si="282"/>
        <v>0</v>
      </c>
      <c r="BJ1301" s="54">
        <f t="shared" si="281"/>
        <v>0</v>
      </c>
      <c r="BK1301" s="54">
        <f t="shared" si="283"/>
        <v>0</v>
      </c>
      <c r="BL1301" s="54">
        <f t="shared" si="288"/>
        <v>0</v>
      </c>
      <c r="BM1301" s="54">
        <f t="shared" si="289"/>
        <v>0</v>
      </c>
      <c r="BN1301" s="54" t="str">
        <f t="shared" si="290"/>
        <v>ne</v>
      </c>
      <c r="BO1301" s="54" t="str">
        <f t="shared" si="291"/>
        <v>ne</v>
      </c>
      <c r="BP1301" s="54" t="str">
        <f t="shared" si="291"/>
        <v>ne</v>
      </c>
      <c r="BQ1301" s="54" t="str">
        <f t="shared" si="292"/>
        <v>ne</v>
      </c>
      <c r="BR1301" s="54" t="str">
        <f t="shared" si="293"/>
        <v>ne</v>
      </c>
      <c r="BS1301" s="54" t="str">
        <f t="shared" si="284"/>
        <v>ne</v>
      </c>
    </row>
    <row r="1302" spans="2:71" x14ac:dyDescent="0.2">
      <c r="B1302" s="54" t="e">
        <f>VLOOKUP(E1302,'VPS1'!$J$10:$J$29,1,FALSE)</f>
        <v>#N/A</v>
      </c>
      <c r="C1302" s="131" t="str">
        <f t="shared" si="285"/>
        <v/>
      </c>
      <c r="D1302" s="132"/>
      <c r="E1302" s="132"/>
      <c r="F1302" s="55"/>
      <c r="G1302" s="132"/>
      <c r="H1302" s="132"/>
      <c r="I1302" s="132"/>
      <c r="J1302" s="132"/>
      <c r="K1302" s="132"/>
      <c r="L1302" s="133"/>
      <c r="M1302" s="134"/>
      <c r="N1302" s="132"/>
      <c r="O1302" s="132"/>
      <c r="P1302" s="134" t="str">
        <f t="shared" si="286"/>
        <v>nepildyti</v>
      </c>
      <c r="Q1302" s="135" t="str">
        <f t="shared" si="28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ref="BG1302:BG1365" si="294">IF($F1302&gt;0,YEAR($F1302),)</f>
        <v>0</v>
      </c>
      <c r="BH1302" s="54">
        <f t="shared" si="287"/>
        <v>0</v>
      </c>
      <c r="BI1302" s="54">
        <f t="shared" si="282"/>
        <v>0</v>
      </c>
      <c r="BJ1302" s="54">
        <f t="shared" ref="BJ1302:BJ1365" si="295">IF($AI1302&gt;0,YEAR($AI1302),)</f>
        <v>0</v>
      </c>
      <c r="BK1302" s="54">
        <f t="shared" si="283"/>
        <v>0</v>
      </c>
      <c r="BL1302" s="54">
        <f t="shared" si="288"/>
        <v>0</v>
      </c>
      <c r="BM1302" s="54">
        <f t="shared" si="289"/>
        <v>0</v>
      </c>
      <c r="BN1302" s="54" t="str">
        <f t="shared" si="290"/>
        <v>ne</v>
      </c>
      <c r="BO1302" s="54" t="str">
        <f t="shared" si="291"/>
        <v>ne</v>
      </c>
      <c r="BP1302" s="54" t="str">
        <f t="shared" si="291"/>
        <v>ne</v>
      </c>
      <c r="BQ1302" s="54" t="str">
        <f t="shared" si="292"/>
        <v>ne</v>
      </c>
      <c r="BR1302" s="54" t="str">
        <f t="shared" si="293"/>
        <v>ne</v>
      </c>
      <c r="BS1302" s="54" t="str">
        <f t="shared" si="284"/>
        <v>ne</v>
      </c>
    </row>
    <row r="1303" spans="2:71" x14ac:dyDescent="0.2">
      <c r="B1303" s="54" t="e">
        <f>VLOOKUP(E1303,'VPS1'!$J$10:$J$29,1,FALSE)</f>
        <v>#N/A</v>
      </c>
      <c r="C1303" s="131" t="str">
        <f t="shared" si="285"/>
        <v/>
      </c>
      <c r="D1303" s="132"/>
      <c r="E1303" s="132"/>
      <c r="F1303" s="55"/>
      <c r="G1303" s="132"/>
      <c r="H1303" s="132"/>
      <c r="I1303" s="132"/>
      <c r="J1303" s="132"/>
      <c r="K1303" s="132"/>
      <c r="L1303" s="133"/>
      <c r="M1303" s="134"/>
      <c r="N1303" s="132"/>
      <c r="O1303" s="132"/>
      <c r="P1303" s="134" t="str">
        <f t="shared" si="286"/>
        <v>nepildyti</v>
      </c>
      <c r="Q1303" s="135" t="str">
        <f t="shared" si="28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si="294"/>
        <v>0</v>
      </c>
      <c r="BH1303" s="54">
        <f t="shared" si="287"/>
        <v>0</v>
      </c>
      <c r="BI1303" s="54">
        <f t="shared" si="282"/>
        <v>0</v>
      </c>
      <c r="BJ1303" s="54">
        <f t="shared" si="295"/>
        <v>0</v>
      </c>
      <c r="BK1303" s="54">
        <f t="shared" si="283"/>
        <v>0</v>
      </c>
      <c r="BL1303" s="54">
        <f t="shared" si="288"/>
        <v>0</v>
      </c>
      <c r="BM1303" s="54">
        <f t="shared" si="289"/>
        <v>0</v>
      </c>
      <c r="BN1303" s="54" t="str">
        <f t="shared" si="290"/>
        <v>ne</v>
      </c>
      <c r="BO1303" s="54" t="str">
        <f t="shared" si="291"/>
        <v>ne</v>
      </c>
      <c r="BP1303" s="54" t="str">
        <f t="shared" si="291"/>
        <v>ne</v>
      </c>
      <c r="BQ1303" s="54" t="str">
        <f t="shared" si="292"/>
        <v>ne</v>
      </c>
      <c r="BR1303" s="54" t="str">
        <f t="shared" si="293"/>
        <v>ne</v>
      </c>
      <c r="BS1303" s="54" t="str">
        <f t="shared" si="284"/>
        <v>ne</v>
      </c>
    </row>
    <row r="1304" spans="2:71" x14ac:dyDescent="0.2">
      <c r="B1304" s="54" t="e">
        <f>VLOOKUP(E1304,'VPS1'!$J$10:$J$29,1,FALSE)</f>
        <v>#N/A</v>
      </c>
      <c r="C1304" s="131" t="str">
        <f t="shared" si="285"/>
        <v/>
      </c>
      <c r="D1304" s="132"/>
      <c r="E1304" s="132"/>
      <c r="F1304" s="55"/>
      <c r="G1304" s="132"/>
      <c r="H1304" s="132"/>
      <c r="I1304" s="132"/>
      <c r="J1304" s="132"/>
      <c r="K1304" s="132"/>
      <c r="L1304" s="133"/>
      <c r="M1304" s="134"/>
      <c r="N1304" s="132"/>
      <c r="O1304" s="132"/>
      <c r="P1304" s="134" t="str">
        <f t="shared" si="286"/>
        <v>nepildyti</v>
      </c>
      <c r="Q1304" s="135" t="str">
        <f t="shared" si="28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294"/>
        <v>0</v>
      </c>
      <c r="BH1304" s="54">
        <f t="shared" si="287"/>
        <v>0</v>
      </c>
      <c r="BI1304" s="54">
        <f t="shared" si="282"/>
        <v>0</v>
      </c>
      <c r="BJ1304" s="54">
        <f t="shared" si="295"/>
        <v>0</v>
      </c>
      <c r="BK1304" s="54">
        <f t="shared" si="283"/>
        <v>0</v>
      </c>
      <c r="BL1304" s="54">
        <f t="shared" si="288"/>
        <v>0</v>
      </c>
      <c r="BM1304" s="54">
        <f t="shared" si="289"/>
        <v>0</v>
      </c>
      <c r="BN1304" s="54" t="str">
        <f t="shared" si="290"/>
        <v>ne</v>
      </c>
      <c r="BO1304" s="54" t="str">
        <f t="shared" si="291"/>
        <v>ne</v>
      </c>
      <c r="BP1304" s="54" t="str">
        <f t="shared" si="291"/>
        <v>ne</v>
      </c>
      <c r="BQ1304" s="54" t="str">
        <f t="shared" si="292"/>
        <v>ne</v>
      </c>
      <c r="BR1304" s="54" t="str">
        <f t="shared" si="293"/>
        <v>ne</v>
      </c>
      <c r="BS1304" s="54" t="str">
        <f t="shared" si="284"/>
        <v>ne</v>
      </c>
    </row>
    <row r="1305" spans="2:71" x14ac:dyDescent="0.2">
      <c r="B1305" s="54" t="e">
        <f>VLOOKUP(E1305,'VPS1'!$J$10:$J$29,1,FALSE)</f>
        <v>#N/A</v>
      </c>
      <c r="C1305" s="131" t="str">
        <f t="shared" si="285"/>
        <v/>
      </c>
      <c r="D1305" s="132"/>
      <c r="E1305" s="132"/>
      <c r="F1305" s="55"/>
      <c r="G1305" s="132"/>
      <c r="H1305" s="132"/>
      <c r="I1305" s="132"/>
      <c r="J1305" s="132"/>
      <c r="K1305" s="132"/>
      <c r="L1305" s="133"/>
      <c r="M1305" s="134"/>
      <c r="N1305" s="132"/>
      <c r="O1305" s="132"/>
      <c r="P1305" s="134" t="str">
        <f t="shared" si="286"/>
        <v>nepildyti</v>
      </c>
      <c r="Q1305" s="135" t="str">
        <f t="shared" si="28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294"/>
        <v>0</v>
      </c>
      <c r="BH1305" s="54">
        <f t="shared" si="287"/>
        <v>0</v>
      </c>
      <c r="BI1305" s="54">
        <f t="shared" si="282"/>
        <v>0</v>
      </c>
      <c r="BJ1305" s="54">
        <f t="shared" si="295"/>
        <v>0</v>
      </c>
      <c r="BK1305" s="54">
        <f t="shared" si="283"/>
        <v>0</v>
      </c>
      <c r="BL1305" s="54">
        <f t="shared" si="288"/>
        <v>0</v>
      </c>
      <c r="BM1305" s="54">
        <f t="shared" si="289"/>
        <v>0</v>
      </c>
      <c r="BN1305" s="54" t="str">
        <f t="shared" si="290"/>
        <v>ne</v>
      </c>
      <c r="BO1305" s="54" t="str">
        <f t="shared" si="291"/>
        <v>ne</v>
      </c>
      <c r="BP1305" s="54" t="str">
        <f t="shared" si="291"/>
        <v>ne</v>
      </c>
      <c r="BQ1305" s="54" t="str">
        <f t="shared" si="292"/>
        <v>ne</v>
      </c>
      <c r="BR1305" s="54" t="str">
        <f t="shared" si="293"/>
        <v>ne</v>
      </c>
      <c r="BS1305" s="54" t="str">
        <f t="shared" si="284"/>
        <v>ne</v>
      </c>
    </row>
    <row r="1306" spans="2:71" x14ac:dyDescent="0.2">
      <c r="B1306" s="54" t="e">
        <f>VLOOKUP(E1306,'VPS1'!$J$10:$J$29,1,FALSE)</f>
        <v>#N/A</v>
      </c>
      <c r="C1306" s="131" t="str">
        <f t="shared" si="285"/>
        <v/>
      </c>
      <c r="D1306" s="132"/>
      <c r="E1306" s="132"/>
      <c r="F1306" s="55"/>
      <c r="G1306" s="132"/>
      <c r="H1306" s="132"/>
      <c r="I1306" s="132"/>
      <c r="J1306" s="132"/>
      <c r="K1306" s="132"/>
      <c r="L1306" s="133"/>
      <c r="M1306" s="134"/>
      <c r="N1306" s="132"/>
      <c r="O1306" s="132"/>
      <c r="P1306" s="134" t="str">
        <f t="shared" si="286"/>
        <v>nepildyti</v>
      </c>
      <c r="Q1306" s="135" t="str">
        <f t="shared" si="28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294"/>
        <v>0</v>
      </c>
      <c r="BH1306" s="54">
        <f t="shared" si="287"/>
        <v>0</v>
      </c>
      <c r="BI1306" s="54">
        <f t="shared" si="282"/>
        <v>0</v>
      </c>
      <c r="BJ1306" s="54">
        <f t="shared" si="295"/>
        <v>0</v>
      </c>
      <c r="BK1306" s="54">
        <f t="shared" si="283"/>
        <v>0</v>
      </c>
      <c r="BL1306" s="54">
        <f t="shared" si="288"/>
        <v>0</v>
      </c>
      <c r="BM1306" s="54">
        <f t="shared" si="289"/>
        <v>0</v>
      </c>
      <c r="BN1306" s="54" t="str">
        <f t="shared" si="290"/>
        <v>ne</v>
      </c>
      <c r="BO1306" s="54" t="str">
        <f t="shared" si="291"/>
        <v>ne</v>
      </c>
      <c r="BP1306" s="54" t="str">
        <f t="shared" si="291"/>
        <v>ne</v>
      </c>
      <c r="BQ1306" s="54" t="str">
        <f t="shared" si="292"/>
        <v>ne</v>
      </c>
      <c r="BR1306" s="54" t="str">
        <f t="shared" si="293"/>
        <v>ne</v>
      </c>
      <c r="BS1306" s="54" t="str">
        <f t="shared" si="284"/>
        <v>ne</v>
      </c>
    </row>
    <row r="1307" spans="2:71" x14ac:dyDescent="0.2">
      <c r="B1307" s="54" t="e">
        <f>VLOOKUP(E1307,'VPS1'!$J$10:$J$29,1,FALSE)</f>
        <v>#N/A</v>
      </c>
      <c r="C1307" s="131" t="str">
        <f t="shared" si="285"/>
        <v/>
      </c>
      <c r="D1307" s="132"/>
      <c r="E1307" s="132"/>
      <c r="F1307" s="55"/>
      <c r="G1307" s="132"/>
      <c r="H1307" s="132"/>
      <c r="I1307" s="132"/>
      <c r="J1307" s="132"/>
      <c r="K1307" s="132"/>
      <c r="L1307" s="133"/>
      <c r="M1307" s="134"/>
      <c r="N1307" s="132"/>
      <c r="O1307" s="132"/>
      <c r="P1307" s="134" t="str">
        <f t="shared" si="286"/>
        <v>nepildyti</v>
      </c>
      <c r="Q1307" s="135" t="str">
        <f t="shared" si="28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294"/>
        <v>0</v>
      </c>
      <c r="BH1307" s="54">
        <f t="shared" si="287"/>
        <v>0</v>
      </c>
      <c r="BI1307" s="54">
        <f t="shared" si="282"/>
        <v>0</v>
      </c>
      <c r="BJ1307" s="54">
        <f t="shared" si="295"/>
        <v>0</v>
      </c>
      <c r="BK1307" s="54">
        <f t="shared" si="283"/>
        <v>0</v>
      </c>
      <c r="BL1307" s="54">
        <f t="shared" si="288"/>
        <v>0</v>
      </c>
      <c r="BM1307" s="54">
        <f t="shared" si="289"/>
        <v>0</v>
      </c>
      <c r="BN1307" s="54" t="str">
        <f t="shared" si="290"/>
        <v>ne</v>
      </c>
      <c r="BO1307" s="54" t="str">
        <f t="shared" si="291"/>
        <v>ne</v>
      </c>
      <c r="BP1307" s="54" t="str">
        <f t="shared" si="291"/>
        <v>ne</v>
      </c>
      <c r="BQ1307" s="54" t="str">
        <f t="shared" si="292"/>
        <v>ne</v>
      </c>
      <c r="BR1307" s="54" t="str">
        <f t="shared" si="293"/>
        <v>ne</v>
      </c>
      <c r="BS1307" s="54" t="str">
        <f t="shared" si="284"/>
        <v>ne</v>
      </c>
    </row>
    <row r="1308" spans="2:71" x14ac:dyDescent="0.2">
      <c r="B1308" s="54" t="e">
        <f>VLOOKUP(E1308,'VPS1'!$J$10:$J$29,1,FALSE)</f>
        <v>#N/A</v>
      </c>
      <c r="C1308" s="131" t="str">
        <f t="shared" si="285"/>
        <v/>
      </c>
      <c r="D1308" s="132"/>
      <c r="E1308" s="132"/>
      <c r="F1308" s="55"/>
      <c r="G1308" s="132"/>
      <c r="H1308" s="132"/>
      <c r="I1308" s="132"/>
      <c r="J1308" s="132"/>
      <c r="K1308" s="132"/>
      <c r="L1308" s="133"/>
      <c r="M1308" s="134"/>
      <c r="N1308" s="132"/>
      <c r="O1308" s="132"/>
      <c r="P1308" s="134" t="str">
        <f t="shared" si="286"/>
        <v>nepildyti</v>
      </c>
      <c r="Q1308" s="135" t="str">
        <f t="shared" si="28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294"/>
        <v>0</v>
      </c>
      <c r="BH1308" s="54">
        <f t="shared" si="287"/>
        <v>0</v>
      </c>
      <c r="BI1308" s="54">
        <f t="shared" si="282"/>
        <v>0</v>
      </c>
      <c r="BJ1308" s="54">
        <f t="shared" si="295"/>
        <v>0</v>
      </c>
      <c r="BK1308" s="54">
        <f t="shared" si="283"/>
        <v>0</v>
      </c>
      <c r="BL1308" s="54">
        <f t="shared" si="288"/>
        <v>0</v>
      </c>
      <c r="BM1308" s="54">
        <f t="shared" si="289"/>
        <v>0</v>
      </c>
      <c r="BN1308" s="54" t="str">
        <f t="shared" si="290"/>
        <v>ne</v>
      </c>
      <c r="BO1308" s="54" t="str">
        <f t="shared" si="291"/>
        <v>ne</v>
      </c>
      <c r="BP1308" s="54" t="str">
        <f t="shared" si="291"/>
        <v>ne</v>
      </c>
      <c r="BQ1308" s="54" t="str">
        <f t="shared" si="292"/>
        <v>ne</v>
      </c>
      <c r="BR1308" s="54" t="str">
        <f t="shared" si="293"/>
        <v>ne</v>
      </c>
      <c r="BS1308" s="54" t="str">
        <f t="shared" si="284"/>
        <v>ne</v>
      </c>
    </row>
    <row r="1309" spans="2:71" x14ac:dyDescent="0.2">
      <c r="B1309" s="54" t="e">
        <f>VLOOKUP(E1309,'VPS1'!$J$10:$J$29,1,FALSE)</f>
        <v>#N/A</v>
      </c>
      <c r="C1309" s="131" t="str">
        <f t="shared" si="285"/>
        <v/>
      </c>
      <c r="D1309" s="132"/>
      <c r="E1309" s="132"/>
      <c r="F1309" s="55"/>
      <c r="G1309" s="132"/>
      <c r="H1309" s="132"/>
      <c r="I1309" s="132"/>
      <c r="J1309" s="132"/>
      <c r="K1309" s="132"/>
      <c r="L1309" s="133"/>
      <c r="M1309" s="134"/>
      <c r="N1309" s="132"/>
      <c r="O1309" s="132"/>
      <c r="P1309" s="134" t="str">
        <f t="shared" si="286"/>
        <v>nepildyti</v>
      </c>
      <c r="Q1309" s="135" t="str">
        <f t="shared" si="28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294"/>
        <v>0</v>
      </c>
      <c r="BH1309" s="54">
        <f t="shared" si="287"/>
        <v>0</v>
      </c>
      <c r="BI1309" s="54">
        <f t="shared" si="282"/>
        <v>0</v>
      </c>
      <c r="BJ1309" s="54">
        <f t="shared" si="295"/>
        <v>0</v>
      </c>
      <c r="BK1309" s="54">
        <f t="shared" si="283"/>
        <v>0</v>
      </c>
      <c r="BL1309" s="54">
        <f t="shared" si="288"/>
        <v>0</v>
      </c>
      <c r="BM1309" s="54">
        <f t="shared" si="289"/>
        <v>0</v>
      </c>
      <c r="BN1309" s="54" t="str">
        <f t="shared" si="290"/>
        <v>ne</v>
      </c>
      <c r="BO1309" s="54" t="str">
        <f t="shared" si="291"/>
        <v>ne</v>
      </c>
      <c r="BP1309" s="54" t="str">
        <f t="shared" si="291"/>
        <v>ne</v>
      </c>
      <c r="BQ1309" s="54" t="str">
        <f t="shared" si="292"/>
        <v>ne</v>
      </c>
      <c r="BR1309" s="54" t="str">
        <f t="shared" si="293"/>
        <v>ne</v>
      </c>
      <c r="BS1309" s="54" t="str">
        <f t="shared" si="284"/>
        <v>ne</v>
      </c>
    </row>
    <row r="1310" spans="2:71" x14ac:dyDescent="0.2">
      <c r="B1310" s="54" t="e">
        <f>VLOOKUP(E1310,'VPS1'!$J$10:$J$29,1,FALSE)</f>
        <v>#N/A</v>
      </c>
      <c r="C1310" s="131" t="str">
        <f t="shared" si="285"/>
        <v/>
      </c>
      <c r="D1310" s="132"/>
      <c r="E1310" s="132"/>
      <c r="F1310" s="55"/>
      <c r="G1310" s="132"/>
      <c r="H1310" s="132"/>
      <c r="I1310" s="132"/>
      <c r="J1310" s="132"/>
      <c r="K1310" s="132"/>
      <c r="L1310" s="133"/>
      <c r="M1310" s="134"/>
      <c r="N1310" s="132"/>
      <c r="O1310" s="132"/>
      <c r="P1310" s="134" t="str">
        <f t="shared" si="286"/>
        <v>nepildyti</v>
      </c>
      <c r="Q1310" s="135" t="str">
        <f t="shared" si="28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294"/>
        <v>0</v>
      </c>
      <c r="BH1310" s="54">
        <f t="shared" si="287"/>
        <v>0</v>
      </c>
      <c r="BI1310" s="54">
        <f t="shared" si="282"/>
        <v>0</v>
      </c>
      <c r="BJ1310" s="54">
        <f t="shared" si="295"/>
        <v>0</v>
      </c>
      <c r="BK1310" s="54">
        <f t="shared" si="283"/>
        <v>0</v>
      </c>
      <c r="BL1310" s="54">
        <f t="shared" si="288"/>
        <v>0</v>
      </c>
      <c r="BM1310" s="54">
        <f t="shared" si="289"/>
        <v>0</v>
      </c>
      <c r="BN1310" s="54" t="str">
        <f t="shared" si="290"/>
        <v>ne</v>
      </c>
      <c r="BO1310" s="54" t="str">
        <f t="shared" si="291"/>
        <v>ne</v>
      </c>
      <c r="BP1310" s="54" t="str">
        <f t="shared" si="291"/>
        <v>ne</v>
      </c>
      <c r="BQ1310" s="54" t="str">
        <f t="shared" si="292"/>
        <v>ne</v>
      </c>
      <c r="BR1310" s="54" t="str">
        <f t="shared" si="293"/>
        <v>ne</v>
      </c>
      <c r="BS1310" s="54" t="str">
        <f t="shared" si="284"/>
        <v>ne</v>
      </c>
    </row>
    <row r="1311" spans="2:71" x14ac:dyDescent="0.2">
      <c r="B1311" s="54" t="e">
        <f>VLOOKUP(E1311,'VPS1'!$J$10:$J$29,1,FALSE)</f>
        <v>#N/A</v>
      </c>
      <c r="C1311" s="131" t="str">
        <f t="shared" si="285"/>
        <v/>
      </c>
      <c r="D1311" s="132"/>
      <c r="E1311" s="132"/>
      <c r="F1311" s="55"/>
      <c r="G1311" s="132"/>
      <c r="H1311" s="132"/>
      <c r="I1311" s="132"/>
      <c r="J1311" s="132"/>
      <c r="K1311" s="132"/>
      <c r="L1311" s="133"/>
      <c r="M1311" s="134"/>
      <c r="N1311" s="132"/>
      <c r="O1311" s="132"/>
      <c r="P1311" s="134" t="str">
        <f t="shared" si="286"/>
        <v>nepildyti</v>
      </c>
      <c r="Q1311" s="135" t="str">
        <f t="shared" si="28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294"/>
        <v>0</v>
      </c>
      <c r="BH1311" s="54">
        <f t="shared" si="287"/>
        <v>0</v>
      </c>
      <c r="BI1311" s="54">
        <f t="shared" si="282"/>
        <v>0</v>
      </c>
      <c r="BJ1311" s="54">
        <f t="shared" si="295"/>
        <v>0</v>
      </c>
      <c r="BK1311" s="54">
        <f t="shared" si="283"/>
        <v>0</v>
      </c>
      <c r="BL1311" s="54">
        <f t="shared" si="288"/>
        <v>0</v>
      </c>
      <c r="BM1311" s="54">
        <f t="shared" si="289"/>
        <v>0</v>
      </c>
      <c r="BN1311" s="54" t="str">
        <f t="shared" si="290"/>
        <v>ne</v>
      </c>
      <c r="BO1311" s="54" t="str">
        <f t="shared" si="291"/>
        <v>ne</v>
      </c>
      <c r="BP1311" s="54" t="str">
        <f t="shared" si="291"/>
        <v>ne</v>
      </c>
      <c r="BQ1311" s="54" t="str">
        <f t="shared" si="292"/>
        <v>ne</v>
      </c>
      <c r="BR1311" s="54" t="str">
        <f t="shared" si="293"/>
        <v>ne</v>
      </c>
      <c r="BS1311" s="54" t="str">
        <f t="shared" si="284"/>
        <v>ne</v>
      </c>
    </row>
    <row r="1312" spans="2:71" x14ac:dyDescent="0.2">
      <c r="B1312" s="54" t="e">
        <f>VLOOKUP(E1312,'VPS1'!$J$10:$J$29,1,FALSE)</f>
        <v>#N/A</v>
      </c>
      <c r="C1312" s="131" t="str">
        <f t="shared" si="285"/>
        <v/>
      </c>
      <c r="D1312" s="132"/>
      <c r="E1312" s="132"/>
      <c r="F1312" s="55"/>
      <c r="G1312" s="132"/>
      <c r="H1312" s="132"/>
      <c r="I1312" s="132"/>
      <c r="J1312" s="132"/>
      <c r="K1312" s="132"/>
      <c r="L1312" s="133"/>
      <c r="M1312" s="134"/>
      <c r="N1312" s="132"/>
      <c r="O1312" s="132"/>
      <c r="P1312" s="134" t="str">
        <f t="shared" si="286"/>
        <v>nepildyti</v>
      </c>
      <c r="Q1312" s="135" t="str">
        <f t="shared" si="28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294"/>
        <v>0</v>
      </c>
      <c r="BH1312" s="54">
        <f t="shared" si="287"/>
        <v>0</v>
      </c>
      <c r="BI1312" s="54">
        <f t="shared" si="282"/>
        <v>0</v>
      </c>
      <c r="BJ1312" s="54">
        <f t="shared" si="295"/>
        <v>0</v>
      </c>
      <c r="BK1312" s="54">
        <f t="shared" si="283"/>
        <v>0</v>
      </c>
      <c r="BL1312" s="54">
        <f t="shared" si="288"/>
        <v>0</v>
      </c>
      <c r="BM1312" s="54">
        <f t="shared" si="289"/>
        <v>0</v>
      </c>
      <c r="BN1312" s="54" t="str">
        <f t="shared" si="290"/>
        <v>ne</v>
      </c>
      <c r="BO1312" s="54" t="str">
        <f t="shared" si="291"/>
        <v>ne</v>
      </c>
      <c r="BP1312" s="54" t="str">
        <f t="shared" si="291"/>
        <v>ne</v>
      </c>
      <c r="BQ1312" s="54" t="str">
        <f t="shared" si="292"/>
        <v>ne</v>
      </c>
      <c r="BR1312" s="54" t="str">
        <f t="shared" si="293"/>
        <v>ne</v>
      </c>
      <c r="BS1312" s="54" t="str">
        <f t="shared" si="284"/>
        <v>ne</v>
      </c>
    </row>
    <row r="1313" spans="2:71" x14ac:dyDescent="0.2">
      <c r="B1313" s="54" t="e">
        <f>VLOOKUP(E1313,'VPS1'!$J$10:$J$29,1,FALSE)</f>
        <v>#N/A</v>
      </c>
      <c r="C1313" s="131" t="str">
        <f t="shared" si="285"/>
        <v/>
      </c>
      <c r="D1313" s="132"/>
      <c r="E1313" s="132"/>
      <c r="F1313" s="55"/>
      <c r="G1313" s="132"/>
      <c r="H1313" s="132"/>
      <c r="I1313" s="132"/>
      <c r="J1313" s="132"/>
      <c r="K1313" s="132"/>
      <c r="L1313" s="133"/>
      <c r="M1313" s="134"/>
      <c r="N1313" s="132"/>
      <c r="O1313" s="132"/>
      <c r="P1313" s="134" t="str">
        <f t="shared" si="286"/>
        <v>nepildyti</v>
      </c>
      <c r="Q1313" s="135" t="str">
        <f t="shared" si="28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294"/>
        <v>0</v>
      </c>
      <c r="BH1313" s="54">
        <f t="shared" si="287"/>
        <v>0</v>
      </c>
      <c r="BI1313" s="54">
        <f t="shared" si="282"/>
        <v>0</v>
      </c>
      <c r="BJ1313" s="54">
        <f t="shared" si="295"/>
        <v>0</v>
      </c>
      <c r="BK1313" s="54">
        <f t="shared" si="283"/>
        <v>0</v>
      </c>
      <c r="BL1313" s="54">
        <f t="shared" si="288"/>
        <v>0</v>
      </c>
      <c r="BM1313" s="54">
        <f t="shared" si="289"/>
        <v>0</v>
      </c>
      <c r="BN1313" s="54" t="str">
        <f t="shared" si="290"/>
        <v>ne</v>
      </c>
      <c r="BO1313" s="54" t="str">
        <f t="shared" si="291"/>
        <v>ne</v>
      </c>
      <c r="BP1313" s="54" t="str">
        <f t="shared" si="291"/>
        <v>ne</v>
      </c>
      <c r="BQ1313" s="54" t="str">
        <f t="shared" si="292"/>
        <v>ne</v>
      </c>
      <c r="BR1313" s="54" t="str">
        <f t="shared" si="293"/>
        <v>ne</v>
      </c>
      <c r="BS1313" s="54" t="str">
        <f t="shared" si="284"/>
        <v>ne</v>
      </c>
    </row>
    <row r="1314" spans="2:71" x14ac:dyDescent="0.2">
      <c r="B1314" s="54" t="e">
        <f>VLOOKUP(E1314,'VPS1'!$J$10:$J$29,1,FALSE)</f>
        <v>#N/A</v>
      </c>
      <c r="C1314" s="131" t="str">
        <f t="shared" si="285"/>
        <v/>
      </c>
      <c r="D1314" s="132"/>
      <c r="E1314" s="132"/>
      <c r="F1314" s="55"/>
      <c r="G1314" s="132"/>
      <c r="H1314" s="132"/>
      <c r="I1314" s="132"/>
      <c r="J1314" s="132"/>
      <c r="K1314" s="132"/>
      <c r="L1314" s="133"/>
      <c r="M1314" s="134"/>
      <c r="N1314" s="132"/>
      <c r="O1314" s="132"/>
      <c r="P1314" s="134" t="str">
        <f t="shared" si="286"/>
        <v>nepildyti</v>
      </c>
      <c r="Q1314" s="135" t="str">
        <f t="shared" si="28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294"/>
        <v>0</v>
      </c>
      <c r="BH1314" s="54">
        <f t="shared" si="287"/>
        <v>0</v>
      </c>
      <c r="BI1314" s="54">
        <f t="shared" si="282"/>
        <v>0</v>
      </c>
      <c r="BJ1314" s="54">
        <f t="shared" si="295"/>
        <v>0</v>
      </c>
      <c r="BK1314" s="54">
        <f t="shared" si="283"/>
        <v>0</v>
      </c>
      <c r="BL1314" s="54">
        <f t="shared" si="288"/>
        <v>0</v>
      </c>
      <c r="BM1314" s="54">
        <f t="shared" si="289"/>
        <v>0</v>
      </c>
      <c r="BN1314" s="54" t="str">
        <f t="shared" si="290"/>
        <v>ne</v>
      </c>
      <c r="BO1314" s="54" t="str">
        <f t="shared" si="291"/>
        <v>ne</v>
      </c>
      <c r="BP1314" s="54" t="str">
        <f t="shared" si="291"/>
        <v>ne</v>
      </c>
      <c r="BQ1314" s="54" t="str">
        <f t="shared" si="292"/>
        <v>ne</v>
      </c>
      <c r="BR1314" s="54" t="str">
        <f t="shared" si="293"/>
        <v>ne</v>
      </c>
      <c r="BS1314" s="54" t="str">
        <f t="shared" si="284"/>
        <v>ne</v>
      </c>
    </row>
    <row r="1315" spans="2:71" x14ac:dyDescent="0.2">
      <c r="B1315" s="54" t="e">
        <f>VLOOKUP(E1315,'VPS1'!$J$10:$J$29,1,FALSE)</f>
        <v>#N/A</v>
      </c>
      <c r="C1315" s="131" t="str">
        <f t="shared" si="285"/>
        <v/>
      </c>
      <c r="D1315" s="132"/>
      <c r="E1315" s="132"/>
      <c r="F1315" s="55"/>
      <c r="G1315" s="132"/>
      <c r="H1315" s="132"/>
      <c r="I1315" s="132"/>
      <c r="J1315" s="132"/>
      <c r="K1315" s="132"/>
      <c r="L1315" s="133"/>
      <c r="M1315" s="134"/>
      <c r="N1315" s="132"/>
      <c r="O1315" s="132"/>
      <c r="P1315" s="134" t="str">
        <f t="shared" si="286"/>
        <v>nepildyti</v>
      </c>
      <c r="Q1315" s="135" t="str">
        <f t="shared" si="28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294"/>
        <v>0</v>
      </c>
      <c r="BH1315" s="54">
        <f t="shared" si="287"/>
        <v>0</v>
      </c>
      <c r="BI1315" s="54">
        <f t="shared" si="282"/>
        <v>0</v>
      </c>
      <c r="BJ1315" s="54">
        <f t="shared" si="295"/>
        <v>0</v>
      </c>
      <c r="BK1315" s="54">
        <f t="shared" si="283"/>
        <v>0</v>
      </c>
      <c r="BL1315" s="54">
        <f t="shared" si="288"/>
        <v>0</v>
      </c>
      <c r="BM1315" s="54">
        <f t="shared" si="289"/>
        <v>0</v>
      </c>
      <c r="BN1315" s="54" t="str">
        <f t="shared" si="290"/>
        <v>ne</v>
      </c>
      <c r="BO1315" s="54" t="str">
        <f t="shared" si="291"/>
        <v>ne</v>
      </c>
      <c r="BP1315" s="54" t="str">
        <f t="shared" si="291"/>
        <v>ne</v>
      </c>
      <c r="BQ1315" s="54" t="str">
        <f t="shared" si="292"/>
        <v>ne</v>
      </c>
      <c r="BR1315" s="54" t="str">
        <f t="shared" si="293"/>
        <v>ne</v>
      </c>
      <c r="BS1315" s="54" t="str">
        <f t="shared" si="284"/>
        <v>ne</v>
      </c>
    </row>
    <row r="1316" spans="2:71" x14ac:dyDescent="0.2">
      <c r="B1316" s="54" t="e">
        <f>VLOOKUP(E1316,'VPS1'!$J$10:$J$29,1,FALSE)</f>
        <v>#N/A</v>
      </c>
      <c r="C1316" s="131" t="str">
        <f t="shared" si="285"/>
        <v/>
      </c>
      <c r="D1316" s="132"/>
      <c r="E1316" s="132"/>
      <c r="F1316" s="55"/>
      <c r="G1316" s="132"/>
      <c r="H1316" s="132"/>
      <c r="I1316" s="132"/>
      <c r="J1316" s="132"/>
      <c r="K1316" s="132"/>
      <c r="L1316" s="133"/>
      <c r="M1316" s="134"/>
      <c r="N1316" s="132"/>
      <c r="O1316" s="132"/>
      <c r="P1316" s="134" t="str">
        <f t="shared" si="286"/>
        <v>nepildyti</v>
      </c>
      <c r="Q1316" s="135" t="str">
        <f t="shared" si="28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294"/>
        <v>0</v>
      </c>
      <c r="BH1316" s="54">
        <f t="shared" si="287"/>
        <v>0</v>
      </c>
      <c r="BI1316" s="54">
        <f t="shared" si="282"/>
        <v>0</v>
      </c>
      <c r="BJ1316" s="54">
        <f t="shared" si="295"/>
        <v>0</v>
      </c>
      <c r="BK1316" s="54">
        <f t="shared" si="283"/>
        <v>0</v>
      </c>
      <c r="BL1316" s="54">
        <f t="shared" si="288"/>
        <v>0</v>
      </c>
      <c r="BM1316" s="54">
        <f t="shared" si="289"/>
        <v>0</v>
      </c>
      <c r="BN1316" s="54" t="str">
        <f t="shared" si="290"/>
        <v>ne</v>
      </c>
      <c r="BO1316" s="54" t="str">
        <f t="shared" si="291"/>
        <v>ne</v>
      </c>
      <c r="BP1316" s="54" t="str">
        <f t="shared" si="291"/>
        <v>ne</v>
      </c>
      <c r="BQ1316" s="54" t="str">
        <f t="shared" si="292"/>
        <v>ne</v>
      </c>
      <c r="BR1316" s="54" t="str">
        <f t="shared" si="293"/>
        <v>ne</v>
      </c>
      <c r="BS1316" s="54" t="str">
        <f t="shared" si="284"/>
        <v>ne</v>
      </c>
    </row>
    <row r="1317" spans="2:71" x14ac:dyDescent="0.2">
      <c r="B1317" s="54" t="e">
        <f>VLOOKUP(E1317,'VPS1'!$J$10:$J$29,1,FALSE)</f>
        <v>#N/A</v>
      </c>
      <c r="C1317" s="131" t="str">
        <f t="shared" si="285"/>
        <v/>
      </c>
      <c r="D1317" s="132"/>
      <c r="E1317" s="132"/>
      <c r="F1317" s="55"/>
      <c r="G1317" s="132"/>
      <c r="H1317" s="132"/>
      <c r="I1317" s="132"/>
      <c r="J1317" s="132"/>
      <c r="K1317" s="132"/>
      <c r="L1317" s="133"/>
      <c r="M1317" s="134"/>
      <c r="N1317" s="132"/>
      <c r="O1317" s="132"/>
      <c r="P1317" s="134" t="str">
        <f t="shared" si="286"/>
        <v>nepildyti</v>
      </c>
      <c r="Q1317" s="135" t="str">
        <f t="shared" si="28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294"/>
        <v>0</v>
      </c>
      <c r="BH1317" s="54">
        <f t="shared" si="287"/>
        <v>0</v>
      </c>
      <c r="BI1317" s="54">
        <f t="shared" si="282"/>
        <v>0</v>
      </c>
      <c r="BJ1317" s="54">
        <f t="shared" si="295"/>
        <v>0</v>
      </c>
      <c r="BK1317" s="54">
        <f t="shared" si="283"/>
        <v>0</v>
      </c>
      <c r="BL1317" s="54">
        <f t="shared" si="288"/>
        <v>0</v>
      </c>
      <c r="BM1317" s="54">
        <f t="shared" si="289"/>
        <v>0</v>
      </c>
      <c r="BN1317" s="54" t="str">
        <f t="shared" si="290"/>
        <v>ne</v>
      </c>
      <c r="BO1317" s="54" t="str">
        <f t="shared" si="291"/>
        <v>ne</v>
      </c>
      <c r="BP1317" s="54" t="str">
        <f t="shared" si="291"/>
        <v>ne</v>
      </c>
      <c r="BQ1317" s="54" t="str">
        <f t="shared" si="292"/>
        <v>ne</v>
      </c>
      <c r="BR1317" s="54" t="str">
        <f t="shared" si="293"/>
        <v>ne</v>
      </c>
      <c r="BS1317" s="54" t="str">
        <f t="shared" si="284"/>
        <v>ne</v>
      </c>
    </row>
    <row r="1318" spans="2:71" x14ac:dyDescent="0.2">
      <c r="B1318" s="54" t="e">
        <f>VLOOKUP(E1318,'VPS1'!$J$10:$J$29,1,FALSE)</f>
        <v>#N/A</v>
      </c>
      <c r="C1318" s="131" t="str">
        <f t="shared" si="285"/>
        <v/>
      </c>
      <c r="D1318" s="132"/>
      <c r="E1318" s="132"/>
      <c r="F1318" s="55"/>
      <c r="G1318" s="132"/>
      <c r="H1318" s="132"/>
      <c r="I1318" s="132"/>
      <c r="J1318" s="132"/>
      <c r="K1318" s="132"/>
      <c r="L1318" s="133"/>
      <c r="M1318" s="134"/>
      <c r="N1318" s="132"/>
      <c r="O1318" s="132"/>
      <c r="P1318" s="134" t="str">
        <f t="shared" si="286"/>
        <v>nepildyti</v>
      </c>
      <c r="Q1318" s="135" t="str">
        <f t="shared" si="28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294"/>
        <v>0</v>
      </c>
      <c r="BH1318" s="54">
        <f t="shared" si="287"/>
        <v>0</v>
      </c>
      <c r="BI1318" s="54">
        <f t="shared" si="282"/>
        <v>0</v>
      </c>
      <c r="BJ1318" s="54">
        <f t="shared" si="295"/>
        <v>0</v>
      </c>
      <c r="BK1318" s="54">
        <f t="shared" si="283"/>
        <v>0</v>
      </c>
      <c r="BL1318" s="54">
        <f t="shared" si="288"/>
        <v>0</v>
      </c>
      <c r="BM1318" s="54">
        <f t="shared" si="289"/>
        <v>0</v>
      </c>
      <c r="BN1318" s="54" t="str">
        <f t="shared" si="290"/>
        <v>ne</v>
      </c>
      <c r="BO1318" s="54" t="str">
        <f t="shared" si="291"/>
        <v>ne</v>
      </c>
      <c r="BP1318" s="54" t="str">
        <f t="shared" si="291"/>
        <v>ne</v>
      </c>
      <c r="BQ1318" s="54" t="str">
        <f t="shared" si="292"/>
        <v>ne</v>
      </c>
      <c r="BR1318" s="54" t="str">
        <f t="shared" si="293"/>
        <v>ne</v>
      </c>
      <c r="BS1318" s="54" t="str">
        <f t="shared" si="284"/>
        <v>ne</v>
      </c>
    </row>
    <row r="1319" spans="2:71" x14ac:dyDescent="0.2">
      <c r="B1319" s="54" t="e">
        <f>VLOOKUP(E1319,'VPS1'!$J$10:$J$29,1,FALSE)</f>
        <v>#N/A</v>
      </c>
      <c r="C1319" s="131" t="str">
        <f t="shared" si="285"/>
        <v/>
      </c>
      <c r="D1319" s="132"/>
      <c r="E1319" s="132"/>
      <c r="F1319" s="55"/>
      <c r="G1319" s="132"/>
      <c r="H1319" s="132"/>
      <c r="I1319" s="132"/>
      <c r="J1319" s="132"/>
      <c r="K1319" s="132"/>
      <c r="L1319" s="133"/>
      <c r="M1319" s="134"/>
      <c r="N1319" s="132"/>
      <c r="O1319" s="132"/>
      <c r="P1319" s="134" t="str">
        <f t="shared" si="286"/>
        <v>nepildyti</v>
      </c>
      <c r="Q1319" s="135" t="str">
        <f t="shared" si="28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294"/>
        <v>0</v>
      </c>
      <c r="BH1319" s="54">
        <f t="shared" si="287"/>
        <v>0</v>
      </c>
      <c r="BI1319" s="54">
        <f t="shared" si="282"/>
        <v>0</v>
      </c>
      <c r="BJ1319" s="54">
        <f t="shared" si="295"/>
        <v>0</v>
      </c>
      <c r="BK1319" s="54">
        <f t="shared" si="283"/>
        <v>0</v>
      </c>
      <c r="BL1319" s="54">
        <f t="shared" si="288"/>
        <v>0</v>
      </c>
      <c r="BM1319" s="54">
        <f t="shared" si="289"/>
        <v>0</v>
      </c>
      <c r="BN1319" s="54" t="str">
        <f t="shared" si="290"/>
        <v>ne</v>
      </c>
      <c r="BO1319" s="54" t="str">
        <f t="shared" si="291"/>
        <v>ne</v>
      </c>
      <c r="BP1319" s="54" t="str">
        <f t="shared" si="291"/>
        <v>ne</v>
      </c>
      <c r="BQ1319" s="54" t="str">
        <f t="shared" si="292"/>
        <v>ne</v>
      </c>
      <c r="BR1319" s="54" t="str">
        <f t="shared" si="293"/>
        <v>ne</v>
      </c>
      <c r="BS1319" s="54" t="str">
        <f t="shared" si="284"/>
        <v>ne</v>
      </c>
    </row>
    <row r="1320" spans="2:71" x14ac:dyDescent="0.2">
      <c r="B1320" s="54" t="e">
        <f>VLOOKUP(E1320,'VPS1'!$J$10:$J$29,1,FALSE)</f>
        <v>#N/A</v>
      </c>
      <c r="C1320" s="131" t="str">
        <f t="shared" si="285"/>
        <v/>
      </c>
      <c r="D1320" s="132"/>
      <c r="E1320" s="132"/>
      <c r="F1320" s="55"/>
      <c r="G1320" s="132"/>
      <c r="H1320" s="132"/>
      <c r="I1320" s="132"/>
      <c r="J1320" s="132"/>
      <c r="K1320" s="132"/>
      <c r="L1320" s="133"/>
      <c r="M1320" s="134"/>
      <c r="N1320" s="132"/>
      <c r="O1320" s="132"/>
      <c r="P1320" s="134" t="str">
        <f t="shared" si="286"/>
        <v>nepildyti</v>
      </c>
      <c r="Q1320" s="135" t="str">
        <f t="shared" si="28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294"/>
        <v>0</v>
      </c>
      <c r="BH1320" s="54">
        <f t="shared" si="287"/>
        <v>0</v>
      </c>
      <c r="BI1320" s="54">
        <f t="shared" si="282"/>
        <v>0</v>
      </c>
      <c r="BJ1320" s="54">
        <f t="shared" si="295"/>
        <v>0</v>
      </c>
      <c r="BK1320" s="54">
        <f t="shared" si="283"/>
        <v>0</v>
      </c>
      <c r="BL1320" s="54">
        <f t="shared" si="288"/>
        <v>0</v>
      </c>
      <c r="BM1320" s="54">
        <f t="shared" si="289"/>
        <v>0</v>
      </c>
      <c r="BN1320" s="54" t="str">
        <f t="shared" si="290"/>
        <v>ne</v>
      </c>
      <c r="BO1320" s="54" t="str">
        <f t="shared" si="291"/>
        <v>ne</v>
      </c>
      <c r="BP1320" s="54" t="str">
        <f t="shared" si="291"/>
        <v>ne</v>
      </c>
      <c r="BQ1320" s="54" t="str">
        <f t="shared" si="292"/>
        <v>ne</v>
      </c>
      <c r="BR1320" s="54" t="str">
        <f t="shared" si="293"/>
        <v>ne</v>
      </c>
      <c r="BS1320" s="54" t="str">
        <f t="shared" si="284"/>
        <v>ne</v>
      </c>
    </row>
    <row r="1321" spans="2:71" x14ac:dyDescent="0.2">
      <c r="B1321" s="54" t="e">
        <f>VLOOKUP(E1321,'VPS1'!$J$10:$J$29,1,FALSE)</f>
        <v>#N/A</v>
      </c>
      <c r="C1321" s="131" t="str">
        <f t="shared" si="285"/>
        <v/>
      </c>
      <c r="D1321" s="132"/>
      <c r="E1321" s="132"/>
      <c r="F1321" s="55"/>
      <c r="G1321" s="132"/>
      <c r="H1321" s="132"/>
      <c r="I1321" s="132"/>
      <c r="J1321" s="132"/>
      <c r="K1321" s="132"/>
      <c r="L1321" s="133"/>
      <c r="M1321" s="134"/>
      <c r="N1321" s="132"/>
      <c r="O1321" s="132"/>
      <c r="P1321" s="134" t="str">
        <f t="shared" si="286"/>
        <v>nepildyti</v>
      </c>
      <c r="Q1321" s="135" t="str">
        <f t="shared" si="28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294"/>
        <v>0</v>
      </c>
      <c r="BH1321" s="54">
        <f t="shared" si="287"/>
        <v>0</v>
      </c>
      <c r="BI1321" s="54">
        <f t="shared" si="282"/>
        <v>0</v>
      </c>
      <c r="BJ1321" s="54">
        <f t="shared" si="295"/>
        <v>0</v>
      </c>
      <c r="BK1321" s="54">
        <f t="shared" si="283"/>
        <v>0</v>
      </c>
      <c r="BL1321" s="54">
        <f t="shared" si="288"/>
        <v>0</v>
      </c>
      <c r="BM1321" s="54">
        <f t="shared" si="289"/>
        <v>0</v>
      </c>
      <c r="BN1321" s="54" t="str">
        <f t="shared" si="290"/>
        <v>ne</v>
      </c>
      <c r="BO1321" s="54" t="str">
        <f t="shared" si="291"/>
        <v>ne</v>
      </c>
      <c r="BP1321" s="54" t="str">
        <f t="shared" si="291"/>
        <v>ne</v>
      </c>
      <c r="BQ1321" s="54" t="str">
        <f t="shared" si="292"/>
        <v>ne</v>
      </c>
      <c r="BR1321" s="54" t="str">
        <f t="shared" si="293"/>
        <v>ne</v>
      </c>
      <c r="BS1321" s="54" t="str">
        <f t="shared" si="284"/>
        <v>ne</v>
      </c>
    </row>
    <row r="1322" spans="2:71" x14ac:dyDescent="0.2">
      <c r="B1322" s="54" t="e">
        <f>VLOOKUP(E1322,'VPS1'!$J$10:$J$29,1,FALSE)</f>
        <v>#N/A</v>
      </c>
      <c r="C1322" s="131" t="str">
        <f t="shared" si="285"/>
        <v/>
      </c>
      <c r="D1322" s="132"/>
      <c r="E1322" s="132"/>
      <c r="F1322" s="55"/>
      <c r="G1322" s="132"/>
      <c r="H1322" s="132"/>
      <c r="I1322" s="132"/>
      <c r="J1322" s="132"/>
      <c r="K1322" s="132"/>
      <c r="L1322" s="133"/>
      <c r="M1322" s="134"/>
      <c r="N1322" s="132"/>
      <c r="O1322" s="132"/>
      <c r="P1322" s="134" t="str">
        <f t="shared" si="286"/>
        <v>nepildyti</v>
      </c>
      <c r="Q1322" s="135" t="str">
        <f t="shared" si="28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294"/>
        <v>0</v>
      </c>
      <c r="BH1322" s="54">
        <f t="shared" si="287"/>
        <v>0</v>
      </c>
      <c r="BI1322" s="54">
        <f t="shared" si="282"/>
        <v>0</v>
      </c>
      <c r="BJ1322" s="54">
        <f t="shared" si="295"/>
        <v>0</v>
      </c>
      <c r="BK1322" s="54">
        <f t="shared" si="283"/>
        <v>0</v>
      </c>
      <c r="BL1322" s="54">
        <f t="shared" si="288"/>
        <v>0</v>
      </c>
      <c r="BM1322" s="54">
        <f t="shared" si="289"/>
        <v>0</v>
      </c>
      <c r="BN1322" s="54" t="str">
        <f t="shared" si="290"/>
        <v>ne</v>
      </c>
      <c r="BO1322" s="54" t="str">
        <f t="shared" si="291"/>
        <v>ne</v>
      </c>
      <c r="BP1322" s="54" t="str">
        <f t="shared" si="291"/>
        <v>ne</v>
      </c>
      <c r="BQ1322" s="54" t="str">
        <f t="shared" si="292"/>
        <v>ne</v>
      </c>
      <c r="BR1322" s="54" t="str">
        <f t="shared" si="293"/>
        <v>ne</v>
      </c>
      <c r="BS1322" s="54" t="str">
        <f t="shared" si="284"/>
        <v>ne</v>
      </c>
    </row>
    <row r="1323" spans="2:71" x14ac:dyDescent="0.2">
      <c r="B1323" s="54" t="e">
        <f>VLOOKUP(E1323,'VPS1'!$J$10:$J$29,1,FALSE)</f>
        <v>#N/A</v>
      </c>
      <c r="C1323" s="131" t="str">
        <f t="shared" si="285"/>
        <v/>
      </c>
      <c r="D1323" s="132"/>
      <c r="E1323" s="132"/>
      <c r="F1323" s="55"/>
      <c r="G1323" s="132"/>
      <c r="H1323" s="132"/>
      <c r="I1323" s="132"/>
      <c r="J1323" s="132"/>
      <c r="K1323" s="132"/>
      <c r="L1323" s="133"/>
      <c r="M1323" s="134"/>
      <c r="N1323" s="132"/>
      <c r="O1323" s="132"/>
      <c r="P1323" s="134" t="str">
        <f t="shared" si="286"/>
        <v>nepildyti</v>
      </c>
      <c r="Q1323" s="135" t="str">
        <f t="shared" si="28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294"/>
        <v>0</v>
      </c>
      <c r="BH1323" s="54">
        <f t="shared" si="287"/>
        <v>0</v>
      </c>
      <c r="BI1323" s="54">
        <f t="shared" si="282"/>
        <v>0</v>
      </c>
      <c r="BJ1323" s="54">
        <f t="shared" si="295"/>
        <v>0</v>
      </c>
      <c r="BK1323" s="54">
        <f t="shared" si="283"/>
        <v>0</v>
      </c>
      <c r="BL1323" s="54">
        <f t="shared" si="288"/>
        <v>0</v>
      </c>
      <c r="BM1323" s="54">
        <f t="shared" si="289"/>
        <v>0</v>
      </c>
      <c r="BN1323" s="54" t="str">
        <f t="shared" si="290"/>
        <v>ne</v>
      </c>
      <c r="BO1323" s="54" t="str">
        <f t="shared" si="291"/>
        <v>ne</v>
      </c>
      <c r="BP1323" s="54" t="str">
        <f t="shared" si="291"/>
        <v>ne</v>
      </c>
      <c r="BQ1323" s="54" t="str">
        <f t="shared" si="292"/>
        <v>ne</v>
      </c>
      <c r="BR1323" s="54" t="str">
        <f t="shared" si="293"/>
        <v>ne</v>
      </c>
      <c r="BS1323" s="54" t="str">
        <f t="shared" si="284"/>
        <v>ne</v>
      </c>
    </row>
    <row r="1324" spans="2:71" x14ac:dyDescent="0.2">
      <c r="B1324" s="54" t="e">
        <f>VLOOKUP(E1324,'VPS1'!$J$10:$J$29,1,FALSE)</f>
        <v>#N/A</v>
      </c>
      <c r="C1324" s="131" t="str">
        <f t="shared" si="285"/>
        <v/>
      </c>
      <c r="D1324" s="132"/>
      <c r="E1324" s="132"/>
      <c r="F1324" s="55"/>
      <c r="G1324" s="132"/>
      <c r="H1324" s="132"/>
      <c r="I1324" s="132"/>
      <c r="J1324" s="132"/>
      <c r="K1324" s="132"/>
      <c r="L1324" s="133"/>
      <c r="M1324" s="134"/>
      <c r="N1324" s="132"/>
      <c r="O1324" s="132"/>
      <c r="P1324" s="134" t="str">
        <f t="shared" si="286"/>
        <v>nepildyti</v>
      </c>
      <c r="Q1324" s="135" t="str">
        <f t="shared" si="28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294"/>
        <v>0</v>
      </c>
      <c r="BH1324" s="54">
        <f t="shared" si="287"/>
        <v>0</v>
      </c>
      <c r="BI1324" s="54">
        <f t="shared" si="282"/>
        <v>0</v>
      </c>
      <c r="BJ1324" s="54">
        <f t="shared" si="295"/>
        <v>0</v>
      </c>
      <c r="BK1324" s="54">
        <f t="shared" si="283"/>
        <v>0</v>
      </c>
      <c r="BL1324" s="54">
        <f t="shared" si="288"/>
        <v>0</v>
      </c>
      <c r="BM1324" s="54">
        <f t="shared" si="289"/>
        <v>0</v>
      </c>
      <c r="BN1324" s="54" t="str">
        <f t="shared" si="290"/>
        <v>ne</v>
      </c>
      <c r="BO1324" s="54" t="str">
        <f t="shared" si="291"/>
        <v>ne</v>
      </c>
      <c r="BP1324" s="54" t="str">
        <f t="shared" si="291"/>
        <v>ne</v>
      </c>
      <c r="BQ1324" s="54" t="str">
        <f t="shared" si="292"/>
        <v>ne</v>
      </c>
      <c r="BR1324" s="54" t="str">
        <f t="shared" si="293"/>
        <v>ne</v>
      </c>
      <c r="BS1324" s="54" t="str">
        <f t="shared" si="284"/>
        <v>ne</v>
      </c>
    </row>
    <row r="1325" spans="2:71" x14ac:dyDescent="0.2">
      <c r="B1325" s="54" t="e">
        <f>VLOOKUP(E1325,'VPS1'!$J$10:$J$29,1,FALSE)</f>
        <v>#N/A</v>
      </c>
      <c r="C1325" s="131" t="str">
        <f t="shared" si="285"/>
        <v/>
      </c>
      <c r="D1325" s="132"/>
      <c r="E1325" s="132"/>
      <c r="F1325" s="55"/>
      <c r="G1325" s="132"/>
      <c r="H1325" s="132"/>
      <c r="I1325" s="132"/>
      <c r="J1325" s="132"/>
      <c r="K1325" s="132"/>
      <c r="L1325" s="133"/>
      <c r="M1325" s="134"/>
      <c r="N1325" s="132"/>
      <c r="O1325" s="132"/>
      <c r="P1325" s="134" t="str">
        <f t="shared" si="286"/>
        <v>nepildyti</v>
      </c>
      <c r="Q1325" s="135" t="str">
        <f t="shared" si="28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294"/>
        <v>0</v>
      </c>
      <c r="BH1325" s="54">
        <f t="shared" si="287"/>
        <v>0</v>
      </c>
      <c r="BI1325" s="54">
        <f t="shared" si="282"/>
        <v>0</v>
      </c>
      <c r="BJ1325" s="54">
        <f t="shared" si="295"/>
        <v>0</v>
      </c>
      <c r="BK1325" s="54">
        <f t="shared" si="283"/>
        <v>0</v>
      </c>
      <c r="BL1325" s="54">
        <f t="shared" si="288"/>
        <v>0</v>
      </c>
      <c r="BM1325" s="54">
        <f t="shared" si="289"/>
        <v>0</v>
      </c>
      <c r="BN1325" s="54" t="str">
        <f t="shared" si="290"/>
        <v>ne</v>
      </c>
      <c r="BO1325" s="54" t="str">
        <f t="shared" si="291"/>
        <v>ne</v>
      </c>
      <c r="BP1325" s="54" t="str">
        <f t="shared" si="291"/>
        <v>ne</v>
      </c>
      <c r="BQ1325" s="54" t="str">
        <f t="shared" si="292"/>
        <v>ne</v>
      </c>
      <c r="BR1325" s="54" t="str">
        <f t="shared" si="293"/>
        <v>ne</v>
      </c>
      <c r="BS1325" s="54" t="str">
        <f t="shared" si="284"/>
        <v>ne</v>
      </c>
    </row>
    <row r="1326" spans="2:71" x14ac:dyDescent="0.2">
      <c r="B1326" s="54" t="e">
        <f>VLOOKUP(E1326,'VPS1'!$J$10:$J$29,1,FALSE)</f>
        <v>#N/A</v>
      </c>
      <c r="C1326" s="131" t="str">
        <f t="shared" si="285"/>
        <v/>
      </c>
      <c r="D1326" s="132"/>
      <c r="E1326" s="132"/>
      <c r="F1326" s="55"/>
      <c r="G1326" s="132"/>
      <c r="H1326" s="132"/>
      <c r="I1326" s="132"/>
      <c r="J1326" s="132"/>
      <c r="K1326" s="132"/>
      <c r="L1326" s="133"/>
      <c r="M1326" s="134"/>
      <c r="N1326" s="132"/>
      <c r="O1326" s="132"/>
      <c r="P1326" s="134" t="str">
        <f t="shared" si="286"/>
        <v>nepildyti</v>
      </c>
      <c r="Q1326" s="135" t="str">
        <f t="shared" si="28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294"/>
        <v>0</v>
      </c>
      <c r="BH1326" s="54">
        <f t="shared" si="287"/>
        <v>0</v>
      </c>
      <c r="BI1326" s="54">
        <f t="shared" si="282"/>
        <v>0</v>
      </c>
      <c r="BJ1326" s="54">
        <f t="shared" si="295"/>
        <v>0</v>
      </c>
      <c r="BK1326" s="54">
        <f t="shared" si="283"/>
        <v>0</v>
      </c>
      <c r="BL1326" s="54">
        <f t="shared" si="288"/>
        <v>0</v>
      </c>
      <c r="BM1326" s="54">
        <f t="shared" si="289"/>
        <v>0</v>
      </c>
      <c r="BN1326" s="54" t="str">
        <f t="shared" si="290"/>
        <v>ne</v>
      </c>
      <c r="BO1326" s="54" t="str">
        <f t="shared" si="291"/>
        <v>ne</v>
      </c>
      <c r="BP1326" s="54" t="str">
        <f t="shared" si="291"/>
        <v>ne</v>
      </c>
      <c r="BQ1326" s="54" t="str">
        <f t="shared" si="292"/>
        <v>ne</v>
      </c>
      <c r="BR1326" s="54" t="str">
        <f t="shared" si="293"/>
        <v>ne</v>
      </c>
      <c r="BS1326" s="54" t="str">
        <f t="shared" si="284"/>
        <v>ne</v>
      </c>
    </row>
    <row r="1327" spans="2:71" x14ac:dyDescent="0.2">
      <c r="B1327" s="54" t="e">
        <f>VLOOKUP(E1327,'VPS1'!$J$10:$J$29,1,FALSE)</f>
        <v>#N/A</v>
      </c>
      <c r="C1327" s="131" t="str">
        <f t="shared" si="285"/>
        <v/>
      </c>
      <c r="D1327" s="132"/>
      <c r="E1327" s="132"/>
      <c r="F1327" s="55"/>
      <c r="G1327" s="132"/>
      <c r="H1327" s="132"/>
      <c r="I1327" s="132"/>
      <c r="J1327" s="132"/>
      <c r="K1327" s="132"/>
      <c r="L1327" s="133"/>
      <c r="M1327" s="134"/>
      <c r="N1327" s="132"/>
      <c r="O1327" s="132"/>
      <c r="P1327" s="134" t="str">
        <f t="shared" si="286"/>
        <v>nepildyti</v>
      </c>
      <c r="Q1327" s="135" t="str">
        <f t="shared" si="28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294"/>
        <v>0</v>
      </c>
      <c r="BH1327" s="54">
        <f t="shared" si="287"/>
        <v>0</v>
      </c>
      <c r="BI1327" s="54">
        <f t="shared" si="282"/>
        <v>0</v>
      </c>
      <c r="BJ1327" s="54">
        <f t="shared" si="295"/>
        <v>0</v>
      </c>
      <c r="BK1327" s="54">
        <f t="shared" si="283"/>
        <v>0</v>
      </c>
      <c r="BL1327" s="54">
        <f t="shared" si="288"/>
        <v>0</v>
      </c>
      <c r="BM1327" s="54">
        <f t="shared" si="289"/>
        <v>0</v>
      </c>
      <c r="BN1327" s="54" t="str">
        <f t="shared" si="290"/>
        <v>ne</v>
      </c>
      <c r="BO1327" s="54" t="str">
        <f t="shared" si="291"/>
        <v>ne</v>
      </c>
      <c r="BP1327" s="54" t="str">
        <f t="shared" si="291"/>
        <v>ne</v>
      </c>
      <c r="BQ1327" s="54" t="str">
        <f t="shared" si="292"/>
        <v>ne</v>
      </c>
      <c r="BR1327" s="54" t="str">
        <f t="shared" si="293"/>
        <v>ne</v>
      </c>
      <c r="BS1327" s="54" t="str">
        <f t="shared" si="284"/>
        <v>ne</v>
      </c>
    </row>
    <row r="1328" spans="2:71" x14ac:dyDescent="0.2">
      <c r="B1328" s="54" t="e">
        <f>VLOOKUP(E1328,'VPS1'!$J$10:$J$29,1,FALSE)</f>
        <v>#N/A</v>
      </c>
      <c r="C1328" s="131" t="str">
        <f t="shared" si="285"/>
        <v/>
      </c>
      <c r="D1328" s="132"/>
      <c r="E1328" s="132"/>
      <c r="F1328" s="55"/>
      <c r="G1328" s="132"/>
      <c r="H1328" s="132"/>
      <c r="I1328" s="132"/>
      <c r="J1328" s="132"/>
      <c r="K1328" s="132"/>
      <c r="L1328" s="133"/>
      <c r="M1328" s="134"/>
      <c r="N1328" s="132"/>
      <c r="O1328" s="132"/>
      <c r="P1328" s="134" t="str">
        <f t="shared" si="286"/>
        <v>nepildyti</v>
      </c>
      <c r="Q1328" s="135" t="str">
        <f t="shared" si="28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294"/>
        <v>0</v>
      </c>
      <c r="BH1328" s="54">
        <f t="shared" si="287"/>
        <v>0</v>
      </c>
      <c r="BI1328" s="54">
        <f t="shared" si="282"/>
        <v>0</v>
      </c>
      <c r="BJ1328" s="54">
        <f t="shared" si="295"/>
        <v>0</v>
      </c>
      <c r="BK1328" s="54">
        <f t="shared" si="283"/>
        <v>0</v>
      </c>
      <c r="BL1328" s="54">
        <f t="shared" si="288"/>
        <v>0</v>
      </c>
      <c r="BM1328" s="54">
        <f t="shared" si="289"/>
        <v>0</v>
      </c>
      <c r="BN1328" s="54" t="str">
        <f t="shared" si="290"/>
        <v>ne</v>
      </c>
      <c r="BO1328" s="54" t="str">
        <f t="shared" si="291"/>
        <v>ne</v>
      </c>
      <c r="BP1328" s="54" t="str">
        <f t="shared" si="291"/>
        <v>ne</v>
      </c>
      <c r="BQ1328" s="54" t="str">
        <f t="shared" si="292"/>
        <v>ne</v>
      </c>
      <c r="BR1328" s="54" t="str">
        <f t="shared" si="293"/>
        <v>ne</v>
      </c>
      <c r="BS1328" s="54" t="str">
        <f t="shared" si="284"/>
        <v>ne</v>
      </c>
    </row>
    <row r="1329" spans="2:71" x14ac:dyDescent="0.2">
      <c r="B1329" s="54" t="e">
        <f>VLOOKUP(E1329,'VPS1'!$J$10:$J$29,1,FALSE)</f>
        <v>#N/A</v>
      </c>
      <c r="C1329" s="131" t="str">
        <f t="shared" si="285"/>
        <v/>
      </c>
      <c r="D1329" s="132"/>
      <c r="E1329" s="132"/>
      <c r="F1329" s="55"/>
      <c r="G1329" s="132"/>
      <c r="H1329" s="132"/>
      <c r="I1329" s="132"/>
      <c r="J1329" s="132"/>
      <c r="K1329" s="132"/>
      <c r="L1329" s="133"/>
      <c r="M1329" s="134"/>
      <c r="N1329" s="132"/>
      <c r="O1329" s="132"/>
      <c r="P1329" s="134" t="str">
        <f t="shared" si="286"/>
        <v>nepildyti</v>
      </c>
      <c r="Q1329" s="135" t="str">
        <f t="shared" si="28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294"/>
        <v>0</v>
      </c>
      <c r="BH1329" s="54">
        <f t="shared" si="287"/>
        <v>0</v>
      </c>
      <c r="BI1329" s="54">
        <f t="shared" si="282"/>
        <v>0</v>
      </c>
      <c r="BJ1329" s="54">
        <f t="shared" si="295"/>
        <v>0</v>
      </c>
      <c r="BK1329" s="54">
        <f t="shared" si="283"/>
        <v>0</v>
      </c>
      <c r="BL1329" s="54">
        <f t="shared" si="288"/>
        <v>0</v>
      </c>
      <c r="BM1329" s="54">
        <f t="shared" si="289"/>
        <v>0</v>
      </c>
      <c r="BN1329" s="54" t="str">
        <f t="shared" si="290"/>
        <v>ne</v>
      </c>
      <c r="BO1329" s="54" t="str">
        <f t="shared" si="291"/>
        <v>ne</v>
      </c>
      <c r="BP1329" s="54" t="str">
        <f t="shared" si="291"/>
        <v>ne</v>
      </c>
      <c r="BQ1329" s="54" t="str">
        <f t="shared" si="292"/>
        <v>ne</v>
      </c>
      <c r="BR1329" s="54" t="str">
        <f t="shared" si="293"/>
        <v>ne</v>
      </c>
      <c r="BS1329" s="54" t="str">
        <f t="shared" si="284"/>
        <v>ne</v>
      </c>
    </row>
    <row r="1330" spans="2:71" x14ac:dyDescent="0.2">
      <c r="B1330" s="54" t="e">
        <f>VLOOKUP(E1330,'VPS1'!$J$10:$J$29,1,FALSE)</f>
        <v>#N/A</v>
      </c>
      <c r="C1330" s="131" t="str">
        <f t="shared" si="285"/>
        <v/>
      </c>
      <c r="D1330" s="132"/>
      <c r="E1330" s="132"/>
      <c r="F1330" s="55"/>
      <c r="G1330" s="132"/>
      <c r="H1330" s="132"/>
      <c r="I1330" s="132"/>
      <c r="J1330" s="132"/>
      <c r="K1330" s="132"/>
      <c r="L1330" s="133"/>
      <c r="M1330" s="134"/>
      <c r="N1330" s="132"/>
      <c r="O1330" s="132"/>
      <c r="P1330" s="134" t="str">
        <f t="shared" si="286"/>
        <v>nepildyti</v>
      </c>
      <c r="Q1330" s="135" t="str">
        <f t="shared" si="28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294"/>
        <v>0</v>
      </c>
      <c r="BH1330" s="54">
        <f t="shared" si="287"/>
        <v>0</v>
      </c>
      <c r="BI1330" s="54">
        <f t="shared" si="282"/>
        <v>0</v>
      </c>
      <c r="BJ1330" s="54">
        <f t="shared" si="295"/>
        <v>0</v>
      </c>
      <c r="BK1330" s="54">
        <f t="shared" si="283"/>
        <v>0</v>
      </c>
      <c r="BL1330" s="54">
        <f t="shared" si="288"/>
        <v>0</v>
      </c>
      <c r="BM1330" s="54">
        <f t="shared" si="289"/>
        <v>0</v>
      </c>
      <c r="BN1330" s="54" t="str">
        <f t="shared" si="290"/>
        <v>ne</v>
      </c>
      <c r="BO1330" s="54" t="str">
        <f t="shared" si="291"/>
        <v>ne</v>
      </c>
      <c r="BP1330" s="54" t="str">
        <f t="shared" si="291"/>
        <v>ne</v>
      </c>
      <c r="BQ1330" s="54" t="str">
        <f t="shared" si="292"/>
        <v>ne</v>
      </c>
      <c r="BR1330" s="54" t="str">
        <f t="shared" si="293"/>
        <v>ne</v>
      </c>
      <c r="BS1330" s="54" t="str">
        <f t="shared" si="284"/>
        <v>ne</v>
      </c>
    </row>
    <row r="1331" spans="2:71" x14ac:dyDescent="0.2">
      <c r="B1331" s="54" t="e">
        <f>VLOOKUP(E1331,'VPS1'!$J$10:$J$29,1,FALSE)</f>
        <v>#N/A</v>
      </c>
      <c r="C1331" s="131" t="str">
        <f t="shared" si="285"/>
        <v/>
      </c>
      <c r="D1331" s="132"/>
      <c r="E1331" s="132"/>
      <c r="F1331" s="55"/>
      <c r="G1331" s="132"/>
      <c r="H1331" s="132"/>
      <c r="I1331" s="132"/>
      <c r="J1331" s="132"/>
      <c r="K1331" s="132"/>
      <c r="L1331" s="133"/>
      <c r="M1331" s="134"/>
      <c r="N1331" s="132"/>
      <c r="O1331" s="132"/>
      <c r="P1331" s="134" t="str">
        <f t="shared" si="286"/>
        <v>nepildyti</v>
      </c>
      <c r="Q1331" s="135" t="str">
        <f t="shared" si="28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294"/>
        <v>0</v>
      </c>
      <c r="BH1331" s="54">
        <f t="shared" si="287"/>
        <v>0</v>
      </c>
      <c r="BI1331" s="54">
        <f t="shared" si="282"/>
        <v>0</v>
      </c>
      <c r="BJ1331" s="54">
        <f t="shared" si="295"/>
        <v>0</v>
      </c>
      <c r="BK1331" s="54">
        <f t="shared" si="283"/>
        <v>0</v>
      </c>
      <c r="BL1331" s="54">
        <f t="shared" si="288"/>
        <v>0</v>
      </c>
      <c r="BM1331" s="54">
        <f t="shared" si="289"/>
        <v>0</v>
      </c>
      <c r="BN1331" s="54" t="str">
        <f t="shared" si="290"/>
        <v>ne</v>
      </c>
      <c r="BO1331" s="54" t="str">
        <f t="shared" si="291"/>
        <v>ne</v>
      </c>
      <c r="BP1331" s="54" t="str">
        <f t="shared" si="291"/>
        <v>ne</v>
      </c>
      <c r="BQ1331" s="54" t="str">
        <f t="shared" si="292"/>
        <v>ne</v>
      </c>
      <c r="BR1331" s="54" t="str">
        <f t="shared" si="293"/>
        <v>ne</v>
      </c>
      <c r="BS1331" s="54" t="str">
        <f t="shared" si="284"/>
        <v>ne</v>
      </c>
    </row>
    <row r="1332" spans="2:71" x14ac:dyDescent="0.2">
      <c r="B1332" s="54" t="e">
        <f>VLOOKUP(E1332,'VPS1'!$J$10:$J$29,1,FALSE)</f>
        <v>#N/A</v>
      </c>
      <c r="C1332" s="131" t="str">
        <f t="shared" si="285"/>
        <v/>
      </c>
      <c r="D1332" s="132"/>
      <c r="E1332" s="132"/>
      <c r="F1332" s="55"/>
      <c r="G1332" s="132"/>
      <c r="H1332" s="132"/>
      <c r="I1332" s="132"/>
      <c r="J1332" s="132"/>
      <c r="K1332" s="132"/>
      <c r="L1332" s="133"/>
      <c r="M1332" s="134"/>
      <c r="N1332" s="132"/>
      <c r="O1332" s="132"/>
      <c r="P1332" s="134" t="str">
        <f t="shared" si="286"/>
        <v>nepildyti</v>
      </c>
      <c r="Q1332" s="135" t="str">
        <f t="shared" si="28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294"/>
        <v>0</v>
      </c>
      <c r="BH1332" s="54">
        <f t="shared" si="287"/>
        <v>0</v>
      </c>
      <c r="BI1332" s="54">
        <f t="shared" si="282"/>
        <v>0</v>
      </c>
      <c r="BJ1332" s="54">
        <f t="shared" si="295"/>
        <v>0</v>
      </c>
      <c r="BK1332" s="54">
        <f t="shared" si="283"/>
        <v>0</v>
      </c>
      <c r="BL1332" s="54">
        <f t="shared" si="288"/>
        <v>0</v>
      </c>
      <c r="BM1332" s="54">
        <f t="shared" si="289"/>
        <v>0</v>
      </c>
      <c r="BN1332" s="54" t="str">
        <f t="shared" si="290"/>
        <v>ne</v>
      </c>
      <c r="BO1332" s="54" t="str">
        <f t="shared" si="291"/>
        <v>ne</v>
      </c>
      <c r="BP1332" s="54" t="str">
        <f t="shared" si="291"/>
        <v>ne</v>
      </c>
      <c r="BQ1332" s="54" t="str">
        <f t="shared" si="292"/>
        <v>ne</v>
      </c>
      <c r="BR1332" s="54" t="str">
        <f t="shared" si="293"/>
        <v>ne</v>
      </c>
      <c r="BS1332" s="54" t="str">
        <f t="shared" si="284"/>
        <v>ne</v>
      </c>
    </row>
    <row r="1333" spans="2:71" x14ac:dyDescent="0.2">
      <c r="B1333" s="54" t="e">
        <f>VLOOKUP(E1333,'VPS1'!$J$10:$J$29,1,FALSE)</f>
        <v>#N/A</v>
      </c>
      <c r="C1333" s="131" t="str">
        <f t="shared" si="285"/>
        <v/>
      </c>
      <c r="D1333" s="132"/>
      <c r="E1333" s="132"/>
      <c r="F1333" s="55"/>
      <c r="G1333" s="132"/>
      <c r="H1333" s="132"/>
      <c r="I1333" s="132"/>
      <c r="J1333" s="132"/>
      <c r="K1333" s="132"/>
      <c r="L1333" s="133"/>
      <c r="M1333" s="134"/>
      <c r="N1333" s="132"/>
      <c r="O1333" s="132"/>
      <c r="P1333" s="134" t="str">
        <f t="shared" si="286"/>
        <v>nepildyti</v>
      </c>
      <c r="Q1333" s="135" t="str">
        <f t="shared" si="28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294"/>
        <v>0</v>
      </c>
      <c r="BH1333" s="54">
        <f t="shared" si="287"/>
        <v>0</v>
      </c>
      <c r="BI1333" s="54">
        <f t="shared" si="282"/>
        <v>0</v>
      </c>
      <c r="BJ1333" s="54">
        <f t="shared" si="295"/>
        <v>0</v>
      </c>
      <c r="BK1333" s="54">
        <f t="shared" si="283"/>
        <v>0</v>
      </c>
      <c r="BL1333" s="54">
        <f t="shared" si="288"/>
        <v>0</v>
      </c>
      <c r="BM1333" s="54">
        <f t="shared" si="289"/>
        <v>0</v>
      </c>
      <c r="BN1333" s="54" t="str">
        <f t="shared" si="290"/>
        <v>ne</v>
      </c>
      <c r="BO1333" s="54" t="str">
        <f t="shared" si="291"/>
        <v>ne</v>
      </c>
      <c r="BP1333" s="54" t="str">
        <f t="shared" si="291"/>
        <v>ne</v>
      </c>
      <c r="BQ1333" s="54" t="str">
        <f t="shared" si="292"/>
        <v>ne</v>
      </c>
      <c r="BR1333" s="54" t="str">
        <f t="shared" si="293"/>
        <v>ne</v>
      </c>
      <c r="BS1333" s="54" t="str">
        <f t="shared" si="284"/>
        <v>ne</v>
      </c>
    </row>
    <row r="1334" spans="2:71" x14ac:dyDescent="0.2">
      <c r="B1334" s="54" t="e">
        <f>VLOOKUP(E1334,'VPS1'!$J$10:$J$29,1,FALSE)</f>
        <v>#N/A</v>
      </c>
      <c r="C1334" s="131" t="str">
        <f t="shared" si="285"/>
        <v/>
      </c>
      <c r="D1334" s="132"/>
      <c r="E1334" s="132"/>
      <c r="F1334" s="55"/>
      <c r="G1334" s="132"/>
      <c r="H1334" s="132"/>
      <c r="I1334" s="132"/>
      <c r="J1334" s="132"/>
      <c r="K1334" s="132"/>
      <c r="L1334" s="133"/>
      <c r="M1334" s="134"/>
      <c r="N1334" s="132"/>
      <c r="O1334" s="132"/>
      <c r="P1334" s="134" t="str">
        <f t="shared" si="286"/>
        <v>nepildyti</v>
      </c>
      <c r="Q1334" s="135" t="str">
        <f t="shared" si="28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294"/>
        <v>0</v>
      </c>
      <c r="BH1334" s="54">
        <f t="shared" si="287"/>
        <v>0</v>
      </c>
      <c r="BI1334" s="54">
        <f t="shared" si="282"/>
        <v>0</v>
      </c>
      <c r="BJ1334" s="54">
        <f t="shared" si="295"/>
        <v>0</v>
      </c>
      <c r="BK1334" s="54">
        <f t="shared" si="283"/>
        <v>0</v>
      </c>
      <c r="BL1334" s="54">
        <f t="shared" si="288"/>
        <v>0</v>
      </c>
      <c r="BM1334" s="54">
        <f t="shared" si="289"/>
        <v>0</v>
      </c>
      <c r="BN1334" s="54" t="str">
        <f t="shared" si="290"/>
        <v>ne</v>
      </c>
      <c r="BO1334" s="54" t="str">
        <f t="shared" si="291"/>
        <v>ne</v>
      </c>
      <c r="BP1334" s="54" t="str">
        <f t="shared" si="291"/>
        <v>ne</v>
      </c>
      <c r="BQ1334" s="54" t="str">
        <f t="shared" si="292"/>
        <v>ne</v>
      </c>
      <c r="BR1334" s="54" t="str">
        <f t="shared" si="293"/>
        <v>ne</v>
      </c>
      <c r="BS1334" s="54" t="str">
        <f t="shared" si="284"/>
        <v>ne</v>
      </c>
    </row>
    <row r="1335" spans="2:71" x14ac:dyDescent="0.2">
      <c r="B1335" s="54" t="e">
        <f>VLOOKUP(E1335,'VPS1'!$J$10:$J$29,1,FALSE)</f>
        <v>#N/A</v>
      </c>
      <c r="C1335" s="131" t="str">
        <f t="shared" si="285"/>
        <v/>
      </c>
      <c r="D1335" s="132"/>
      <c r="E1335" s="132"/>
      <c r="F1335" s="55"/>
      <c r="G1335" s="132"/>
      <c r="H1335" s="132"/>
      <c r="I1335" s="132"/>
      <c r="J1335" s="132"/>
      <c r="K1335" s="132"/>
      <c r="L1335" s="133"/>
      <c r="M1335" s="134"/>
      <c r="N1335" s="132"/>
      <c r="O1335" s="132"/>
      <c r="P1335" s="134" t="str">
        <f t="shared" si="286"/>
        <v>nepildyti</v>
      </c>
      <c r="Q1335" s="135" t="str">
        <f t="shared" si="28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294"/>
        <v>0</v>
      </c>
      <c r="BH1335" s="54">
        <f t="shared" si="287"/>
        <v>0</v>
      </c>
      <c r="BI1335" s="54">
        <f t="shared" si="282"/>
        <v>0</v>
      </c>
      <c r="BJ1335" s="54">
        <f t="shared" si="295"/>
        <v>0</v>
      </c>
      <c r="BK1335" s="54">
        <f t="shared" si="283"/>
        <v>0</v>
      </c>
      <c r="BL1335" s="54">
        <f t="shared" si="288"/>
        <v>0</v>
      </c>
      <c r="BM1335" s="54">
        <f t="shared" si="289"/>
        <v>0</v>
      </c>
      <c r="BN1335" s="54" t="str">
        <f t="shared" si="290"/>
        <v>ne</v>
      </c>
      <c r="BO1335" s="54" t="str">
        <f t="shared" si="291"/>
        <v>ne</v>
      </c>
      <c r="BP1335" s="54" t="str">
        <f t="shared" si="291"/>
        <v>ne</v>
      </c>
      <c r="BQ1335" s="54" t="str">
        <f t="shared" si="292"/>
        <v>ne</v>
      </c>
      <c r="BR1335" s="54" t="str">
        <f t="shared" si="293"/>
        <v>ne</v>
      </c>
      <c r="BS1335" s="54" t="str">
        <f t="shared" si="284"/>
        <v>ne</v>
      </c>
    </row>
    <row r="1336" spans="2:71" x14ac:dyDescent="0.2">
      <c r="B1336" s="54" t="e">
        <f>VLOOKUP(E1336,'VPS1'!$J$10:$J$29,1,FALSE)</f>
        <v>#N/A</v>
      </c>
      <c r="C1336" s="131" t="str">
        <f t="shared" si="285"/>
        <v/>
      </c>
      <c r="D1336" s="132"/>
      <c r="E1336" s="132"/>
      <c r="F1336" s="55"/>
      <c r="G1336" s="132"/>
      <c r="H1336" s="132"/>
      <c r="I1336" s="132"/>
      <c r="J1336" s="132"/>
      <c r="K1336" s="132"/>
      <c r="L1336" s="133"/>
      <c r="M1336" s="134"/>
      <c r="N1336" s="132"/>
      <c r="O1336" s="132"/>
      <c r="P1336" s="134" t="str">
        <f t="shared" si="286"/>
        <v>nepildyti</v>
      </c>
      <c r="Q1336" s="135" t="str">
        <f t="shared" si="28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294"/>
        <v>0</v>
      </c>
      <c r="BH1336" s="54">
        <f t="shared" si="287"/>
        <v>0</v>
      </c>
      <c r="BI1336" s="54">
        <f t="shared" si="282"/>
        <v>0</v>
      </c>
      <c r="BJ1336" s="54">
        <f t="shared" si="295"/>
        <v>0</v>
      </c>
      <c r="BK1336" s="54">
        <f t="shared" si="283"/>
        <v>0</v>
      </c>
      <c r="BL1336" s="54">
        <f t="shared" si="288"/>
        <v>0</v>
      </c>
      <c r="BM1336" s="54">
        <f t="shared" si="289"/>
        <v>0</v>
      </c>
      <c r="BN1336" s="54" t="str">
        <f t="shared" si="290"/>
        <v>ne</v>
      </c>
      <c r="BO1336" s="54" t="str">
        <f t="shared" si="291"/>
        <v>ne</v>
      </c>
      <c r="BP1336" s="54" t="str">
        <f t="shared" si="291"/>
        <v>ne</v>
      </c>
      <c r="BQ1336" s="54" t="str">
        <f t="shared" si="292"/>
        <v>ne</v>
      </c>
      <c r="BR1336" s="54" t="str">
        <f t="shared" si="293"/>
        <v>ne</v>
      </c>
      <c r="BS1336" s="54" t="str">
        <f t="shared" si="284"/>
        <v>ne</v>
      </c>
    </row>
    <row r="1337" spans="2:71" x14ac:dyDescent="0.2">
      <c r="B1337" s="54" t="e">
        <f>VLOOKUP(E1337,'VPS1'!$J$10:$J$29,1,FALSE)</f>
        <v>#N/A</v>
      </c>
      <c r="C1337" s="131" t="str">
        <f t="shared" si="285"/>
        <v/>
      </c>
      <c r="D1337" s="132"/>
      <c r="E1337" s="132"/>
      <c r="F1337" s="55"/>
      <c r="G1337" s="132"/>
      <c r="H1337" s="132"/>
      <c r="I1337" s="132"/>
      <c r="J1337" s="132"/>
      <c r="K1337" s="132"/>
      <c r="L1337" s="133"/>
      <c r="M1337" s="134"/>
      <c r="N1337" s="132"/>
      <c r="O1337" s="132"/>
      <c r="P1337" s="134" t="str">
        <f t="shared" si="286"/>
        <v>nepildyti</v>
      </c>
      <c r="Q1337" s="135" t="str">
        <f t="shared" si="28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294"/>
        <v>0</v>
      </c>
      <c r="BH1337" s="54">
        <f t="shared" si="287"/>
        <v>0</v>
      </c>
      <c r="BI1337" s="54">
        <f t="shared" si="282"/>
        <v>0</v>
      </c>
      <c r="BJ1337" s="54">
        <f t="shared" si="295"/>
        <v>0</v>
      </c>
      <c r="BK1337" s="54">
        <f t="shared" si="283"/>
        <v>0</v>
      </c>
      <c r="BL1337" s="54">
        <f t="shared" si="288"/>
        <v>0</v>
      </c>
      <c r="BM1337" s="54">
        <f t="shared" si="289"/>
        <v>0</v>
      </c>
      <c r="BN1337" s="54" t="str">
        <f t="shared" si="290"/>
        <v>ne</v>
      </c>
      <c r="BO1337" s="54" t="str">
        <f t="shared" si="291"/>
        <v>ne</v>
      </c>
      <c r="BP1337" s="54" t="str">
        <f t="shared" si="291"/>
        <v>ne</v>
      </c>
      <c r="BQ1337" s="54" t="str">
        <f t="shared" si="292"/>
        <v>ne</v>
      </c>
      <c r="BR1337" s="54" t="str">
        <f t="shared" si="293"/>
        <v>ne</v>
      </c>
      <c r="BS1337" s="54" t="str">
        <f t="shared" si="284"/>
        <v>ne</v>
      </c>
    </row>
    <row r="1338" spans="2:71" x14ac:dyDescent="0.2">
      <c r="B1338" s="54" t="e">
        <f>VLOOKUP(E1338,'VPS1'!$J$10:$J$29,1,FALSE)</f>
        <v>#N/A</v>
      </c>
      <c r="C1338" s="131" t="str">
        <f t="shared" si="285"/>
        <v/>
      </c>
      <c r="D1338" s="132"/>
      <c r="E1338" s="132"/>
      <c r="F1338" s="55"/>
      <c r="G1338" s="132"/>
      <c r="H1338" s="132"/>
      <c r="I1338" s="132"/>
      <c r="J1338" s="132"/>
      <c r="K1338" s="132"/>
      <c r="L1338" s="133"/>
      <c r="M1338" s="134"/>
      <c r="N1338" s="132"/>
      <c r="O1338" s="132"/>
      <c r="P1338" s="134" t="str">
        <f t="shared" si="286"/>
        <v>nepildyti</v>
      </c>
      <c r="Q1338" s="135" t="str">
        <f t="shared" si="28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294"/>
        <v>0</v>
      </c>
      <c r="BH1338" s="54">
        <f t="shared" si="287"/>
        <v>0</v>
      </c>
      <c r="BI1338" s="54">
        <f t="shared" si="282"/>
        <v>0</v>
      </c>
      <c r="BJ1338" s="54">
        <f t="shared" si="295"/>
        <v>0</v>
      </c>
      <c r="BK1338" s="54">
        <f t="shared" si="283"/>
        <v>0</v>
      </c>
      <c r="BL1338" s="54">
        <f t="shared" si="288"/>
        <v>0</v>
      </c>
      <c r="BM1338" s="54">
        <f t="shared" si="289"/>
        <v>0</v>
      </c>
      <c r="BN1338" s="54" t="str">
        <f t="shared" si="290"/>
        <v>ne</v>
      </c>
      <c r="BO1338" s="54" t="str">
        <f t="shared" si="291"/>
        <v>ne</v>
      </c>
      <c r="BP1338" s="54" t="str">
        <f t="shared" si="291"/>
        <v>ne</v>
      </c>
      <c r="BQ1338" s="54" t="str">
        <f t="shared" si="292"/>
        <v>ne</v>
      </c>
      <c r="BR1338" s="54" t="str">
        <f t="shared" si="293"/>
        <v>ne</v>
      </c>
      <c r="BS1338" s="54" t="str">
        <f t="shared" si="284"/>
        <v>ne</v>
      </c>
    </row>
    <row r="1339" spans="2:71" x14ac:dyDescent="0.2">
      <c r="B1339" s="54" t="e">
        <f>VLOOKUP(E1339,'VPS1'!$J$10:$J$29,1,FALSE)</f>
        <v>#N/A</v>
      </c>
      <c r="C1339" s="131" t="str">
        <f t="shared" si="285"/>
        <v/>
      </c>
      <c r="D1339" s="132"/>
      <c r="E1339" s="132"/>
      <c r="F1339" s="55"/>
      <c r="G1339" s="132"/>
      <c r="H1339" s="132"/>
      <c r="I1339" s="132"/>
      <c r="J1339" s="132"/>
      <c r="K1339" s="132"/>
      <c r="L1339" s="133"/>
      <c r="M1339" s="134"/>
      <c r="N1339" s="132"/>
      <c r="O1339" s="132"/>
      <c r="P1339" s="134" t="str">
        <f t="shared" si="286"/>
        <v>nepildyti</v>
      </c>
      <c r="Q1339" s="135" t="str">
        <f t="shared" si="28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294"/>
        <v>0</v>
      </c>
      <c r="BH1339" s="54">
        <f t="shared" si="287"/>
        <v>0</v>
      </c>
      <c r="BI1339" s="54">
        <f t="shared" si="282"/>
        <v>0</v>
      </c>
      <c r="BJ1339" s="54">
        <f t="shared" si="295"/>
        <v>0</v>
      </c>
      <c r="BK1339" s="54">
        <f t="shared" si="283"/>
        <v>0</v>
      </c>
      <c r="BL1339" s="54">
        <f t="shared" si="288"/>
        <v>0</v>
      </c>
      <c r="BM1339" s="54">
        <f t="shared" si="289"/>
        <v>0</v>
      </c>
      <c r="BN1339" s="54" t="str">
        <f t="shared" si="290"/>
        <v>ne</v>
      </c>
      <c r="BO1339" s="54" t="str">
        <f t="shared" si="291"/>
        <v>ne</v>
      </c>
      <c r="BP1339" s="54" t="str">
        <f t="shared" si="291"/>
        <v>ne</v>
      </c>
      <c r="BQ1339" s="54" t="str">
        <f t="shared" si="292"/>
        <v>ne</v>
      </c>
      <c r="BR1339" s="54" t="str">
        <f t="shared" si="293"/>
        <v>ne</v>
      </c>
      <c r="BS1339" s="54" t="str">
        <f t="shared" si="284"/>
        <v>ne</v>
      </c>
    </row>
    <row r="1340" spans="2:71" x14ac:dyDescent="0.2">
      <c r="B1340" s="54" t="e">
        <f>VLOOKUP(E1340,'VPS1'!$J$10:$J$29,1,FALSE)</f>
        <v>#N/A</v>
      </c>
      <c r="C1340" s="131" t="str">
        <f t="shared" si="285"/>
        <v/>
      </c>
      <c r="D1340" s="132"/>
      <c r="E1340" s="132"/>
      <c r="F1340" s="55"/>
      <c r="G1340" s="132"/>
      <c r="H1340" s="132"/>
      <c r="I1340" s="132"/>
      <c r="J1340" s="132"/>
      <c r="K1340" s="132"/>
      <c r="L1340" s="133"/>
      <c r="M1340" s="134"/>
      <c r="N1340" s="132"/>
      <c r="O1340" s="132"/>
      <c r="P1340" s="134" t="str">
        <f t="shared" si="286"/>
        <v>nepildyti</v>
      </c>
      <c r="Q1340" s="135" t="str">
        <f t="shared" si="28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294"/>
        <v>0</v>
      </c>
      <c r="BH1340" s="54">
        <f t="shared" si="287"/>
        <v>0</v>
      </c>
      <c r="BI1340" s="54">
        <f t="shared" si="282"/>
        <v>0</v>
      </c>
      <c r="BJ1340" s="54">
        <f t="shared" si="295"/>
        <v>0</v>
      </c>
      <c r="BK1340" s="54">
        <f t="shared" si="283"/>
        <v>0</v>
      </c>
      <c r="BL1340" s="54">
        <f t="shared" si="288"/>
        <v>0</v>
      </c>
      <c r="BM1340" s="54">
        <f t="shared" si="289"/>
        <v>0</v>
      </c>
      <c r="BN1340" s="54" t="str">
        <f t="shared" si="290"/>
        <v>ne</v>
      </c>
      <c r="BO1340" s="54" t="str">
        <f t="shared" si="291"/>
        <v>ne</v>
      </c>
      <c r="BP1340" s="54" t="str">
        <f t="shared" si="291"/>
        <v>ne</v>
      </c>
      <c r="BQ1340" s="54" t="str">
        <f t="shared" si="292"/>
        <v>ne</v>
      </c>
      <c r="BR1340" s="54" t="str">
        <f t="shared" si="293"/>
        <v>ne</v>
      </c>
      <c r="BS1340" s="54" t="str">
        <f t="shared" si="284"/>
        <v>ne</v>
      </c>
    </row>
    <row r="1341" spans="2:71" x14ac:dyDescent="0.2">
      <c r="B1341" s="54" t="e">
        <f>VLOOKUP(E1341,'VPS1'!$J$10:$J$29,1,FALSE)</f>
        <v>#N/A</v>
      </c>
      <c r="C1341" s="131" t="str">
        <f t="shared" si="285"/>
        <v/>
      </c>
      <c r="D1341" s="132"/>
      <c r="E1341" s="132"/>
      <c r="F1341" s="55"/>
      <c r="G1341" s="132"/>
      <c r="H1341" s="132"/>
      <c r="I1341" s="132"/>
      <c r="J1341" s="132"/>
      <c r="K1341" s="132"/>
      <c r="L1341" s="133"/>
      <c r="M1341" s="134"/>
      <c r="N1341" s="132"/>
      <c r="O1341" s="132"/>
      <c r="P1341" s="134" t="str">
        <f t="shared" si="286"/>
        <v>nepildyti</v>
      </c>
      <c r="Q1341" s="135" t="str">
        <f t="shared" si="28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294"/>
        <v>0</v>
      </c>
      <c r="BH1341" s="54">
        <f t="shared" si="287"/>
        <v>0</v>
      </c>
      <c r="BI1341" s="54">
        <f t="shared" si="282"/>
        <v>0</v>
      </c>
      <c r="BJ1341" s="54">
        <f t="shared" si="295"/>
        <v>0</v>
      </c>
      <c r="BK1341" s="54">
        <f t="shared" si="283"/>
        <v>0</v>
      </c>
      <c r="BL1341" s="54">
        <f t="shared" si="288"/>
        <v>0</v>
      </c>
      <c r="BM1341" s="54">
        <f t="shared" si="289"/>
        <v>0</v>
      </c>
      <c r="BN1341" s="54" t="str">
        <f t="shared" si="290"/>
        <v>ne</v>
      </c>
      <c r="BO1341" s="54" t="str">
        <f t="shared" si="291"/>
        <v>ne</v>
      </c>
      <c r="BP1341" s="54" t="str">
        <f t="shared" si="291"/>
        <v>ne</v>
      </c>
      <c r="BQ1341" s="54" t="str">
        <f t="shared" si="292"/>
        <v>ne</v>
      </c>
      <c r="BR1341" s="54" t="str">
        <f t="shared" si="293"/>
        <v>ne</v>
      </c>
      <c r="BS1341" s="54" t="str">
        <f t="shared" si="284"/>
        <v>ne</v>
      </c>
    </row>
    <row r="1342" spans="2:71" x14ac:dyDescent="0.2">
      <c r="B1342" s="54" t="e">
        <f>VLOOKUP(E1342,'VPS1'!$J$10:$J$29,1,FALSE)</f>
        <v>#N/A</v>
      </c>
      <c r="C1342" s="131" t="str">
        <f t="shared" si="285"/>
        <v/>
      </c>
      <c r="D1342" s="132"/>
      <c r="E1342" s="132"/>
      <c r="F1342" s="55"/>
      <c r="G1342" s="132"/>
      <c r="H1342" s="132"/>
      <c r="I1342" s="132"/>
      <c r="J1342" s="132"/>
      <c r="K1342" s="132"/>
      <c r="L1342" s="133"/>
      <c r="M1342" s="134"/>
      <c r="N1342" s="132"/>
      <c r="O1342" s="132"/>
      <c r="P1342" s="134" t="str">
        <f t="shared" si="286"/>
        <v>nepildyti</v>
      </c>
      <c r="Q1342" s="135" t="str">
        <f t="shared" si="28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294"/>
        <v>0</v>
      </c>
      <c r="BH1342" s="54">
        <f t="shared" si="287"/>
        <v>0</v>
      </c>
      <c r="BI1342" s="54">
        <f t="shared" si="282"/>
        <v>0</v>
      </c>
      <c r="BJ1342" s="54">
        <f t="shared" si="295"/>
        <v>0</v>
      </c>
      <c r="BK1342" s="54">
        <f t="shared" si="283"/>
        <v>0</v>
      </c>
      <c r="BL1342" s="54">
        <f t="shared" si="288"/>
        <v>0</v>
      </c>
      <c r="BM1342" s="54">
        <f t="shared" si="289"/>
        <v>0</v>
      </c>
      <c r="BN1342" s="54" t="str">
        <f t="shared" si="290"/>
        <v>ne</v>
      </c>
      <c r="BO1342" s="54" t="str">
        <f t="shared" si="291"/>
        <v>ne</v>
      </c>
      <c r="BP1342" s="54" t="str">
        <f t="shared" si="291"/>
        <v>ne</v>
      </c>
      <c r="BQ1342" s="54" t="str">
        <f t="shared" si="292"/>
        <v>ne</v>
      </c>
      <c r="BR1342" s="54" t="str">
        <f t="shared" si="293"/>
        <v>ne</v>
      </c>
      <c r="BS1342" s="54" t="str">
        <f t="shared" si="284"/>
        <v>ne</v>
      </c>
    </row>
    <row r="1343" spans="2:71" x14ac:dyDescent="0.2">
      <c r="B1343" s="54" t="e">
        <f>VLOOKUP(E1343,'VPS1'!$J$10:$J$29,1,FALSE)</f>
        <v>#N/A</v>
      </c>
      <c r="C1343" s="131" t="str">
        <f t="shared" si="285"/>
        <v/>
      </c>
      <c r="D1343" s="132"/>
      <c r="E1343" s="132"/>
      <c r="F1343" s="55"/>
      <c r="G1343" s="132"/>
      <c r="H1343" s="132"/>
      <c r="I1343" s="132"/>
      <c r="J1343" s="132"/>
      <c r="K1343" s="132"/>
      <c r="L1343" s="133"/>
      <c r="M1343" s="134"/>
      <c r="N1343" s="132"/>
      <c r="O1343" s="132"/>
      <c r="P1343" s="134" t="str">
        <f t="shared" si="286"/>
        <v>nepildyti</v>
      </c>
      <c r="Q1343" s="135" t="str">
        <f t="shared" si="28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294"/>
        <v>0</v>
      </c>
      <c r="BH1343" s="54">
        <f t="shared" si="287"/>
        <v>0</v>
      </c>
      <c r="BI1343" s="54">
        <f t="shared" si="282"/>
        <v>0</v>
      </c>
      <c r="BJ1343" s="54">
        <f t="shared" si="295"/>
        <v>0</v>
      </c>
      <c r="BK1343" s="54">
        <f t="shared" si="283"/>
        <v>0</v>
      </c>
      <c r="BL1343" s="54">
        <f t="shared" si="288"/>
        <v>0</v>
      </c>
      <c r="BM1343" s="54">
        <f t="shared" si="289"/>
        <v>0</v>
      </c>
      <c r="BN1343" s="54" t="str">
        <f t="shared" si="290"/>
        <v>ne</v>
      </c>
      <c r="BO1343" s="54" t="str">
        <f t="shared" si="291"/>
        <v>ne</v>
      </c>
      <c r="BP1343" s="54" t="str">
        <f t="shared" si="291"/>
        <v>ne</v>
      </c>
      <c r="BQ1343" s="54" t="str">
        <f t="shared" si="292"/>
        <v>ne</v>
      </c>
      <c r="BR1343" s="54" t="str">
        <f t="shared" si="293"/>
        <v>ne</v>
      </c>
      <c r="BS1343" s="54" t="str">
        <f t="shared" si="284"/>
        <v>ne</v>
      </c>
    </row>
    <row r="1344" spans="2:71" x14ac:dyDescent="0.2">
      <c r="B1344" s="54" t="e">
        <f>VLOOKUP(E1344,'VPS1'!$J$10:$J$29,1,FALSE)</f>
        <v>#N/A</v>
      </c>
      <c r="C1344" s="131" t="str">
        <f t="shared" si="285"/>
        <v/>
      </c>
      <c r="D1344" s="132"/>
      <c r="E1344" s="132"/>
      <c r="F1344" s="55"/>
      <c r="G1344" s="132"/>
      <c r="H1344" s="132"/>
      <c r="I1344" s="132"/>
      <c r="J1344" s="132"/>
      <c r="K1344" s="132"/>
      <c r="L1344" s="133"/>
      <c r="M1344" s="134"/>
      <c r="N1344" s="132"/>
      <c r="O1344" s="132"/>
      <c r="P1344" s="134" t="str">
        <f t="shared" si="286"/>
        <v>nepildyti</v>
      </c>
      <c r="Q1344" s="135" t="str">
        <f t="shared" si="28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294"/>
        <v>0</v>
      </c>
      <c r="BH1344" s="54">
        <f t="shared" si="287"/>
        <v>0</v>
      </c>
      <c r="BI1344" s="54">
        <f t="shared" si="282"/>
        <v>0</v>
      </c>
      <c r="BJ1344" s="54">
        <f t="shared" si="295"/>
        <v>0</v>
      </c>
      <c r="BK1344" s="54">
        <f t="shared" si="283"/>
        <v>0</v>
      </c>
      <c r="BL1344" s="54">
        <f t="shared" si="288"/>
        <v>0</v>
      </c>
      <c r="BM1344" s="54">
        <f t="shared" si="289"/>
        <v>0</v>
      </c>
      <c r="BN1344" s="54" t="str">
        <f t="shared" si="290"/>
        <v>ne</v>
      </c>
      <c r="BO1344" s="54" t="str">
        <f t="shared" si="291"/>
        <v>ne</v>
      </c>
      <c r="BP1344" s="54" t="str">
        <f t="shared" si="291"/>
        <v>ne</v>
      </c>
      <c r="BQ1344" s="54" t="str">
        <f t="shared" si="292"/>
        <v>ne</v>
      </c>
      <c r="BR1344" s="54" t="str">
        <f t="shared" si="293"/>
        <v>ne</v>
      </c>
      <c r="BS1344" s="54" t="str">
        <f t="shared" si="284"/>
        <v>ne</v>
      </c>
    </row>
    <row r="1345" spans="2:71" x14ac:dyDescent="0.2">
      <c r="B1345" s="54" t="e">
        <f>VLOOKUP(E1345,'VPS1'!$J$10:$J$29,1,FALSE)</f>
        <v>#N/A</v>
      </c>
      <c r="C1345" s="131" t="str">
        <f t="shared" si="285"/>
        <v/>
      </c>
      <c r="D1345" s="132"/>
      <c r="E1345" s="132"/>
      <c r="F1345" s="55"/>
      <c r="G1345" s="132"/>
      <c r="H1345" s="132"/>
      <c r="I1345" s="132"/>
      <c r="J1345" s="132"/>
      <c r="K1345" s="132"/>
      <c r="L1345" s="133"/>
      <c r="M1345" s="134"/>
      <c r="N1345" s="132"/>
      <c r="O1345" s="132"/>
      <c r="P1345" s="134" t="str">
        <f t="shared" si="286"/>
        <v>nepildyti</v>
      </c>
      <c r="Q1345" s="135" t="str">
        <f t="shared" si="28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294"/>
        <v>0</v>
      </c>
      <c r="BH1345" s="54">
        <f t="shared" si="287"/>
        <v>0</v>
      </c>
      <c r="BI1345" s="54">
        <f t="shared" si="282"/>
        <v>0</v>
      </c>
      <c r="BJ1345" s="54">
        <f t="shared" si="295"/>
        <v>0</v>
      </c>
      <c r="BK1345" s="54">
        <f t="shared" si="283"/>
        <v>0</v>
      </c>
      <c r="BL1345" s="54">
        <f t="shared" si="288"/>
        <v>0</v>
      </c>
      <c r="BM1345" s="54">
        <f t="shared" si="289"/>
        <v>0</v>
      </c>
      <c r="BN1345" s="54" t="str">
        <f t="shared" si="290"/>
        <v>ne</v>
      </c>
      <c r="BO1345" s="54" t="str">
        <f t="shared" si="291"/>
        <v>ne</v>
      </c>
      <c r="BP1345" s="54" t="str">
        <f t="shared" si="291"/>
        <v>ne</v>
      </c>
      <c r="BQ1345" s="54" t="str">
        <f t="shared" si="292"/>
        <v>ne</v>
      </c>
      <c r="BR1345" s="54" t="str">
        <f t="shared" si="293"/>
        <v>ne</v>
      </c>
      <c r="BS1345" s="54" t="str">
        <f t="shared" si="284"/>
        <v>ne</v>
      </c>
    </row>
    <row r="1346" spans="2:71" x14ac:dyDescent="0.2">
      <c r="B1346" s="54" t="e">
        <f>VLOOKUP(E1346,'VPS1'!$J$10:$J$29,1,FALSE)</f>
        <v>#N/A</v>
      </c>
      <c r="C1346" s="131" t="str">
        <f t="shared" si="285"/>
        <v/>
      </c>
      <c r="D1346" s="132"/>
      <c r="E1346" s="132"/>
      <c r="F1346" s="55"/>
      <c r="G1346" s="132"/>
      <c r="H1346" s="132"/>
      <c r="I1346" s="132"/>
      <c r="J1346" s="132"/>
      <c r="K1346" s="132"/>
      <c r="L1346" s="133"/>
      <c r="M1346" s="134"/>
      <c r="N1346" s="132"/>
      <c r="O1346" s="132"/>
      <c r="P1346" s="134" t="str">
        <f t="shared" si="286"/>
        <v>nepildyti</v>
      </c>
      <c r="Q1346" s="135" t="str">
        <f t="shared" si="28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294"/>
        <v>0</v>
      </c>
      <c r="BH1346" s="54">
        <f t="shared" si="287"/>
        <v>0</v>
      </c>
      <c r="BI1346" s="54">
        <f t="shared" si="282"/>
        <v>0</v>
      </c>
      <c r="BJ1346" s="54">
        <f t="shared" si="295"/>
        <v>0</v>
      </c>
      <c r="BK1346" s="54">
        <f t="shared" si="283"/>
        <v>0</v>
      </c>
      <c r="BL1346" s="54">
        <f t="shared" si="288"/>
        <v>0</v>
      </c>
      <c r="BM1346" s="54">
        <f t="shared" si="289"/>
        <v>0</v>
      </c>
      <c r="BN1346" s="54" t="str">
        <f t="shared" si="290"/>
        <v>ne</v>
      </c>
      <c r="BO1346" s="54" t="str">
        <f t="shared" si="291"/>
        <v>ne</v>
      </c>
      <c r="BP1346" s="54" t="str">
        <f t="shared" si="291"/>
        <v>ne</v>
      </c>
      <c r="BQ1346" s="54" t="str">
        <f t="shared" si="292"/>
        <v>ne</v>
      </c>
      <c r="BR1346" s="54" t="str">
        <f t="shared" si="293"/>
        <v>ne</v>
      </c>
      <c r="BS1346" s="54" t="str">
        <f t="shared" si="284"/>
        <v>ne</v>
      </c>
    </row>
    <row r="1347" spans="2:71" x14ac:dyDescent="0.2">
      <c r="B1347" s="54" t="e">
        <f>VLOOKUP(E1347,'VPS1'!$J$10:$J$29,1,FALSE)</f>
        <v>#N/A</v>
      </c>
      <c r="C1347" s="131" t="str">
        <f t="shared" si="285"/>
        <v/>
      </c>
      <c r="D1347" s="132"/>
      <c r="E1347" s="132"/>
      <c r="F1347" s="55"/>
      <c r="G1347" s="132"/>
      <c r="H1347" s="132"/>
      <c r="I1347" s="132"/>
      <c r="J1347" s="132"/>
      <c r="K1347" s="132"/>
      <c r="L1347" s="133"/>
      <c r="M1347" s="134"/>
      <c r="N1347" s="132"/>
      <c r="O1347" s="132"/>
      <c r="P1347" s="134" t="str">
        <f t="shared" si="286"/>
        <v>nepildyti</v>
      </c>
      <c r="Q1347" s="135" t="str">
        <f t="shared" si="28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294"/>
        <v>0</v>
      </c>
      <c r="BH1347" s="54">
        <f t="shared" si="287"/>
        <v>0</v>
      </c>
      <c r="BI1347" s="54">
        <f t="shared" si="282"/>
        <v>0</v>
      </c>
      <c r="BJ1347" s="54">
        <f t="shared" si="295"/>
        <v>0</v>
      </c>
      <c r="BK1347" s="54">
        <f t="shared" si="283"/>
        <v>0</v>
      </c>
      <c r="BL1347" s="54">
        <f t="shared" si="288"/>
        <v>0</v>
      </c>
      <c r="BM1347" s="54">
        <f t="shared" si="289"/>
        <v>0</v>
      </c>
      <c r="BN1347" s="54" t="str">
        <f t="shared" si="290"/>
        <v>ne</v>
      </c>
      <c r="BO1347" s="54" t="str">
        <f t="shared" si="291"/>
        <v>ne</v>
      </c>
      <c r="BP1347" s="54" t="str">
        <f t="shared" si="291"/>
        <v>ne</v>
      </c>
      <c r="BQ1347" s="54" t="str">
        <f t="shared" si="292"/>
        <v>ne</v>
      </c>
      <c r="BR1347" s="54" t="str">
        <f t="shared" si="293"/>
        <v>ne</v>
      </c>
      <c r="BS1347" s="54" t="str">
        <f t="shared" si="284"/>
        <v>ne</v>
      </c>
    </row>
    <row r="1348" spans="2:71" x14ac:dyDescent="0.2">
      <c r="B1348" s="54" t="e">
        <f>VLOOKUP(E1348,'VPS1'!$J$10:$J$29,1,FALSE)</f>
        <v>#N/A</v>
      </c>
      <c r="C1348" s="131" t="str">
        <f t="shared" si="285"/>
        <v/>
      </c>
      <c r="D1348" s="132"/>
      <c r="E1348" s="132"/>
      <c r="F1348" s="55"/>
      <c r="G1348" s="132"/>
      <c r="H1348" s="132"/>
      <c r="I1348" s="132"/>
      <c r="J1348" s="132"/>
      <c r="K1348" s="132"/>
      <c r="L1348" s="133"/>
      <c r="M1348" s="134"/>
      <c r="N1348" s="132"/>
      <c r="O1348" s="132"/>
      <c r="P1348" s="134" t="str">
        <f t="shared" si="286"/>
        <v>nepildyti</v>
      </c>
      <c r="Q1348" s="135" t="str">
        <f t="shared" si="28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294"/>
        <v>0</v>
      </c>
      <c r="BH1348" s="54">
        <f t="shared" si="287"/>
        <v>0</v>
      </c>
      <c r="BI1348" s="54">
        <f t="shared" si="282"/>
        <v>0</v>
      </c>
      <c r="BJ1348" s="54">
        <f t="shared" si="295"/>
        <v>0</v>
      </c>
      <c r="BK1348" s="54">
        <f t="shared" si="283"/>
        <v>0</v>
      </c>
      <c r="BL1348" s="54">
        <f t="shared" si="288"/>
        <v>0</v>
      </c>
      <c r="BM1348" s="54">
        <f t="shared" si="289"/>
        <v>0</v>
      </c>
      <c r="BN1348" s="54" t="str">
        <f t="shared" si="290"/>
        <v>ne</v>
      </c>
      <c r="BO1348" s="54" t="str">
        <f t="shared" si="291"/>
        <v>ne</v>
      </c>
      <c r="BP1348" s="54" t="str">
        <f t="shared" si="291"/>
        <v>ne</v>
      </c>
      <c r="BQ1348" s="54" t="str">
        <f t="shared" si="292"/>
        <v>ne</v>
      </c>
      <c r="BR1348" s="54" t="str">
        <f t="shared" si="293"/>
        <v>ne</v>
      </c>
      <c r="BS1348" s="54" t="str">
        <f t="shared" si="284"/>
        <v>ne</v>
      </c>
    </row>
    <row r="1349" spans="2:71" x14ac:dyDescent="0.2">
      <c r="B1349" s="54" t="e">
        <f>VLOOKUP(E1349,'VPS1'!$J$10:$J$29,1,FALSE)</f>
        <v>#N/A</v>
      </c>
      <c r="C1349" s="131" t="str">
        <f t="shared" si="285"/>
        <v/>
      </c>
      <c r="D1349" s="132"/>
      <c r="E1349" s="132"/>
      <c r="F1349" s="55"/>
      <c r="G1349" s="132"/>
      <c r="H1349" s="132"/>
      <c r="I1349" s="132"/>
      <c r="J1349" s="132"/>
      <c r="K1349" s="132"/>
      <c r="L1349" s="133"/>
      <c r="M1349" s="134"/>
      <c r="N1349" s="132"/>
      <c r="O1349" s="132"/>
      <c r="P1349" s="134" t="str">
        <f t="shared" si="286"/>
        <v>nepildyti</v>
      </c>
      <c r="Q1349" s="135" t="str">
        <f t="shared" si="28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294"/>
        <v>0</v>
      </c>
      <c r="BH1349" s="54">
        <f t="shared" si="287"/>
        <v>0</v>
      </c>
      <c r="BI1349" s="54">
        <f t="shared" si="282"/>
        <v>0</v>
      </c>
      <c r="BJ1349" s="54">
        <f t="shared" si="295"/>
        <v>0</v>
      </c>
      <c r="BK1349" s="54">
        <f t="shared" si="283"/>
        <v>0</v>
      </c>
      <c r="BL1349" s="54">
        <f t="shared" si="288"/>
        <v>0</v>
      </c>
      <c r="BM1349" s="54">
        <f t="shared" si="289"/>
        <v>0</v>
      </c>
      <c r="BN1349" s="54" t="str">
        <f t="shared" si="290"/>
        <v>ne</v>
      </c>
      <c r="BO1349" s="54" t="str">
        <f t="shared" si="291"/>
        <v>ne</v>
      </c>
      <c r="BP1349" s="54" t="str">
        <f t="shared" si="291"/>
        <v>ne</v>
      </c>
      <c r="BQ1349" s="54" t="str">
        <f t="shared" si="292"/>
        <v>ne</v>
      </c>
      <c r="BR1349" s="54" t="str">
        <f t="shared" si="293"/>
        <v>ne</v>
      </c>
      <c r="BS1349" s="54" t="str">
        <f t="shared" si="284"/>
        <v>ne</v>
      </c>
    </row>
    <row r="1350" spans="2:71" x14ac:dyDescent="0.2">
      <c r="B1350" s="54" t="e">
        <f>VLOOKUP(E1350,'VPS1'!$J$10:$J$29,1,FALSE)</f>
        <v>#N/A</v>
      </c>
      <c r="C1350" s="131" t="str">
        <f t="shared" si="285"/>
        <v/>
      </c>
      <c r="D1350" s="132"/>
      <c r="E1350" s="132"/>
      <c r="F1350" s="55"/>
      <c r="G1350" s="132"/>
      <c r="H1350" s="132"/>
      <c r="I1350" s="132"/>
      <c r="J1350" s="132"/>
      <c r="K1350" s="132"/>
      <c r="L1350" s="133"/>
      <c r="M1350" s="134"/>
      <c r="N1350" s="132"/>
      <c r="O1350" s="132"/>
      <c r="P1350" s="134" t="str">
        <f t="shared" si="286"/>
        <v>nepildyti</v>
      </c>
      <c r="Q1350" s="135" t="str">
        <f t="shared" si="28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294"/>
        <v>0</v>
      </c>
      <c r="BH1350" s="54">
        <f t="shared" si="287"/>
        <v>0</v>
      </c>
      <c r="BI1350" s="54">
        <f t="shared" si="282"/>
        <v>0</v>
      </c>
      <c r="BJ1350" s="54">
        <f t="shared" si="295"/>
        <v>0</v>
      </c>
      <c r="BK1350" s="54">
        <f t="shared" si="283"/>
        <v>0</v>
      </c>
      <c r="BL1350" s="54">
        <f t="shared" si="288"/>
        <v>0</v>
      </c>
      <c r="BM1350" s="54">
        <f t="shared" si="289"/>
        <v>0</v>
      </c>
      <c r="BN1350" s="54" t="str">
        <f t="shared" si="290"/>
        <v>ne</v>
      </c>
      <c r="BO1350" s="54" t="str">
        <f t="shared" si="291"/>
        <v>ne</v>
      </c>
      <c r="BP1350" s="54" t="str">
        <f t="shared" si="291"/>
        <v>ne</v>
      </c>
      <c r="BQ1350" s="54" t="str">
        <f t="shared" si="292"/>
        <v>ne</v>
      </c>
      <c r="BR1350" s="54" t="str">
        <f t="shared" si="293"/>
        <v>ne</v>
      </c>
      <c r="BS1350" s="54" t="str">
        <f t="shared" si="284"/>
        <v>ne</v>
      </c>
    </row>
    <row r="1351" spans="2:71" x14ac:dyDescent="0.2">
      <c r="B1351" s="54" t="e">
        <f>VLOOKUP(E1351,'VPS1'!$J$10:$J$29,1,FALSE)</f>
        <v>#N/A</v>
      </c>
      <c r="C1351" s="131" t="str">
        <f t="shared" si="285"/>
        <v/>
      </c>
      <c r="D1351" s="132"/>
      <c r="E1351" s="132"/>
      <c r="F1351" s="55"/>
      <c r="G1351" s="132"/>
      <c r="H1351" s="132"/>
      <c r="I1351" s="132"/>
      <c r="J1351" s="132"/>
      <c r="K1351" s="132"/>
      <c r="L1351" s="133"/>
      <c r="M1351" s="134"/>
      <c r="N1351" s="132"/>
      <c r="O1351" s="132"/>
      <c r="P1351" s="134" t="str">
        <f t="shared" si="286"/>
        <v>nepildyti</v>
      </c>
      <c r="Q1351" s="135" t="str">
        <f t="shared" si="286"/>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294"/>
        <v>0</v>
      </c>
      <c r="BH1351" s="54">
        <f t="shared" si="287"/>
        <v>0</v>
      </c>
      <c r="BI1351" s="54">
        <f t="shared" si="282"/>
        <v>0</v>
      </c>
      <c r="BJ1351" s="54">
        <f t="shared" si="295"/>
        <v>0</v>
      </c>
      <c r="BK1351" s="54">
        <f t="shared" si="283"/>
        <v>0</v>
      </c>
      <c r="BL1351" s="54">
        <f t="shared" si="288"/>
        <v>0</v>
      </c>
      <c r="BM1351" s="54">
        <f t="shared" si="289"/>
        <v>0</v>
      </c>
      <c r="BN1351" s="54" t="str">
        <f t="shared" si="290"/>
        <v>ne</v>
      </c>
      <c r="BO1351" s="54" t="str">
        <f t="shared" si="291"/>
        <v>ne</v>
      </c>
      <c r="BP1351" s="54" t="str">
        <f t="shared" si="291"/>
        <v>ne</v>
      </c>
      <c r="BQ1351" s="54" t="str">
        <f t="shared" si="292"/>
        <v>ne</v>
      </c>
      <c r="BR1351" s="54" t="str">
        <f t="shared" si="293"/>
        <v>ne</v>
      </c>
      <c r="BS1351" s="54" t="str">
        <f t="shared" si="284"/>
        <v>ne</v>
      </c>
    </row>
    <row r="1352" spans="2:71" x14ac:dyDescent="0.2">
      <c r="B1352" s="54" t="e">
        <f>VLOOKUP(E1352,'VPS1'!$J$10:$J$29,1,FALSE)</f>
        <v>#N/A</v>
      </c>
      <c r="C1352" s="131" t="str">
        <f t="shared" si="285"/>
        <v/>
      </c>
      <c r="D1352" s="132"/>
      <c r="E1352" s="132"/>
      <c r="F1352" s="55"/>
      <c r="G1352" s="132"/>
      <c r="H1352" s="132"/>
      <c r="I1352" s="132"/>
      <c r="J1352" s="132"/>
      <c r="K1352" s="132"/>
      <c r="L1352" s="133"/>
      <c r="M1352" s="134"/>
      <c r="N1352" s="132"/>
      <c r="O1352" s="132"/>
      <c r="P1352" s="134" t="str">
        <f t="shared" si="286"/>
        <v>nepildyti</v>
      </c>
      <c r="Q1352" s="135" t="str">
        <f t="shared" si="286"/>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294"/>
        <v>0</v>
      </c>
      <c r="BH1352" s="54">
        <f t="shared" si="287"/>
        <v>0</v>
      </c>
      <c r="BI1352" s="54">
        <f t="shared" si="282"/>
        <v>0</v>
      </c>
      <c r="BJ1352" s="54">
        <f t="shared" si="295"/>
        <v>0</v>
      </c>
      <c r="BK1352" s="54">
        <f t="shared" si="283"/>
        <v>0</v>
      </c>
      <c r="BL1352" s="54">
        <f t="shared" si="288"/>
        <v>0</v>
      </c>
      <c r="BM1352" s="54">
        <f t="shared" si="289"/>
        <v>0</v>
      </c>
      <c r="BN1352" s="54" t="str">
        <f t="shared" si="290"/>
        <v>ne</v>
      </c>
      <c r="BO1352" s="54" t="str">
        <f t="shared" si="291"/>
        <v>ne</v>
      </c>
      <c r="BP1352" s="54" t="str">
        <f t="shared" si="291"/>
        <v>ne</v>
      </c>
      <c r="BQ1352" s="54" t="str">
        <f t="shared" si="292"/>
        <v>ne</v>
      </c>
      <c r="BR1352" s="54" t="str">
        <f t="shared" si="293"/>
        <v>ne</v>
      </c>
      <c r="BS1352" s="54" t="str">
        <f t="shared" si="284"/>
        <v>ne</v>
      </c>
    </row>
    <row r="1353" spans="2:71" x14ac:dyDescent="0.2">
      <c r="B1353" s="54" t="e">
        <f>VLOOKUP(E1353,'VPS1'!$J$10:$J$29,1,FALSE)</f>
        <v>#N/A</v>
      </c>
      <c r="C1353" s="131" t="str">
        <f t="shared" si="285"/>
        <v/>
      </c>
      <c r="D1353" s="132"/>
      <c r="E1353" s="132"/>
      <c r="F1353" s="55"/>
      <c r="G1353" s="132"/>
      <c r="H1353" s="132"/>
      <c r="I1353" s="132"/>
      <c r="J1353" s="132"/>
      <c r="K1353" s="132"/>
      <c r="L1353" s="133"/>
      <c r="M1353" s="134"/>
      <c r="N1353" s="132"/>
      <c r="O1353" s="132"/>
      <c r="P1353" s="134" t="str">
        <f t="shared" si="286"/>
        <v>nepildyti</v>
      </c>
      <c r="Q1353" s="135" t="str">
        <f t="shared" si="286"/>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294"/>
        <v>0</v>
      </c>
      <c r="BH1353" s="54">
        <f t="shared" si="287"/>
        <v>0</v>
      </c>
      <c r="BI1353" s="54">
        <f t="shared" si="282"/>
        <v>0</v>
      </c>
      <c r="BJ1353" s="54">
        <f t="shared" si="295"/>
        <v>0</v>
      </c>
      <c r="BK1353" s="54">
        <f t="shared" si="283"/>
        <v>0</v>
      </c>
      <c r="BL1353" s="54">
        <f t="shared" si="288"/>
        <v>0</v>
      </c>
      <c r="BM1353" s="54">
        <f t="shared" si="289"/>
        <v>0</v>
      </c>
      <c r="BN1353" s="54" t="str">
        <f t="shared" si="290"/>
        <v>ne</v>
      </c>
      <c r="BO1353" s="54" t="str">
        <f t="shared" si="291"/>
        <v>ne</v>
      </c>
      <c r="BP1353" s="54" t="str">
        <f t="shared" si="291"/>
        <v>ne</v>
      </c>
      <c r="BQ1353" s="54" t="str">
        <f t="shared" si="292"/>
        <v>ne</v>
      </c>
      <c r="BR1353" s="54" t="str">
        <f t="shared" si="293"/>
        <v>ne</v>
      </c>
      <c r="BS1353" s="54" t="str">
        <f t="shared" si="284"/>
        <v>ne</v>
      </c>
    </row>
    <row r="1354" spans="2:71" x14ac:dyDescent="0.2">
      <c r="B1354" s="54" t="e">
        <f>VLOOKUP(E1354,'VPS1'!$J$10:$J$29,1,FALSE)</f>
        <v>#N/A</v>
      </c>
      <c r="C1354" s="131" t="str">
        <f t="shared" si="285"/>
        <v/>
      </c>
      <c r="D1354" s="132"/>
      <c r="E1354" s="132"/>
      <c r="F1354" s="55"/>
      <c r="G1354" s="132"/>
      <c r="H1354" s="132"/>
      <c r="I1354" s="132"/>
      <c r="J1354" s="132"/>
      <c r="K1354" s="132"/>
      <c r="L1354" s="133"/>
      <c r="M1354" s="134"/>
      <c r="N1354" s="132"/>
      <c r="O1354" s="132"/>
      <c r="P1354" s="134" t="str">
        <f t="shared" si="286"/>
        <v>nepildyti</v>
      </c>
      <c r="Q1354" s="135" t="str">
        <f t="shared" si="286"/>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294"/>
        <v>0</v>
      </c>
      <c r="BH1354" s="54">
        <f t="shared" si="287"/>
        <v>0</v>
      </c>
      <c r="BI1354" s="54">
        <f t="shared" ref="BI1354:BI1417" si="296">IF($AH1354&gt;0,YEAR($AH1354),)</f>
        <v>0</v>
      </c>
      <c r="BJ1354" s="54">
        <f t="shared" si="295"/>
        <v>0</v>
      </c>
      <c r="BK1354" s="54">
        <f t="shared" ref="BK1354:BK1417" si="297">IF($AJ1354&gt;0,YEAR($AJ1354),)</f>
        <v>0</v>
      </c>
      <c r="BL1354" s="54">
        <f t="shared" si="288"/>
        <v>0</v>
      </c>
      <c r="BM1354" s="54">
        <f t="shared" si="289"/>
        <v>0</v>
      </c>
      <c r="BN1354" s="54" t="str">
        <f t="shared" si="290"/>
        <v>ne</v>
      </c>
      <c r="BO1354" s="54" t="str">
        <f t="shared" si="291"/>
        <v>ne</v>
      </c>
      <c r="BP1354" s="54" t="str">
        <f t="shared" si="291"/>
        <v>ne</v>
      </c>
      <c r="BQ1354" s="54" t="str">
        <f t="shared" si="292"/>
        <v>ne</v>
      </c>
      <c r="BR1354" s="54" t="str">
        <f t="shared" si="293"/>
        <v>ne</v>
      </c>
      <c r="BS1354" s="54" t="str">
        <f t="shared" ref="BS1354:BS1417" si="298">IF(BK1354&gt;0,"taip","ne")</f>
        <v>ne</v>
      </c>
    </row>
    <row r="1355" spans="2:71" x14ac:dyDescent="0.2">
      <c r="B1355" s="54" t="e">
        <f>VLOOKUP(E1355,'VPS1'!$J$10:$J$29,1,FALSE)</f>
        <v>#N/A</v>
      </c>
      <c r="C1355" s="131" t="str">
        <f t="shared" ref="C1355:C1418" si="299">LEFT(E1355,4)</f>
        <v/>
      </c>
      <c r="D1355" s="132"/>
      <c r="E1355" s="132"/>
      <c r="F1355" s="55"/>
      <c r="G1355" s="132"/>
      <c r="H1355" s="132"/>
      <c r="I1355" s="132"/>
      <c r="J1355" s="132"/>
      <c r="K1355" s="132"/>
      <c r="L1355" s="133"/>
      <c r="M1355" s="134"/>
      <c r="N1355" s="132"/>
      <c r="O1355" s="132"/>
      <c r="P1355" s="134" t="str">
        <f t="shared" ref="P1355:Q1418" si="300">IF($N1355="fizinis asmuo","užpildykite","nepildyti")</f>
        <v>nepildyti</v>
      </c>
      <c r="Q1355" s="135" t="str">
        <f t="shared" si="300"/>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294"/>
        <v>0</v>
      </c>
      <c r="BH1355" s="54">
        <f t="shared" ref="BH1355:BH1418" si="301">IF($AF1355&gt;0,YEAR($AF1355),)</f>
        <v>0</v>
      </c>
      <c r="BI1355" s="54">
        <f t="shared" si="296"/>
        <v>0</v>
      </c>
      <c r="BJ1355" s="54">
        <f t="shared" si="295"/>
        <v>0</v>
      </c>
      <c r="BK1355" s="54">
        <f t="shared" si="297"/>
        <v>0</v>
      </c>
      <c r="BL1355" s="54">
        <f t="shared" ref="BL1355:BL1418" si="302">IF($AK1355&gt;0,$AK1355,)</f>
        <v>0</v>
      </c>
      <c r="BM1355" s="54">
        <f t="shared" ref="BM1355:BM1418" si="303">IF($AL1355&gt;0,$AL1355,)</f>
        <v>0</v>
      </c>
      <c r="BN1355" s="54" t="str">
        <f t="shared" ref="BN1355:BN1418" si="304">IF(BH1355&gt;0,"taip","ne")</f>
        <v>ne</v>
      </c>
      <c r="BO1355" s="54" t="str">
        <f t="shared" ref="BO1355:BP1418" si="305">IF(BI1355&gt;0,"taip","ne")</f>
        <v>ne</v>
      </c>
      <c r="BP1355" s="54" t="str">
        <f t="shared" si="305"/>
        <v>ne</v>
      </c>
      <c r="BQ1355" s="54" t="str">
        <f t="shared" ref="BQ1355:BQ1418" si="306">IF(BL1355&gt;0,"taip","ne")</f>
        <v>ne</v>
      </c>
      <c r="BR1355" s="54" t="str">
        <f t="shared" ref="BR1355:BR1418" si="307">IF(BM1355&gt;0,"taip","ne")</f>
        <v>ne</v>
      </c>
      <c r="BS1355" s="54" t="str">
        <f t="shared" si="298"/>
        <v>ne</v>
      </c>
    </row>
    <row r="1356" spans="2:71" x14ac:dyDescent="0.2">
      <c r="B1356" s="54" t="e">
        <f>VLOOKUP(E1356,'VPS1'!$J$10:$J$29,1,FALSE)</f>
        <v>#N/A</v>
      </c>
      <c r="C1356" s="131" t="str">
        <f t="shared" si="299"/>
        <v/>
      </c>
      <c r="D1356" s="132"/>
      <c r="E1356" s="132"/>
      <c r="F1356" s="55"/>
      <c r="G1356" s="132"/>
      <c r="H1356" s="132"/>
      <c r="I1356" s="132"/>
      <c r="J1356" s="132"/>
      <c r="K1356" s="132"/>
      <c r="L1356" s="133"/>
      <c r="M1356" s="134"/>
      <c r="N1356" s="132"/>
      <c r="O1356" s="132"/>
      <c r="P1356" s="134" t="str">
        <f t="shared" si="300"/>
        <v>nepildyti</v>
      </c>
      <c r="Q1356" s="135" t="str">
        <f t="shared" si="30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294"/>
        <v>0</v>
      </c>
      <c r="BH1356" s="54">
        <f t="shared" si="301"/>
        <v>0</v>
      </c>
      <c r="BI1356" s="54">
        <f t="shared" si="296"/>
        <v>0</v>
      </c>
      <c r="BJ1356" s="54">
        <f t="shared" si="295"/>
        <v>0</v>
      </c>
      <c r="BK1356" s="54">
        <f t="shared" si="297"/>
        <v>0</v>
      </c>
      <c r="BL1356" s="54">
        <f t="shared" si="302"/>
        <v>0</v>
      </c>
      <c r="BM1356" s="54">
        <f t="shared" si="303"/>
        <v>0</v>
      </c>
      <c r="BN1356" s="54" t="str">
        <f t="shared" si="304"/>
        <v>ne</v>
      </c>
      <c r="BO1356" s="54" t="str">
        <f t="shared" si="305"/>
        <v>ne</v>
      </c>
      <c r="BP1356" s="54" t="str">
        <f t="shared" si="305"/>
        <v>ne</v>
      </c>
      <c r="BQ1356" s="54" t="str">
        <f t="shared" si="306"/>
        <v>ne</v>
      </c>
      <c r="BR1356" s="54" t="str">
        <f t="shared" si="307"/>
        <v>ne</v>
      </c>
      <c r="BS1356" s="54" t="str">
        <f t="shared" si="298"/>
        <v>ne</v>
      </c>
    </row>
    <row r="1357" spans="2:71" x14ac:dyDescent="0.2">
      <c r="B1357" s="54" t="e">
        <f>VLOOKUP(E1357,'VPS1'!$J$10:$J$29,1,FALSE)</f>
        <v>#N/A</v>
      </c>
      <c r="C1357" s="131" t="str">
        <f t="shared" si="299"/>
        <v/>
      </c>
      <c r="D1357" s="132"/>
      <c r="E1357" s="132"/>
      <c r="F1357" s="55"/>
      <c r="G1357" s="132"/>
      <c r="H1357" s="132"/>
      <c r="I1357" s="132"/>
      <c r="J1357" s="132"/>
      <c r="K1357" s="132"/>
      <c r="L1357" s="133"/>
      <c r="M1357" s="134"/>
      <c r="N1357" s="132"/>
      <c r="O1357" s="132"/>
      <c r="P1357" s="134" t="str">
        <f t="shared" si="300"/>
        <v>nepildyti</v>
      </c>
      <c r="Q1357" s="135" t="str">
        <f t="shared" si="30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294"/>
        <v>0</v>
      </c>
      <c r="BH1357" s="54">
        <f t="shared" si="301"/>
        <v>0</v>
      </c>
      <c r="BI1357" s="54">
        <f t="shared" si="296"/>
        <v>0</v>
      </c>
      <c r="BJ1357" s="54">
        <f t="shared" si="295"/>
        <v>0</v>
      </c>
      <c r="BK1357" s="54">
        <f t="shared" si="297"/>
        <v>0</v>
      </c>
      <c r="BL1357" s="54">
        <f t="shared" si="302"/>
        <v>0</v>
      </c>
      <c r="BM1357" s="54">
        <f t="shared" si="303"/>
        <v>0</v>
      </c>
      <c r="BN1357" s="54" t="str">
        <f t="shared" si="304"/>
        <v>ne</v>
      </c>
      <c r="BO1357" s="54" t="str">
        <f t="shared" si="305"/>
        <v>ne</v>
      </c>
      <c r="BP1357" s="54" t="str">
        <f t="shared" si="305"/>
        <v>ne</v>
      </c>
      <c r="BQ1357" s="54" t="str">
        <f t="shared" si="306"/>
        <v>ne</v>
      </c>
      <c r="BR1357" s="54" t="str">
        <f t="shared" si="307"/>
        <v>ne</v>
      </c>
      <c r="BS1357" s="54" t="str">
        <f t="shared" si="298"/>
        <v>ne</v>
      </c>
    </row>
    <row r="1358" spans="2:71" x14ac:dyDescent="0.2">
      <c r="B1358" s="54" t="e">
        <f>VLOOKUP(E1358,'VPS1'!$J$10:$J$29,1,FALSE)</f>
        <v>#N/A</v>
      </c>
      <c r="C1358" s="131" t="str">
        <f t="shared" si="299"/>
        <v/>
      </c>
      <c r="D1358" s="132"/>
      <c r="E1358" s="132"/>
      <c r="F1358" s="55"/>
      <c r="G1358" s="132"/>
      <c r="H1358" s="132"/>
      <c r="I1358" s="132"/>
      <c r="J1358" s="132"/>
      <c r="K1358" s="132"/>
      <c r="L1358" s="133"/>
      <c r="M1358" s="134"/>
      <c r="N1358" s="132"/>
      <c r="O1358" s="132"/>
      <c r="P1358" s="134" t="str">
        <f t="shared" si="300"/>
        <v>nepildyti</v>
      </c>
      <c r="Q1358" s="135" t="str">
        <f t="shared" si="30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294"/>
        <v>0</v>
      </c>
      <c r="BH1358" s="54">
        <f t="shared" si="301"/>
        <v>0</v>
      </c>
      <c r="BI1358" s="54">
        <f t="shared" si="296"/>
        <v>0</v>
      </c>
      <c r="BJ1358" s="54">
        <f t="shared" si="295"/>
        <v>0</v>
      </c>
      <c r="BK1358" s="54">
        <f t="shared" si="297"/>
        <v>0</v>
      </c>
      <c r="BL1358" s="54">
        <f t="shared" si="302"/>
        <v>0</v>
      </c>
      <c r="BM1358" s="54">
        <f t="shared" si="303"/>
        <v>0</v>
      </c>
      <c r="BN1358" s="54" t="str">
        <f t="shared" si="304"/>
        <v>ne</v>
      </c>
      <c r="BO1358" s="54" t="str">
        <f t="shared" si="305"/>
        <v>ne</v>
      </c>
      <c r="BP1358" s="54" t="str">
        <f t="shared" si="305"/>
        <v>ne</v>
      </c>
      <c r="BQ1358" s="54" t="str">
        <f t="shared" si="306"/>
        <v>ne</v>
      </c>
      <c r="BR1358" s="54" t="str">
        <f t="shared" si="307"/>
        <v>ne</v>
      </c>
      <c r="BS1358" s="54" t="str">
        <f t="shared" si="298"/>
        <v>ne</v>
      </c>
    </row>
    <row r="1359" spans="2:71" x14ac:dyDescent="0.2">
      <c r="B1359" s="54" t="e">
        <f>VLOOKUP(E1359,'VPS1'!$J$10:$J$29,1,FALSE)</f>
        <v>#N/A</v>
      </c>
      <c r="C1359" s="131" t="str">
        <f t="shared" si="299"/>
        <v/>
      </c>
      <c r="D1359" s="132"/>
      <c r="E1359" s="132"/>
      <c r="F1359" s="55"/>
      <c r="G1359" s="132"/>
      <c r="H1359" s="132"/>
      <c r="I1359" s="132"/>
      <c r="J1359" s="132"/>
      <c r="K1359" s="132"/>
      <c r="L1359" s="133"/>
      <c r="M1359" s="134"/>
      <c r="N1359" s="132"/>
      <c r="O1359" s="132"/>
      <c r="P1359" s="134" t="str">
        <f t="shared" si="300"/>
        <v>nepildyti</v>
      </c>
      <c r="Q1359" s="135" t="str">
        <f t="shared" si="30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294"/>
        <v>0</v>
      </c>
      <c r="BH1359" s="54">
        <f t="shared" si="301"/>
        <v>0</v>
      </c>
      <c r="BI1359" s="54">
        <f t="shared" si="296"/>
        <v>0</v>
      </c>
      <c r="BJ1359" s="54">
        <f t="shared" si="295"/>
        <v>0</v>
      </c>
      <c r="BK1359" s="54">
        <f t="shared" si="297"/>
        <v>0</v>
      </c>
      <c r="BL1359" s="54">
        <f t="shared" si="302"/>
        <v>0</v>
      </c>
      <c r="BM1359" s="54">
        <f t="shared" si="303"/>
        <v>0</v>
      </c>
      <c r="BN1359" s="54" t="str">
        <f t="shared" si="304"/>
        <v>ne</v>
      </c>
      <c r="BO1359" s="54" t="str">
        <f t="shared" si="305"/>
        <v>ne</v>
      </c>
      <c r="BP1359" s="54" t="str">
        <f t="shared" si="305"/>
        <v>ne</v>
      </c>
      <c r="BQ1359" s="54" t="str">
        <f t="shared" si="306"/>
        <v>ne</v>
      </c>
      <c r="BR1359" s="54" t="str">
        <f t="shared" si="307"/>
        <v>ne</v>
      </c>
      <c r="BS1359" s="54" t="str">
        <f t="shared" si="298"/>
        <v>ne</v>
      </c>
    </row>
    <row r="1360" spans="2:71" x14ac:dyDescent="0.2">
      <c r="B1360" s="54" t="e">
        <f>VLOOKUP(E1360,'VPS1'!$J$10:$J$29,1,FALSE)</f>
        <v>#N/A</v>
      </c>
      <c r="C1360" s="131" t="str">
        <f t="shared" si="299"/>
        <v/>
      </c>
      <c r="D1360" s="132"/>
      <c r="E1360" s="132"/>
      <c r="F1360" s="55"/>
      <c r="G1360" s="132"/>
      <c r="H1360" s="132"/>
      <c r="I1360" s="132"/>
      <c r="J1360" s="132"/>
      <c r="K1360" s="132"/>
      <c r="L1360" s="133"/>
      <c r="M1360" s="134"/>
      <c r="N1360" s="132"/>
      <c r="O1360" s="132"/>
      <c r="P1360" s="134" t="str">
        <f t="shared" si="300"/>
        <v>nepildyti</v>
      </c>
      <c r="Q1360" s="135" t="str">
        <f t="shared" si="30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294"/>
        <v>0</v>
      </c>
      <c r="BH1360" s="54">
        <f t="shared" si="301"/>
        <v>0</v>
      </c>
      <c r="BI1360" s="54">
        <f t="shared" si="296"/>
        <v>0</v>
      </c>
      <c r="BJ1360" s="54">
        <f t="shared" si="295"/>
        <v>0</v>
      </c>
      <c r="BK1360" s="54">
        <f t="shared" si="297"/>
        <v>0</v>
      </c>
      <c r="BL1360" s="54">
        <f t="shared" si="302"/>
        <v>0</v>
      </c>
      <c r="BM1360" s="54">
        <f t="shared" si="303"/>
        <v>0</v>
      </c>
      <c r="BN1360" s="54" t="str">
        <f t="shared" si="304"/>
        <v>ne</v>
      </c>
      <c r="BO1360" s="54" t="str">
        <f t="shared" si="305"/>
        <v>ne</v>
      </c>
      <c r="BP1360" s="54" t="str">
        <f t="shared" si="305"/>
        <v>ne</v>
      </c>
      <c r="BQ1360" s="54" t="str">
        <f t="shared" si="306"/>
        <v>ne</v>
      </c>
      <c r="BR1360" s="54" t="str">
        <f t="shared" si="307"/>
        <v>ne</v>
      </c>
      <c r="BS1360" s="54" t="str">
        <f t="shared" si="298"/>
        <v>ne</v>
      </c>
    </row>
    <row r="1361" spans="2:71" x14ac:dyDescent="0.2">
      <c r="B1361" s="54" t="e">
        <f>VLOOKUP(E1361,'VPS1'!$J$10:$J$29,1,FALSE)</f>
        <v>#N/A</v>
      </c>
      <c r="C1361" s="131" t="str">
        <f t="shared" si="299"/>
        <v/>
      </c>
      <c r="D1361" s="132"/>
      <c r="E1361" s="132"/>
      <c r="F1361" s="55"/>
      <c r="G1361" s="132"/>
      <c r="H1361" s="132"/>
      <c r="I1361" s="132"/>
      <c r="J1361" s="132"/>
      <c r="K1361" s="132"/>
      <c r="L1361" s="133"/>
      <c r="M1361" s="134"/>
      <c r="N1361" s="132"/>
      <c r="O1361" s="132"/>
      <c r="P1361" s="134" t="str">
        <f t="shared" si="300"/>
        <v>nepildyti</v>
      </c>
      <c r="Q1361" s="135" t="str">
        <f t="shared" si="30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294"/>
        <v>0</v>
      </c>
      <c r="BH1361" s="54">
        <f t="shared" si="301"/>
        <v>0</v>
      </c>
      <c r="BI1361" s="54">
        <f t="shared" si="296"/>
        <v>0</v>
      </c>
      <c r="BJ1361" s="54">
        <f t="shared" si="295"/>
        <v>0</v>
      </c>
      <c r="BK1361" s="54">
        <f t="shared" si="297"/>
        <v>0</v>
      </c>
      <c r="BL1361" s="54">
        <f t="shared" si="302"/>
        <v>0</v>
      </c>
      <c r="BM1361" s="54">
        <f t="shared" si="303"/>
        <v>0</v>
      </c>
      <c r="BN1361" s="54" t="str">
        <f t="shared" si="304"/>
        <v>ne</v>
      </c>
      <c r="BO1361" s="54" t="str">
        <f t="shared" si="305"/>
        <v>ne</v>
      </c>
      <c r="BP1361" s="54" t="str">
        <f t="shared" si="305"/>
        <v>ne</v>
      </c>
      <c r="BQ1361" s="54" t="str">
        <f t="shared" si="306"/>
        <v>ne</v>
      </c>
      <c r="BR1361" s="54" t="str">
        <f t="shared" si="307"/>
        <v>ne</v>
      </c>
      <c r="BS1361" s="54" t="str">
        <f t="shared" si="298"/>
        <v>ne</v>
      </c>
    </row>
    <row r="1362" spans="2:71" x14ac:dyDescent="0.2">
      <c r="B1362" s="54" t="e">
        <f>VLOOKUP(E1362,'VPS1'!$J$10:$J$29,1,FALSE)</f>
        <v>#N/A</v>
      </c>
      <c r="C1362" s="131" t="str">
        <f t="shared" si="299"/>
        <v/>
      </c>
      <c r="D1362" s="132"/>
      <c r="E1362" s="132"/>
      <c r="F1362" s="55"/>
      <c r="G1362" s="132"/>
      <c r="H1362" s="132"/>
      <c r="I1362" s="132"/>
      <c r="J1362" s="132"/>
      <c r="K1362" s="132"/>
      <c r="L1362" s="133"/>
      <c r="M1362" s="134"/>
      <c r="N1362" s="132"/>
      <c r="O1362" s="132"/>
      <c r="P1362" s="134" t="str">
        <f t="shared" si="300"/>
        <v>nepildyti</v>
      </c>
      <c r="Q1362" s="135" t="str">
        <f t="shared" si="30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si="294"/>
        <v>0</v>
      </c>
      <c r="BH1362" s="54">
        <f t="shared" si="301"/>
        <v>0</v>
      </c>
      <c r="BI1362" s="54">
        <f t="shared" si="296"/>
        <v>0</v>
      </c>
      <c r="BJ1362" s="54">
        <f t="shared" si="295"/>
        <v>0</v>
      </c>
      <c r="BK1362" s="54">
        <f t="shared" si="297"/>
        <v>0</v>
      </c>
      <c r="BL1362" s="54">
        <f t="shared" si="302"/>
        <v>0</v>
      </c>
      <c r="BM1362" s="54">
        <f t="shared" si="303"/>
        <v>0</v>
      </c>
      <c r="BN1362" s="54" t="str">
        <f t="shared" si="304"/>
        <v>ne</v>
      </c>
      <c r="BO1362" s="54" t="str">
        <f t="shared" si="305"/>
        <v>ne</v>
      </c>
      <c r="BP1362" s="54" t="str">
        <f t="shared" si="305"/>
        <v>ne</v>
      </c>
      <c r="BQ1362" s="54" t="str">
        <f t="shared" si="306"/>
        <v>ne</v>
      </c>
      <c r="BR1362" s="54" t="str">
        <f t="shared" si="307"/>
        <v>ne</v>
      </c>
      <c r="BS1362" s="54" t="str">
        <f t="shared" si="298"/>
        <v>ne</v>
      </c>
    </row>
    <row r="1363" spans="2:71" x14ac:dyDescent="0.2">
      <c r="B1363" s="54" t="e">
        <f>VLOOKUP(E1363,'VPS1'!$J$10:$J$29,1,FALSE)</f>
        <v>#N/A</v>
      </c>
      <c r="C1363" s="131" t="str">
        <f t="shared" si="299"/>
        <v/>
      </c>
      <c r="D1363" s="132"/>
      <c r="E1363" s="132"/>
      <c r="F1363" s="55"/>
      <c r="G1363" s="132"/>
      <c r="H1363" s="132"/>
      <c r="I1363" s="132"/>
      <c r="J1363" s="132"/>
      <c r="K1363" s="132"/>
      <c r="L1363" s="133"/>
      <c r="M1363" s="134"/>
      <c r="N1363" s="132"/>
      <c r="O1363" s="132"/>
      <c r="P1363" s="134" t="str">
        <f t="shared" si="300"/>
        <v>nepildyti</v>
      </c>
      <c r="Q1363" s="135" t="str">
        <f t="shared" si="30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294"/>
        <v>0</v>
      </c>
      <c r="BH1363" s="54">
        <f t="shared" si="301"/>
        <v>0</v>
      </c>
      <c r="BI1363" s="54">
        <f t="shared" si="296"/>
        <v>0</v>
      </c>
      <c r="BJ1363" s="54">
        <f t="shared" si="295"/>
        <v>0</v>
      </c>
      <c r="BK1363" s="54">
        <f t="shared" si="297"/>
        <v>0</v>
      </c>
      <c r="BL1363" s="54">
        <f t="shared" si="302"/>
        <v>0</v>
      </c>
      <c r="BM1363" s="54">
        <f t="shared" si="303"/>
        <v>0</v>
      </c>
      <c r="BN1363" s="54" t="str">
        <f t="shared" si="304"/>
        <v>ne</v>
      </c>
      <c r="BO1363" s="54" t="str">
        <f t="shared" si="305"/>
        <v>ne</v>
      </c>
      <c r="BP1363" s="54" t="str">
        <f t="shared" si="305"/>
        <v>ne</v>
      </c>
      <c r="BQ1363" s="54" t="str">
        <f t="shared" si="306"/>
        <v>ne</v>
      </c>
      <c r="BR1363" s="54" t="str">
        <f t="shared" si="307"/>
        <v>ne</v>
      </c>
      <c r="BS1363" s="54" t="str">
        <f t="shared" si="298"/>
        <v>ne</v>
      </c>
    </row>
    <row r="1364" spans="2:71" x14ac:dyDescent="0.2">
      <c r="B1364" s="54" t="e">
        <f>VLOOKUP(E1364,'VPS1'!$J$10:$J$29,1,FALSE)</f>
        <v>#N/A</v>
      </c>
      <c r="C1364" s="131" t="str">
        <f t="shared" si="299"/>
        <v/>
      </c>
      <c r="D1364" s="132"/>
      <c r="E1364" s="132"/>
      <c r="F1364" s="55"/>
      <c r="G1364" s="132"/>
      <c r="H1364" s="132"/>
      <c r="I1364" s="132"/>
      <c r="J1364" s="132"/>
      <c r="K1364" s="132"/>
      <c r="L1364" s="133"/>
      <c r="M1364" s="134"/>
      <c r="N1364" s="132"/>
      <c r="O1364" s="132"/>
      <c r="P1364" s="134" t="str">
        <f t="shared" si="300"/>
        <v>nepildyti</v>
      </c>
      <c r="Q1364" s="135" t="str">
        <f t="shared" si="30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294"/>
        <v>0</v>
      </c>
      <c r="BH1364" s="54">
        <f t="shared" si="301"/>
        <v>0</v>
      </c>
      <c r="BI1364" s="54">
        <f t="shared" si="296"/>
        <v>0</v>
      </c>
      <c r="BJ1364" s="54">
        <f t="shared" si="295"/>
        <v>0</v>
      </c>
      <c r="BK1364" s="54">
        <f t="shared" si="297"/>
        <v>0</v>
      </c>
      <c r="BL1364" s="54">
        <f t="shared" si="302"/>
        <v>0</v>
      </c>
      <c r="BM1364" s="54">
        <f t="shared" si="303"/>
        <v>0</v>
      </c>
      <c r="BN1364" s="54" t="str">
        <f t="shared" si="304"/>
        <v>ne</v>
      </c>
      <c r="BO1364" s="54" t="str">
        <f t="shared" si="305"/>
        <v>ne</v>
      </c>
      <c r="BP1364" s="54" t="str">
        <f t="shared" si="305"/>
        <v>ne</v>
      </c>
      <c r="BQ1364" s="54" t="str">
        <f t="shared" si="306"/>
        <v>ne</v>
      </c>
      <c r="BR1364" s="54" t="str">
        <f t="shared" si="307"/>
        <v>ne</v>
      </c>
      <c r="BS1364" s="54" t="str">
        <f t="shared" si="298"/>
        <v>ne</v>
      </c>
    </row>
    <row r="1365" spans="2:71" x14ac:dyDescent="0.2">
      <c r="B1365" s="54" t="e">
        <f>VLOOKUP(E1365,'VPS1'!$J$10:$J$29,1,FALSE)</f>
        <v>#N/A</v>
      </c>
      <c r="C1365" s="131" t="str">
        <f t="shared" si="299"/>
        <v/>
      </c>
      <c r="D1365" s="132"/>
      <c r="E1365" s="132"/>
      <c r="F1365" s="55"/>
      <c r="G1365" s="132"/>
      <c r="H1365" s="132"/>
      <c r="I1365" s="132"/>
      <c r="J1365" s="132"/>
      <c r="K1365" s="132"/>
      <c r="L1365" s="133"/>
      <c r="M1365" s="134"/>
      <c r="N1365" s="132"/>
      <c r="O1365" s="132"/>
      <c r="P1365" s="134" t="str">
        <f t="shared" si="300"/>
        <v>nepildyti</v>
      </c>
      <c r="Q1365" s="135" t="str">
        <f t="shared" si="30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294"/>
        <v>0</v>
      </c>
      <c r="BH1365" s="54">
        <f t="shared" si="301"/>
        <v>0</v>
      </c>
      <c r="BI1365" s="54">
        <f t="shared" si="296"/>
        <v>0</v>
      </c>
      <c r="BJ1365" s="54">
        <f t="shared" si="295"/>
        <v>0</v>
      </c>
      <c r="BK1365" s="54">
        <f t="shared" si="297"/>
        <v>0</v>
      </c>
      <c r="BL1365" s="54">
        <f t="shared" si="302"/>
        <v>0</v>
      </c>
      <c r="BM1365" s="54">
        <f t="shared" si="303"/>
        <v>0</v>
      </c>
      <c r="BN1365" s="54" t="str">
        <f t="shared" si="304"/>
        <v>ne</v>
      </c>
      <c r="BO1365" s="54" t="str">
        <f t="shared" si="305"/>
        <v>ne</v>
      </c>
      <c r="BP1365" s="54" t="str">
        <f t="shared" si="305"/>
        <v>ne</v>
      </c>
      <c r="BQ1365" s="54" t="str">
        <f t="shared" si="306"/>
        <v>ne</v>
      </c>
      <c r="BR1365" s="54" t="str">
        <f t="shared" si="307"/>
        <v>ne</v>
      </c>
      <c r="BS1365" s="54" t="str">
        <f t="shared" si="298"/>
        <v>ne</v>
      </c>
    </row>
    <row r="1366" spans="2:71" x14ac:dyDescent="0.2">
      <c r="B1366" s="54" t="e">
        <f>VLOOKUP(E1366,'VPS1'!$J$10:$J$29,1,FALSE)</f>
        <v>#N/A</v>
      </c>
      <c r="C1366" s="131" t="str">
        <f t="shared" si="299"/>
        <v/>
      </c>
      <c r="D1366" s="132"/>
      <c r="E1366" s="132"/>
      <c r="F1366" s="55"/>
      <c r="G1366" s="132"/>
      <c r="H1366" s="132"/>
      <c r="I1366" s="132"/>
      <c r="J1366" s="132"/>
      <c r="K1366" s="132"/>
      <c r="L1366" s="133"/>
      <c r="M1366" s="134"/>
      <c r="N1366" s="132"/>
      <c r="O1366" s="132"/>
      <c r="P1366" s="134" t="str">
        <f t="shared" si="300"/>
        <v>nepildyti</v>
      </c>
      <c r="Q1366" s="135" t="str">
        <f t="shared" si="30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ref="BG1366:BG1429" si="308">IF($F1366&gt;0,YEAR($F1366),)</f>
        <v>0</v>
      </c>
      <c r="BH1366" s="54">
        <f t="shared" si="301"/>
        <v>0</v>
      </c>
      <c r="BI1366" s="54">
        <f t="shared" si="296"/>
        <v>0</v>
      </c>
      <c r="BJ1366" s="54">
        <f t="shared" ref="BJ1366:BJ1429" si="309">IF($AI1366&gt;0,YEAR($AI1366),)</f>
        <v>0</v>
      </c>
      <c r="BK1366" s="54">
        <f t="shared" si="297"/>
        <v>0</v>
      </c>
      <c r="BL1366" s="54">
        <f t="shared" si="302"/>
        <v>0</v>
      </c>
      <c r="BM1366" s="54">
        <f t="shared" si="303"/>
        <v>0</v>
      </c>
      <c r="BN1366" s="54" t="str">
        <f t="shared" si="304"/>
        <v>ne</v>
      </c>
      <c r="BO1366" s="54" t="str">
        <f t="shared" si="305"/>
        <v>ne</v>
      </c>
      <c r="BP1366" s="54" t="str">
        <f t="shared" si="305"/>
        <v>ne</v>
      </c>
      <c r="BQ1366" s="54" t="str">
        <f t="shared" si="306"/>
        <v>ne</v>
      </c>
      <c r="BR1366" s="54" t="str">
        <f t="shared" si="307"/>
        <v>ne</v>
      </c>
      <c r="BS1366" s="54" t="str">
        <f t="shared" si="298"/>
        <v>ne</v>
      </c>
    </row>
    <row r="1367" spans="2:71" x14ac:dyDescent="0.2">
      <c r="B1367" s="54" t="e">
        <f>VLOOKUP(E1367,'VPS1'!$J$10:$J$29,1,FALSE)</f>
        <v>#N/A</v>
      </c>
      <c r="C1367" s="131" t="str">
        <f t="shared" si="299"/>
        <v/>
      </c>
      <c r="D1367" s="132"/>
      <c r="E1367" s="132"/>
      <c r="F1367" s="55"/>
      <c r="G1367" s="132"/>
      <c r="H1367" s="132"/>
      <c r="I1367" s="132"/>
      <c r="J1367" s="132"/>
      <c r="K1367" s="132"/>
      <c r="L1367" s="133"/>
      <c r="M1367" s="134"/>
      <c r="N1367" s="132"/>
      <c r="O1367" s="132"/>
      <c r="P1367" s="134" t="str">
        <f t="shared" si="300"/>
        <v>nepildyti</v>
      </c>
      <c r="Q1367" s="135" t="str">
        <f t="shared" si="30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si="308"/>
        <v>0</v>
      </c>
      <c r="BH1367" s="54">
        <f t="shared" si="301"/>
        <v>0</v>
      </c>
      <c r="BI1367" s="54">
        <f t="shared" si="296"/>
        <v>0</v>
      </c>
      <c r="BJ1367" s="54">
        <f t="shared" si="309"/>
        <v>0</v>
      </c>
      <c r="BK1367" s="54">
        <f t="shared" si="297"/>
        <v>0</v>
      </c>
      <c r="BL1367" s="54">
        <f t="shared" si="302"/>
        <v>0</v>
      </c>
      <c r="BM1367" s="54">
        <f t="shared" si="303"/>
        <v>0</v>
      </c>
      <c r="BN1367" s="54" t="str">
        <f t="shared" si="304"/>
        <v>ne</v>
      </c>
      <c r="BO1367" s="54" t="str">
        <f t="shared" si="305"/>
        <v>ne</v>
      </c>
      <c r="BP1367" s="54" t="str">
        <f t="shared" si="305"/>
        <v>ne</v>
      </c>
      <c r="BQ1367" s="54" t="str">
        <f t="shared" si="306"/>
        <v>ne</v>
      </c>
      <c r="BR1367" s="54" t="str">
        <f t="shared" si="307"/>
        <v>ne</v>
      </c>
      <c r="BS1367" s="54" t="str">
        <f t="shared" si="298"/>
        <v>ne</v>
      </c>
    </row>
    <row r="1368" spans="2:71" x14ac:dyDescent="0.2">
      <c r="B1368" s="54" t="e">
        <f>VLOOKUP(E1368,'VPS1'!$J$10:$J$29,1,FALSE)</f>
        <v>#N/A</v>
      </c>
      <c r="C1368" s="131" t="str">
        <f t="shared" si="299"/>
        <v/>
      </c>
      <c r="D1368" s="132"/>
      <c r="E1368" s="132"/>
      <c r="F1368" s="55"/>
      <c r="G1368" s="132"/>
      <c r="H1368" s="132"/>
      <c r="I1368" s="132"/>
      <c r="J1368" s="132"/>
      <c r="K1368" s="132"/>
      <c r="L1368" s="133"/>
      <c r="M1368" s="134"/>
      <c r="N1368" s="132"/>
      <c r="O1368" s="132"/>
      <c r="P1368" s="134" t="str">
        <f t="shared" si="300"/>
        <v>nepildyti</v>
      </c>
      <c r="Q1368" s="135" t="str">
        <f t="shared" si="30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08"/>
        <v>0</v>
      </c>
      <c r="BH1368" s="54">
        <f t="shared" si="301"/>
        <v>0</v>
      </c>
      <c r="BI1368" s="54">
        <f t="shared" si="296"/>
        <v>0</v>
      </c>
      <c r="BJ1368" s="54">
        <f t="shared" si="309"/>
        <v>0</v>
      </c>
      <c r="BK1368" s="54">
        <f t="shared" si="297"/>
        <v>0</v>
      </c>
      <c r="BL1368" s="54">
        <f t="shared" si="302"/>
        <v>0</v>
      </c>
      <c r="BM1368" s="54">
        <f t="shared" si="303"/>
        <v>0</v>
      </c>
      <c r="BN1368" s="54" t="str">
        <f t="shared" si="304"/>
        <v>ne</v>
      </c>
      <c r="BO1368" s="54" t="str">
        <f t="shared" si="305"/>
        <v>ne</v>
      </c>
      <c r="BP1368" s="54" t="str">
        <f t="shared" si="305"/>
        <v>ne</v>
      </c>
      <c r="BQ1368" s="54" t="str">
        <f t="shared" si="306"/>
        <v>ne</v>
      </c>
      <c r="BR1368" s="54" t="str">
        <f t="shared" si="307"/>
        <v>ne</v>
      </c>
      <c r="BS1368" s="54" t="str">
        <f t="shared" si="298"/>
        <v>ne</v>
      </c>
    </row>
    <row r="1369" spans="2:71" x14ac:dyDescent="0.2">
      <c r="B1369" s="54" t="e">
        <f>VLOOKUP(E1369,'VPS1'!$J$10:$J$29,1,FALSE)</f>
        <v>#N/A</v>
      </c>
      <c r="C1369" s="131" t="str">
        <f t="shared" si="299"/>
        <v/>
      </c>
      <c r="D1369" s="132"/>
      <c r="E1369" s="132"/>
      <c r="F1369" s="55"/>
      <c r="G1369" s="132"/>
      <c r="H1369" s="132"/>
      <c r="I1369" s="132"/>
      <c r="J1369" s="132"/>
      <c r="K1369" s="132"/>
      <c r="L1369" s="133"/>
      <c r="M1369" s="134"/>
      <c r="N1369" s="132"/>
      <c r="O1369" s="132"/>
      <c r="P1369" s="134" t="str">
        <f t="shared" si="300"/>
        <v>nepildyti</v>
      </c>
      <c r="Q1369" s="135" t="str">
        <f t="shared" si="30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08"/>
        <v>0</v>
      </c>
      <c r="BH1369" s="54">
        <f t="shared" si="301"/>
        <v>0</v>
      </c>
      <c r="BI1369" s="54">
        <f t="shared" si="296"/>
        <v>0</v>
      </c>
      <c r="BJ1369" s="54">
        <f t="shared" si="309"/>
        <v>0</v>
      </c>
      <c r="BK1369" s="54">
        <f t="shared" si="297"/>
        <v>0</v>
      </c>
      <c r="BL1369" s="54">
        <f t="shared" si="302"/>
        <v>0</v>
      </c>
      <c r="BM1369" s="54">
        <f t="shared" si="303"/>
        <v>0</v>
      </c>
      <c r="BN1369" s="54" t="str">
        <f t="shared" si="304"/>
        <v>ne</v>
      </c>
      <c r="BO1369" s="54" t="str">
        <f t="shared" si="305"/>
        <v>ne</v>
      </c>
      <c r="BP1369" s="54" t="str">
        <f t="shared" si="305"/>
        <v>ne</v>
      </c>
      <c r="BQ1369" s="54" t="str">
        <f t="shared" si="306"/>
        <v>ne</v>
      </c>
      <c r="BR1369" s="54" t="str">
        <f t="shared" si="307"/>
        <v>ne</v>
      </c>
      <c r="BS1369" s="54" t="str">
        <f t="shared" si="298"/>
        <v>ne</v>
      </c>
    </row>
    <row r="1370" spans="2:71" x14ac:dyDescent="0.2">
      <c r="B1370" s="54" t="e">
        <f>VLOOKUP(E1370,'VPS1'!$J$10:$J$29,1,FALSE)</f>
        <v>#N/A</v>
      </c>
      <c r="C1370" s="131" t="str">
        <f t="shared" si="299"/>
        <v/>
      </c>
      <c r="D1370" s="132"/>
      <c r="E1370" s="132"/>
      <c r="F1370" s="55"/>
      <c r="G1370" s="132"/>
      <c r="H1370" s="132"/>
      <c r="I1370" s="132"/>
      <c r="J1370" s="132"/>
      <c r="K1370" s="132"/>
      <c r="L1370" s="133"/>
      <c r="M1370" s="134"/>
      <c r="N1370" s="132"/>
      <c r="O1370" s="132"/>
      <c r="P1370" s="134" t="str">
        <f t="shared" si="300"/>
        <v>nepildyti</v>
      </c>
      <c r="Q1370" s="135" t="str">
        <f t="shared" si="30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08"/>
        <v>0</v>
      </c>
      <c r="BH1370" s="54">
        <f t="shared" si="301"/>
        <v>0</v>
      </c>
      <c r="BI1370" s="54">
        <f t="shared" si="296"/>
        <v>0</v>
      </c>
      <c r="BJ1370" s="54">
        <f t="shared" si="309"/>
        <v>0</v>
      </c>
      <c r="BK1370" s="54">
        <f t="shared" si="297"/>
        <v>0</v>
      </c>
      <c r="BL1370" s="54">
        <f t="shared" si="302"/>
        <v>0</v>
      </c>
      <c r="BM1370" s="54">
        <f t="shared" si="303"/>
        <v>0</v>
      </c>
      <c r="BN1370" s="54" t="str">
        <f t="shared" si="304"/>
        <v>ne</v>
      </c>
      <c r="BO1370" s="54" t="str">
        <f t="shared" si="305"/>
        <v>ne</v>
      </c>
      <c r="BP1370" s="54" t="str">
        <f t="shared" si="305"/>
        <v>ne</v>
      </c>
      <c r="BQ1370" s="54" t="str">
        <f t="shared" si="306"/>
        <v>ne</v>
      </c>
      <c r="BR1370" s="54" t="str">
        <f t="shared" si="307"/>
        <v>ne</v>
      </c>
      <c r="BS1370" s="54" t="str">
        <f t="shared" si="298"/>
        <v>ne</v>
      </c>
    </row>
    <row r="1371" spans="2:71" x14ac:dyDescent="0.2">
      <c r="B1371" s="54" t="e">
        <f>VLOOKUP(E1371,'VPS1'!$J$10:$J$29,1,FALSE)</f>
        <v>#N/A</v>
      </c>
      <c r="C1371" s="131" t="str">
        <f t="shared" si="299"/>
        <v/>
      </c>
      <c r="D1371" s="132"/>
      <c r="E1371" s="132"/>
      <c r="F1371" s="55"/>
      <c r="G1371" s="132"/>
      <c r="H1371" s="132"/>
      <c r="I1371" s="132"/>
      <c r="J1371" s="132"/>
      <c r="K1371" s="132"/>
      <c r="L1371" s="133"/>
      <c r="M1371" s="134"/>
      <c r="N1371" s="132"/>
      <c r="O1371" s="132"/>
      <c r="P1371" s="134" t="str">
        <f t="shared" si="300"/>
        <v>nepildyti</v>
      </c>
      <c r="Q1371" s="135" t="str">
        <f t="shared" si="30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08"/>
        <v>0</v>
      </c>
      <c r="BH1371" s="54">
        <f t="shared" si="301"/>
        <v>0</v>
      </c>
      <c r="BI1371" s="54">
        <f t="shared" si="296"/>
        <v>0</v>
      </c>
      <c r="BJ1371" s="54">
        <f t="shared" si="309"/>
        <v>0</v>
      </c>
      <c r="BK1371" s="54">
        <f t="shared" si="297"/>
        <v>0</v>
      </c>
      <c r="BL1371" s="54">
        <f t="shared" si="302"/>
        <v>0</v>
      </c>
      <c r="BM1371" s="54">
        <f t="shared" si="303"/>
        <v>0</v>
      </c>
      <c r="BN1371" s="54" t="str">
        <f t="shared" si="304"/>
        <v>ne</v>
      </c>
      <c r="BO1371" s="54" t="str">
        <f t="shared" si="305"/>
        <v>ne</v>
      </c>
      <c r="BP1371" s="54" t="str">
        <f t="shared" si="305"/>
        <v>ne</v>
      </c>
      <c r="BQ1371" s="54" t="str">
        <f t="shared" si="306"/>
        <v>ne</v>
      </c>
      <c r="BR1371" s="54" t="str">
        <f t="shared" si="307"/>
        <v>ne</v>
      </c>
      <c r="BS1371" s="54" t="str">
        <f t="shared" si="298"/>
        <v>ne</v>
      </c>
    </row>
    <row r="1372" spans="2:71" x14ac:dyDescent="0.2">
      <c r="B1372" s="54" t="e">
        <f>VLOOKUP(E1372,'VPS1'!$J$10:$J$29,1,FALSE)</f>
        <v>#N/A</v>
      </c>
      <c r="C1372" s="131" t="str">
        <f t="shared" si="299"/>
        <v/>
      </c>
      <c r="D1372" s="132"/>
      <c r="E1372" s="132"/>
      <c r="F1372" s="55"/>
      <c r="G1372" s="132"/>
      <c r="H1372" s="132"/>
      <c r="I1372" s="132"/>
      <c r="J1372" s="132"/>
      <c r="K1372" s="132"/>
      <c r="L1372" s="133"/>
      <c r="M1372" s="134"/>
      <c r="N1372" s="132"/>
      <c r="O1372" s="132"/>
      <c r="P1372" s="134" t="str">
        <f t="shared" si="300"/>
        <v>nepildyti</v>
      </c>
      <c r="Q1372" s="135" t="str">
        <f t="shared" si="30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08"/>
        <v>0</v>
      </c>
      <c r="BH1372" s="54">
        <f t="shared" si="301"/>
        <v>0</v>
      </c>
      <c r="BI1372" s="54">
        <f t="shared" si="296"/>
        <v>0</v>
      </c>
      <c r="BJ1372" s="54">
        <f t="shared" si="309"/>
        <v>0</v>
      </c>
      <c r="BK1372" s="54">
        <f t="shared" si="297"/>
        <v>0</v>
      </c>
      <c r="BL1372" s="54">
        <f t="shared" si="302"/>
        <v>0</v>
      </c>
      <c r="BM1372" s="54">
        <f t="shared" si="303"/>
        <v>0</v>
      </c>
      <c r="BN1372" s="54" t="str">
        <f t="shared" si="304"/>
        <v>ne</v>
      </c>
      <c r="BO1372" s="54" t="str">
        <f t="shared" si="305"/>
        <v>ne</v>
      </c>
      <c r="BP1372" s="54" t="str">
        <f t="shared" si="305"/>
        <v>ne</v>
      </c>
      <c r="BQ1372" s="54" t="str">
        <f t="shared" si="306"/>
        <v>ne</v>
      </c>
      <c r="BR1372" s="54" t="str">
        <f t="shared" si="307"/>
        <v>ne</v>
      </c>
      <c r="BS1372" s="54" t="str">
        <f t="shared" si="298"/>
        <v>ne</v>
      </c>
    </row>
    <row r="1373" spans="2:71" x14ac:dyDescent="0.2">
      <c r="B1373" s="54" t="e">
        <f>VLOOKUP(E1373,'VPS1'!$J$10:$J$29,1,FALSE)</f>
        <v>#N/A</v>
      </c>
      <c r="C1373" s="131" t="str">
        <f t="shared" si="299"/>
        <v/>
      </c>
      <c r="D1373" s="132"/>
      <c r="E1373" s="132"/>
      <c r="F1373" s="55"/>
      <c r="G1373" s="132"/>
      <c r="H1373" s="132"/>
      <c r="I1373" s="132"/>
      <c r="J1373" s="132"/>
      <c r="K1373" s="132"/>
      <c r="L1373" s="133"/>
      <c r="M1373" s="134"/>
      <c r="N1373" s="132"/>
      <c r="O1373" s="132"/>
      <c r="P1373" s="134" t="str">
        <f t="shared" si="300"/>
        <v>nepildyti</v>
      </c>
      <c r="Q1373" s="135" t="str">
        <f t="shared" si="30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08"/>
        <v>0</v>
      </c>
      <c r="BH1373" s="54">
        <f t="shared" si="301"/>
        <v>0</v>
      </c>
      <c r="BI1373" s="54">
        <f t="shared" si="296"/>
        <v>0</v>
      </c>
      <c r="BJ1373" s="54">
        <f t="shared" si="309"/>
        <v>0</v>
      </c>
      <c r="BK1373" s="54">
        <f t="shared" si="297"/>
        <v>0</v>
      </c>
      <c r="BL1373" s="54">
        <f t="shared" si="302"/>
        <v>0</v>
      </c>
      <c r="BM1373" s="54">
        <f t="shared" si="303"/>
        <v>0</v>
      </c>
      <c r="BN1373" s="54" t="str">
        <f t="shared" si="304"/>
        <v>ne</v>
      </c>
      <c r="BO1373" s="54" t="str">
        <f t="shared" si="305"/>
        <v>ne</v>
      </c>
      <c r="BP1373" s="54" t="str">
        <f t="shared" si="305"/>
        <v>ne</v>
      </c>
      <c r="BQ1373" s="54" t="str">
        <f t="shared" si="306"/>
        <v>ne</v>
      </c>
      <c r="BR1373" s="54" t="str">
        <f t="shared" si="307"/>
        <v>ne</v>
      </c>
      <c r="BS1373" s="54" t="str">
        <f t="shared" si="298"/>
        <v>ne</v>
      </c>
    </row>
    <row r="1374" spans="2:71" x14ac:dyDescent="0.2">
      <c r="B1374" s="54" t="e">
        <f>VLOOKUP(E1374,'VPS1'!$J$10:$J$29,1,FALSE)</f>
        <v>#N/A</v>
      </c>
      <c r="C1374" s="131" t="str">
        <f t="shared" si="299"/>
        <v/>
      </c>
      <c r="D1374" s="132"/>
      <c r="E1374" s="132"/>
      <c r="F1374" s="55"/>
      <c r="G1374" s="132"/>
      <c r="H1374" s="132"/>
      <c r="I1374" s="132"/>
      <c r="J1374" s="132"/>
      <c r="K1374" s="132"/>
      <c r="L1374" s="133"/>
      <c r="M1374" s="134"/>
      <c r="N1374" s="132"/>
      <c r="O1374" s="132"/>
      <c r="P1374" s="134" t="str">
        <f t="shared" si="300"/>
        <v>nepildyti</v>
      </c>
      <c r="Q1374" s="135" t="str">
        <f t="shared" si="30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08"/>
        <v>0</v>
      </c>
      <c r="BH1374" s="54">
        <f t="shared" si="301"/>
        <v>0</v>
      </c>
      <c r="BI1374" s="54">
        <f t="shared" si="296"/>
        <v>0</v>
      </c>
      <c r="BJ1374" s="54">
        <f t="shared" si="309"/>
        <v>0</v>
      </c>
      <c r="BK1374" s="54">
        <f t="shared" si="297"/>
        <v>0</v>
      </c>
      <c r="BL1374" s="54">
        <f t="shared" si="302"/>
        <v>0</v>
      </c>
      <c r="BM1374" s="54">
        <f t="shared" si="303"/>
        <v>0</v>
      </c>
      <c r="BN1374" s="54" t="str">
        <f t="shared" si="304"/>
        <v>ne</v>
      </c>
      <c r="BO1374" s="54" t="str">
        <f t="shared" si="305"/>
        <v>ne</v>
      </c>
      <c r="BP1374" s="54" t="str">
        <f t="shared" si="305"/>
        <v>ne</v>
      </c>
      <c r="BQ1374" s="54" t="str">
        <f t="shared" si="306"/>
        <v>ne</v>
      </c>
      <c r="BR1374" s="54" t="str">
        <f t="shared" si="307"/>
        <v>ne</v>
      </c>
      <c r="BS1374" s="54" t="str">
        <f t="shared" si="298"/>
        <v>ne</v>
      </c>
    </row>
    <row r="1375" spans="2:71" x14ac:dyDescent="0.2">
      <c r="B1375" s="54" t="e">
        <f>VLOOKUP(E1375,'VPS1'!$J$10:$J$29,1,FALSE)</f>
        <v>#N/A</v>
      </c>
      <c r="C1375" s="131" t="str">
        <f t="shared" si="299"/>
        <v/>
      </c>
      <c r="D1375" s="132"/>
      <c r="E1375" s="132"/>
      <c r="F1375" s="55"/>
      <c r="G1375" s="132"/>
      <c r="H1375" s="132"/>
      <c r="I1375" s="132"/>
      <c r="J1375" s="132"/>
      <c r="K1375" s="132"/>
      <c r="L1375" s="133"/>
      <c r="M1375" s="134"/>
      <c r="N1375" s="132"/>
      <c r="O1375" s="132"/>
      <c r="P1375" s="134" t="str">
        <f t="shared" si="300"/>
        <v>nepildyti</v>
      </c>
      <c r="Q1375" s="135" t="str">
        <f t="shared" si="30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08"/>
        <v>0</v>
      </c>
      <c r="BH1375" s="54">
        <f t="shared" si="301"/>
        <v>0</v>
      </c>
      <c r="BI1375" s="54">
        <f t="shared" si="296"/>
        <v>0</v>
      </c>
      <c r="BJ1375" s="54">
        <f t="shared" si="309"/>
        <v>0</v>
      </c>
      <c r="BK1375" s="54">
        <f t="shared" si="297"/>
        <v>0</v>
      </c>
      <c r="BL1375" s="54">
        <f t="shared" si="302"/>
        <v>0</v>
      </c>
      <c r="BM1375" s="54">
        <f t="shared" si="303"/>
        <v>0</v>
      </c>
      <c r="BN1375" s="54" t="str">
        <f t="shared" si="304"/>
        <v>ne</v>
      </c>
      <c r="BO1375" s="54" t="str">
        <f t="shared" si="305"/>
        <v>ne</v>
      </c>
      <c r="BP1375" s="54" t="str">
        <f t="shared" si="305"/>
        <v>ne</v>
      </c>
      <c r="BQ1375" s="54" t="str">
        <f t="shared" si="306"/>
        <v>ne</v>
      </c>
      <c r="BR1375" s="54" t="str">
        <f t="shared" si="307"/>
        <v>ne</v>
      </c>
      <c r="BS1375" s="54" t="str">
        <f t="shared" si="298"/>
        <v>ne</v>
      </c>
    </row>
    <row r="1376" spans="2:71" x14ac:dyDescent="0.2">
      <c r="B1376" s="54" t="e">
        <f>VLOOKUP(E1376,'VPS1'!$J$10:$J$29,1,FALSE)</f>
        <v>#N/A</v>
      </c>
      <c r="C1376" s="131" t="str">
        <f t="shared" si="299"/>
        <v/>
      </c>
      <c r="D1376" s="132"/>
      <c r="E1376" s="132"/>
      <c r="F1376" s="55"/>
      <c r="G1376" s="132"/>
      <c r="H1376" s="132"/>
      <c r="I1376" s="132"/>
      <c r="J1376" s="132"/>
      <c r="K1376" s="132"/>
      <c r="L1376" s="133"/>
      <c r="M1376" s="134"/>
      <c r="N1376" s="132"/>
      <c r="O1376" s="132"/>
      <c r="P1376" s="134" t="str">
        <f t="shared" si="300"/>
        <v>nepildyti</v>
      </c>
      <c r="Q1376" s="135" t="str">
        <f t="shared" si="30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08"/>
        <v>0</v>
      </c>
      <c r="BH1376" s="54">
        <f t="shared" si="301"/>
        <v>0</v>
      </c>
      <c r="BI1376" s="54">
        <f t="shared" si="296"/>
        <v>0</v>
      </c>
      <c r="BJ1376" s="54">
        <f t="shared" si="309"/>
        <v>0</v>
      </c>
      <c r="BK1376" s="54">
        <f t="shared" si="297"/>
        <v>0</v>
      </c>
      <c r="BL1376" s="54">
        <f t="shared" si="302"/>
        <v>0</v>
      </c>
      <c r="BM1376" s="54">
        <f t="shared" si="303"/>
        <v>0</v>
      </c>
      <c r="BN1376" s="54" t="str">
        <f t="shared" si="304"/>
        <v>ne</v>
      </c>
      <c r="BO1376" s="54" t="str">
        <f t="shared" si="305"/>
        <v>ne</v>
      </c>
      <c r="BP1376" s="54" t="str">
        <f t="shared" si="305"/>
        <v>ne</v>
      </c>
      <c r="BQ1376" s="54" t="str">
        <f t="shared" si="306"/>
        <v>ne</v>
      </c>
      <c r="BR1376" s="54" t="str">
        <f t="shared" si="307"/>
        <v>ne</v>
      </c>
      <c r="BS1376" s="54" t="str">
        <f t="shared" si="298"/>
        <v>ne</v>
      </c>
    </row>
    <row r="1377" spans="2:71" x14ac:dyDescent="0.2">
      <c r="B1377" s="54" t="e">
        <f>VLOOKUP(E1377,'VPS1'!$J$10:$J$29,1,FALSE)</f>
        <v>#N/A</v>
      </c>
      <c r="C1377" s="131" t="str">
        <f t="shared" si="299"/>
        <v/>
      </c>
      <c r="D1377" s="132"/>
      <c r="E1377" s="132"/>
      <c r="F1377" s="55"/>
      <c r="G1377" s="132"/>
      <c r="H1377" s="132"/>
      <c r="I1377" s="132"/>
      <c r="J1377" s="132"/>
      <c r="K1377" s="132"/>
      <c r="L1377" s="133"/>
      <c r="M1377" s="134"/>
      <c r="N1377" s="132"/>
      <c r="O1377" s="132"/>
      <c r="P1377" s="134" t="str">
        <f t="shared" si="300"/>
        <v>nepildyti</v>
      </c>
      <c r="Q1377" s="135" t="str">
        <f t="shared" si="30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08"/>
        <v>0</v>
      </c>
      <c r="BH1377" s="54">
        <f t="shared" si="301"/>
        <v>0</v>
      </c>
      <c r="BI1377" s="54">
        <f t="shared" si="296"/>
        <v>0</v>
      </c>
      <c r="BJ1377" s="54">
        <f t="shared" si="309"/>
        <v>0</v>
      </c>
      <c r="BK1377" s="54">
        <f t="shared" si="297"/>
        <v>0</v>
      </c>
      <c r="BL1377" s="54">
        <f t="shared" si="302"/>
        <v>0</v>
      </c>
      <c r="BM1377" s="54">
        <f t="shared" si="303"/>
        <v>0</v>
      </c>
      <c r="BN1377" s="54" t="str">
        <f t="shared" si="304"/>
        <v>ne</v>
      </c>
      <c r="BO1377" s="54" t="str">
        <f t="shared" si="305"/>
        <v>ne</v>
      </c>
      <c r="BP1377" s="54" t="str">
        <f t="shared" si="305"/>
        <v>ne</v>
      </c>
      <c r="BQ1377" s="54" t="str">
        <f t="shared" si="306"/>
        <v>ne</v>
      </c>
      <c r="BR1377" s="54" t="str">
        <f t="shared" si="307"/>
        <v>ne</v>
      </c>
      <c r="BS1377" s="54" t="str">
        <f t="shared" si="298"/>
        <v>ne</v>
      </c>
    </row>
    <row r="1378" spans="2:71" x14ac:dyDescent="0.2">
      <c r="B1378" s="54" t="e">
        <f>VLOOKUP(E1378,'VPS1'!$J$10:$J$29,1,FALSE)</f>
        <v>#N/A</v>
      </c>
      <c r="C1378" s="131" t="str">
        <f t="shared" si="299"/>
        <v/>
      </c>
      <c r="D1378" s="132"/>
      <c r="E1378" s="132"/>
      <c r="F1378" s="55"/>
      <c r="G1378" s="132"/>
      <c r="H1378" s="132"/>
      <c r="I1378" s="132"/>
      <c r="J1378" s="132"/>
      <c r="K1378" s="132"/>
      <c r="L1378" s="133"/>
      <c r="M1378" s="134"/>
      <c r="N1378" s="132"/>
      <c r="O1378" s="132"/>
      <c r="P1378" s="134" t="str">
        <f t="shared" si="300"/>
        <v>nepildyti</v>
      </c>
      <c r="Q1378" s="135" t="str">
        <f t="shared" si="30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08"/>
        <v>0</v>
      </c>
      <c r="BH1378" s="54">
        <f t="shared" si="301"/>
        <v>0</v>
      </c>
      <c r="BI1378" s="54">
        <f t="shared" si="296"/>
        <v>0</v>
      </c>
      <c r="BJ1378" s="54">
        <f t="shared" si="309"/>
        <v>0</v>
      </c>
      <c r="BK1378" s="54">
        <f t="shared" si="297"/>
        <v>0</v>
      </c>
      <c r="BL1378" s="54">
        <f t="shared" si="302"/>
        <v>0</v>
      </c>
      <c r="BM1378" s="54">
        <f t="shared" si="303"/>
        <v>0</v>
      </c>
      <c r="BN1378" s="54" t="str">
        <f t="shared" si="304"/>
        <v>ne</v>
      </c>
      <c r="BO1378" s="54" t="str">
        <f t="shared" si="305"/>
        <v>ne</v>
      </c>
      <c r="BP1378" s="54" t="str">
        <f t="shared" si="305"/>
        <v>ne</v>
      </c>
      <c r="BQ1378" s="54" t="str">
        <f t="shared" si="306"/>
        <v>ne</v>
      </c>
      <c r="BR1378" s="54" t="str">
        <f t="shared" si="307"/>
        <v>ne</v>
      </c>
      <c r="BS1378" s="54" t="str">
        <f t="shared" si="298"/>
        <v>ne</v>
      </c>
    </row>
    <row r="1379" spans="2:71" x14ac:dyDescent="0.2">
      <c r="B1379" s="54" t="e">
        <f>VLOOKUP(E1379,'VPS1'!$J$10:$J$29,1,FALSE)</f>
        <v>#N/A</v>
      </c>
      <c r="C1379" s="131" t="str">
        <f t="shared" si="299"/>
        <v/>
      </c>
      <c r="D1379" s="132"/>
      <c r="E1379" s="132"/>
      <c r="F1379" s="55"/>
      <c r="G1379" s="132"/>
      <c r="H1379" s="132"/>
      <c r="I1379" s="132"/>
      <c r="J1379" s="132"/>
      <c r="K1379" s="132"/>
      <c r="L1379" s="133"/>
      <c r="M1379" s="134"/>
      <c r="N1379" s="132"/>
      <c r="O1379" s="132"/>
      <c r="P1379" s="134" t="str">
        <f t="shared" si="300"/>
        <v>nepildyti</v>
      </c>
      <c r="Q1379" s="135" t="str">
        <f t="shared" si="30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08"/>
        <v>0</v>
      </c>
      <c r="BH1379" s="54">
        <f t="shared" si="301"/>
        <v>0</v>
      </c>
      <c r="BI1379" s="54">
        <f t="shared" si="296"/>
        <v>0</v>
      </c>
      <c r="BJ1379" s="54">
        <f t="shared" si="309"/>
        <v>0</v>
      </c>
      <c r="BK1379" s="54">
        <f t="shared" si="297"/>
        <v>0</v>
      </c>
      <c r="BL1379" s="54">
        <f t="shared" si="302"/>
        <v>0</v>
      </c>
      <c r="BM1379" s="54">
        <f t="shared" si="303"/>
        <v>0</v>
      </c>
      <c r="BN1379" s="54" t="str">
        <f t="shared" si="304"/>
        <v>ne</v>
      </c>
      <c r="BO1379" s="54" t="str">
        <f t="shared" si="305"/>
        <v>ne</v>
      </c>
      <c r="BP1379" s="54" t="str">
        <f t="shared" si="305"/>
        <v>ne</v>
      </c>
      <c r="BQ1379" s="54" t="str">
        <f t="shared" si="306"/>
        <v>ne</v>
      </c>
      <c r="BR1379" s="54" t="str">
        <f t="shared" si="307"/>
        <v>ne</v>
      </c>
      <c r="BS1379" s="54" t="str">
        <f t="shared" si="298"/>
        <v>ne</v>
      </c>
    </row>
    <row r="1380" spans="2:71" x14ac:dyDescent="0.2">
      <c r="B1380" s="54" t="e">
        <f>VLOOKUP(E1380,'VPS1'!$J$10:$J$29,1,FALSE)</f>
        <v>#N/A</v>
      </c>
      <c r="C1380" s="131" t="str">
        <f t="shared" si="299"/>
        <v/>
      </c>
      <c r="D1380" s="132"/>
      <c r="E1380" s="132"/>
      <c r="F1380" s="55"/>
      <c r="G1380" s="132"/>
      <c r="H1380" s="132"/>
      <c r="I1380" s="132"/>
      <c r="J1380" s="132"/>
      <c r="K1380" s="132"/>
      <c r="L1380" s="133"/>
      <c r="M1380" s="134"/>
      <c r="N1380" s="132"/>
      <c r="O1380" s="132"/>
      <c r="P1380" s="134" t="str">
        <f t="shared" si="300"/>
        <v>nepildyti</v>
      </c>
      <c r="Q1380" s="135" t="str">
        <f t="shared" si="30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08"/>
        <v>0</v>
      </c>
      <c r="BH1380" s="54">
        <f t="shared" si="301"/>
        <v>0</v>
      </c>
      <c r="BI1380" s="54">
        <f t="shared" si="296"/>
        <v>0</v>
      </c>
      <c r="BJ1380" s="54">
        <f t="shared" si="309"/>
        <v>0</v>
      </c>
      <c r="BK1380" s="54">
        <f t="shared" si="297"/>
        <v>0</v>
      </c>
      <c r="BL1380" s="54">
        <f t="shared" si="302"/>
        <v>0</v>
      </c>
      <c r="BM1380" s="54">
        <f t="shared" si="303"/>
        <v>0</v>
      </c>
      <c r="BN1380" s="54" t="str">
        <f t="shared" si="304"/>
        <v>ne</v>
      </c>
      <c r="BO1380" s="54" t="str">
        <f t="shared" si="305"/>
        <v>ne</v>
      </c>
      <c r="BP1380" s="54" t="str">
        <f t="shared" si="305"/>
        <v>ne</v>
      </c>
      <c r="BQ1380" s="54" t="str">
        <f t="shared" si="306"/>
        <v>ne</v>
      </c>
      <c r="BR1380" s="54" t="str">
        <f t="shared" si="307"/>
        <v>ne</v>
      </c>
      <c r="BS1380" s="54" t="str">
        <f t="shared" si="298"/>
        <v>ne</v>
      </c>
    </row>
    <row r="1381" spans="2:71" x14ac:dyDescent="0.2">
      <c r="B1381" s="54" t="e">
        <f>VLOOKUP(E1381,'VPS1'!$J$10:$J$29,1,FALSE)</f>
        <v>#N/A</v>
      </c>
      <c r="C1381" s="131" t="str">
        <f t="shared" si="299"/>
        <v/>
      </c>
      <c r="D1381" s="132"/>
      <c r="E1381" s="132"/>
      <c r="F1381" s="55"/>
      <c r="G1381" s="132"/>
      <c r="H1381" s="132"/>
      <c r="I1381" s="132"/>
      <c r="J1381" s="132"/>
      <c r="K1381" s="132"/>
      <c r="L1381" s="133"/>
      <c r="M1381" s="134"/>
      <c r="N1381" s="132"/>
      <c r="O1381" s="132"/>
      <c r="P1381" s="134" t="str">
        <f t="shared" si="300"/>
        <v>nepildyti</v>
      </c>
      <c r="Q1381" s="135" t="str">
        <f t="shared" si="30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08"/>
        <v>0</v>
      </c>
      <c r="BH1381" s="54">
        <f t="shared" si="301"/>
        <v>0</v>
      </c>
      <c r="BI1381" s="54">
        <f t="shared" si="296"/>
        <v>0</v>
      </c>
      <c r="BJ1381" s="54">
        <f t="shared" si="309"/>
        <v>0</v>
      </c>
      <c r="BK1381" s="54">
        <f t="shared" si="297"/>
        <v>0</v>
      </c>
      <c r="BL1381" s="54">
        <f t="shared" si="302"/>
        <v>0</v>
      </c>
      <c r="BM1381" s="54">
        <f t="shared" si="303"/>
        <v>0</v>
      </c>
      <c r="BN1381" s="54" t="str">
        <f t="shared" si="304"/>
        <v>ne</v>
      </c>
      <c r="BO1381" s="54" t="str">
        <f t="shared" si="305"/>
        <v>ne</v>
      </c>
      <c r="BP1381" s="54" t="str">
        <f t="shared" si="305"/>
        <v>ne</v>
      </c>
      <c r="BQ1381" s="54" t="str">
        <f t="shared" si="306"/>
        <v>ne</v>
      </c>
      <c r="BR1381" s="54" t="str">
        <f t="shared" si="307"/>
        <v>ne</v>
      </c>
      <c r="BS1381" s="54" t="str">
        <f t="shared" si="298"/>
        <v>ne</v>
      </c>
    </row>
    <row r="1382" spans="2:71" x14ac:dyDescent="0.2">
      <c r="B1382" s="54" t="e">
        <f>VLOOKUP(E1382,'VPS1'!$J$10:$J$29,1,FALSE)</f>
        <v>#N/A</v>
      </c>
      <c r="C1382" s="131" t="str">
        <f t="shared" si="299"/>
        <v/>
      </c>
      <c r="D1382" s="132"/>
      <c r="E1382" s="132"/>
      <c r="F1382" s="55"/>
      <c r="G1382" s="132"/>
      <c r="H1382" s="132"/>
      <c r="I1382" s="132"/>
      <c r="J1382" s="132"/>
      <c r="K1382" s="132"/>
      <c r="L1382" s="133"/>
      <c r="M1382" s="134"/>
      <c r="N1382" s="132"/>
      <c r="O1382" s="132"/>
      <c r="P1382" s="134" t="str">
        <f t="shared" si="300"/>
        <v>nepildyti</v>
      </c>
      <c r="Q1382" s="135" t="str">
        <f t="shared" si="30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08"/>
        <v>0</v>
      </c>
      <c r="BH1382" s="54">
        <f t="shared" si="301"/>
        <v>0</v>
      </c>
      <c r="BI1382" s="54">
        <f t="shared" si="296"/>
        <v>0</v>
      </c>
      <c r="BJ1382" s="54">
        <f t="shared" si="309"/>
        <v>0</v>
      </c>
      <c r="BK1382" s="54">
        <f t="shared" si="297"/>
        <v>0</v>
      </c>
      <c r="BL1382" s="54">
        <f t="shared" si="302"/>
        <v>0</v>
      </c>
      <c r="BM1382" s="54">
        <f t="shared" si="303"/>
        <v>0</v>
      </c>
      <c r="BN1382" s="54" t="str">
        <f t="shared" si="304"/>
        <v>ne</v>
      </c>
      <c r="BO1382" s="54" t="str">
        <f t="shared" si="305"/>
        <v>ne</v>
      </c>
      <c r="BP1382" s="54" t="str">
        <f t="shared" si="305"/>
        <v>ne</v>
      </c>
      <c r="BQ1382" s="54" t="str">
        <f t="shared" si="306"/>
        <v>ne</v>
      </c>
      <c r="BR1382" s="54" t="str">
        <f t="shared" si="307"/>
        <v>ne</v>
      </c>
      <c r="BS1382" s="54" t="str">
        <f t="shared" si="298"/>
        <v>ne</v>
      </c>
    </row>
    <row r="1383" spans="2:71" x14ac:dyDescent="0.2">
      <c r="B1383" s="54" t="e">
        <f>VLOOKUP(E1383,'VPS1'!$J$10:$J$29,1,FALSE)</f>
        <v>#N/A</v>
      </c>
      <c r="C1383" s="131" t="str">
        <f t="shared" si="299"/>
        <v/>
      </c>
      <c r="D1383" s="132"/>
      <c r="E1383" s="132"/>
      <c r="F1383" s="55"/>
      <c r="G1383" s="132"/>
      <c r="H1383" s="132"/>
      <c r="I1383" s="132"/>
      <c r="J1383" s="132"/>
      <c r="K1383" s="132"/>
      <c r="L1383" s="133"/>
      <c r="M1383" s="134"/>
      <c r="N1383" s="132"/>
      <c r="O1383" s="132"/>
      <c r="P1383" s="134" t="str">
        <f t="shared" si="300"/>
        <v>nepildyti</v>
      </c>
      <c r="Q1383" s="135" t="str">
        <f t="shared" si="30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08"/>
        <v>0</v>
      </c>
      <c r="BH1383" s="54">
        <f t="shared" si="301"/>
        <v>0</v>
      </c>
      <c r="BI1383" s="54">
        <f t="shared" si="296"/>
        <v>0</v>
      </c>
      <c r="BJ1383" s="54">
        <f t="shared" si="309"/>
        <v>0</v>
      </c>
      <c r="BK1383" s="54">
        <f t="shared" si="297"/>
        <v>0</v>
      </c>
      <c r="BL1383" s="54">
        <f t="shared" si="302"/>
        <v>0</v>
      </c>
      <c r="BM1383" s="54">
        <f t="shared" si="303"/>
        <v>0</v>
      </c>
      <c r="BN1383" s="54" t="str">
        <f t="shared" si="304"/>
        <v>ne</v>
      </c>
      <c r="BO1383" s="54" t="str">
        <f t="shared" si="305"/>
        <v>ne</v>
      </c>
      <c r="BP1383" s="54" t="str">
        <f t="shared" si="305"/>
        <v>ne</v>
      </c>
      <c r="BQ1383" s="54" t="str">
        <f t="shared" si="306"/>
        <v>ne</v>
      </c>
      <c r="BR1383" s="54" t="str">
        <f t="shared" si="307"/>
        <v>ne</v>
      </c>
      <c r="BS1383" s="54" t="str">
        <f t="shared" si="298"/>
        <v>ne</v>
      </c>
    </row>
    <row r="1384" spans="2:71" x14ac:dyDescent="0.2">
      <c r="B1384" s="54" t="e">
        <f>VLOOKUP(E1384,'VPS1'!$J$10:$J$29,1,FALSE)</f>
        <v>#N/A</v>
      </c>
      <c r="C1384" s="131" t="str">
        <f t="shared" si="299"/>
        <v/>
      </c>
      <c r="D1384" s="132"/>
      <c r="E1384" s="132"/>
      <c r="F1384" s="55"/>
      <c r="G1384" s="132"/>
      <c r="H1384" s="132"/>
      <c r="I1384" s="132"/>
      <c r="J1384" s="132"/>
      <c r="K1384" s="132"/>
      <c r="L1384" s="133"/>
      <c r="M1384" s="134"/>
      <c r="N1384" s="132"/>
      <c r="O1384" s="132"/>
      <c r="P1384" s="134" t="str">
        <f t="shared" si="300"/>
        <v>nepildyti</v>
      </c>
      <c r="Q1384" s="135" t="str">
        <f t="shared" si="30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08"/>
        <v>0</v>
      </c>
      <c r="BH1384" s="54">
        <f t="shared" si="301"/>
        <v>0</v>
      </c>
      <c r="BI1384" s="54">
        <f t="shared" si="296"/>
        <v>0</v>
      </c>
      <c r="BJ1384" s="54">
        <f t="shared" si="309"/>
        <v>0</v>
      </c>
      <c r="BK1384" s="54">
        <f t="shared" si="297"/>
        <v>0</v>
      </c>
      <c r="BL1384" s="54">
        <f t="shared" si="302"/>
        <v>0</v>
      </c>
      <c r="BM1384" s="54">
        <f t="shared" si="303"/>
        <v>0</v>
      </c>
      <c r="BN1384" s="54" t="str">
        <f t="shared" si="304"/>
        <v>ne</v>
      </c>
      <c r="BO1384" s="54" t="str">
        <f t="shared" si="305"/>
        <v>ne</v>
      </c>
      <c r="BP1384" s="54" t="str">
        <f t="shared" si="305"/>
        <v>ne</v>
      </c>
      <c r="BQ1384" s="54" t="str">
        <f t="shared" si="306"/>
        <v>ne</v>
      </c>
      <c r="BR1384" s="54" t="str">
        <f t="shared" si="307"/>
        <v>ne</v>
      </c>
      <c r="BS1384" s="54" t="str">
        <f t="shared" si="298"/>
        <v>ne</v>
      </c>
    </row>
    <row r="1385" spans="2:71" x14ac:dyDescent="0.2">
      <c r="B1385" s="54" t="e">
        <f>VLOOKUP(E1385,'VPS1'!$J$10:$J$29,1,FALSE)</f>
        <v>#N/A</v>
      </c>
      <c r="C1385" s="131" t="str">
        <f t="shared" si="299"/>
        <v/>
      </c>
      <c r="D1385" s="132"/>
      <c r="E1385" s="132"/>
      <c r="F1385" s="55"/>
      <c r="G1385" s="132"/>
      <c r="H1385" s="132"/>
      <c r="I1385" s="132"/>
      <c r="J1385" s="132"/>
      <c r="K1385" s="132"/>
      <c r="L1385" s="133"/>
      <c r="M1385" s="134"/>
      <c r="N1385" s="132"/>
      <c r="O1385" s="132"/>
      <c r="P1385" s="134" t="str">
        <f t="shared" si="300"/>
        <v>nepildyti</v>
      </c>
      <c r="Q1385" s="135" t="str">
        <f t="shared" si="30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08"/>
        <v>0</v>
      </c>
      <c r="BH1385" s="54">
        <f t="shared" si="301"/>
        <v>0</v>
      </c>
      <c r="BI1385" s="54">
        <f t="shared" si="296"/>
        <v>0</v>
      </c>
      <c r="BJ1385" s="54">
        <f t="shared" si="309"/>
        <v>0</v>
      </c>
      <c r="BK1385" s="54">
        <f t="shared" si="297"/>
        <v>0</v>
      </c>
      <c r="BL1385" s="54">
        <f t="shared" si="302"/>
        <v>0</v>
      </c>
      <c r="BM1385" s="54">
        <f t="shared" si="303"/>
        <v>0</v>
      </c>
      <c r="BN1385" s="54" t="str">
        <f t="shared" si="304"/>
        <v>ne</v>
      </c>
      <c r="BO1385" s="54" t="str">
        <f t="shared" si="305"/>
        <v>ne</v>
      </c>
      <c r="BP1385" s="54" t="str">
        <f t="shared" si="305"/>
        <v>ne</v>
      </c>
      <c r="BQ1385" s="54" t="str">
        <f t="shared" si="306"/>
        <v>ne</v>
      </c>
      <c r="BR1385" s="54" t="str">
        <f t="shared" si="307"/>
        <v>ne</v>
      </c>
      <c r="BS1385" s="54" t="str">
        <f t="shared" si="298"/>
        <v>ne</v>
      </c>
    </row>
    <row r="1386" spans="2:71" x14ac:dyDescent="0.2">
      <c r="B1386" s="54" t="e">
        <f>VLOOKUP(E1386,'VPS1'!$J$10:$J$29,1,FALSE)</f>
        <v>#N/A</v>
      </c>
      <c r="C1386" s="131" t="str">
        <f t="shared" si="299"/>
        <v/>
      </c>
      <c r="D1386" s="132"/>
      <c r="E1386" s="132"/>
      <c r="F1386" s="55"/>
      <c r="G1386" s="132"/>
      <c r="H1386" s="132"/>
      <c r="I1386" s="132"/>
      <c r="J1386" s="132"/>
      <c r="K1386" s="132"/>
      <c r="L1386" s="133"/>
      <c r="M1386" s="134"/>
      <c r="N1386" s="132"/>
      <c r="O1386" s="132"/>
      <c r="P1386" s="134" t="str">
        <f t="shared" si="300"/>
        <v>nepildyti</v>
      </c>
      <c r="Q1386" s="135" t="str">
        <f t="shared" si="30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08"/>
        <v>0</v>
      </c>
      <c r="BH1386" s="54">
        <f t="shared" si="301"/>
        <v>0</v>
      </c>
      <c r="BI1386" s="54">
        <f t="shared" si="296"/>
        <v>0</v>
      </c>
      <c r="BJ1386" s="54">
        <f t="shared" si="309"/>
        <v>0</v>
      </c>
      <c r="BK1386" s="54">
        <f t="shared" si="297"/>
        <v>0</v>
      </c>
      <c r="BL1386" s="54">
        <f t="shared" si="302"/>
        <v>0</v>
      </c>
      <c r="BM1386" s="54">
        <f t="shared" si="303"/>
        <v>0</v>
      </c>
      <c r="BN1386" s="54" t="str">
        <f t="shared" si="304"/>
        <v>ne</v>
      </c>
      <c r="BO1386" s="54" t="str">
        <f t="shared" si="305"/>
        <v>ne</v>
      </c>
      <c r="BP1386" s="54" t="str">
        <f t="shared" si="305"/>
        <v>ne</v>
      </c>
      <c r="BQ1386" s="54" t="str">
        <f t="shared" si="306"/>
        <v>ne</v>
      </c>
      <c r="BR1386" s="54" t="str">
        <f t="shared" si="307"/>
        <v>ne</v>
      </c>
      <c r="BS1386" s="54" t="str">
        <f t="shared" si="298"/>
        <v>ne</v>
      </c>
    </row>
    <row r="1387" spans="2:71" x14ac:dyDescent="0.2">
      <c r="B1387" s="54" t="e">
        <f>VLOOKUP(E1387,'VPS1'!$J$10:$J$29,1,FALSE)</f>
        <v>#N/A</v>
      </c>
      <c r="C1387" s="131" t="str">
        <f t="shared" si="299"/>
        <v/>
      </c>
      <c r="D1387" s="132"/>
      <c r="E1387" s="132"/>
      <c r="F1387" s="55"/>
      <c r="G1387" s="132"/>
      <c r="H1387" s="132"/>
      <c r="I1387" s="132"/>
      <c r="J1387" s="132"/>
      <c r="K1387" s="132"/>
      <c r="L1387" s="133"/>
      <c r="M1387" s="134"/>
      <c r="N1387" s="132"/>
      <c r="O1387" s="132"/>
      <c r="P1387" s="134" t="str">
        <f t="shared" si="300"/>
        <v>nepildyti</v>
      </c>
      <c r="Q1387" s="135" t="str">
        <f t="shared" si="30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08"/>
        <v>0</v>
      </c>
      <c r="BH1387" s="54">
        <f t="shared" si="301"/>
        <v>0</v>
      </c>
      <c r="BI1387" s="54">
        <f t="shared" si="296"/>
        <v>0</v>
      </c>
      <c r="BJ1387" s="54">
        <f t="shared" si="309"/>
        <v>0</v>
      </c>
      <c r="BK1387" s="54">
        <f t="shared" si="297"/>
        <v>0</v>
      </c>
      <c r="BL1387" s="54">
        <f t="shared" si="302"/>
        <v>0</v>
      </c>
      <c r="BM1387" s="54">
        <f t="shared" si="303"/>
        <v>0</v>
      </c>
      <c r="BN1387" s="54" t="str">
        <f t="shared" si="304"/>
        <v>ne</v>
      </c>
      <c r="BO1387" s="54" t="str">
        <f t="shared" si="305"/>
        <v>ne</v>
      </c>
      <c r="BP1387" s="54" t="str">
        <f t="shared" si="305"/>
        <v>ne</v>
      </c>
      <c r="BQ1387" s="54" t="str">
        <f t="shared" si="306"/>
        <v>ne</v>
      </c>
      <c r="BR1387" s="54" t="str">
        <f t="shared" si="307"/>
        <v>ne</v>
      </c>
      <c r="BS1387" s="54" t="str">
        <f t="shared" si="298"/>
        <v>ne</v>
      </c>
    </row>
    <row r="1388" spans="2:71" x14ac:dyDescent="0.2">
      <c r="B1388" s="54" t="e">
        <f>VLOOKUP(E1388,'VPS1'!$J$10:$J$29,1,FALSE)</f>
        <v>#N/A</v>
      </c>
      <c r="C1388" s="131" t="str">
        <f t="shared" si="299"/>
        <v/>
      </c>
      <c r="D1388" s="132"/>
      <c r="E1388" s="132"/>
      <c r="F1388" s="55"/>
      <c r="G1388" s="132"/>
      <c r="H1388" s="132"/>
      <c r="I1388" s="132"/>
      <c r="J1388" s="132"/>
      <c r="K1388" s="132"/>
      <c r="L1388" s="133"/>
      <c r="M1388" s="134"/>
      <c r="N1388" s="132"/>
      <c r="O1388" s="132"/>
      <c r="P1388" s="134" t="str">
        <f t="shared" si="300"/>
        <v>nepildyti</v>
      </c>
      <c r="Q1388" s="135" t="str">
        <f t="shared" si="30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08"/>
        <v>0</v>
      </c>
      <c r="BH1388" s="54">
        <f t="shared" si="301"/>
        <v>0</v>
      </c>
      <c r="BI1388" s="54">
        <f t="shared" si="296"/>
        <v>0</v>
      </c>
      <c r="BJ1388" s="54">
        <f t="shared" si="309"/>
        <v>0</v>
      </c>
      <c r="BK1388" s="54">
        <f t="shared" si="297"/>
        <v>0</v>
      </c>
      <c r="BL1388" s="54">
        <f t="shared" si="302"/>
        <v>0</v>
      </c>
      <c r="BM1388" s="54">
        <f t="shared" si="303"/>
        <v>0</v>
      </c>
      <c r="BN1388" s="54" t="str">
        <f t="shared" si="304"/>
        <v>ne</v>
      </c>
      <c r="BO1388" s="54" t="str">
        <f t="shared" si="305"/>
        <v>ne</v>
      </c>
      <c r="BP1388" s="54" t="str">
        <f t="shared" si="305"/>
        <v>ne</v>
      </c>
      <c r="BQ1388" s="54" t="str">
        <f t="shared" si="306"/>
        <v>ne</v>
      </c>
      <c r="BR1388" s="54" t="str">
        <f t="shared" si="307"/>
        <v>ne</v>
      </c>
      <c r="BS1388" s="54" t="str">
        <f t="shared" si="298"/>
        <v>ne</v>
      </c>
    </row>
    <row r="1389" spans="2:71" x14ac:dyDescent="0.2">
      <c r="B1389" s="54" t="e">
        <f>VLOOKUP(E1389,'VPS1'!$J$10:$J$29,1,FALSE)</f>
        <v>#N/A</v>
      </c>
      <c r="C1389" s="131" t="str">
        <f t="shared" si="299"/>
        <v/>
      </c>
      <c r="D1389" s="132"/>
      <c r="E1389" s="132"/>
      <c r="F1389" s="55"/>
      <c r="G1389" s="132"/>
      <c r="H1389" s="132"/>
      <c r="I1389" s="132"/>
      <c r="J1389" s="132"/>
      <c r="K1389" s="132"/>
      <c r="L1389" s="133"/>
      <c r="M1389" s="134"/>
      <c r="N1389" s="132"/>
      <c r="O1389" s="132"/>
      <c r="P1389" s="134" t="str">
        <f t="shared" si="300"/>
        <v>nepildyti</v>
      </c>
      <c r="Q1389" s="135" t="str">
        <f t="shared" si="30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08"/>
        <v>0</v>
      </c>
      <c r="BH1389" s="54">
        <f t="shared" si="301"/>
        <v>0</v>
      </c>
      <c r="BI1389" s="54">
        <f t="shared" si="296"/>
        <v>0</v>
      </c>
      <c r="BJ1389" s="54">
        <f t="shared" si="309"/>
        <v>0</v>
      </c>
      <c r="BK1389" s="54">
        <f t="shared" si="297"/>
        <v>0</v>
      </c>
      <c r="BL1389" s="54">
        <f t="shared" si="302"/>
        <v>0</v>
      </c>
      <c r="BM1389" s="54">
        <f t="shared" si="303"/>
        <v>0</v>
      </c>
      <c r="BN1389" s="54" t="str">
        <f t="shared" si="304"/>
        <v>ne</v>
      </c>
      <c r="BO1389" s="54" t="str">
        <f t="shared" si="305"/>
        <v>ne</v>
      </c>
      <c r="BP1389" s="54" t="str">
        <f t="shared" si="305"/>
        <v>ne</v>
      </c>
      <c r="BQ1389" s="54" t="str">
        <f t="shared" si="306"/>
        <v>ne</v>
      </c>
      <c r="BR1389" s="54" t="str">
        <f t="shared" si="307"/>
        <v>ne</v>
      </c>
      <c r="BS1389" s="54" t="str">
        <f t="shared" si="298"/>
        <v>ne</v>
      </c>
    </row>
    <row r="1390" spans="2:71" x14ac:dyDescent="0.2">
      <c r="B1390" s="54" t="e">
        <f>VLOOKUP(E1390,'VPS1'!$J$10:$J$29,1,FALSE)</f>
        <v>#N/A</v>
      </c>
      <c r="C1390" s="131" t="str">
        <f t="shared" si="299"/>
        <v/>
      </c>
      <c r="D1390" s="132"/>
      <c r="E1390" s="132"/>
      <c r="F1390" s="55"/>
      <c r="G1390" s="132"/>
      <c r="H1390" s="132"/>
      <c r="I1390" s="132"/>
      <c r="J1390" s="132"/>
      <c r="K1390" s="132"/>
      <c r="L1390" s="133"/>
      <c r="M1390" s="134"/>
      <c r="N1390" s="132"/>
      <c r="O1390" s="132"/>
      <c r="P1390" s="134" t="str">
        <f t="shared" si="300"/>
        <v>nepildyti</v>
      </c>
      <c r="Q1390" s="135" t="str">
        <f t="shared" si="30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08"/>
        <v>0</v>
      </c>
      <c r="BH1390" s="54">
        <f t="shared" si="301"/>
        <v>0</v>
      </c>
      <c r="BI1390" s="54">
        <f t="shared" si="296"/>
        <v>0</v>
      </c>
      <c r="BJ1390" s="54">
        <f t="shared" si="309"/>
        <v>0</v>
      </c>
      <c r="BK1390" s="54">
        <f t="shared" si="297"/>
        <v>0</v>
      </c>
      <c r="BL1390" s="54">
        <f t="shared" si="302"/>
        <v>0</v>
      </c>
      <c r="BM1390" s="54">
        <f t="shared" si="303"/>
        <v>0</v>
      </c>
      <c r="BN1390" s="54" t="str">
        <f t="shared" si="304"/>
        <v>ne</v>
      </c>
      <c r="BO1390" s="54" t="str">
        <f t="shared" si="305"/>
        <v>ne</v>
      </c>
      <c r="BP1390" s="54" t="str">
        <f t="shared" si="305"/>
        <v>ne</v>
      </c>
      <c r="BQ1390" s="54" t="str">
        <f t="shared" si="306"/>
        <v>ne</v>
      </c>
      <c r="BR1390" s="54" t="str">
        <f t="shared" si="307"/>
        <v>ne</v>
      </c>
      <c r="BS1390" s="54" t="str">
        <f t="shared" si="298"/>
        <v>ne</v>
      </c>
    </row>
    <row r="1391" spans="2:71" x14ac:dyDescent="0.2">
      <c r="B1391" s="54" t="e">
        <f>VLOOKUP(E1391,'VPS1'!$J$10:$J$29,1,FALSE)</f>
        <v>#N/A</v>
      </c>
      <c r="C1391" s="131" t="str">
        <f t="shared" si="299"/>
        <v/>
      </c>
      <c r="D1391" s="132"/>
      <c r="E1391" s="132"/>
      <c r="F1391" s="55"/>
      <c r="G1391" s="132"/>
      <c r="H1391" s="132"/>
      <c r="I1391" s="132"/>
      <c r="J1391" s="132"/>
      <c r="K1391" s="132"/>
      <c r="L1391" s="133"/>
      <c r="M1391" s="134"/>
      <c r="N1391" s="132"/>
      <c r="O1391" s="132"/>
      <c r="P1391" s="134" t="str">
        <f t="shared" si="300"/>
        <v>nepildyti</v>
      </c>
      <c r="Q1391" s="135" t="str">
        <f t="shared" si="30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08"/>
        <v>0</v>
      </c>
      <c r="BH1391" s="54">
        <f t="shared" si="301"/>
        <v>0</v>
      </c>
      <c r="BI1391" s="54">
        <f t="shared" si="296"/>
        <v>0</v>
      </c>
      <c r="BJ1391" s="54">
        <f t="shared" si="309"/>
        <v>0</v>
      </c>
      <c r="BK1391" s="54">
        <f t="shared" si="297"/>
        <v>0</v>
      </c>
      <c r="BL1391" s="54">
        <f t="shared" si="302"/>
        <v>0</v>
      </c>
      <c r="BM1391" s="54">
        <f t="shared" si="303"/>
        <v>0</v>
      </c>
      <c r="BN1391" s="54" t="str">
        <f t="shared" si="304"/>
        <v>ne</v>
      </c>
      <c r="BO1391" s="54" t="str">
        <f t="shared" si="305"/>
        <v>ne</v>
      </c>
      <c r="BP1391" s="54" t="str">
        <f t="shared" si="305"/>
        <v>ne</v>
      </c>
      <c r="BQ1391" s="54" t="str">
        <f t="shared" si="306"/>
        <v>ne</v>
      </c>
      <c r="BR1391" s="54" t="str">
        <f t="shared" si="307"/>
        <v>ne</v>
      </c>
      <c r="BS1391" s="54" t="str">
        <f t="shared" si="298"/>
        <v>ne</v>
      </c>
    </row>
    <row r="1392" spans="2:71" x14ac:dyDescent="0.2">
      <c r="B1392" s="54" t="e">
        <f>VLOOKUP(E1392,'VPS1'!$J$10:$J$29,1,FALSE)</f>
        <v>#N/A</v>
      </c>
      <c r="C1392" s="131" t="str">
        <f t="shared" si="299"/>
        <v/>
      </c>
      <c r="D1392" s="132"/>
      <c r="E1392" s="132"/>
      <c r="F1392" s="55"/>
      <c r="G1392" s="132"/>
      <c r="H1392" s="132"/>
      <c r="I1392" s="132"/>
      <c r="J1392" s="132"/>
      <c r="K1392" s="132"/>
      <c r="L1392" s="133"/>
      <c r="M1392" s="134"/>
      <c r="N1392" s="132"/>
      <c r="O1392" s="132"/>
      <c r="P1392" s="134" t="str">
        <f t="shared" si="300"/>
        <v>nepildyti</v>
      </c>
      <c r="Q1392" s="135" t="str">
        <f t="shared" si="30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08"/>
        <v>0</v>
      </c>
      <c r="BH1392" s="54">
        <f t="shared" si="301"/>
        <v>0</v>
      </c>
      <c r="BI1392" s="54">
        <f t="shared" si="296"/>
        <v>0</v>
      </c>
      <c r="BJ1392" s="54">
        <f t="shared" si="309"/>
        <v>0</v>
      </c>
      <c r="BK1392" s="54">
        <f t="shared" si="297"/>
        <v>0</v>
      </c>
      <c r="BL1392" s="54">
        <f t="shared" si="302"/>
        <v>0</v>
      </c>
      <c r="BM1392" s="54">
        <f t="shared" si="303"/>
        <v>0</v>
      </c>
      <c r="BN1392" s="54" t="str">
        <f t="shared" si="304"/>
        <v>ne</v>
      </c>
      <c r="BO1392" s="54" t="str">
        <f t="shared" si="305"/>
        <v>ne</v>
      </c>
      <c r="BP1392" s="54" t="str">
        <f t="shared" si="305"/>
        <v>ne</v>
      </c>
      <c r="BQ1392" s="54" t="str">
        <f t="shared" si="306"/>
        <v>ne</v>
      </c>
      <c r="BR1392" s="54" t="str">
        <f t="shared" si="307"/>
        <v>ne</v>
      </c>
      <c r="BS1392" s="54" t="str">
        <f t="shared" si="298"/>
        <v>ne</v>
      </c>
    </row>
    <row r="1393" spans="2:71" x14ac:dyDescent="0.2">
      <c r="B1393" s="54" t="e">
        <f>VLOOKUP(E1393,'VPS1'!$J$10:$J$29,1,FALSE)</f>
        <v>#N/A</v>
      </c>
      <c r="C1393" s="131" t="str">
        <f t="shared" si="299"/>
        <v/>
      </c>
      <c r="D1393" s="132"/>
      <c r="E1393" s="132"/>
      <c r="F1393" s="55"/>
      <c r="G1393" s="132"/>
      <c r="H1393" s="132"/>
      <c r="I1393" s="132"/>
      <c r="J1393" s="132"/>
      <c r="K1393" s="132"/>
      <c r="L1393" s="133"/>
      <c r="M1393" s="134"/>
      <c r="N1393" s="132"/>
      <c r="O1393" s="132"/>
      <c r="P1393" s="134" t="str">
        <f t="shared" si="300"/>
        <v>nepildyti</v>
      </c>
      <c r="Q1393" s="135" t="str">
        <f t="shared" si="30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08"/>
        <v>0</v>
      </c>
      <c r="BH1393" s="54">
        <f t="shared" si="301"/>
        <v>0</v>
      </c>
      <c r="BI1393" s="54">
        <f t="shared" si="296"/>
        <v>0</v>
      </c>
      <c r="BJ1393" s="54">
        <f t="shared" si="309"/>
        <v>0</v>
      </c>
      <c r="BK1393" s="54">
        <f t="shared" si="297"/>
        <v>0</v>
      </c>
      <c r="BL1393" s="54">
        <f t="shared" si="302"/>
        <v>0</v>
      </c>
      <c r="BM1393" s="54">
        <f t="shared" si="303"/>
        <v>0</v>
      </c>
      <c r="BN1393" s="54" t="str">
        <f t="shared" si="304"/>
        <v>ne</v>
      </c>
      <c r="BO1393" s="54" t="str">
        <f t="shared" si="305"/>
        <v>ne</v>
      </c>
      <c r="BP1393" s="54" t="str">
        <f t="shared" si="305"/>
        <v>ne</v>
      </c>
      <c r="BQ1393" s="54" t="str">
        <f t="shared" si="306"/>
        <v>ne</v>
      </c>
      <c r="BR1393" s="54" t="str">
        <f t="shared" si="307"/>
        <v>ne</v>
      </c>
      <c r="BS1393" s="54" t="str">
        <f t="shared" si="298"/>
        <v>ne</v>
      </c>
    </row>
    <row r="1394" spans="2:71" x14ac:dyDescent="0.2">
      <c r="B1394" s="54" t="e">
        <f>VLOOKUP(E1394,'VPS1'!$J$10:$J$29,1,FALSE)</f>
        <v>#N/A</v>
      </c>
      <c r="C1394" s="131" t="str">
        <f t="shared" si="299"/>
        <v/>
      </c>
      <c r="D1394" s="132"/>
      <c r="E1394" s="132"/>
      <c r="F1394" s="55"/>
      <c r="G1394" s="132"/>
      <c r="H1394" s="132"/>
      <c r="I1394" s="132"/>
      <c r="J1394" s="132"/>
      <c r="K1394" s="132"/>
      <c r="L1394" s="133"/>
      <c r="M1394" s="134"/>
      <c r="N1394" s="132"/>
      <c r="O1394" s="132"/>
      <c r="P1394" s="134" t="str">
        <f t="shared" si="300"/>
        <v>nepildyti</v>
      </c>
      <c r="Q1394" s="135" t="str">
        <f t="shared" si="30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08"/>
        <v>0</v>
      </c>
      <c r="BH1394" s="54">
        <f t="shared" si="301"/>
        <v>0</v>
      </c>
      <c r="BI1394" s="54">
        <f t="shared" si="296"/>
        <v>0</v>
      </c>
      <c r="BJ1394" s="54">
        <f t="shared" si="309"/>
        <v>0</v>
      </c>
      <c r="BK1394" s="54">
        <f t="shared" si="297"/>
        <v>0</v>
      </c>
      <c r="BL1394" s="54">
        <f t="shared" si="302"/>
        <v>0</v>
      </c>
      <c r="BM1394" s="54">
        <f t="shared" si="303"/>
        <v>0</v>
      </c>
      <c r="BN1394" s="54" t="str">
        <f t="shared" si="304"/>
        <v>ne</v>
      </c>
      <c r="BO1394" s="54" t="str">
        <f t="shared" si="305"/>
        <v>ne</v>
      </c>
      <c r="BP1394" s="54" t="str">
        <f t="shared" si="305"/>
        <v>ne</v>
      </c>
      <c r="BQ1394" s="54" t="str">
        <f t="shared" si="306"/>
        <v>ne</v>
      </c>
      <c r="BR1394" s="54" t="str">
        <f t="shared" si="307"/>
        <v>ne</v>
      </c>
      <c r="BS1394" s="54" t="str">
        <f t="shared" si="298"/>
        <v>ne</v>
      </c>
    </row>
    <row r="1395" spans="2:71" x14ac:dyDescent="0.2">
      <c r="B1395" s="54" t="e">
        <f>VLOOKUP(E1395,'VPS1'!$J$10:$J$29,1,FALSE)</f>
        <v>#N/A</v>
      </c>
      <c r="C1395" s="131" t="str">
        <f t="shared" si="299"/>
        <v/>
      </c>
      <c r="D1395" s="132"/>
      <c r="E1395" s="132"/>
      <c r="F1395" s="55"/>
      <c r="G1395" s="132"/>
      <c r="H1395" s="132"/>
      <c r="I1395" s="132"/>
      <c r="J1395" s="132"/>
      <c r="K1395" s="132"/>
      <c r="L1395" s="133"/>
      <c r="M1395" s="134"/>
      <c r="N1395" s="132"/>
      <c r="O1395" s="132"/>
      <c r="P1395" s="134" t="str">
        <f t="shared" si="300"/>
        <v>nepildyti</v>
      </c>
      <c r="Q1395" s="135" t="str">
        <f t="shared" si="30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08"/>
        <v>0</v>
      </c>
      <c r="BH1395" s="54">
        <f t="shared" si="301"/>
        <v>0</v>
      </c>
      <c r="BI1395" s="54">
        <f t="shared" si="296"/>
        <v>0</v>
      </c>
      <c r="BJ1395" s="54">
        <f t="shared" si="309"/>
        <v>0</v>
      </c>
      <c r="BK1395" s="54">
        <f t="shared" si="297"/>
        <v>0</v>
      </c>
      <c r="BL1395" s="54">
        <f t="shared" si="302"/>
        <v>0</v>
      </c>
      <c r="BM1395" s="54">
        <f t="shared" si="303"/>
        <v>0</v>
      </c>
      <c r="BN1395" s="54" t="str">
        <f t="shared" si="304"/>
        <v>ne</v>
      </c>
      <c r="BO1395" s="54" t="str">
        <f t="shared" si="305"/>
        <v>ne</v>
      </c>
      <c r="BP1395" s="54" t="str">
        <f t="shared" si="305"/>
        <v>ne</v>
      </c>
      <c r="BQ1395" s="54" t="str">
        <f t="shared" si="306"/>
        <v>ne</v>
      </c>
      <c r="BR1395" s="54" t="str">
        <f t="shared" si="307"/>
        <v>ne</v>
      </c>
      <c r="BS1395" s="54" t="str">
        <f t="shared" si="298"/>
        <v>ne</v>
      </c>
    </row>
    <row r="1396" spans="2:71" x14ac:dyDescent="0.2">
      <c r="B1396" s="54" t="e">
        <f>VLOOKUP(E1396,'VPS1'!$J$10:$J$29,1,FALSE)</f>
        <v>#N/A</v>
      </c>
      <c r="C1396" s="131" t="str">
        <f t="shared" si="299"/>
        <v/>
      </c>
      <c r="D1396" s="132"/>
      <c r="E1396" s="132"/>
      <c r="F1396" s="55"/>
      <c r="G1396" s="132"/>
      <c r="H1396" s="132"/>
      <c r="I1396" s="132"/>
      <c r="J1396" s="132"/>
      <c r="K1396" s="132"/>
      <c r="L1396" s="133"/>
      <c r="M1396" s="134"/>
      <c r="N1396" s="132"/>
      <c r="O1396" s="132"/>
      <c r="P1396" s="134" t="str">
        <f t="shared" si="300"/>
        <v>nepildyti</v>
      </c>
      <c r="Q1396" s="135" t="str">
        <f t="shared" si="30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08"/>
        <v>0</v>
      </c>
      <c r="BH1396" s="54">
        <f t="shared" si="301"/>
        <v>0</v>
      </c>
      <c r="BI1396" s="54">
        <f t="shared" si="296"/>
        <v>0</v>
      </c>
      <c r="BJ1396" s="54">
        <f t="shared" si="309"/>
        <v>0</v>
      </c>
      <c r="BK1396" s="54">
        <f t="shared" si="297"/>
        <v>0</v>
      </c>
      <c r="BL1396" s="54">
        <f t="shared" si="302"/>
        <v>0</v>
      </c>
      <c r="BM1396" s="54">
        <f t="shared" si="303"/>
        <v>0</v>
      </c>
      <c r="BN1396" s="54" t="str">
        <f t="shared" si="304"/>
        <v>ne</v>
      </c>
      <c r="BO1396" s="54" t="str">
        <f t="shared" si="305"/>
        <v>ne</v>
      </c>
      <c r="BP1396" s="54" t="str">
        <f t="shared" si="305"/>
        <v>ne</v>
      </c>
      <c r="BQ1396" s="54" t="str">
        <f t="shared" si="306"/>
        <v>ne</v>
      </c>
      <c r="BR1396" s="54" t="str">
        <f t="shared" si="307"/>
        <v>ne</v>
      </c>
      <c r="BS1396" s="54" t="str">
        <f t="shared" si="298"/>
        <v>ne</v>
      </c>
    </row>
    <row r="1397" spans="2:71" x14ac:dyDescent="0.2">
      <c r="B1397" s="54" t="e">
        <f>VLOOKUP(E1397,'VPS1'!$J$10:$J$29,1,FALSE)</f>
        <v>#N/A</v>
      </c>
      <c r="C1397" s="131" t="str">
        <f t="shared" si="299"/>
        <v/>
      </c>
      <c r="D1397" s="132"/>
      <c r="E1397" s="132"/>
      <c r="F1397" s="55"/>
      <c r="G1397" s="132"/>
      <c r="H1397" s="132"/>
      <c r="I1397" s="132"/>
      <c r="J1397" s="132"/>
      <c r="K1397" s="132"/>
      <c r="L1397" s="133"/>
      <c r="M1397" s="134"/>
      <c r="N1397" s="132"/>
      <c r="O1397" s="132"/>
      <c r="P1397" s="134" t="str">
        <f t="shared" si="300"/>
        <v>nepildyti</v>
      </c>
      <c r="Q1397" s="135" t="str">
        <f t="shared" si="30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08"/>
        <v>0</v>
      </c>
      <c r="BH1397" s="54">
        <f t="shared" si="301"/>
        <v>0</v>
      </c>
      <c r="BI1397" s="54">
        <f t="shared" si="296"/>
        <v>0</v>
      </c>
      <c r="BJ1397" s="54">
        <f t="shared" si="309"/>
        <v>0</v>
      </c>
      <c r="BK1397" s="54">
        <f t="shared" si="297"/>
        <v>0</v>
      </c>
      <c r="BL1397" s="54">
        <f t="shared" si="302"/>
        <v>0</v>
      </c>
      <c r="BM1397" s="54">
        <f t="shared" si="303"/>
        <v>0</v>
      </c>
      <c r="BN1397" s="54" t="str">
        <f t="shared" si="304"/>
        <v>ne</v>
      </c>
      <c r="BO1397" s="54" t="str">
        <f t="shared" si="305"/>
        <v>ne</v>
      </c>
      <c r="BP1397" s="54" t="str">
        <f t="shared" si="305"/>
        <v>ne</v>
      </c>
      <c r="BQ1397" s="54" t="str">
        <f t="shared" si="306"/>
        <v>ne</v>
      </c>
      <c r="BR1397" s="54" t="str">
        <f t="shared" si="307"/>
        <v>ne</v>
      </c>
      <c r="BS1397" s="54" t="str">
        <f t="shared" si="298"/>
        <v>ne</v>
      </c>
    </row>
    <row r="1398" spans="2:71" x14ac:dyDescent="0.2">
      <c r="B1398" s="54" t="e">
        <f>VLOOKUP(E1398,'VPS1'!$J$10:$J$29,1,FALSE)</f>
        <v>#N/A</v>
      </c>
      <c r="C1398" s="131" t="str">
        <f t="shared" si="299"/>
        <v/>
      </c>
      <c r="D1398" s="132"/>
      <c r="E1398" s="132"/>
      <c r="F1398" s="55"/>
      <c r="G1398" s="132"/>
      <c r="H1398" s="132"/>
      <c r="I1398" s="132"/>
      <c r="J1398" s="132"/>
      <c r="K1398" s="132"/>
      <c r="L1398" s="133"/>
      <c r="M1398" s="134"/>
      <c r="N1398" s="132"/>
      <c r="O1398" s="132"/>
      <c r="P1398" s="134" t="str">
        <f t="shared" si="300"/>
        <v>nepildyti</v>
      </c>
      <c r="Q1398" s="135" t="str">
        <f t="shared" si="30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08"/>
        <v>0</v>
      </c>
      <c r="BH1398" s="54">
        <f t="shared" si="301"/>
        <v>0</v>
      </c>
      <c r="BI1398" s="54">
        <f t="shared" si="296"/>
        <v>0</v>
      </c>
      <c r="BJ1398" s="54">
        <f t="shared" si="309"/>
        <v>0</v>
      </c>
      <c r="BK1398" s="54">
        <f t="shared" si="297"/>
        <v>0</v>
      </c>
      <c r="BL1398" s="54">
        <f t="shared" si="302"/>
        <v>0</v>
      </c>
      <c r="BM1398" s="54">
        <f t="shared" si="303"/>
        <v>0</v>
      </c>
      <c r="BN1398" s="54" t="str">
        <f t="shared" si="304"/>
        <v>ne</v>
      </c>
      <c r="BO1398" s="54" t="str">
        <f t="shared" si="305"/>
        <v>ne</v>
      </c>
      <c r="BP1398" s="54" t="str">
        <f t="shared" si="305"/>
        <v>ne</v>
      </c>
      <c r="BQ1398" s="54" t="str">
        <f t="shared" si="306"/>
        <v>ne</v>
      </c>
      <c r="BR1398" s="54" t="str">
        <f t="shared" si="307"/>
        <v>ne</v>
      </c>
      <c r="BS1398" s="54" t="str">
        <f t="shared" si="298"/>
        <v>ne</v>
      </c>
    </row>
    <row r="1399" spans="2:71" x14ac:dyDescent="0.2">
      <c r="B1399" s="54" t="e">
        <f>VLOOKUP(E1399,'VPS1'!$J$10:$J$29,1,FALSE)</f>
        <v>#N/A</v>
      </c>
      <c r="C1399" s="131" t="str">
        <f t="shared" si="299"/>
        <v/>
      </c>
      <c r="D1399" s="132"/>
      <c r="E1399" s="132"/>
      <c r="F1399" s="55"/>
      <c r="G1399" s="132"/>
      <c r="H1399" s="132"/>
      <c r="I1399" s="132"/>
      <c r="J1399" s="132"/>
      <c r="K1399" s="132"/>
      <c r="L1399" s="133"/>
      <c r="M1399" s="134"/>
      <c r="N1399" s="132"/>
      <c r="O1399" s="132"/>
      <c r="P1399" s="134" t="str">
        <f t="shared" si="300"/>
        <v>nepildyti</v>
      </c>
      <c r="Q1399" s="135" t="str">
        <f t="shared" si="30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08"/>
        <v>0</v>
      </c>
      <c r="BH1399" s="54">
        <f t="shared" si="301"/>
        <v>0</v>
      </c>
      <c r="BI1399" s="54">
        <f t="shared" si="296"/>
        <v>0</v>
      </c>
      <c r="BJ1399" s="54">
        <f t="shared" si="309"/>
        <v>0</v>
      </c>
      <c r="BK1399" s="54">
        <f t="shared" si="297"/>
        <v>0</v>
      </c>
      <c r="BL1399" s="54">
        <f t="shared" si="302"/>
        <v>0</v>
      </c>
      <c r="BM1399" s="54">
        <f t="shared" si="303"/>
        <v>0</v>
      </c>
      <c r="BN1399" s="54" t="str">
        <f t="shared" si="304"/>
        <v>ne</v>
      </c>
      <c r="BO1399" s="54" t="str">
        <f t="shared" si="305"/>
        <v>ne</v>
      </c>
      <c r="BP1399" s="54" t="str">
        <f t="shared" si="305"/>
        <v>ne</v>
      </c>
      <c r="BQ1399" s="54" t="str">
        <f t="shared" si="306"/>
        <v>ne</v>
      </c>
      <c r="BR1399" s="54" t="str">
        <f t="shared" si="307"/>
        <v>ne</v>
      </c>
      <c r="BS1399" s="54" t="str">
        <f t="shared" si="298"/>
        <v>ne</v>
      </c>
    </row>
    <row r="1400" spans="2:71" x14ac:dyDescent="0.2">
      <c r="B1400" s="54" t="e">
        <f>VLOOKUP(E1400,'VPS1'!$J$10:$J$29,1,FALSE)</f>
        <v>#N/A</v>
      </c>
      <c r="C1400" s="131" t="str">
        <f t="shared" si="299"/>
        <v/>
      </c>
      <c r="D1400" s="132"/>
      <c r="E1400" s="132"/>
      <c r="F1400" s="55"/>
      <c r="G1400" s="132"/>
      <c r="H1400" s="132"/>
      <c r="I1400" s="132"/>
      <c r="J1400" s="132"/>
      <c r="K1400" s="132"/>
      <c r="L1400" s="133"/>
      <c r="M1400" s="134"/>
      <c r="N1400" s="132"/>
      <c r="O1400" s="132"/>
      <c r="P1400" s="134" t="str">
        <f t="shared" si="300"/>
        <v>nepildyti</v>
      </c>
      <c r="Q1400" s="135" t="str">
        <f t="shared" si="30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08"/>
        <v>0</v>
      </c>
      <c r="BH1400" s="54">
        <f t="shared" si="301"/>
        <v>0</v>
      </c>
      <c r="BI1400" s="54">
        <f t="shared" si="296"/>
        <v>0</v>
      </c>
      <c r="BJ1400" s="54">
        <f t="shared" si="309"/>
        <v>0</v>
      </c>
      <c r="BK1400" s="54">
        <f t="shared" si="297"/>
        <v>0</v>
      </c>
      <c r="BL1400" s="54">
        <f t="shared" si="302"/>
        <v>0</v>
      </c>
      <c r="BM1400" s="54">
        <f t="shared" si="303"/>
        <v>0</v>
      </c>
      <c r="BN1400" s="54" t="str">
        <f t="shared" si="304"/>
        <v>ne</v>
      </c>
      <c r="BO1400" s="54" t="str">
        <f t="shared" si="305"/>
        <v>ne</v>
      </c>
      <c r="BP1400" s="54" t="str">
        <f t="shared" si="305"/>
        <v>ne</v>
      </c>
      <c r="BQ1400" s="54" t="str">
        <f t="shared" si="306"/>
        <v>ne</v>
      </c>
      <c r="BR1400" s="54" t="str">
        <f t="shared" si="307"/>
        <v>ne</v>
      </c>
      <c r="BS1400" s="54" t="str">
        <f t="shared" si="298"/>
        <v>ne</v>
      </c>
    </row>
    <row r="1401" spans="2:71" x14ac:dyDescent="0.2">
      <c r="B1401" s="54" t="e">
        <f>VLOOKUP(E1401,'VPS1'!$J$10:$J$29,1,FALSE)</f>
        <v>#N/A</v>
      </c>
      <c r="C1401" s="131" t="str">
        <f t="shared" si="299"/>
        <v/>
      </c>
      <c r="D1401" s="132"/>
      <c r="E1401" s="132"/>
      <c r="F1401" s="55"/>
      <c r="G1401" s="132"/>
      <c r="H1401" s="132"/>
      <c r="I1401" s="132"/>
      <c r="J1401" s="132"/>
      <c r="K1401" s="132"/>
      <c r="L1401" s="133"/>
      <c r="M1401" s="134"/>
      <c r="N1401" s="132"/>
      <c r="O1401" s="132"/>
      <c r="P1401" s="134" t="str">
        <f t="shared" si="300"/>
        <v>nepildyti</v>
      </c>
      <c r="Q1401" s="135" t="str">
        <f t="shared" si="30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08"/>
        <v>0</v>
      </c>
      <c r="BH1401" s="54">
        <f t="shared" si="301"/>
        <v>0</v>
      </c>
      <c r="BI1401" s="54">
        <f t="shared" si="296"/>
        <v>0</v>
      </c>
      <c r="BJ1401" s="54">
        <f t="shared" si="309"/>
        <v>0</v>
      </c>
      <c r="BK1401" s="54">
        <f t="shared" si="297"/>
        <v>0</v>
      </c>
      <c r="BL1401" s="54">
        <f t="shared" si="302"/>
        <v>0</v>
      </c>
      <c r="BM1401" s="54">
        <f t="shared" si="303"/>
        <v>0</v>
      </c>
      <c r="BN1401" s="54" t="str">
        <f t="shared" si="304"/>
        <v>ne</v>
      </c>
      <c r="BO1401" s="54" t="str">
        <f t="shared" si="305"/>
        <v>ne</v>
      </c>
      <c r="BP1401" s="54" t="str">
        <f t="shared" si="305"/>
        <v>ne</v>
      </c>
      <c r="BQ1401" s="54" t="str">
        <f t="shared" si="306"/>
        <v>ne</v>
      </c>
      <c r="BR1401" s="54" t="str">
        <f t="shared" si="307"/>
        <v>ne</v>
      </c>
      <c r="BS1401" s="54" t="str">
        <f t="shared" si="298"/>
        <v>ne</v>
      </c>
    </row>
    <row r="1402" spans="2:71" x14ac:dyDescent="0.2">
      <c r="B1402" s="54" t="e">
        <f>VLOOKUP(E1402,'VPS1'!$J$10:$J$29,1,FALSE)</f>
        <v>#N/A</v>
      </c>
      <c r="C1402" s="131" t="str">
        <f t="shared" si="299"/>
        <v/>
      </c>
      <c r="D1402" s="132"/>
      <c r="E1402" s="132"/>
      <c r="F1402" s="55"/>
      <c r="G1402" s="132"/>
      <c r="H1402" s="132"/>
      <c r="I1402" s="132"/>
      <c r="J1402" s="132"/>
      <c r="K1402" s="132"/>
      <c r="L1402" s="133"/>
      <c r="M1402" s="134"/>
      <c r="N1402" s="132"/>
      <c r="O1402" s="132"/>
      <c r="P1402" s="134" t="str">
        <f t="shared" si="300"/>
        <v>nepildyti</v>
      </c>
      <c r="Q1402" s="135" t="str">
        <f t="shared" si="30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08"/>
        <v>0</v>
      </c>
      <c r="BH1402" s="54">
        <f t="shared" si="301"/>
        <v>0</v>
      </c>
      <c r="BI1402" s="54">
        <f t="shared" si="296"/>
        <v>0</v>
      </c>
      <c r="BJ1402" s="54">
        <f t="shared" si="309"/>
        <v>0</v>
      </c>
      <c r="BK1402" s="54">
        <f t="shared" si="297"/>
        <v>0</v>
      </c>
      <c r="BL1402" s="54">
        <f t="shared" si="302"/>
        <v>0</v>
      </c>
      <c r="BM1402" s="54">
        <f t="shared" si="303"/>
        <v>0</v>
      </c>
      <c r="BN1402" s="54" t="str">
        <f t="shared" si="304"/>
        <v>ne</v>
      </c>
      <c r="BO1402" s="54" t="str">
        <f t="shared" si="305"/>
        <v>ne</v>
      </c>
      <c r="BP1402" s="54" t="str">
        <f t="shared" si="305"/>
        <v>ne</v>
      </c>
      <c r="BQ1402" s="54" t="str">
        <f t="shared" si="306"/>
        <v>ne</v>
      </c>
      <c r="BR1402" s="54" t="str">
        <f t="shared" si="307"/>
        <v>ne</v>
      </c>
      <c r="BS1402" s="54" t="str">
        <f t="shared" si="298"/>
        <v>ne</v>
      </c>
    </row>
    <row r="1403" spans="2:71" x14ac:dyDescent="0.2">
      <c r="B1403" s="54" t="e">
        <f>VLOOKUP(E1403,'VPS1'!$J$10:$J$29,1,FALSE)</f>
        <v>#N/A</v>
      </c>
      <c r="C1403" s="131" t="str">
        <f t="shared" si="299"/>
        <v/>
      </c>
      <c r="D1403" s="132"/>
      <c r="E1403" s="132"/>
      <c r="F1403" s="55"/>
      <c r="G1403" s="132"/>
      <c r="H1403" s="132"/>
      <c r="I1403" s="132"/>
      <c r="J1403" s="132"/>
      <c r="K1403" s="132"/>
      <c r="L1403" s="133"/>
      <c r="M1403" s="134"/>
      <c r="N1403" s="132"/>
      <c r="O1403" s="132"/>
      <c r="P1403" s="134" t="str">
        <f t="shared" si="300"/>
        <v>nepildyti</v>
      </c>
      <c r="Q1403" s="135" t="str">
        <f t="shared" si="30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08"/>
        <v>0</v>
      </c>
      <c r="BH1403" s="54">
        <f t="shared" si="301"/>
        <v>0</v>
      </c>
      <c r="BI1403" s="54">
        <f t="shared" si="296"/>
        <v>0</v>
      </c>
      <c r="BJ1403" s="54">
        <f t="shared" si="309"/>
        <v>0</v>
      </c>
      <c r="BK1403" s="54">
        <f t="shared" si="297"/>
        <v>0</v>
      </c>
      <c r="BL1403" s="54">
        <f t="shared" si="302"/>
        <v>0</v>
      </c>
      <c r="BM1403" s="54">
        <f t="shared" si="303"/>
        <v>0</v>
      </c>
      <c r="BN1403" s="54" t="str">
        <f t="shared" si="304"/>
        <v>ne</v>
      </c>
      <c r="BO1403" s="54" t="str">
        <f t="shared" si="305"/>
        <v>ne</v>
      </c>
      <c r="BP1403" s="54" t="str">
        <f t="shared" si="305"/>
        <v>ne</v>
      </c>
      <c r="BQ1403" s="54" t="str">
        <f t="shared" si="306"/>
        <v>ne</v>
      </c>
      <c r="BR1403" s="54" t="str">
        <f t="shared" si="307"/>
        <v>ne</v>
      </c>
      <c r="BS1403" s="54" t="str">
        <f t="shared" si="298"/>
        <v>ne</v>
      </c>
    </row>
    <row r="1404" spans="2:71" x14ac:dyDescent="0.2">
      <c r="B1404" s="54" t="e">
        <f>VLOOKUP(E1404,'VPS1'!$J$10:$J$29,1,FALSE)</f>
        <v>#N/A</v>
      </c>
      <c r="C1404" s="131" t="str">
        <f t="shared" si="299"/>
        <v/>
      </c>
      <c r="D1404" s="132"/>
      <c r="E1404" s="132"/>
      <c r="F1404" s="55"/>
      <c r="G1404" s="132"/>
      <c r="H1404" s="132"/>
      <c r="I1404" s="132"/>
      <c r="J1404" s="132"/>
      <c r="K1404" s="132"/>
      <c r="L1404" s="133"/>
      <c r="M1404" s="134"/>
      <c r="N1404" s="132"/>
      <c r="O1404" s="132"/>
      <c r="P1404" s="134" t="str">
        <f t="shared" si="300"/>
        <v>nepildyti</v>
      </c>
      <c r="Q1404" s="135" t="str">
        <f t="shared" si="30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08"/>
        <v>0</v>
      </c>
      <c r="BH1404" s="54">
        <f t="shared" si="301"/>
        <v>0</v>
      </c>
      <c r="BI1404" s="54">
        <f t="shared" si="296"/>
        <v>0</v>
      </c>
      <c r="BJ1404" s="54">
        <f t="shared" si="309"/>
        <v>0</v>
      </c>
      <c r="BK1404" s="54">
        <f t="shared" si="297"/>
        <v>0</v>
      </c>
      <c r="BL1404" s="54">
        <f t="shared" si="302"/>
        <v>0</v>
      </c>
      <c r="BM1404" s="54">
        <f t="shared" si="303"/>
        <v>0</v>
      </c>
      <c r="BN1404" s="54" t="str">
        <f t="shared" si="304"/>
        <v>ne</v>
      </c>
      <c r="BO1404" s="54" t="str">
        <f t="shared" si="305"/>
        <v>ne</v>
      </c>
      <c r="BP1404" s="54" t="str">
        <f t="shared" si="305"/>
        <v>ne</v>
      </c>
      <c r="BQ1404" s="54" t="str">
        <f t="shared" si="306"/>
        <v>ne</v>
      </c>
      <c r="BR1404" s="54" t="str">
        <f t="shared" si="307"/>
        <v>ne</v>
      </c>
      <c r="BS1404" s="54" t="str">
        <f t="shared" si="298"/>
        <v>ne</v>
      </c>
    </row>
    <row r="1405" spans="2:71" x14ac:dyDescent="0.2">
      <c r="B1405" s="54" t="e">
        <f>VLOOKUP(E1405,'VPS1'!$J$10:$J$29,1,FALSE)</f>
        <v>#N/A</v>
      </c>
      <c r="C1405" s="131" t="str">
        <f t="shared" si="299"/>
        <v/>
      </c>
      <c r="D1405" s="132"/>
      <c r="E1405" s="132"/>
      <c r="F1405" s="55"/>
      <c r="G1405" s="132"/>
      <c r="H1405" s="132"/>
      <c r="I1405" s="132"/>
      <c r="J1405" s="132"/>
      <c r="K1405" s="132"/>
      <c r="L1405" s="133"/>
      <c r="M1405" s="134"/>
      <c r="N1405" s="132"/>
      <c r="O1405" s="132"/>
      <c r="P1405" s="134" t="str">
        <f t="shared" si="300"/>
        <v>nepildyti</v>
      </c>
      <c r="Q1405" s="135" t="str">
        <f t="shared" si="30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08"/>
        <v>0</v>
      </c>
      <c r="BH1405" s="54">
        <f t="shared" si="301"/>
        <v>0</v>
      </c>
      <c r="BI1405" s="54">
        <f t="shared" si="296"/>
        <v>0</v>
      </c>
      <c r="BJ1405" s="54">
        <f t="shared" si="309"/>
        <v>0</v>
      </c>
      <c r="BK1405" s="54">
        <f t="shared" si="297"/>
        <v>0</v>
      </c>
      <c r="BL1405" s="54">
        <f t="shared" si="302"/>
        <v>0</v>
      </c>
      <c r="BM1405" s="54">
        <f t="shared" si="303"/>
        <v>0</v>
      </c>
      <c r="BN1405" s="54" t="str">
        <f t="shared" si="304"/>
        <v>ne</v>
      </c>
      <c r="BO1405" s="54" t="str">
        <f t="shared" si="305"/>
        <v>ne</v>
      </c>
      <c r="BP1405" s="54" t="str">
        <f t="shared" si="305"/>
        <v>ne</v>
      </c>
      <c r="BQ1405" s="54" t="str">
        <f t="shared" si="306"/>
        <v>ne</v>
      </c>
      <c r="BR1405" s="54" t="str">
        <f t="shared" si="307"/>
        <v>ne</v>
      </c>
      <c r="BS1405" s="54" t="str">
        <f t="shared" si="298"/>
        <v>ne</v>
      </c>
    </row>
    <row r="1406" spans="2:71" x14ac:dyDescent="0.2">
      <c r="B1406" s="54" t="e">
        <f>VLOOKUP(E1406,'VPS1'!$J$10:$J$29,1,FALSE)</f>
        <v>#N/A</v>
      </c>
      <c r="C1406" s="131" t="str">
        <f t="shared" si="299"/>
        <v/>
      </c>
      <c r="D1406" s="132"/>
      <c r="E1406" s="132"/>
      <c r="F1406" s="55"/>
      <c r="G1406" s="132"/>
      <c r="H1406" s="132"/>
      <c r="I1406" s="132"/>
      <c r="J1406" s="132"/>
      <c r="K1406" s="132"/>
      <c r="L1406" s="133"/>
      <c r="M1406" s="134"/>
      <c r="N1406" s="132"/>
      <c r="O1406" s="132"/>
      <c r="P1406" s="134" t="str">
        <f t="shared" si="300"/>
        <v>nepildyti</v>
      </c>
      <c r="Q1406" s="135" t="str">
        <f t="shared" si="30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08"/>
        <v>0</v>
      </c>
      <c r="BH1406" s="54">
        <f t="shared" si="301"/>
        <v>0</v>
      </c>
      <c r="BI1406" s="54">
        <f t="shared" si="296"/>
        <v>0</v>
      </c>
      <c r="BJ1406" s="54">
        <f t="shared" si="309"/>
        <v>0</v>
      </c>
      <c r="BK1406" s="54">
        <f t="shared" si="297"/>
        <v>0</v>
      </c>
      <c r="BL1406" s="54">
        <f t="shared" si="302"/>
        <v>0</v>
      </c>
      <c r="BM1406" s="54">
        <f t="shared" si="303"/>
        <v>0</v>
      </c>
      <c r="BN1406" s="54" t="str">
        <f t="shared" si="304"/>
        <v>ne</v>
      </c>
      <c r="BO1406" s="54" t="str">
        <f t="shared" si="305"/>
        <v>ne</v>
      </c>
      <c r="BP1406" s="54" t="str">
        <f t="shared" si="305"/>
        <v>ne</v>
      </c>
      <c r="BQ1406" s="54" t="str">
        <f t="shared" si="306"/>
        <v>ne</v>
      </c>
      <c r="BR1406" s="54" t="str">
        <f t="shared" si="307"/>
        <v>ne</v>
      </c>
      <c r="BS1406" s="54" t="str">
        <f t="shared" si="298"/>
        <v>ne</v>
      </c>
    </row>
    <row r="1407" spans="2:71" x14ac:dyDescent="0.2">
      <c r="B1407" s="54" t="e">
        <f>VLOOKUP(E1407,'VPS1'!$J$10:$J$29,1,FALSE)</f>
        <v>#N/A</v>
      </c>
      <c r="C1407" s="131" t="str">
        <f t="shared" si="299"/>
        <v/>
      </c>
      <c r="D1407" s="132"/>
      <c r="E1407" s="132"/>
      <c r="F1407" s="55"/>
      <c r="G1407" s="132"/>
      <c r="H1407" s="132"/>
      <c r="I1407" s="132"/>
      <c r="J1407" s="132"/>
      <c r="K1407" s="132"/>
      <c r="L1407" s="133"/>
      <c r="M1407" s="134"/>
      <c r="N1407" s="132"/>
      <c r="O1407" s="132"/>
      <c r="P1407" s="134" t="str">
        <f t="shared" si="300"/>
        <v>nepildyti</v>
      </c>
      <c r="Q1407" s="135" t="str">
        <f t="shared" si="30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08"/>
        <v>0</v>
      </c>
      <c r="BH1407" s="54">
        <f t="shared" si="301"/>
        <v>0</v>
      </c>
      <c r="BI1407" s="54">
        <f t="shared" si="296"/>
        <v>0</v>
      </c>
      <c r="BJ1407" s="54">
        <f t="shared" si="309"/>
        <v>0</v>
      </c>
      <c r="BK1407" s="54">
        <f t="shared" si="297"/>
        <v>0</v>
      </c>
      <c r="BL1407" s="54">
        <f t="shared" si="302"/>
        <v>0</v>
      </c>
      <c r="BM1407" s="54">
        <f t="shared" si="303"/>
        <v>0</v>
      </c>
      <c r="BN1407" s="54" t="str">
        <f t="shared" si="304"/>
        <v>ne</v>
      </c>
      <c r="BO1407" s="54" t="str">
        <f t="shared" si="305"/>
        <v>ne</v>
      </c>
      <c r="BP1407" s="54" t="str">
        <f t="shared" si="305"/>
        <v>ne</v>
      </c>
      <c r="BQ1407" s="54" t="str">
        <f t="shared" si="306"/>
        <v>ne</v>
      </c>
      <c r="BR1407" s="54" t="str">
        <f t="shared" si="307"/>
        <v>ne</v>
      </c>
      <c r="BS1407" s="54" t="str">
        <f t="shared" si="298"/>
        <v>ne</v>
      </c>
    </row>
    <row r="1408" spans="2:71" x14ac:dyDescent="0.2">
      <c r="B1408" s="54" t="e">
        <f>VLOOKUP(E1408,'VPS1'!$J$10:$J$29,1,FALSE)</f>
        <v>#N/A</v>
      </c>
      <c r="C1408" s="131" t="str">
        <f t="shared" si="299"/>
        <v/>
      </c>
      <c r="D1408" s="132"/>
      <c r="E1408" s="132"/>
      <c r="F1408" s="55"/>
      <c r="G1408" s="132"/>
      <c r="H1408" s="132"/>
      <c r="I1408" s="132"/>
      <c r="J1408" s="132"/>
      <c r="K1408" s="132"/>
      <c r="L1408" s="133"/>
      <c r="M1408" s="134"/>
      <c r="N1408" s="132"/>
      <c r="O1408" s="132"/>
      <c r="P1408" s="134" t="str">
        <f t="shared" si="300"/>
        <v>nepildyti</v>
      </c>
      <c r="Q1408" s="135" t="str">
        <f t="shared" si="30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08"/>
        <v>0</v>
      </c>
      <c r="BH1408" s="54">
        <f t="shared" si="301"/>
        <v>0</v>
      </c>
      <c r="BI1408" s="54">
        <f t="shared" si="296"/>
        <v>0</v>
      </c>
      <c r="BJ1408" s="54">
        <f t="shared" si="309"/>
        <v>0</v>
      </c>
      <c r="BK1408" s="54">
        <f t="shared" si="297"/>
        <v>0</v>
      </c>
      <c r="BL1408" s="54">
        <f t="shared" si="302"/>
        <v>0</v>
      </c>
      <c r="BM1408" s="54">
        <f t="shared" si="303"/>
        <v>0</v>
      </c>
      <c r="BN1408" s="54" t="str">
        <f t="shared" si="304"/>
        <v>ne</v>
      </c>
      <c r="BO1408" s="54" t="str">
        <f t="shared" si="305"/>
        <v>ne</v>
      </c>
      <c r="BP1408" s="54" t="str">
        <f t="shared" si="305"/>
        <v>ne</v>
      </c>
      <c r="BQ1408" s="54" t="str">
        <f t="shared" si="306"/>
        <v>ne</v>
      </c>
      <c r="BR1408" s="54" t="str">
        <f t="shared" si="307"/>
        <v>ne</v>
      </c>
      <c r="BS1408" s="54" t="str">
        <f t="shared" si="298"/>
        <v>ne</v>
      </c>
    </row>
    <row r="1409" spans="2:71" x14ac:dyDescent="0.2">
      <c r="B1409" s="54" t="e">
        <f>VLOOKUP(E1409,'VPS1'!$J$10:$J$29,1,FALSE)</f>
        <v>#N/A</v>
      </c>
      <c r="C1409" s="131" t="str">
        <f t="shared" si="299"/>
        <v/>
      </c>
      <c r="D1409" s="132"/>
      <c r="E1409" s="132"/>
      <c r="F1409" s="55"/>
      <c r="G1409" s="132"/>
      <c r="H1409" s="132"/>
      <c r="I1409" s="132"/>
      <c r="J1409" s="132"/>
      <c r="K1409" s="132"/>
      <c r="L1409" s="133"/>
      <c r="M1409" s="134"/>
      <c r="N1409" s="132"/>
      <c r="O1409" s="132"/>
      <c r="P1409" s="134" t="str">
        <f t="shared" si="300"/>
        <v>nepildyti</v>
      </c>
      <c r="Q1409" s="135" t="str">
        <f t="shared" si="30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08"/>
        <v>0</v>
      </c>
      <c r="BH1409" s="54">
        <f t="shared" si="301"/>
        <v>0</v>
      </c>
      <c r="BI1409" s="54">
        <f t="shared" si="296"/>
        <v>0</v>
      </c>
      <c r="BJ1409" s="54">
        <f t="shared" si="309"/>
        <v>0</v>
      </c>
      <c r="BK1409" s="54">
        <f t="shared" si="297"/>
        <v>0</v>
      </c>
      <c r="BL1409" s="54">
        <f t="shared" si="302"/>
        <v>0</v>
      </c>
      <c r="BM1409" s="54">
        <f t="shared" si="303"/>
        <v>0</v>
      </c>
      <c r="BN1409" s="54" t="str">
        <f t="shared" si="304"/>
        <v>ne</v>
      </c>
      <c r="BO1409" s="54" t="str">
        <f t="shared" si="305"/>
        <v>ne</v>
      </c>
      <c r="BP1409" s="54" t="str">
        <f t="shared" si="305"/>
        <v>ne</v>
      </c>
      <c r="BQ1409" s="54" t="str">
        <f t="shared" si="306"/>
        <v>ne</v>
      </c>
      <c r="BR1409" s="54" t="str">
        <f t="shared" si="307"/>
        <v>ne</v>
      </c>
      <c r="BS1409" s="54" t="str">
        <f t="shared" si="298"/>
        <v>ne</v>
      </c>
    </row>
    <row r="1410" spans="2:71" x14ac:dyDescent="0.2">
      <c r="B1410" s="54" t="e">
        <f>VLOOKUP(E1410,'VPS1'!$J$10:$J$29,1,FALSE)</f>
        <v>#N/A</v>
      </c>
      <c r="C1410" s="131" t="str">
        <f t="shared" si="299"/>
        <v/>
      </c>
      <c r="D1410" s="132"/>
      <c r="E1410" s="132"/>
      <c r="F1410" s="55"/>
      <c r="G1410" s="132"/>
      <c r="H1410" s="132"/>
      <c r="I1410" s="132"/>
      <c r="J1410" s="132"/>
      <c r="K1410" s="132"/>
      <c r="L1410" s="133"/>
      <c r="M1410" s="134"/>
      <c r="N1410" s="132"/>
      <c r="O1410" s="132"/>
      <c r="P1410" s="134" t="str">
        <f t="shared" si="300"/>
        <v>nepildyti</v>
      </c>
      <c r="Q1410" s="135" t="str">
        <f t="shared" si="30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08"/>
        <v>0</v>
      </c>
      <c r="BH1410" s="54">
        <f t="shared" si="301"/>
        <v>0</v>
      </c>
      <c r="BI1410" s="54">
        <f t="shared" si="296"/>
        <v>0</v>
      </c>
      <c r="BJ1410" s="54">
        <f t="shared" si="309"/>
        <v>0</v>
      </c>
      <c r="BK1410" s="54">
        <f t="shared" si="297"/>
        <v>0</v>
      </c>
      <c r="BL1410" s="54">
        <f t="shared" si="302"/>
        <v>0</v>
      </c>
      <c r="BM1410" s="54">
        <f t="shared" si="303"/>
        <v>0</v>
      </c>
      <c r="BN1410" s="54" t="str">
        <f t="shared" si="304"/>
        <v>ne</v>
      </c>
      <c r="BO1410" s="54" t="str">
        <f t="shared" si="305"/>
        <v>ne</v>
      </c>
      <c r="BP1410" s="54" t="str">
        <f t="shared" si="305"/>
        <v>ne</v>
      </c>
      <c r="BQ1410" s="54" t="str">
        <f t="shared" si="306"/>
        <v>ne</v>
      </c>
      <c r="BR1410" s="54" t="str">
        <f t="shared" si="307"/>
        <v>ne</v>
      </c>
      <c r="BS1410" s="54" t="str">
        <f t="shared" si="298"/>
        <v>ne</v>
      </c>
    </row>
    <row r="1411" spans="2:71" x14ac:dyDescent="0.2">
      <c r="B1411" s="54" t="e">
        <f>VLOOKUP(E1411,'VPS1'!$J$10:$J$29,1,FALSE)</f>
        <v>#N/A</v>
      </c>
      <c r="C1411" s="131" t="str">
        <f t="shared" si="299"/>
        <v/>
      </c>
      <c r="D1411" s="132"/>
      <c r="E1411" s="132"/>
      <c r="F1411" s="55"/>
      <c r="G1411" s="132"/>
      <c r="H1411" s="132"/>
      <c r="I1411" s="132"/>
      <c r="J1411" s="132"/>
      <c r="K1411" s="132"/>
      <c r="L1411" s="133"/>
      <c r="M1411" s="134"/>
      <c r="N1411" s="132"/>
      <c r="O1411" s="132"/>
      <c r="P1411" s="134" t="str">
        <f t="shared" si="300"/>
        <v>nepildyti</v>
      </c>
      <c r="Q1411" s="135" t="str">
        <f t="shared" si="30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08"/>
        <v>0</v>
      </c>
      <c r="BH1411" s="54">
        <f t="shared" si="301"/>
        <v>0</v>
      </c>
      <c r="BI1411" s="54">
        <f t="shared" si="296"/>
        <v>0</v>
      </c>
      <c r="BJ1411" s="54">
        <f t="shared" si="309"/>
        <v>0</v>
      </c>
      <c r="BK1411" s="54">
        <f t="shared" si="297"/>
        <v>0</v>
      </c>
      <c r="BL1411" s="54">
        <f t="shared" si="302"/>
        <v>0</v>
      </c>
      <c r="BM1411" s="54">
        <f t="shared" si="303"/>
        <v>0</v>
      </c>
      <c r="BN1411" s="54" t="str">
        <f t="shared" si="304"/>
        <v>ne</v>
      </c>
      <c r="BO1411" s="54" t="str">
        <f t="shared" si="305"/>
        <v>ne</v>
      </c>
      <c r="BP1411" s="54" t="str">
        <f t="shared" si="305"/>
        <v>ne</v>
      </c>
      <c r="BQ1411" s="54" t="str">
        <f t="shared" si="306"/>
        <v>ne</v>
      </c>
      <c r="BR1411" s="54" t="str">
        <f t="shared" si="307"/>
        <v>ne</v>
      </c>
      <c r="BS1411" s="54" t="str">
        <f t="shared" si="298"/>
        <v>ne</v>
      </c>
    </row>
    <row r="1412" spans="2:71" x14ac:dyDescent="0.2">
      <c r="B1412" s="54" t="e">
        <f>VLOOKUP(E1412,'VPS1'!$J$10:$J$29,1,FALSE)</f>
        <v>#N/A</v>
      </c>
      <c r="C1412" s="131" t="str">
        <f t="shared" si="299"/>
        <v/>
      </c>
      <c r="D1412" s="132"/>
      <c r="E1412" s="132"/>
      <c r="F1412" s="55"/>
      <c r="G1412" s="132"/>
      <c r="H1412" s="132"/>
      <c r="I1412" s="132"/>
      <c r="J1412" s="132"/>
      <c r="K1412" s="132"/>
      <c r="L1412" s="133"/>
      <c r="M1412" s="134"/>
      <c r="N1412" s="132"/>
      <c r="O1412" s="132"/>
      <c r="P1412" s="134" t="str">
        <f t="shared" si="300"/>
        <v>nepildyti</v>
      </c>
      <c r="Q1412" s="135" t="str">
        <f t="shared" si="30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08"/>
        <v>0</v>
      </c>
      <c r="BH1412" s="54">
        <f t="shared" si="301"/>
        <v>0</v>
      </c>
      <c r="BI1412" s="54">
        <f t="shared" si="296"/>
        <v>0</v>
      </c>
      <c r="BJ1412" s="54">
        <f t="shared" si="309"/>
        <v>0</v>
      </c>
      <c r="BK1412" s="54">
        <f t="shared" si="297"/>
        <v>0</v>
      </c>
      <c r="BL1412" s="54">
        <f t="shared" si="302"/>
        <v>0</v>
      </c>
      <c r="BM1412" s="54">
        <f t="shared" si="303"/>
        <v>0</v>
      </c>
      <c r="BN1412" s="54" t="str">
        <f t="shared" si="304"/>
        <v>ne</v>
      </c>
      <c r="BO1412" s="54" t="str">
        <f t="shared" si="305"/>
        <v>ne</v>
      </c>
      <c r="BP1412" s="54" t="str">
        <f t="shared" si="305"/>
        <v>ne</v>
      </c>
      <c r="BQ1412" s="54" t="str">
        <f t="shared" si="306"/>
        <v>ne</v>
      </c>
      <c r="BR1412" s="54" t="str">
        <f t="shared" si="307"/>
        <v>ne</v>
      </c>
      <c r="BS1412" s="54" t="str">
        <f t="shared" si="298"/>
        <v>ne</v>
      </c>
    </row>
    <row r="1413" spans="2:71" x14ac:dyDescent="0.2">
      <c r="B1413" s="54" t="e">
        <f>VLOOKUP(E1413,'VPS1'!$J$10:$J$29,1,FALSE)</f>
        <v>#N/A</v>
      </c>
      <c r="C1413" s="131" t="str">
        <f t="shared" si="299"/>
        <v/>
      </c>
      <c r="D1413" s="132"/>
      <c r="E1413" s="132"/>
      <c r="F1413" s="55"/>
      <c r="G1413" s="132"/>
      <c r="H1413" s="132"/>
      <c r="I1413" s="132"/>
      <c r="J1413" s="132"/>
      <c r="K1413" s="132"/>
      <c r="L1413" s="133"/>
      <c r="M1413" s="134"/>
      <c r="N1413" s="132"/>
      <c r="O1413" s="132"/>
      <c r="P1413" s="134" t="str">
        <f t="shared" si="300"/>
        <v>nepildyti</v>
      </c>
      <c r="Q1413" s="135" t="str">
        <f t="shared" si="30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08"/>
        <v>0</v>
      </c>
      <c r="BH1413" s="54">
        <f t="shared" si="301"/>
        <v>0</v>
      </c>
      <c r="BI1413" s="54">
        <f t="shared" si="296"/>
        <v>0</v>
      </c>
      <c r="BJ1413" s="54">
        <f t="shared" si="309"/>
        <v>0</v>
      </c>
      <c r="BK1413" s="54">
        <f t="shared" si="297"/>
        <v>0</v>
      </c>
      <c r="BL1413" s="54">
        <f t="shared" si="302"/>
        <v>0</v>
      </c>
      <c r="BM1413" s="54">
        <f t="shared" si="303"/>
        <v>0</v>
      </c>
      <c r="BN1413" s="54" t="str">
        <f t="shared" si="304"/>
        <v>ne</v>
      </c>
      <c r="BO1413" s="54" t="str">
        <f t="shared" si="305"/>
        <v>ne</v>
      </c>
      <c r="BP1413" s="54" t="str">
        <f t="shared" si="305"/>
        <v>ne</v>
      </c>
      <c r="BQ1413" s="54" t="str">
        <f t="shared" si="306"/>
        <v>ne</v>
      </c>
      <c r="BR1413" s="54" t="str">
        <f t="shared" si="307"/>
        <v>ne</v>
      </c>
      <c r="BS1413" s="54" t="str">
        <f t="shared" si="298"/>
        <v>ne</v>
      </c>
    </row>
    <row r="1414" spans="2:71" x14ac:dyDescent="0.2">
      <c r="B1414" s="54" t="e">
        <f>VLOOKUP(E1414,'VPS1'!$J$10:$J$29,1,FALSE)</f>
        <v>#N/A</v>
      </c>
      <c r="C1414" s="131" t="str">
        <f t="shared" si="299"/>
        <v/>
      </c>
      <c r="D1414" s="132"/>
      <c r="E1414" s="132"/>
      <c r="F1414" s="55"/>
      <c r="G1414" s="132"/>
      <c r="H1414" s="132"/>
      <c r="I1414" s="132"/>
      <c r="J1414" s="132"/>
      <c r="K1414" s="132"/>
      <c r="L1414" s="133"/>
      <c r="M1414" s="134"/>
      <c r="N1414" s="132"/>
      <c r="O1414" s="132"/>
      <c r="P1414" s="134" t="str">
        <f t="shared" si="300"/>
        <v>nepildyti</v>
      </c>
      <c r="Q1414" s="135" t="str">
        <f t="shared" si="30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08"/>
        <v>0</v>
      </c>
      <c r="BH1414" s="54">
        <f t="shared" si="301"/>
        <v>0</v>
      </c>
      <c r="BI1414" s="54">
        <f t="shared" si="296"/>
        <v>0</v>
      </c>
      <c r="BJ1414" s="54">
        <f t="shared" si="309"/>
        <v>0</v>
      </c>
      <c r="BK1414" s="54">
        <f t="shared" si="297"/>
        <v>0</v>
      </c>
      <c r="BL1414" s="54">
        <f t="shared" si="302"/>
        <v>0</v>
      </c>
      <c r="BM1414" s="54">
        <f t="shared" si="303"/>
        <v>0</v>
      </c>
      <c r="BN1414" s="54" t="str">
        <f t="shared" si="304"/>
        <v>ne</v>
      </c>
      <c r="BO1414" s="54" t="str">
        <f t="shared" si="305"/>
        <v>ne</v>
      </c>
      <c r="BP1414" s="54" t="str">
        <f t="shared" si="305"/>
        <v>ne</v>
      </c>
      <c r="BQ1414" s="54" t="str">
        <f t="shared" si="306"/>
        <v>ne</v>
      </c>
      <c r="BR1414" s="54" t="str">
        <f t="shared" si="307"/>
        <v>ne</v>
      </c>
      <c r="BS1414" s="54" t="str">
        <f t="shared" si="298"/>
        <v>ne</v>
      </c>
    </row>
    <row r="1415" spans="2:71" x14ac:dyDescent="0.2">
      <c r="B1415" s="54" t="e">
        <f>VLOOKUP(E1415,'VPS1'!$J$10:$J$29,1,FALSE)</f>
        <v>#N/A</v>
      </c>
      <c r="C1415" s="131" t="str">
        <f t="shared" si="299"/>
        <v/>
      </c>
      <c r="D1415" s="132"/>
      <c r="E1415" s="132"/>
      <c r="F1415" s="55"/>
      <c r="G1415" s="132"/>
      <c r="H1415" s="132"/>
      <c r="I1415" s="132"/>
      <c r="J1415" s="132"/>
      <c r="K1415" s="132"/>
      <c r="L1415" s="133"/>
      <c r="M1415" s="134"/>
      <c r="N1415" s="132"/>
      <c r="O1415" s="132"/>
      <c r="P1415" s="134" t="str">
        <f t="shared" si="300"/>
        <v>nepildyti</v>
      </c>
      <c r="Q1415" s="135" t="str">
        <f t="shared" si="300"/>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08"/>
        <v>0</v>
      </c>
      <c r="BH1415" s="54">
        <f t="shared" si="301"/>
        <v>0</v>
      </c>
      <c r="BI1415" s="54">
        <f t="shared" si="296"/>
        <v>0</v>
      </c>
      <c r="BJ1415" s="54">
        <f t="shared" si="309"/>
        <v>0</v>
      </c>
      <c r="BK1415" s="54">
        <f t="shared" si="297"/>
        <v>0</v>
      </c>
      <c r="BL1415" s="54">
        <f t="shared" si="302"/>
        <v>0</v>
      </c>
      <c r="BM1415" s="54">
        <f t="shared" si="303"/>
        <v>0</v>
      </c>
      <c r="BN1415" s="54" t="str">
        <f t="shared" si="304"/>
        <v>ne</v>
      </c>
      <c r="BO1415" s="54" t="str">
        <f t="shared" si="305"/>
        <v>ne</v>
      </c>
      <c r="BP1415" s="54" t="str">
        <f t="shared" si="305"/>
        <v>ne</v>
      </c>
      <c r="BQ1415" s="54" t="str">
        <f t="shared" si="306"/>
        <v>ne</v>
      </c>
      <c r="BR1415" s="54" t="str">
        <f t="shared" si="307"/>
        <v>ne</v>
      </c>
      <c r="BS1415" s="54" t="str">
        <f t="shared" si="298"/>
        <v>ne</v>
      </c>
    </row>
    <row r="1416" spans="2:71" x14ac:dyDescent="0.2">
      <c r="B1416" s="54" t="e">
        <f>VLOOKUP(E1416,'VPS1'!$J$10:$J$29,1,FALSE)</f>
        <v>#N/A</v>
      </c>
      <c r="C1416" s="131" t="str">
        <f t="shared" si="299"/>
        <v/>
      </c>
      <c r="D1416" s="132"/>
      <c r="E1416" s="132"/>
      <c r="F1416" s="55"/>
      <c r="G1416" s="132"/>
      <c r="H1416" s="132"/>
      <c r="I1416" s="132"/>
      <c r="J1416" s="132"/>
      <c r="K1416" s="132"/>
      <c r="L1416" s="133"/>
      <c r="M1416" s="134"/>
      <c r="N1416" s="132"/>
      <c r="O1416" s="132"/>
      <c r="P1416" s="134" t="str">
        <f t="shared" si="300"/>
        <v>nepildyti</v>
      </c>
      <c r="Q1416" s="135" t="str">
        <f t="shared" si="300"/>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08"/>
        <v>0</v>
      </c>
      <c r="BH1416" s="54">
        <f t="shared" si="301"/>
        <v>0</v>
      </c>
      <c r="BI1416" s="54">
        <f t="shared" si="296"/>
        <v>0</v>
      </c>
      <c r="BJ1416" s="54">
        <f t="shared" si="309"/>
        <v>0</v>
      </c>
      <c r="BK1416" s="54">
        <f t="shared" si="297"/>
        <v>0</v>
      </c>
      <c r="BL1416" s="54">
        <f t="shared" si="302"/>
        <v>0</v>
      </c>
      <c r="BM1416" s="54">
        <f t="shared" si="303"/>
        <v>0</v>
      </c>
      <c r="BN1416" s="54" t="str">
        <f t="shared" si="304"/>
        <v>ne</v>
      </c>
      <c r="BO1416" s="54" t="str">
        <f t="shared" si="305"/>
        <v>ne</v>
      </c>
      <c r="BP1416" s="54" t="str">
        <f t="shared" si="305"/>
        <v>ne</v>
      </c>
      <c r="BQ1416" s="54" t="str">
        <f t="shared" si="306"/>
        <v>ne</v>
      </c>
      <c r="BR1416" s="54" t="str">
        <f t="shared" si="307"/>
        <v>ne</v>
      </c>
      <c r="BS1416" s="54" t="str">
        <f t="shared" si="298"/>
        <v>ne</v>
      </c>
    </row>
    <row r="1417" spans="2:71" x14ac:dyDescent="0.2">
      <c r="B1417" s="54" t="e">
        <f>VLOOKUP(E1417,'VPS1'!$J$10:$J$29,1,FALSE)</f>
        <v>#N/A</v>
      </c>
      <c r="C1417" s="131" t="str">
        <f t="shared" si="299"/>
        <v/>
      </c>
      <c r="D1417" s="132"/>
      <c r="E1417" s="132"/>
      <c r="F1417" s="55"/>
      <c r="G1417" s="132"/>
      <c r="H1417" s="132"/>
      <c r="I1417" s="132"/>
      <c r="J1417" s="132"/>
      <c r="K1417" s="132"/>
      <c r="L1417" s="133"/>
      <c r="M1417" s="134"/>
      <c r="N1417" s="132"/>
      <c r="O1417" s="132"/>
      <c r="P1417" s="134" t="str">
        <f t="shared" si="300"/>
        <v>nepildyti</v>
      </c>
      <c r="Q1417" s="135" t="str">
        <f t="shared" si="300"/>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08"/>
        <v>0</v>
      </c>
      <c r="BH1417" s="54">
        <f t="shared" si="301"/>
        <v>0</v>
      </c>
      <c r="BI1417" s="54">
        <f t="shared" si="296"/>
        <v>0</v>
      </c>
      <c r="BJ1417" s="54">
        <f t="shared" si="309"/>
        <v>0</v>
      </c>
      <c r="BK1417" s="54">
        <f t="shared" si="297"/>
        <v>0</v>
      </c>
      <c r="BL1417" s="54">
        <f t="shared" si="302"/>
        <v>0</v>
      </c>
      <c r="BM1417" s="54">
        <f t="shared" si="303"/>
        <v>0</v>
      </c>
      <c r="BN1417" s="54" t="str">
        <f t="shared" si="304"/>
        <v>ne</v>
      </c>
      <c r="BO1417" s="54" t="str">
        <f t="shared" si="305"/>
        <v>ne</v>
      </c>
      <c r="BP1417" s="54" t="str">
        <f t="shared" si="305"/>
        <v>ne</v>
      </c>
      <c r="BQ1417" s="54" t="str">
        <f t="shared" si="306"/>
        <v>ne</v>
      </c>
      <c r="BR1417" s="54" t="str">
        <f t="shared" si="307"/>
        <v>ne</v>
      </c>
      <c r="BS1417" s="54" t="str">
        <f t="shared" si="298"/>
        <v>ne</v>
      </c>
    </row>
    <row r="1418" spans="2:71" x14ac:dyDescent="0.2">
      <c r="B1418" s="54" t="e">
        <f>VLOOKUP(E1418,'VPS1'!$J$10:$J$29,1,FALSE)</f>
        <v>#N/A</v>
      </c>
      <c r="C1418" s="131" t="str">
        <f t="shared" si="299"/>
        <v/>
      </c>
      <c r="D1418" s="132"/>
      <c r="E1418" s="132"/>
      <c r="F1418" s="55"/>
      <c r="G1418" s="132"/>
      <c r="H1418" s="132"/>
      <c r="I1418" s="132"/>
      <c r="J1418" s="132"/>
      <c r="K1418" s="132"/>
      <c r="L1418" s="133"/>
      <c r="M1418" s="134"/>
      <c r="N1418" s="132"/>
      <c r="O1418" s="132"/>
      <c r="P1418" s="134" t="str">
        <f t="shared" si="300"/>
        <v>nepildyti</v>
      </c>
      <c r="Q1418" s="135" t="str">
        <f t="shared" si="300"/>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08"/>
        <v>0</v>
      </c>
      <c r="BH1418" s="54">
        <f t="shared" si="301"/>
        <v>0</v>
      </c>
      <c r="BI1418" s="54">
        <f t="shared" ref="BI1418:BI1481" si="310">IF($AH1418&gt;0,YEAR($AH1418),)</f>
        <v>0</v>
      </c>
      <c r="BJ1418" s="54">
        <f t="shared" si="309"/>
        <v>0</v>
      </c>
      <c r="BK1418" s="54">
        <f t="shared" ref="BK1418:BK1481" si="311">IF($AJ1418&gt;0,YEAR($AJ1418),)</f>
        <v>0</v>
      </c>
      <c r="BL1418" s="54">
        <f t="shared" si="302"/>
        <v>0</v>
      </c>
      <c r="BM1418" s="54">
        <f t="shared" si="303"/>
        <v>0</v>
      </c>
      <c r="BN1418" s="54" t="str">
        <f t="shared" si="304"/>
        <v>ne</v>
      </c>
      <c r="BO1418" s="54" t="str">
        <f t="shared" si="305"/>
        <v>ne</v>
      </c>
      <c r="BP1418" s="54" t="str">
        <f t="shared" si="305"/>
        <v>ne</v>
      </c>
      <c r="BQ1418" s="54" t="str">
        <f t="shared" si="306"/>
        <v>ne</v>
      </c>
      <c r="BR1418" s="54" t="str">
        <f t="shared" si="307"/>
        <v>ne</v>
      </c>
      <c r="BS1418" s="54" t="str">
        <f t="shared" ref="BS1418:BS1481" si="312">IF(BK1418&gt;0,"taip","ne")</f>
        <v>ne</v>
      </c>
    </row>
    <row r="1419" spans="2:71" x14ac:dyDescent="0.2">
      <c r="B1419" s="54" t="e">
        <f>VLOOKUP(E1419,'VPS1'!$J$10:$J$29,1,FALSE)</f>
        <v>#N/A</v>
      </c>
      <c r="C1419" s="131" t="str">
        <f t="shared" ref="C1419:C1482" si="313">LEFT(E1419,4)</f>
        <v/>
      </c>
      <c r="D1419" s="132"/>
      <c r="E1419" s="132"/>
      <c r="F1419" s="55"/>
      <c r="G1419" s="132"/>
      <c r="H1419" s="132"/>
      <c r="I1419" s="132"/>
      <c r="J1419" s="132"/>
      <c r="K1419" s="132"/>
      <c r="L1419" s="133"/>
      <c r="M1419" s="134"/>
      <c r="N1419" s="132"/>
      <c r="O1419" s="132"/>
      <c r="P1419" s="134" t="str">
        <f t="shared" ref="P1419:Q1482" si="314">IF($N1419="fizinis asmuo","užpildykite","nepildyti")</f>
        <v>nepildyti</v>
      </c>
      <c r="Q1419" s="135" t="str">
        <f t="shared" si="314"/>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08"/>
        <v>0</v>
      </c>
      <c r="BH1419" s="54">
        <f t="shared" ref="BH1419:BH1482" si="315">IF($AF1419&gt;0,YEAR($AF1419),)</f>
        <v>0</v>
      </c>
      <c r="BI1419" s="54">
        <f t="shared" si="310"/>
        <v>0</v>
      </c>
      <c r="BJ1419" s="54">
        <f t="shared" si="309"/>
        <v>0</v>
      </c>
      <c r="BK1419" s="54">
        <f t="shared" si="311"/>
        <v>0</v>
      </c>
      <c r="BL1419" s="54">
        <f t="shared" ref="BL1419:BL1482" si="316">IF($AK1419&gt;0,$AK1419,)</f>
        <v>0</v>
      </c>
      <c r="BM1419" s="54">
        <f t="shared" ref="BM1419:BM1482" si="317">IF($AL1419&gt;0,$AL1419,)</f>
        <v>0</v>
      </c>
      <c r="BN1419" s="54" t="str">
        <f t="shared" ref="BN1419:BN1482" si="318">IF(BH1419&gt;0,"taip","ne")</f>
        <v>ne</v>
      </c>
      <c r="BO1419" s="54" t="str">
        <f t="shared" ref="BO1419:BP1482" si="319">IF(BI1419&gt;0,"taip","ne")</f>
        <v>ne</v>
      </c>
      <c r="BP1419" s="54" t="str">
        <f t="shared" si="319"/>
        <v>ne</v>
      </c>
      <c r="BQ1419" s="54" t="str">
        <f t="shared" ref="BQ1419:BQ1482" si="320">IF(BL1419&gt;0,"taip","ne")</f>
        <v>ne</v>
      </c>
      <c r="BR1419" s="54" t="str">
        <f t="shared" ref="BR1419:BR1482" si="321">IF(BM1419&gt;0,"taip","ne")</f>
        <v>ne</v>
      </c>
      <c r="BS1419" s="54" t="str">
        <f t="shared" si="312"/>
        <v>ne</v>
      </c>
    </row>
    <row r="1420" spans="2:71" x14ac:dyDescent="0.2">
      <c r="B1420" s="54" t="e">
        <f>VLOOKUP(E1420,'VPS1'!$J$10:$J$29,1,FALSE)</f>
        <v>#N/A</v>
      </c>
      <c r="C1420" s="131" t="str">
        <f t="shared" si="313"/>
        <v/>
      </c>
      <c r="D1420" s="132"/>
      <c r="E1420" s="132"/>
      <c r="F1420" s="55"/>
      <c r="G1420" s="132"/>
      <c r="H1420" s="132"/>
      <c r="I1420" s="132"/>
      <c r="J1420" s="132"/>
      <c r="K1420" s="132"/>
      <c r="L1420" s="133"/>
      <c r="M1420" s="134"/>
      <c r="N1420" s="132"/>
      <c r="O1420" s="132"/>
      <c r="P1420" s="134" t="str">
        <f t="shared" si="314"/>
        <v>nepildyti</v>
      </c>
      <c r="Q1420" s="135" t="str">
        <f t="shared" si="31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08"/>
        <v>0</v>
      </c>
      <c r="BH1420" s="54">
        <f t="shared" si="315"/>
        <v>0</v>
      </c>
      <c r="BI1420" s="54">
        <f t="shared" si="310"/>
        <v>0</v>
      </c>
      <c r="BJ1420" s="54">
        <f t="shared" si="309"/>
        <v>0</v>
      </c>
      <c r="BK1420" s="54">
        <f t="shared" si="311"/>
        <v>0</v>
      </c>
      <c r="BL1420" s="54">
        <f t="shared" si="316"/>
        <v>0</v>
      </c>
      <c r="BM1420" s="54">
        <f t="shared" si="317"/>
        <v>0</v>
      </c>
      <c r="BN1420" s="54" t="str">
        <f t="shared" si="318"/>
        <v>ne</v>
      </c>
      <c r="BO1420" s="54" t="str">
        <f t="shared" si="319"/>
        <v>ne</v>
      </c>
      <c r="BP1420" s="54" t="str">
        <f t="shared" si="319"/>
        <v>ne</v>
      </c>
      <c r="BQ1420" s="54" t="str">
        <f t="shared" si="320"/>
        <v>ne</v>
      </c>
      <c r="BR1420" s="54" t="str">
        <f t="shared" si="321"/>
        <v>ne</v>
      </c>
      <c r="BS1420" s="54" t="str">
        <f t="shared" si="312"/>
        <v>ne</v>
      </c>
    </row>
    <row r="1421" spans="2:71" x14ac:dyDescent="0.2">
      <c r="B1421" s="54" t="e">
        <f>VLOOKUP(E1421,'VPS1'!$J$10:$J$29,1,FALSE)</f>
        <v>#N/A</v>
      </c>
      <c r="C1421" s="131" t="str">
        <f t="shared" si="313"/>
        <v/>
      </c>
      <c r="D1421" s="132"/>
      <c r="E1421" s="132"/>
      <c r="F1421" s="55"/>
      <c r="G1421" s="132"/>
      <c r="H1421" s="132"/>
      <c r="I1421" s="132"/>
      <c r="J1421" s="132"/>
      <c r="K1421" s="132"/>
      <c r="L1421" s="133"/>
      <c r="M1421" s="134"/>
      <c r="N1421" s="132"/>
      <c r="O1421" s="132"/>
      <c r="P1421" s="134" t="str">
        <f t="shared" si="314"/>
        <v>nepildyti</v>
      </c>
      <c r="Q1421" s="135" t="str">
        <f t="shared" si="31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08"/>
        <v>0</v>
      </c>
      <c r="BH1421" s="54">
        <f t="shared" si="315"/>
        <v>0</v>
      </c>
      <c r="BI1421" s="54">
        <f t="shared" si="310"/>
        <v>0</v>
      </c>
      <c r="BJ1421" s="54">
        <f t="shared" si="309"/>
        <v>0</v>
      </c>
      <c r="BK1421" s="54">
        <f t="shared" si="311"/>
        <v>0</v>
      </c>
      <c r="BL1421" s="54">
        <f t="shared" si="316"/>
        <v>0</v>
      </c>
      <c r="BM1421" s="54">
        <f t="shared" si="317"/>
        <v>0</v>
      </c>
      <c r="BN1421" s="54" t="str">
        <f t="shared" si="318"/>
        <v>ne</v>
      </c>
      <c r="BO1421" s="54" t="str">
        <f t="shared" si="319"/>
        <v>ne</v>
      </c>
      <c r="BP1421" s="54" t="str">
        <f t="shared" si="319"/>
        <v>ne</v>
      </c>
      <c r="BQ1421" s="54" t="str">
        <f t="shared" si="320"/>
        <v>ne</v>
      </c>
      <c r="BR1421" s="54" t="str">
        <f t="shared" si="321"/>
        <v>ne</v>
      </c>
      <c r="BS1421" s="54" t="str">
        <f t="shared" si="312"/>
        <v>ne</v>
      </c>
    </row>
    <row r="1422" spans="2:71" x14ac:dyDescent="0.2">
      <c r="B1422" s="54" t="e">
        <f>VLOOKUP(E1422,'VPS1'!$J$10:$J$29,1,FALSE)</f>
        <v>#N/A</v>
      </c>
      <c r="C1422" s="131" t="str">
        <f t="shared" si="313"/>
        <v/>
      </c>
      <c r="D1422" s="132"/>
      <c r="E1422" s="132"/>
      <c r="F1422" s="55"/>
      <c r="G1422" s="132"/>
      <c r="H1422" s="132"/>
      <c r="I1422" s="132"/>
      <c r="J1422" s="132"/>
      <c r="K1422" s="132"/>
      <c r="L1422" s="133"/>
      <c r="M1422" s="134"/>
      <c r="N1422" s="132"/>
      <c r="O1422" s="132"/>
      <c r="P1422" s="134" t="str">
        <f t="shared" si="314"/>
        <v>nepildyti</v>
      </c>
      <c r="Q1422" s="135" t="str">
        <f t="shared" si="31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08"/>
        <v>0</v>
      </c>
      <c r="BH1422" s="54">
        <f t="shared" si="315"/>
        <v>0</v>
      </c>
      <c r="BI1422" s="54">
        <f t="shared" si="310"/>
        <v>0</v>
      </c>
      <c r="BJ1422" s="54">
        <f t="shared" si="309"/>
        <v>0</v>
      </c>
      <c r="BK1422" s="54">
        <f t="shared" si="311"/>
        <v>0</v>
      </c>
      <c r="BL1422" s="54">
        <f t="shared" si="316"/>
        <v>0</v>
      </c>
      <c r="BM1422" s="54">
        <f t="shared" si="317"/>
        <v>0</v>
      </c>
      <c r="BN1422" s="54" t="str">
        <f t="shared" si="318"/>
        <v>ne</v>
      </c>
      <c r="BO1422" s="54" t="str">
        <f t="shared" si="319"/>
        <v>ne</v>
      </c>
      <c r="BP1422" s="54" t="str">
        <f t="shared" si="319"/>
        <v>ne</v>
      </c>
      <c r="BQ1422" s="54" t="str">
        <f t="shared" si="320"/>
        <v>ne</v>
      </c>
      <c r="BR1422" s="54" t="str">
        <f t="shared" si="321"/>
        <v>ne</v>
      </c>
      <c r="BS1422" s="54" t="str">
        <f t="shared" si="312"/>
        <v>ne</v>
      </c>
    </row>
    <row r="1423" spans="2:71" x14ac:dyDescent="0.2">
      <c r="B1423" s="54" t="e">
        <f>VLOOKUP(E1423,'VPS1'!$J$10:$J$29,1,FALSE)</f>
        <v>#N/A</v>
      </c>
      <c r="C1423" s="131" t="str">
        <f t="shared" si="313"/>
        <v/>
      </c>
      <c r="D1423" s="132"/>
      <c r="E1423" s="132"/>
      <c r="F1423" s="55"/>
      <c r="G1423" s="132"/>
      <c r="H1423" s="132"/>
      <c r="I1423" s="132"/>
      <c r="J1423" s="132"/>
      <c r="K1423" s="132"/>
      <c r="L1423" s="133"/>
      <c r="M1423" s="134"/>
      <c r="N1423" s="132"/>
      <c r="O1423" s="132"/>
      <c r="P1423" s="134" t="str">
        <f t="shared" si="314"/>
        <v>nepildyti</v>
      </c>
      <c r="Q1423" s="135" t="str">
        <f t="shared" si="31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08"/>
        <v>0</v>
      </c>
      <c r="BH1423" s="54">
        <f t="shared" si="315"/>
        <v>0</v>
      </c>
      <c r="BI1423" s="54">
        <f t="shared" si="310"/>
        <v>0</v>
      </c>
      <c r="BJ1423" s="54">
        <f t="shared" si="309"/>
        <v>0</v>
      </c>
      <c r="BK1423" s="54">
        <f t="shared" si="311"/>
        <v>0</v>
      </c>
      <c r="BL1423" s="54">
        <f t="shared" si="316"/>
        <v>0</v>
      </c>
      <c r="BM1423" s="54">
        <f t="shared" si="317"/>
        <v>0</v>
      </c>
      <c r="BN1423" s="54" t="str">
        <f t="shared" si="318"/>
        <v>ne</v>
      </c>
      <c r="BO1423" s="54" t="str">
        <f t="shared" si="319"/>
        <v>ne</v>
      </c>
      <c r="BP1423" s="54" t="str">
        <f t="shared" si="319"/>
        <v>ne</v>
      </c>
      <c r="BQ1423" s="54" t="str">
        <f t="shared" si="320"/>
        <v>ne</v>
      </c>
      <c r="BR1423" s="54" t="str">
        <f t="shared" si="321"/>
        <v>ne</v>
      </c>
      <c r="BS1423" s="54" t="str">
        <f t="shared" si="312"/>
        <v>ne</v>
      </c>
    </row>
    <row r="1424" spans="2:71" x14ac:dyDescent="0.2">
      <c r="B1424" s="54" t="e">
        <f>VLOOKUP(E1424,'VPS1'!$J$10:$J$29,1,FALSE)</f>
        <v>#N/A</v>
      </c>
      <c r="C1424" s="131" t="str">
        <f t="shared" si="313"/>
        <v/>
      </c>
      <c r="D1424" s="132"/>
      <c r="E1424" s="132"/>
      <c r="F1424" s="55"/>
      <c r="G1424" s="132"/>
      <c r="H1424" s="132"/>
      <c r="I1424" s="132"/>
      <c r="J1424" s="132"/>
      <c r="K1424" s="132"/>
      <c r="L1424" s="133"/>
      <c r="M1424" s="134"/>
      <c r="N1424" s="132"/>
      <c r="O1424" s="132"/>
      <c r="P1424" s="134" t="str">
        <f t="shared" si="314"/>
        <v>nepildyti</v>
      </c>
      <c r="Q1424" s="135" t="str">
        <f t="shared" si="31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08"/>
        <v>0</v>
      </c>
      <c r="BH1424" s="54">
        <f t="shared" si="315"/>
        <v>0</v>
      </c>
      <c r="BI1424" s="54">
        <f t="shared" si="310"/>
        <v>0</v>
      </c>
      <c r="BJ1424" s="54">
        <f t="shared" si="309"/>
        <v>0</v>
      </c>
      <c r="BK1424" s="54">
        <f t="shared" si="311"/>
        <v>0</v>
      </c>
      <c r="BL1424" s="54">
        <f t="shared" si="316"/>
        <v>0</v>
      </c>
      <c r="BM1424" s="54">
        <f t="shared" si="317"/>
        <v>0</v>
      </c>
      <c r="BN1424" s="54" t="str">
        <f t="shared" si="318"/>
        <v>ne</v>
      </c>
      <c r="BO1424" s="54" t="str">
        <f t="shared" si="319"/>
        <v>ne</v>
      </c>
      <c r="BP1424" s="54" t="str">
        <f t="shared" si="319"/>
        <v>ne</v>
      </c>
      <c r="BQ1424" s="54" t="str">
        <f t="shared" si="320"/>
        <v>ne</v>
      </c>
      <c r="BR1424" s="54" t="str">
        <f t="shared" si="321"/>
        <v>ne</v>
      </c>
      <c r="BS1424" s="54" t="str">
        <f t="shared" si="312"/>
        <v>ne</v>
      </c>
    </row>
    <row r="1425" spans="2:71" x14ac:dyDescent="0.2">
      <c r="B1425" s="54" t="e">
        <f>VLOOKUP(E1425,'VPS1'!$J$10:$J$29,1,FALSE)</f>
        <v>#N/A</v>
      </c>
      <c r="C1425" s="131" t="str">
        <f t="shared" si="313"/>
        <v/>
      </c>
      <c r="D1425" s="132"/>
      <c r="E1425" s="132"/>
      <c r="F1425" s="55"/>
      <c r="G1425" s="132"/>
      <c r="H1425" s="132"/>
      <c r="I1425" s="132"/>
      <c r="J1425" s="132"/>
      <c r="K1425" s="132"/>
      <c r="L1425" s="133"/>
      <c r="M1425" s="134"/>
      <c r="N1425" s="132"/>
      <c r="O1425" s="132"/>
      <c r="P1425" s="134" t="str">
        <f t="shared" si="314"/>
        <v>nepildyti</v>
      </c>
      <c r="Q1425" s="135" t="str">
        <f t="shared" si="31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08"/>
        <v>0</v>
      </c>
      <c r="BH1425" s="54">
        <f t="shared" si="315"/>
        <v>0</v>
      </c>
      <c r="BI1425" s="54">
        <f t="shared" si="310"/>
        <v>0</v>
      </c>
      <c r="BJ1425" s="54">
        <f t="shared" si="309"/>
        <v>0</v>
      </c>
      <c r="BK1425" s="54">
        <f t="shared" si="311"/>
        <v>0</v>
      </c>
      <c r="BL1425" s="54">
        <f t="shared" si="316"/>
        <v>0</v>
      </c>
      <c r="BM1425" s="54">
        <f t="shared" si="317"/>
        <v>0</v>
      </c>
      <c r="BN1425" s="54" t="str">
        <f t="shared" si="318"/>
        <v>ne</v>
      </c>
      <c r="BO1425" s="54" t="str">
        <f t="shared" si="319"/>
        <v>ne</v>
      </c>
      <c r="BP1425" s="54" t="str">
        <f t="shared" si="319"/>
        <v>ne</v>
      </c>
      <c r="BQ1425" s="54" t="str">
        <f t="shared" si="320"/>
        <v>ne</v>
      </c>
      <c r="BR1425" s="54" t="str">
        <f t="shared" si="321"/>
        <v>ne</v>
      </c>
      <c r="BS1425" s="54" t="str">
        <f t="shared" si="312"/>
        <v>ne</v>
      </c>
    </row>
    <row r="1426" spans="2:71" x14ac:dyDescent="0.2">
      <c r="B1426" s="54" t="e">
        <f>VLOOKUP(E1426,'VPS1'!$J$10:$J$29,1,FALSE)</f>
        <v>#N/A</v>
      </c>
      <c r="C1426" s="131" t="str">
        <f t="shared" si="313"/>
        <v/>
      </c>
      <c r="D1426" s="132"/>
      <c r="E1426" s="132"/>
      <c r="F1426" s="55"/>
      <c r="G1426" s="132"/>
      <c r="H1426" s="132"/>
      <c r="I1426" s="132"/>
      <c r="J1426" s="132"/>
      <c r="K1426" s="132"/>
      <c r="L1426" s="133"/>
      <c r="M1426" s="134"/>
      <c r="N1426" s="132"/>
      <c r="O1426" s="132"/>
      <c r="P1426" s="134" t="str">
        <f t="shared" si="314"/>
        <v>nepildyti</v>
      </c>
      <c r="Q1426" s="135" t="str">
        <f t="shared" si="31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si="308"/>
        <v>0</v>
      </c>
      <c r="BH1426" s="54">
        <f t="shared" si="315"/>
        <v>0</v>
      </c>
      <c r="BI1426" s="54">
        <f t="shared" si="310"/>
        <v>0</v>
      </c>
      <c r="BJ1426" s="54">
        <f t="shared" si="309"/>
        <v>0</v>
      </c>
      <c r="BK1426" s="54">
        <f t="shared" si="311"/>
        <v>0</v>
      </c>
      <c r="BL1426" s="54">
        <f t="shared" si="316"/>
        <v>0</v>
      </c>
      <c r="BM1426" s="54">
        <f t="shared" si="317"/>
        <v>0</v>
      </c>
      <c r="BN1426" s="54" t="str">
        <f t="shared" si="318"/>
        <v>ne</v>
      </c>
      <c r="BO1426" s="54" t="str">
        <f t="shared" si="319"/>
        <v>ne</v>
      </c>
      <c r="BP1426" s="54" t="str">
        <f t="shared" si="319"/>
        <v>ne</v>
      </c>
      <c r="BQ1426" s="54" t="str">
        <f t="shared" si="320"/>
        <v>ne</v>
      </c>
      <c r="BR1426" s="54" t="str">
        <f t="shared" si="321"/>
        <v>ne</v>
      </c>
      <c r="BS1426" s="54" t="str">
        <f t="shared" si="312"/>
        <v>ne</v>
      </c>
    </row>
    <row r="1427" spans="2:71" x14ac:dyDescent="0.2">
      <c r="B1427" s="54" t="e">
        <f>VLOOKUP(E1427,'VPS1'!$J$10:$J$29,1,FALSE)</f>
        <v>#N/A</v>
      </c>
      <c r="C1427" s="131" t="str">
        <f t="shared" si="313"/>
        <v/>
      </c>
      <c r="D1427" s="132"/>
      <c r="E1427" s="132"/>
      <c r="F1427" s="55"/>
      <c r="G1427" s="132"/>
      <c r="H1427" s="132"/>
      <c r="I1427" s="132"/>
      <c r="J1427" s="132"/>
      <c r="K1427" s="132"/>
      <c r="L1427" s="133"/>
      <c r="M1427" s="134"/>
      <c r="N1427" s="132"/>
      <c r="O1427" s="132"/>
      <c r="P1427" s="134" t="str">
        <f t="shared" si="314"/>
        <v>nepildyti</v>
      </c>
      <c r="Q1427" s="135" t="str">
        <f t="shared" si="31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08"/>
        <v>0</v>
      </c>
      <c r="BH1427" s="54">
        <f t="shared" si="315"/>
        <v>0</v>
      </c>
      <c r="BI1427" s="54">
        <f t="shared" si="310"/>
        <v>0</v>
      </c>
      <c r="BJ1427" s="54">
        <f t="shared" si="309"/>
        <v>0</v>
      </c>
      <c r="BK1427" s="54">
        <f t="shared" si="311"/>
        <v>0</v>
      </c>
      <c r="BL1427" s="54">
        <f t="shared" si="316"/>
        <v>0</v>
      </c>
      <c r="BM1427" s="54">
        <f t="shared" si="317"/>
        <v>0</v>
      </c>
      <c r="BN1427" s="54" t="str">
        <f t="shared" si="318"/>
        <v>ne</v>
      </c>
      <c r="BO1427" s="54" t="str">
        <f t="shared" si="319"/>
        <v>ne</v>
      </c>
      <c r="BP1427" s="54" t="str">
        <f t="shared" si="319"/>
        <v>ne</v>
      </c>
      <c r="BQ1427" s="54" t="str">
        <f t="shared" si="320"/>
        <v>ne</v>
      </c>
      <c r="BR1427" s="54" t="str">
        <f t="shared" si="321"/>
        <v>ne</v>
      </c>
      <c r="BS1427" s="54" t="str">
        <f t="shared" si="312"/>
        <v>ne</v>
      </c>
    </row>
    <row r="1428" spans="2:71" x14ac:dyDescent="0.2">
      <c r="B1428" s="54" t="e">
        <f>VLOOKUP(E1428,'VPS1'!$J$10:$J$29,1,FALSE)</f>
        <v>#N/A</v>
      </c>
      <c r="C1428" s="131" t="str">
        <f t="shared" si="313"/>
        <v/>
      </c>
      <c r="D1428" s="132"/>
      <c r="E1428" s="132"/>
      <c r="F1428" s="55"/>
      <c r="G1428" s="132"/>
      <c r="H1428" s="132"/>
      <c r="I1428" s="132"/>
      <c r="J1428" s="132"/>
      <c r="K1428" s="132"/>
      <c r="L1428" s="133"/>
      <c r="M1428" s="134"/>
      <c r="N1428" s="132"/>
      <c r="O1428" s="132"/>
      <c r="P1428" s="134" t="str">
        <f t="shared" si="314"/>
        <v>nepildyti</v>
      </c>
      <c r="Q1428" s="135" t="str">
        <f t="shared" si="31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08"/>
        <v>0</v>
      </c>
      <c r="BH1428" s="54">
        <f t="shared" si="315"/>
        <v>0</v>
      </c>
      <c r="BI1428" s="54">
        <f t="shared" si="310"/>
        <v>0</v>
      </c>
      <c r="BJ1428" s="54">
        <f t="shared" si="309"/>
        <v>0</v>
      </c>
      <c r="BK1428" s="54">
        <f t="shared" si="311"/>
        <v>0</v>
      </c>
      <c r="BL1428" s="54">
        <f t="shared" si="316"/>
        <v>0</v>
      </c>
      <c r="BM1428" s="54">
        <f t="shared" si="317"/>
        <v>0</v>
      </c>
      <c r="BN1428" s="54" t="str">
        <f t="shared" si="318"/>
        <v>ne</v>
      </c>
      <c r="BO1428" s="54" t="str">
        <f t="shared" si="319"/>
        <v>ne</v>
      </c>
      <c r="BP1428" s="54" t="str">
        <f t="shared" si="319"/>
        <v>ne</v>
      </c>
      <c r="BQ1428" s="54" t="str">
        <f t="shared" si="320"/>
        <v>ne</v>
      </c>
      <c r="BR1428" s="54" t="str">
        <f t="shared" si="321"/>
        <v>ne</v>
      </c>
      <c r="BS1428" s="54" t="str">
        <f t="shared" si="312"/>
        <v>ne</v>
      </c>
    </row>
    <row r="1429" spans="2:71" x14ac:dyDescent="0.2">
      <c r="B1429" s="54" t="e">
        <f>VLOOKUP(E1429,'VPS1'!$J$10:$J$29,1,FALSE)</f>
        <v>#N/A</v>
      </c>
      <c r="C1429" s="131" t="str">
        <f t="shared" si="313"/>
        <v/>
      </c>
      <c r="D1429" s="132"/>
      <c r="E1429" s="132"/>
      <c r="F1429" s="55"/>
      <c r="G1429" s="132"/>
      <c r="H1429" s="132"/>
      <c r="I1429" s="132"/>
      <c r="J1429" s="132"/>
      <c r="K1429" s="132"/>
      <c r="L1429" s="133"/>
      <c r="M1429" s="134"/>
      <c r="N1429" s="132"/>
      <c r="O1429" s="132"/>
      <c r="P1429" s="134" t="str">
        <f t="shared" si="314"/>
        <v>nepildyti</v>
      </c>
      <c r="Q1429" s="135" t="str">
        <f t="shared" si="31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08"/>
        <v>0</v>
      </c>
      <c r="BH1429" s="54">
        <f t="shared" si="315"/>
        <v>0</v>
      </c>
      <c r="BI1429" s="54">
        <f t="shared" si="310"/>
        <v>0</v>
      </c>
      <c r="BJ1429" s="54">
        <f t="shared" si="309"/>
        <v>0</v>
      </c>
      <c r="BK1429" s="54">
        <f t="shared" si="311"/>
        <v>0</v>
      </c>
      <c r="BL1429" s="54">
        <f t="shared" si="316"/>
        <v>0</v>
      </c>
      <c r="BM1429" s="54">
        <f t="shared" si="317"/>
        <v>0</v>
      </c>
      <c r="BN1429" s="54" t="str">
        <f t="shared" si="318"/>
        <v>ne</v>
      </c>
      <c r="BO1429" s="54" t="str">
        <f t="shared" si="319"/>
        <v>ne</v>
      </c>
      <c r="BP1429" s="54" t="str">
        <f t="shared" si="319"/>
        <v>ne</v>
      </c>
      <c r="BQ1429" s="54" t="str">
        <f t="shared" si="320"/>
        <v>ne</v>
      </c>
      <c r="BR1429" s="54" t="str">
        <f t="shared" si="321"/>
        <v>ne</v>
      </c>
      <c r="BS1429" s="54" t="str">
        <f t="shared" si="312"/>
        <v>ne</v>
      </c>
    </row>
    <row r="1430" spans="2:71" x14ac:dyDescent="0.2">
      <c r="B1430" s="54" t="e">
        <f>VLOOKUP(E1430,'VPS1'!$J$10:$J$29,1,FALSE)</f>
        <v>#N/A</v>
      </c>
      <c r="C1430" s="131" t="str">
        <f t="shared" si="313"/>
        <v/>
      </c>
      <c r="D1430" s="132"/>
      <c r="E1430" s="132"/>
      <c r="F1430" s="55"/>
      <c r="G1430" s="132"/>
      <c r="H1430" s="132"/>
      <c r="I1430" s="132"/>
      <c r="J1430" s="132"/>
      <c r="K1430" s="132"/>
      <c r="L1430" s="133"/>
      <c r="M1430" s="134"/>
      <c r="N1430" s="132"/>
      <c r="O1430" s="132"/>
      <c r="P1430" s="134" t="str">
        <f t="shared" si="314"/>
        <v>nepildyti</v>
      </c>
      <c r="Q1430" s="135" t="str">
        <f t="shared" si="31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ref="BG1430:BG1493" si="322">IF($F1430&gt;0,YEAR($F1430),)</f>
        <v>0</v>
      </c>
      <c r="BH1430" s="54">
        <f t="shared" si="315"/>
        <v>0</v>
      </c>
      <c r="BI1430" s="54">
        <f t="shared" si="310"/>
        <v>0</v>
      </c>
      <c r="BJ1430" s="54">
        <f t="shared" ref="BJ1430:BJ1493" si="323">IF($AI1430&gt;0,YEAR($AI1430),)</f>
        <v>0</v>
      </c>
      <c r="BK1430" s="54">
        <f t="shared" si="311"/>
        <v>0</v>
      </c>
      <c r="BL1430" s="54">
        <f t="shared" si="316"/>
        <v>0</v>
      </c>
      <c r="BM1430" s="54">
        <f t="shared" si="317"/>
        <v>0</v>
      </c>
      <c r="BN1430" s="54" t="str">
        <f t="shared" si="318"/>
        <v>ne</v>
      </c>
      <c r="BO1430" s="54" t="str">
        <f t="shared" si="319"/>
        <v>ne</v>
      </c>
      <c r="BP1430" s="54" t="str">
        <f t="shared" si="319"/>
        <v>ne</v>
      </c>
      <c r="BQ1430" s="54" t="str">
        <f t="shared" si="320"/>
        <v>ne</v>
      </c>
      <c r="BR1430" s="54" t="str">
        <f t="shared" si="321"/>
        <v>ne</v>
      </c>
      <c r="BS1430" s="54" t="str">
        <f t="shared" si="312"/>
        <v>ne</v>
      </c>
    </row>
    <row r="1431" spans="2:71" x14ac:dyDescent="0.2">
      <c r="B1431" s="54" t="e">
        <f>VLOOKUP(E1431,'VPS1'!$J$10:$J$29,1,FALSE)</f>
        <v>#N/A</v>
      </c>
      <c r="C1431" s="131" t="str">
        <f t="shared" si="313"/>
        <v/>
      </c>
      <c r="D1431" s="132"/>
      <c r="E1431" s="132"/>
      <c r="F1431" s="55"/>
      <c r="G1431" s="132"/>
      <c r="H1431" s="132"/>
      <c r="I1431" s="132"/>
      <c r="J1431" s="132"/>
      <c r="K1431" s="132"/>
      <c r="L1431" s="133"/>
      <c r="M1431" s="134"/>
      <c r="N1431" s="132"/>
      <c r="O1431" s="132"/>
      <c r="P1431" s="134" t="str">
        <f t="shared" si="314"/>
        <v>nepildyti</v>
      </c>
      <c r="Q1431" s="135" t="str">
        <f t="shared" si="31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si="322"/>
        <v>0</v>
      </c>
      <c r="BH1431" s="54">
        <f t="shared" si="315"/>
        <v>0</v>
      </c>
      <c r="BI1431" s="54">
        <f t="shared" si="310"/>
        <v>0</v>
      </c>
      <c r="BJ1431" s="54">
        <f t="shared" si="323"/>
        <v>0</v>
      </c>
      <c r="BK1431" s="54">
        <f t="shared" si="311"/>
        <v>0</v>
      </c>
      <c r="BL1431" s="54">
        <f t="shared" si="316"/>
        <v>0</v>
      </c>
      <c r="BM1431" s="54">
        <f t="shared" si="317"/>
        <v>0</v>
      </c>
      <c r="BN1431" s="54" t="str">
        <f t="shared" si="318"/>
        <v>ne</v>
      </c>
      <c r="BO1431" s="54" t="str">
        <f t="shared" si="319"/>
        <v>ne</v>
      </c>
      <c r="BP1431" s="54" t="str">
        <f t="shared" si="319"/>
        <v>ne</v>
      </c>
      <c r="BQ1431" s="54" t="str">
        <f t="shared" si="320"/>
        <v>ne</v>
      </c>
      <c r="BR1431" s="54" t="str">
        <f t="shared" si="321"/>
        <v>ne</v>
      </c>
      <c r="BS1431" s="54" t="str">
        <f t="shared" si="312"/>
        <v>ne</v>
      </c>
    </row>
    <row r="1432" spans="2:71" x14ac:dyDescent="0.2">
      <c r="B1432" s="54" t="e">
        <f>VLOOKUP(E1432,'VPS1'!$J$10:$J$29,1,FALSE)</f>
        <v>#N/A</v>
      </c>
      <c r="C1432" s="131" t="str">
        <f t="shared" si="313"/>
        <v/>
      </c>
      <c r="D1432" s="132"/>
      <c r="E1432" s="132"/>
      <c r="F1432" s="55"/>
      <c r="G1432" s="132"/>
      <c r="H1432" s="132"/>
      <c r="I1432" s="132"/>
      <c r="J1432" s="132"/>
      <c r="K1432" s="132"/>
      <c r="L1432" s="133"/>
      <c r="M1432" s="134"/>
      <c r="N1432" s="132"/>
      <c r="O1432" s="132"/>
      <c r="P1432" s="134" t="str">
        <f t="shared" si="314"/>
        <v>nepildyti</v>
      </c>
      <c r="Q1432" s="135" t="str">
        <f t="shared" si="31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22"/>
        <v>0</v>
      </c>
      <c r="BH1432" s="54">
        <f t="shared" si="315"/>
        <v>0</v>
      </c>
      <c r="BI1432" s="54">
        <f t="shared" si="310"/>
        <v>0</v>
      </c>
      <c r="BJ1432" s="54">
        <f t="shared" si="323"/>
        <v>0</v>
      </c>
      <c r="BK1432" s="54">
        <f t="shared" si="311"/>
        <v>0</v>
      </c>
      <c r="BL1432" s="54">
        <f t="shared" si="316"/>
        <v>0</v>
      </c>
      <c r="BM1432" s="54">
        <f t="shared" si="317"/>
        <v>0</v>
      </c>
      <c r="BN1432" s="54" t="str">
        <f t="shared" si="318"/>
        <v>ne</v>
      </c>
      <c r="BO1432" s="54" t="str">
        <f t="shared" si="319"/>
        <v>ne</v>
      </c>
      <c r="BP1432" s="54" t="str">
        <f t="shared" si="319"/>
        <v>ne</v>
      </c>
      <c r="BQ1432" s="54" t="str">
        <f t="shared" si="320"/>
        <v>ne</v>
      </c>
      <c r="BR1432" s="54" t="str">
        <f t="shared" si="321"/>
        <v>ne</v>
      </c>
      <c r="BS1432" s="54" t="str">
        <f t="shared" si="312"/>
        <v>ne</v>
      </c>
    </row>
    <row r="1433" spans="2:71" x14ac:dyDescent="0.2">
      <c r="B1433" s="54" t="e">
        <f>VLOOKUP(E1433,'VPS1'!$J$10:$J$29,1,FALSE)</f>
        <v>#N/A</v>
      </c>
      <c r="C1433" s="131" t="str">
        <f t="shared" si="313"/>
        <v/>
      </c>
      <c r="D1433" s="132"/>
      <c r="E1433" s="132"/>
      <c r="F1433" s="55"/>
      <c r="G1433" s="132"/>
      <c r="H1433" s="132"/>
      <c r="I1433" s="132"/>
      <c r="J1433" s="132"/>
      <c r="K1433" s="132"/>
      <c r="L1433" s="133"/>
      <c r="M1433" s="134"/>
      <c r="N1433" s="132"/>
      <c r="O1433" s="132"/>
      <c r="P1433" s="134" t="str">
        <f t="shared" si="314"/>
        <v>nepildyti</v>
      </c>
      <c r="Q1433" s="135" t="str">
        <f t="shared" si="31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22"/>
        <v>0</v>
      </c>
      <c r="BH1433" s="54">
        <f t="shared" si="315"/>
        <v>0</v>
      </c>
      <c r="BI1433" s="54">
        <f t="shared" si="310"/>
        <v>0</v>
      </c>
      <c r="BJ1433" s="54">
        <f t="shared" si="323"/>
        <v>0</v>
      </c>
      <c r="BK1433" s="54">
        <f t="shared" si="311"/>
        <v>0</v>
      </c>
      <c r="BL1433" s="54">
        <f t="shared" si="316"/>
        <v>0</v>
      </c>
      <c r="BM1433" s="54">
        <f t="shared" si="317"/>
        <v>0</v>
      </c>
      <c r="BN1433" s="54" t="str">
        <f t="shared" si="318"/>
        <v>ne</v>
      </c>
      <c r="BO1433" s="54" t="str">
        <f t="shared" si="319"/>
        <v>ne</v>
      </c>
      <c r="BP1433" s="54" t="str">
        <f t="shared" si="319"/>
        <v>ne</v>
      </c>
      <c r="BQ1433" s="54" t="str">
        <f t="shared" si="320"/>
        <v>ne</v>
      </c>
      <c r="BR1433" s="54" t="str">
        <f t="shared" si="321"/>
        <v>ne</v>
      </c>
      <c r="BS1433" s="54" t="str">
        <f t="shared" si="312"/>
        <v>ne</v>
      </c>
    </row>
    <row r="1434" spans="2:71" x14ac:dyDescent="0.2">
      <c r="B1434" s="54" t="e">
        <f>VLOOKUP(E1434,'VPS1'!$J$10:$J$29,1,FALSE)</f>
        <v>#N/A</v>
      </c>
      <c r="C1434" s="131" t="str">
        <f t="shared" si="313"/>
        <v/>
      </c>
      <c r="D1434" s="132"/>
      <c r="E1434" s="132"/>
      <c r="F1434" s="55"/>
      <c r="G1434" s="132"/>
      <c r="H1434" s="132"/>
      <c r="I1434" s="132"/>
      <c r="J1434" s="132"/>
      <c r="K1434" s="132"/>
      <c r="L1434" s="133"/>
      <c r="M1434" s="134"/>
      <c r="N1434" s="132"/>
      <c r="O1434" s="132"/>
      <c r="P1434" s="134" t="str">
        <f t="shared" si="314"/>
        <v>nepildyti</v>
      </c>
      <c r="Q1434" s="135" t="str">
        <f t="shared" si="31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22"/>
        <v>0</v>
      </c>
      <c r="BH1434" s="54">
        <f t="shared" si="315"/>
        <v>0</v>
      </c>
      <c r="BI1434" s="54">
        <f t="shared" si="310"/>
        <v>0</v>
      </c>
      <c r="BJ1434" s="54">
        <f t="shared" si="323"/>
        <v>0</v>
      </c>
      <c r="BK1434" s="54">
        <f t="shared" si="311"/>
        <v>0</v>
      </c>
      <c r="BL1434" s="54">
        <f t="shared" si="316"/>
        <v>0</v>
      </c>
      <c r="BM1434" s="54">
        <f t="shared" si="317"/>
        <v>0</v>
      </c>
      <c r="BN1434" s="54" t="str">
        <f t="shared" si="318"/>
        <v>ne</v>
      </c>
      <c r="BO1434" s="54" t="str">
        <f t="shared" si="319"/>
        <v>ne</v>
      </c>
      <c r="BP1434" s="54" t="str">
        <f t="shared" si="319"/>
        <v>ne</v>
      </c>
      <c r="BQ1434" s="54" t="str">
        <f t="shared" si="320"/>
        <v>ne</v>
      </c>
      <c r="BR1434" s="54" t="str">
        <f t="shared" si="321"/>
        <v>ne</v>
      </c>
      <c r="BS1434" s="54" t="str">
        <f t="shared" si="312"/>
        <v>ne</v>
      </c>
    </row>
    <row r="1435" spans="2:71" x14ac:dyDescent="0.2">
      <c r="B1435" s="54" t="e">
        <f>VLOOKUP(E1435,'VPS1'!$J$10:$J$29,1,FALSE)</f>
        <v>#N/A</v>
      </c>
      <c r="C1435" s="131" t="str">
        <f t="shared" si="313"/>
        <v/>
      </c>
      <c r="D1435" s="132"/>
      <c r="E1435" s="132"/>
      <c r="F1435" s="55"/>
      <c r="G1435" s="132"/>
      <c r="H1435" s="132"/>
      <c r="I1435" s="132"/>
      <c r="J1435" s="132"/>
      <c r="K1435" s="132"/>
      <c r="L1435" s="133"/>
      <c r="M1435" s="134"/>
      <c r="N1435" s="132"/>
      <c r="O1435" s="132"/>
      <c r="P1435" s="134" t="str">
        <f t="shared" si="314"/>
        <v>nepildyti</v>
      </c>
      <c r="Q1435" s="135" t="str">
        <f t="shared" si="31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22"/>
        <v>0</v>
      </c>
      <c r="BH1435" s="54">
        <f t="shared" si="315"/>
        <v>0</v>
      </c>
      <c r="BI1435" s="54">
        <f t="shared" si="310"/>
        <v>0</v>
      </c>
      <c r="BJ1435" s="54">
        <f t="shared" si="323"/>
        <v>0</v>
      </c>
      <c r="BK1435" s="54">
        <f t="shared" si="311"/>
        <v>0</v>
      </c>
      <c r="BL1435" s="54">
        <f t="shared" si="316"/>
        <v>0</v>
      </c>
      <c r="BM1435" s="54">
        <f t="shared" si="317"/>
        <v>0</v>
      </c>
      <c r="BN1435" s="54" t="str">
        <f t="shared" si="318"/>
        <v>ne</v>
      </c>
      <c r="BO1435" s="54" t="str">
        <f t="shared" si="319"/>
        <v>ne</v>
      </c>
      <c r="BP1435" s="54" t="str">
        <f t="shared" si="319"/>
        <v>ne</v>
      </c>
      <c r="BQ1435" s="54" t="str">
        <f t="shared" si="320"/>
        <v>ne</v>
      </c>
      <c r="BR1435" s="54" t="str">
        <f t="shared" si="321"/>
        <v>ne</v>
      </c>
      <c r="BS1435" s="54" t="str">
        <f t="shared" si="312"/>
        <v>ne</v>
      </c>
    </row>
    <row r="1436" spans="2:71" x14ac:dyDescent="0.2">
      <c r="B1436" s="54" t="e">
        <f>VLOOKUP(E1436,'VPS1'!$J$10:$J$29,1,FALSE)</f>
        <v>#N/A</v>
      </c>
      <c r="C1436" s="131" t="str">
        <f t="shared" si="313"/>
        <v/>
      </c>
      <c r="D1436" s="132"/>
      <c r="E1436" s="132"/>
      <c r="F1436" s="55"/>
      <c r="G1436" s="132"/>
      <c r="H1436" s="132"/>
      <c r="I1436" s="132"/>
      <c r="J1436" s="132"/>
      <c r="K1436" s="132"/>
      <c r="L1436" s="133"/>
      <c r="M1436" s="134"/>
      <c r="N1436" s="132"/>
      <c r="O1436" s="132"/>
      <c r="P1436" s="134" t="str">
        <f t="shared" si="314"/>
        <v>nepildyti</v>
      </c>
      <c r="Q1436" s="135" t="str">
        <f t="shared" si="31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22"/>
        <v>0</v>
      </c>
      <c r="BH1436" s="54">
        <f t="shared" si="315"/>
        <v>0</v>
      </c>
      <c r="BI1436" s="54">
        <f t="shared" si="310"/>
        <v>0</v>
      </c>
      <c r="BJ1436" s="54">
        <f t="shared" si="323"/>
        <v>0</v>
      </c>
      <c r="BK1436" s="54">
        <f t="shared" si="311"/>
        <v>0</v>
      </c>
      <c r="BL1436" s="54">
        <f t="shared" si="316"/>
        <v>0</v>
      </c>
      <c r="BM1436" s="54">
        <f t="shared" si="317"/>
        <v>0</v>
      </c>
      <c r="BN1436" s="54" t="str">
        <f t="shared" si="318"/>
        <v>ne</v>
      </c>
      <c r="BO1436" s="54" t="str">
        <f t="shared" si="319"/>
        <v>ne</v>
      </c>
      <c r="BP1436" s="54" t="str">
        <f t="shared" si="319"/>
        <v>ne</v>
      </c>
      <c r="BQ1436" s="54" t="str">
        <f t="shared" si="320"/>
        <v>ne</v>
      </c>
      <c r="BR1436" s="54" t="str">
        <f t="shared" si="321"/>
        <v>ne</v>
      </c>
      <c r="BS1436" s="54" t="str">
        <f t="shared" si="312"/>
        <v>ne</v>
      </c>
    </row>
    <row r="1437" spans="2:71" x14ac:dyDescent="0.2">
      <c r="B1437" s="54" t="e">
        <f>VLOOKUP(E1437,'VPS1'!$J$10:$J$29,1,FALSE)</f>
        <v>#N/A</v>
      </c>
      <c r="C1437" s="131" t="str">
        <f t="shared" si="313"/>
        <v/>
      </c>
      <c r="D1437" s="132"/>
      <c r="E1437" s="132"/>
      <c r="F1437" s="55"/>
      <c r="G1437" s="132"/>
      <c r="H1437" s="132"/>
      <c r="I1437" s="132"/>
      <c r="J1437" s="132"/>
      <c r="K1437" s="132"/>
      <c r="L1437" s="133"/>
      <c r="M1437" s="134"/>
      <c r="N1437" s="132"/>
      <c r="O1437" s="132"/>
      <c r="P1437" s="134" t="str">
        <f t="shared" si="314"/>
        <v>nepildyti</v>
      </c>
      <c r="Q1437" s="135" t="str">
        <f t="shared" si="31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22"/>
        <v>0</v>
      </c>
      <c r="BH1437" s="54">
        <f t="shared" si="315"/>
        <v>0</v>
      </c>
      <c r="BI1437" s="54">
        <f t="shared" si="310"/>
        <v>0</v>
      </c>
      <c r="BJ1437" s="54">
        <f t="shared" si="323"/>
        <v>0</v>
      </c>
      <c r="BK1437" s="54">
        <f t="shared" si="311"/>
        <v>0</v>
      </c>
      <c r="BL1437" s="54">
        <f t="shared" si="316"/>
        <v>0</v>
      </c>
      <c r="BM1437" s="54">
        <f t="shared" si="317"/>
        <v>0</v>
      </c>
      <c r="BN1437" s="54" t="str">
        <f t="shared" si="318"/>
        <v>ne</v>
      </c>
      <c r="BO1437" s="54" t="str">
        <f t="shared" si="319"/>
        <v>ne</v>
      </c>
      <c r="BP1437" s="54" t="str">
        <f t="shared" si="319"/>
        <v>ne</v>
      </c>
      <c r="BQ1437" s="54" t="str">
        <f t="shared" si="320"/>
        <v>ne</v>
      </c>
      <c r="BR1437" s="54" t="str">
        <f t="shared" si="321"/>
        <v>ne</v>
      </c>
      <c r="BS1437" s="54" t="str">
        <f t="shared" si="312"/>
        <v>ne</v>
      </c>
    </row>
    <row r="1438" spans="2:71" x14ac:dyDescent="0.2">
      <c r="B1438" s="54" t="e">
        <f>VLOOKUP(E1438,'VPS1'!$J$10:$J$29,1,FALSE)</f>
        <v>#N/A</v>
      </c>
      <c r="C1438" s="131" t="str">
        <f t="shared" si="313"/>
        <v/>
      </c>
      <c r="D1438" s="132"/>
      <c r="E1438" s="132"/>
      <c r="F1438" s="55"/>
      <c r="G1438" s="132"/>
      <c r="H1438" s="132"/>
      <c r="I1438" s="132"/>
      <c r="J1438" s="132"/>
      <c r="K1438" s="132"/>
      <c r="L1438" s="133"/>
      <c r="M1438" s="134"/>
      <c r="N1438" s="132"/>
      <c r="O1438" s="132"/>
      <c r="P1438" s="134" t="str">
        <f t="shared" si="314"/>
        <v>nepildyti</v>
      </c>
      <c r="Q1438" s="135" t="str">
        <f t="shared" si="31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22"/>
        <v>0</v>
      </c>
      <c r="BH1438" s="54">
        <f t="shared" si="315"/>
        <v>0</v>
      </c>
      <c r="BI1438" s="54">
        <f t="shared" si="310"/>
        <v>0</v>
      </c>
      <c r="BJ1438" s="54">
        <f t="shared" si="323"/>
        <v>0</v>
      </c>
      <c r="BK1438" s="54">
        <f t="shared" si="311"/>
        <v>0</v>
      </c>
      <c r="BL1438" s="54">
        <f t="shared" si="316"/>
        <v>0</v>
      </c>
      <c r="BM1438" s="54">
        <f t="shared" si="317"/>
        <v>0</v>
      </c>
      <c r="BN1438" s="54" t="str">
        <f t="shared" si="318"/>
        <v>ne</v>
      </c>
      <c r="BO1438" s="54" t="str">
        <f t="shared" si="319"/>
        <v>ne</v>
      </c>
      <c r="BP1438" s="54" t="str">
        <f t="shared" si="319"/>
        <v>ne</v>
      </c>
      <c r="BQ1438" s="54" t="str">
        <f t="shared" si="320"/>
        <v>ne</v>
      </c>
      <c r="BR1438" s="54" t="str">
        <f t="shared" si="321"/>
        <v>ne</v>
      </c>
      <c r="BS1438" s="54" t="str">
        <f t="shared" si="312"/>
        <v>ne</v>
      </c>
    </row>
    <row r="1439" spans="2:71" x14ac:dyDescent="0.2">
      <c r="B1439" s="54" t="e">
        <f>VLOOKUP(E1439,'VPS1'!$J$10:$J$29,1,FALSE)</f>
        <v>#N/A</v>
      </c>
      <c r="C1439" s="131" t="str">
        <f t="shared" si="313"/>
        <v/>
      </c>
      <c r="D1439" s="132"/>
      <c r="E1439" s="132"/>
      <c r="F1439" s="55"/>
      <c r="G1439" s="132"/>
      <c r="H1439" s="132"/>
      <c r="I1439" s="132"/>
      <c r="J1439" s="132"/>
      <c r="K1439" s="132"/>
      <c r="L1439" s="133"/>
      <c r="M1439" s="134"/>
      <c r="N1439" s="132"/>
      <c r="O1439" s="132"/>
      <c r="P1439" s="134" t="str">
        <f t="shared" si="314"/>
        <v>nepildyti</v>
      </c>
      <c r="Q1439" s="135" t="str">
        <f t="shared" si="31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22"/>
        <v>0</v>
      </c>
      <c r="BH1439" s="54">
        <f t="shared" si="315"/>
        <v>0</v>
      </c>
      <c r="BI1439" s="54">
        <f t="shared" si="310"/>
        <v>0</v>
      </c>
      <c r="BJ1439" s="54">
        <f t="shared" si="323"/>
        <v>0</v>
      </c>
      <c r="BK1439" s="54">
        <f t="shared" si="311"/>
        <v>0</v>
      </c>
      <c r="BL1439" s="54">
        <f t="shared" si="316"/>
        <v>0</v>
      </c>
      <c r="BM1439" s="54">
        <f t="shared" si="317"/>
        <v>0</v>
      </c>
      <c r="BN1439" s="54" t="str">
        <f t="shared" si="318"/>
        <v>ne</v>
      </c>
      <c r="BO1439" s="54" t="str">
        <f t="shared" si="319"/>
        <v>ne</v>
      </c>
      <c r="BP1439" s="54" t="str">
        <f t="shared" si="319"/>
        <v>ne</v>
      </c>
      <c r="BQ1439" s="54" t="str">
        <f t="shared" si="320"/>
        <v>ne</v>
      </c>
      <c r="BR1439" s="54" t="str">
        <f t="shared" si="321"/>
        <v>ne</v>
      </c>
      <c r="BS1439" s="54" t="str">
        <f t="shared" si="312"/>
        <v>ne</v>
      </c>
    </row>
    <row r="1440" spans="2:71" x14ac:dyDescent="0.2">
      <c r="B1440" s="54" t="e">
        <f>VLOOKUP(E1440,'VPS1'!$J$10:$J$29,1,FALSE)</f>
        <v>#N/A</v>
      </c>
      <c r="C1440" s="131" t="str">
        <f t="shared" si="313"/>
        <v/>
      </c>
      <c r="D1440" s="132"/>
      <c r="E1440" s="132"/>
      <c r="F1440" s="55"/>
      <c r="G1440" s="132"/>
      <c r="H1440" s="132"/>
      <c r="I1440" s="132"/>
      <c r="J1440" s="132"/>
      <c r="K1440" s="132"/>
      <c r="L1440" s="133"/>
      <c r="M1440" s="134"/>
      <c r="N1440" s="132"/>
      <c r="O1440" s="132"/>
      <c r="P1440" s="134" t="str">
        <f t="shared" si="314"/>
        <v>nepildyti</v>
      </c>
      <c r="Q1440" s="135" t="str">
        <f t="shared" si="31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22"/>
        <v>0</v>
      </c>
      <c r="BH1440" s="54">
        <f t="shared" si="315"/>
        <v>0</v>
      </c>
      <c r="BI1440" s="54">
        <f t="shared" si="310"/>
        <v>0</v>
      </c>
      <c r="BJ1440" s="54">
        <f t="shared" si="323"/>
        <v>0</v>
      </c>
      <c r="BK1440" s="54">
        <f t="shared" si="311"/>
        <v>0</v>
      </c>
      <c r="BL1440" s="54">
        <f t="shared" si="316"/>
        <v>0</v>
      </c>
      <c r="BM1440" s="54">
        <f t="shared" si="317"/>
        <v>0</v>
      </c>
      <c r="BN1440" s="54" t="str">
        <f t="shared" si="318"/>
        <v>ne</v>
      </c>
      <c r="BO1440" s="54" t="str">
        <f t="shared" si="319"/>
        <v>ne</v>
      </c>
      <c r="BP1440" s="54" t="str">
        <f t="shared" si="319"/>
        <v>ne</v>
      </c>
      <c r="BQ1440" s="54" t="str">
        <f t="shared" si="320"/>
        <v>ne</v>
      </c>
      <c r="BR1440" s="54" t="str">
        <f t="shared" si="321"/>
        <v>ne</v>
      </c>
      <c r="BS1440" s="54" t="str">
        <f t="shared" si="312"/>
        <v>ne</v>
      </c>
    </row>
    <row r="1441" spans="2:71" x14ac:dyDescent="0.2">
      <c r="B1441" s="54" t="e">
        <f>VLOOKUP(E1441,'VPS1'!$J$10:$J$29,1,FALSE)</f>
        <v>#N/A</v>
      </c>
      <c r="C1441" s="131" t="str">
        <f t="shared" si="313"/>
        <v/>
      </c>
      <c r="D1441" s="132"/>
      <c r="E1441" s="132"/>
      <c r="F1441" s="55"/>
      <c r="G1441" s="132"/>
      <c r="H1441" s="132"/>
      <c r="I1441" s="132"/>
      <c r="J1441" s="132"/>
      <c r="K1441" s="132"/>
      <c r="L1441" s="133"/>
      <c r="M1441" s="134"/>
      <c r="N1441" s="132"/>
      <c r="O1441" s="132"/>
      <c r="P1441" s="134" t="str">
        <f t="shared" si="314"/>
        <v>nepildyti</v>
      </c>
      <c r="Q1441" s="135" t="str">
        <f t="shared" si="31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22"/>
        <v>0</v>
      </c>
      <c r="BH1441" s="54">
        <f t="shared" si="315"/>
        <v>0</v>
      </c>
      <c r="BI1441" s="54">
        <f t="shared" si="310"/>
        <v>0</v>
      </c>
      <c r="BJ1441" s="54">
        <f t="shared" si="323"/>
        <v>0</v>
      </c>
      <c r="BK1441" s="54">
        <f t="shared" si="311"/>
        <v>0</v>
      </c>
      <c r="BL1441" s="54">
        <f t="shared" si="316"/>
        <v>0</v>
      </c>
      <c r="BM1441" s="54">
        <f t="shared" si="317"/>
        <v>0</v>
      </c>
      <c r="BN1441" s="54" t="str">
        <f t="shared" si="318"/>
        <v>ne</v>
      </c>
      <c r="BO1441" s="54" t="str">
        <f t="shared" si="319"/>
        <v>ne</v>
      </c>
      <c r="BP1441" s="54" t="str">
        <f t="shared" si="319"/>
        <v>ne</v>
      </c>
      <c r="BQ1441" s="54" t="str">
        <f t="shared" si="320"/>
        <v>ne</v>
      </c>
      <c r="BR1441" s="54" t="str">
        <f t="shared" si="321"/>
        <v>ne</v>
      </c>
      <c r="BS1441" s="54" t="str">
        <f t="shared" si="312"/>
        <v>ne</v>
      </c>
    </row>
    <row r="1442" spans="2:71" x14ac:dyDescent="0.2">
      <c r="B1442" s="54" t="e">
        <f>VLOOKUP(E1442,'VPS1'!$J$10:$J$29,1,FALSE)</f>
        <v>#N/A</v>
      </c>
      <c r="C1442" s="131" t="str">
        <f t="shared" si="313"/>
        <v/>
      </c>
      <c r="D1442" s="132"/>
      <c r="E1442" s="132"/>
      <c r="F1442" s="55"/>
      <c r="G1442" s="132"/>
      <c r="H1442" s="132"/>
      <c r="I1442" s="132"/>
      <c r="J1442" s="132"/>
      <c r="K1442" s="132"/>
      <c r="L1442" s="133"/>
      <c r="M1442" s="134"/>
      <c r="N1442" s="132"/>
      <c r="O1442" s="132"/>
      <c r="P1442" s="134" t="str">
        <f t="shared" si="314"/>
        <v>nepildyti</v>
      </c>
      <c r="Q1442" s="135" t="str">
        <f t="shared" si="31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22"/>
        <v>0</v>
      </c>
      <c r="BH1442" s="54">
        <f t="shared" si="315"/>
        <v>0</v>
      </c>
      <c r="BI1442" s="54">
        <f t="shared" si="310"/>
        <v>0</v>
      </c>
      <c r="BJ1442" s="54">
        <f t="shared" si="323"/>
        <v>0</v>
      </c>
      <c r="BK1442" s="54">
        <f t="shared" si="311"/>
        <v>0</v>
      </c>
      <c r="BL1442" s="54">
        <f t="shared" si="316"/>
        <v>0</v>
      </c>
      <c r="BM1442" s="54">
        <f t="shared" si="317"/>
        <v>0</v>
      </c>
      <c r="BN1442" s="54" t="str">
        <f t="shared" si="318"/>
        <v>ne</v>
      </c>
      <c r="BO1442" s="54" t="str">
        <f t="shared" si="319"/>
        <v>ne</v>
      </c>
      <c r="BP1442" s="54" t="str">
        <f t="shared" si="319"/>
        <v>ne</v>
      </c>
      <c r="BQ1442" s="54" t="str">
        <f t="shared" si="320"/>
        <v>ne</v>
      </c>
      <c r="BR1442" s="54" t="str">
        <f t="shared" si="321"/>
        <v>ne</v>
      </c>
      <c r="BS1442" s="54" t="str">
        <f t="shared" si="312"/>
        <v>ne</v>
      </c>
    </row>
    <row r="1443" spans="2:71" x14ac:dyDescent="0.2">
      <c r="B1443" s="54" t="e">
        <f>VLOOKUP(E1443,'VPS1'!$J$10:$J$29,1,FALSE)</f>
        <v>#N/A</v>
      </c>
      <c r="C1443" s="131" t="str">
        <f t="shared" si="313"/>
        <v/>
      </c>
      <c r="D1443" s="132"/>
      <c r="E1443" s="132"/>
      <c r="F1443" s="55"/>
      <c r="G1443" s="132"/>
      <c r="H1443" s="132"/>
      <c r="I1443" s="132"/>
      <c r="J1443" s="132"/>
      <c r="K1443" s="132"/>
      <c r="L1443" s="133"/>
      <c r="M1443" s="134"/>
      <c r="N1443" s="132"/>
      <c r="O1443" s="132"/>
      <c r="P1443" s="134" t="str">
        <f t="shared" si="314"/>
        <v>nepildyti</v>
      </c>
      <c r="Q1443" s="135" t="str">
        <f t="shared" si="31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22"/>
        <v>0</v>
      </c>
      <c r="BH1443" s="54">
        <f t="shared" si="315"/>
        <v>0</v>
      </c>
      <c r="BI1443" s="54">
        <f t="shared" si="310"/>
        <v>0</v>
      </c>
      <c r="BJ1443" s="54">
        <f t="shared" si="323"/>
        <v>0</v>
      </c>
      <c r="BK1443" s="54">
        <f t="shared" si="311"/>
        <v>0</v>
      </c>
      <c r="BL1443" s="54">
        <f t="shared" si="316"/>
        <v>0</v>
      </c>
      <c r="BM1443" s="54">
        <f t="shared" si="317"/>
        <v>0</v>
      </c>
      <c r="BN1443" s="54" t="str">
        <f t="shared" si="318"/>
        <v>ne</v>
      </c>
      <c r="BO1443" s="54" t="str">
        <f t="shared" si="319"/>
        <v>ne</v>
      </c>
      <c r="BP1443" s="54" t="str">
        <f t="shared" si="319"/>
        <v>ne</v>
      </c>
      <c r="BQ1443" s="54" t="str">
        <f t="shared" si="320"/>
        <v>ne</v>
      </c>
      <c r="BR1443" s="54" t="str">
        <f t="shared" si="321"/>
        <v>ne</v>
      </c>
      <c r="BS1443" s="54" t="str">
        <f t="shared" si="312"/>
        <v>ne</v>
      </c>
    </row>
    <row r="1444" spans="2:71" x14ac:dyDescent="0.2">
      <c r="B1444" s="54" t="e">
        <f>VLOOKUP(E1444,'VPS1'!$J$10:$J$29,1,FALSE)</f>
        <v>#N/A</v>
      </c>
      <c r="C1444" s="131" t="str">
        <f t="shared" si="313"/>
        <v/>
      </c>
      <c r="D1444" s="132"/>
      <c r="E1444" s="132"/>
      <c r="F1444" s="55"/>
      <c r="G1444" s="132"/>
      <c r="H1444" s="132"/>
      <c r="I1444" s="132"/>
      <c r="J1444" s="132"/>
      <c r="K1444" s="132"/>
      <c r="L1444" s="133"/>
      <c r="M1444" s="134"/>
      <c r="N1444" s="132"/>
      <c r="O1444" s="132"/>
      <c r="P1444" s="134" t="str">
        <f t="shared" si="314"/>
        <v>nepildyti</v>
      </c>
      <c r="Q1444" s="135" t="str">
        <f t="shared" si="31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22"/>
        <v>0</v>
      </c>
      <c r="BH1444" s="54">
        <f t="shared" si="315"/>
        <v>0</v>
      </c>
      <c r="BI1444" s="54">
        <f t="shared" si="310"/>
        <v>0</v>
      </c>
      <c r="BJ1444" s="54">
        <f t="shared" si="323"/>
        <v>0</v>
      </c>
      <c r="BK1444" s="54">
        <f t="shared" si="311"/>
        <v>0</v>
      </c>
      <c r="BL1444" s="54">
        <f t="shared" si="316"/>
        <v>0</v>
      </c>
      <c r="BM1444" s="54">
        <f t="shared" si="317"/>
        <v>0</v>
      </c>
      <c r="BN1444" s="54" t="str">
        <f t="shared" si="318"/>
        <v>ne</v>
      </c>
      <c r="BO1444" s="54" t="str">
        <f t="shared" si="319"/>
        <v>ne</v>
      </c>
      <c r="BP1444" s="54" t="str">
        <f t="shared" si="319"/>
        <v>ne</v>
      </c>
      <c r="BQ1444" s="54" t="str">
        <f t="shared" si="320"/>
        <v>ne</v>
      </c>
      <c r="BR1444" s="54" t="str">
        <f t="shared" si="321"/>
        <v>ne</v>
      </c>
      <c r="BS1444" s="54" t="str">
        <f t="shared" si="312"/>
        <v>ne</v>
      </c>
    </row>
    <row r="1445" spans="2:71" x14ac:dyDescent="0.2">
      <c r="B1445" s="54" t="e">
        <f>VLOOKUP(E1445,'VPS1'!$J$10:$J$29,1,FALSE)</f>
        <v>#N/A</v>
      </c>
      <c r="C1445" s="131" t="str">
        <f t="shared" si="313"/>
        <v/>
      </c>
      <c r="D1445" s="132"/>
      <c r="E1445" s="132"/>
      <c r="F1445" s="55"/>
      <c r="G1445" s="132"/>
      <c r="H1445" s="132"/>
      <c r="I1445" s="132"/>
      <c r="J1445" s="132"/>
      <c r="K1445" s="132"/>
      <c r="L1445" s="133"/>
      <c r="M1445" s="134"/>
      <c r="N1445" s="132"/>
      <c r="O1445" s="132"/>
      <c r="P1445" s="134" t="str">
        <f t="shared" si="314"/>
        <v>nepildyti</v>
      </c>
      <c r="Q1445" s="135" t="str">
        <f t="shared" si="31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22"/>
        <v>0</v>
      </c>
      <c r="BH1445" s="54">
        <f t="shared" si="315"/>
        <v>0</v>
      </c>
      <c r="BI1445" s="54">
        <f t="shared" si="310"/>
        <v>0</v>
      </c>
      <c r="BJ1445" s="54">
        <f t="shared" si="323"/>
        <v>0</v>
      </c>
      <c r="BK1445" s="54">
        <f t="shared" si="311"/>
        <v>0</v>
      </c>
      <c r="BL1445" s="54">
        <f t="shared" si="316"/>
        <v>0</v>
      </c>
      <c r="BM1445" s="54">
        <f t="shared" si="317"/>
        <v>0</v>
      </c>
      <c r="BN1445" s="54" t="str">
        <f t="shared" si="318"/>
        <v>ne</v>
      </c>
      <c r="BO1445" s="54" t="str">
        <f t="shared" si="319"/>
        <v>ne</v>
      </c>
      <c r="BP1445" s="54" t="str">
        <f t="shared" si="319"/>
        <v>ne</v>
      </c>
      <c r="BQ1445" s="54" t="str">
        <f t="shared" si="320"/>
        <v>ne</v>
      </c>
      <c r="BR1445" s="54" t="str">
        <f t="shared" si="321"/>
        <v>ne</v>
      </c>
      <c r="BS1445" s="54" t="str">
        <f t="shared" si="312"/>
        <v>ne</v>
      </c>
    </row>
    <row r="1446" spans="2:71" x14ac:dyDescent="0.2">
      <c r="B1446" s="54" t="e">
        <f>VLOOKUP(E1446,'VPS1'!$J$10:$J$29,1,FALSE)</f>
        <v>#N/A</v>
      </c>
      <c r="C1446" s="131" t="str">
        <f t="shared" si="313"/>
        <v/>
      </c>
      <c r="D1446" s="132"/>
      <c r="E1446" s="132"/>
      <c r="F1446" s="55"/>
      <c r="G1446" s="132"/>
      <c r="H1446" s="132"/>
      <c r="I1446" s="132"/>
      <c r="J1446" s="132"/>
      <c r="K1446" s="132"/>
      <c r="L1446" s="133"/>
      <c r="M1446" s="134"/>
      <c r="N1446" s="132"/>
      <c r="O1446" s="132"/>
      <c r="P1446" s="134" t="str">
        <f t="shared" si="314"/>
        <v>nepildyti</v>
      </c>
      <c r="Q1446" s="135" t="str">
        <f t="shared" si="31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22"/>
        <v>0</v>
      </c>
      <c r="BH1446" s="54">
        <f t="shared" si="315"/>
        <v>0</v>
      </c>
      <c r="BI1446" s="54">
        <f t="shared" si="310"/>
        <v>0</v>
      </c>
      <c r="BJ1446" s="54">
        <f t="shared" si="323"/>
        <v>0</v>
      </c>
      <c r="BK1446" s="54">
        <f t="shared" si="311"/>
        <v>0</v>
      </c>
      <c r="BL1446" s="54">
        <f t="shared" si="316"/>
        <v>0</v>
      </c>
      <c r="BM1446" s="54">
        <f t="shared" si="317"/>
        <v>0</v>
      </c>
      <c r="BN1446" s="54" t="str">
        <f t="shared" si="318"/>
        <v>ne</v>
      </c>
      <c r="BO1446" s="54" t="str">
        <f t="shared" si="319"/>
        <v>ne</v>
      </c>
      <c r="BP1446" s="54" t="str">
        <f t="shared" si="319"/>
        <v>ne</v>
      </c>
      <c r="BQ1446" s="54" t="str">
        <f t="shared" si="320"/>
        <v>ne</v>
      </c>
      <c r="BR1446" s="54" t="str">
        <f t="shared" si="321"/>
        <v>ne</v>
      </c>
      <c r="BS1446" s="54" t="str">
        <f t="shared" si="312"/>
        <v>ne</v>
      </c>
    </row>
    <row r="1447" spans="2:71" x14ac:dyDescent="0.2">
      <c r="B1447" s="54" t="e">
        <f>VLOOKUP(E1447,'VPS1'!$J$10:$J$29,1,FALSE)</f>
        <v>#N/A</v>
      </c>
      <c r="C1447" s="131" t="str">
        <f t="shared" si="313"/>
        <v/>
      </c>
      <c r="D1447" s="132"/>
      <c r="E1447" s="132"/>
      <c r="F1447" s="55"/>
      <c r="G1447" s="132"/>
      <c r="H1447" s="132"/>
      <c r="I1447" s="132"/>
      <c r="J1447" s="132"/>
      <c r="K1447" s="132"/>
      <c r="L1447" s="133"/>
      <c r="M1447" s="134"/>
      <c r="N1447" s="132"/>
      <c r="O1447" s="132"/>
      <c r="P1447" s="134" t="str">
        <f t="shared" si="314"/>
        <v>nepildyti</v>
      </c>
      <c r="Q1447" s="135" t="str">
        <f t="shared" si="31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22"/>
        <v>0</v>
      </c>
      <c r="BH1447" s="54">
        <f t="shared" si="315"/>
        <v>0</v>
      </c>
      <c r="BI1447" s="54">
        <f t="shared" si="310"/>
        <v>0</v>
      </c>
      <c r="BJ1447" s="54">
        <f t="shared" si="323"/>
        <v>0</v>
      </c>
      <c r="BK1447" s="54">
        <f t="shared" si="311"/>
        <v>0</v>
      </c>
      <c r="BL1447" s="54">
        <f t="shared" si="316"/>
        <v>0</v>
      </c>
      <c r="BM1447" s="54">
        <f t="shared" si="317"/>
        <v>0</v>
      </c>
      <c r="BN1447" s="54" t="str">
        <f t="shared" si="318"/>
        <v>ne</v>
      </c>
      <c r="BO1447" s="54" t="str">
        <f t="shared" si="319"/>
        <v>ne</v>
      </c>
      <c r="BP1447" s="54" t="str">
        <f t="shared" si="319"/>
        <v>ne</v>
      </c>
      <c r="BQ1447" s="54" t="str">
        <f t="shared" si="320"/>
        <v>ne</v>
      </c>
      <c r="BR1447" s="54" t="str">
        <f t="shared" si="321"/>
        <v>ne</v>
      </c>
      <c r="BS1447" s="54" t="str">
        <f t="shared" si="312"/>
        <v>ne</v>
      </c>
    </row>
    <row r="1448" spans="2:71" x14ac:dyDescent="0.2">
      <c r="B1448" s="54" t="e">
        <f>VLOOKUP(E1448,'VPS1'!$J$10:$J$29,1,FALSE)</f>
        <v>#N/A</v>
      </c>
      <c r="C1448" s="131" t="str">
        <f t="shared" si="313"/>
        <v/>
      </c>
      <c r="D1448" s="132"/>
      <c r="E1448" s="132"/>
      <c r="F1448" s="55"/>
      <c r="G1448" s="132"/>
      <c r="H1448" s="132"/>
      <c r="I1448" s="132"/>
      <c r="J1448" s="132"/>
      <c r="K1448" s="132"/>
      <c r="L1448" s="133"/>
      <c r="M1448" s="134"/>
      <c r="N1448" s="132"/>
      <c r="O1448" s="132"/>
      <c r="P1448" s="134" t="str">
        <f t="shared" si="314"/>
        <v>nepildyti</v>
      </c>
      <c r="Q1448" s="135" t="str">
        <f t="shared" si="31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22"/>
        <v>0</v>
      </c>
      <c r="BH1448" s="54">
        <f t="shared" si="315"/>
        <v>0</v>
      </c>
      <c r="BI1448" s="54">
        <f t="shared" si="310"/>
        <v>0</v>
      </c>
      <c r="BJ1448" s="54">
        <f t="shared" si="323"/>
        <v>0</v>
      </c>
      <c r="BK1448" s="54">
        <f t="shared" si="311"/>
        <v>0</v>
      </c>
      <c r="BL1448" s="54">
        <f t="shared" si="316"/>
        <v>0</v>
      </c>
      <c r="BM1448" s="54">
        <f t="shared" si="317"/>
        <v>0</v>
      </c>
      <c r="BN1448" s="54" t="str">
        <f t="shared" si="318"/>
        <v>ne</v>
      </c>
      <c r="BO1448" s="54" t="str">
        <f t="shared" si="319"/>
        <v>ne</v>
      </c>
      <c r="BP1448" s="54" t="str">
        <f t="shared" si="319"/>
        <v>ne</v>
      </c>
      <c r="BQ1448" s="54" t="str">
        <f t="shared" si="320"/>
        <v>ne</v>
      </c>
      <c r="BR1448" s="54" t="str">
        <f t="shared" si="321"/>
        <v>ne</v>
      </c>
      <c r="BS1448" s="54" t="str">
        <f t="shared" si="312"/>
        <v>ne</v>
      </c>
    </row>
    <row r="1449" spans="2:71" x14ac:dyDescent="0.2">
      <c r="B1449" s="54" t="e">
        <f>VLOOKUP(E1449,'VPS1'!$J$10:$J$29,1,FALSE)</f>
        <v>#N/A</v>
      </c>
      <c r="C1449" s="131" t="str">
        <f t="shared" si="313"/>
        <v/>
      </c>
      <c r="D1449" s="132"/>
      <c r="E1449" s="132"/>
      <c r="F1449" s="55"/>
      <c r="G1449" s="132"/>
      <c r="H1449" s="132"/>
      <c r="I1449" s="132"/>
      <c r="J1449" s="132"/>
      <c r="K1449" s="132"/>
      <c r="L1449" s="133"/>
      <c r="M1449" s="134"/>
      <c r="N1449" s="132"/>
      <c r="O1449" s="132"/>
      <c r="P1449" s="134" t="str">
        <f t="shared" si="314"/>
        <v>nepildyti</v>
      </c>
      <c r="Q1449" s="135" t="str">
        <f t="shared" si="31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22"/>
        <v>0</v>
      </c>
      <c r="BH1449" s="54">
        <f t="shared" si="315"/>
        <v>0</v>
      </c>
      <c r="BI1449" s="54">
        <f t="shared" si="310"/>
        <v>0</v>
      </c>
      <c r="BJ1449" s="54">
        <f t="shared" si="323"/>
        <v>0</v>
      </c>
      <c r="BK1449" s="54">
        <f t="shared" si="311"/>
        <v>0</v>
      </c>
      <c r="BL1449" s="54">
        <f t="shared" si="316"/>
        <v>0</v>
      </c>
      <c r="BM1449" s="54">
        <f t="shared" si="317"/>
        <v>0</v>
      </c>
      <c r="BN1449" s="54" t="str">
        <f t="shared" si="318"/>
        <v>ne</v>
      </c>
      <c r="BO1449" s="54" t="str">
        <f t="shared" si="319"/>
        <v>ne</v>
      </c>
      <c r="BP1449" s="54" t="str">
        <f t="shared" si="319"/>
        <v>ne</v>
      </c>
      <c r="BQ1449" s="54" t="str">
        <f t="shared" si="320"/>
        <v>ne</v>
      </c>
      <c r="BR1449" s="54" t="str">
        <f t="shared" si="321"/>
        <v>ne</v>
      </c>
      <c r="BS1449" s="54" t="str">
        <f t="shared" si="312"/>
        <v>ne</v>
      </c>
    </row>
    <row r="1450" spans="2:71" x14ac:dyDescent="0.2">
      <c r="B1450" s="54" t="e">
        <f>VLOOKUP(E1450,'VPS1'!$J$10:$J$29,1,FALSE)</f>
        <v>#N/A</v>
      </c>
      <c r="C1450" s="131" t="str">
        <f t="shared" si="313"/>
        <v/>
      </c>
      <c r="D1450" s="132"/>
      <c r="E1450" s="132"/>
      <c r="F1450" s="55"/>
      <c r="G1450" s="132"/>
      <c r="H1450" s="132"/>
      <c r="I1450" s="132"/>
      <c r="J1450" s="132"/>
      <c r="K1450" s="132"/>
      <c r="L1450" s="133"/>
      <c r="M1450" s="134"/>
      <c r="N1450" s="132"/>
      <c r="O1450" s="132"/>
      <c r="P1450" s="134" t="str">
        <f t="shared" si="314"/>
        <v>nepildyti</v>
      </c>
      <c r="Q1450" s="135" t="str">
        <f t="shared" si="31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22"/>
        <v>0</v>
      </c>
      <c r="BH1450" s="54">
        <f t="shared" si="315"/>
        <v>0</v>
      </c>
      <c r="BI1450" s="54">
        <f t="shared" si="310"/>
        <v>0</v>
      </c>
      <c r="BJ1450" s="54">
        <f t="shared" si="323"/>
        <v>0</v>
      </c>
      <c r="BK1450" s="54">
        <f t="shared" si="311"/>
        <v>0</v>
      </c>
      <c r="BL1450" s="54">
        <f t="shared" si="316"/>
        <v>0</v>
      </c>
      <c r="BM1450" s="54">
        <f t="shared" si="317"/>
        <v>0</v>
      </c>
      <c r="BN1450" s="54" t="str">
        <f t="shared" si="318"/>
        <v>ne</v>
      </c>
      <c r="BO1450" s="54" t="str">
        <f t="shared" si="319"/>
        <v>ne</v>
      </c>
      <c r="BP1450" s="54" t="str">
        <f t="shared" si="319"/>
        <v>ne</v>
      </c>
      <c r="BQ1450" s="54" t="str">
        <f t="shared" si="320"/>
        <v>ne</v>
      </c>
      <c r="BR1450" s="54" t="str">
        <f t="shared" si="321"/>
        <v>ne</v>
      </c>
      <c r="BS1450" s="54" t="str">
        <f t="shared" si="312"/>
        <v>ne</v>
      </c>
    </row>
    <row r="1451" spans="2:71" x14ac:dyDescent="0.2">
      <c r="B1451" s="54" t="e">
        <f>VLOOKUP(E1451,'VPS1'!$J$10:$J$29,1,FALSE)</f>
        <v>#N/A</v>
      </c>
      <c r="C1451" s="131" t="str">
        <f t="shared" si="313"/>
        <v/>
      </c>
      <c r="D1451" s="132"/>
      <c r="E1451" s="132"/>
      <c r="F1451" s="55"/>
      <c r="G1451" s="132"/>
      <c r="H1451" s="132"/>
      <c r="I1451" s="132"/>
      <c r="J1451" s="132"/>
      <c r="K1451" s="132"/>
      <c r="L1451" s="133"/>
      <c r="M1451" s="134"/>
      <c r="N1451" s="132"/>
      <c r="O1451" s="132"/>
      <c r="P1451" s="134" t="str">
        <f t="shared" si="314"/>
        <v>nepildyti</v>
      </c>
      <c r="Q1451" s="135" t="str">
        <f t="shared" si="31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22"/>
        <v>0</v>
      </c>
      <c r="BH1451" s="54">
        <f t="shared" si="315"/>
        <v>0</v>
      </c>
      <c r="BI1451" s="54">
        <f t="shared" si="310"/>
        <v>0</v>
      </c>
      <c r="BJ1451" s="54">
        <f t="shared" si="323"/>
        <v>0</v>
      </c>
      <c r="BK1451" s="54">
        <f t="shared" si="311"/>
        <v>0</v>
      </c>
      <c r="BL1451" s="54">
        <f t="shared" si="316"/>
        <v>0</v>
      </c>
      <c r="BM1451" s="54">
        <f t="shared" si="317"/>
        <v>0</v>
      </c>
      <c r="BN1451" s="54" t="str">
        <f t="shared" si="318"/>
        <v>ne</v>
      </c>
      <c r="BO1451" s="54" t="str">
        <f t="shared" si="319"/>
        <v>ne</v>
      </c>
      <c r="BP1451" s="54" t="str">
        <f t="shared" si="319"/>
        <v>ne</v>
      </c>
      <c r="BQ1451" s="54" t="str">
        <f t="shared" si="320"/>
        <v>ne</v>
      </c>
      <c r="BR1451" s="54" t="str">
        <f t="shared" si="321"/>
        <v>ne</v>
      </c>
      <c r="BS1451" s="54" t="str">
        <f t="shared" si="312"/>
        <v>ne</v>
      </c>
    </row>
    <row r="1452" spans="2:71" x14ac:dyDescent="0.2">
      <c r="B1452" s="54" t="e">
        <f>VLOOKUP(E1452,'VPS1'!$J$10:$J$29,1,FALSE)</f>
        <v>#N/A</v>
      </c>
      <c r="C1452" s="131" t="str">
        <f t="shared" si="313"/>
        <v/>
      </c>
      <c r="D1452" s="132"/>
      <c r="E1452" s="132"/>
      <c r="F1452" s="55"/>
      <c r="G1452" s="132"/>
      <c r="H1452" s="132"/>
      <c r="I1452" s="132"/>
      <c r="J1452" s="132"/>
      <c r="K1452" s="132"/>
      <c r="L1452" s="133"/>
      <c r="M1452" s="134"/>
      <c r="N1452" s="132"/>
      <c r="O1452" s="132"/>
      <c r="P1452" s="134" t="str">
        <f t="shared" si="314"/>
        <v>nepildyti</v>
      </c>
      <c r="Q1452" s="135" t="str">
        <f t="shared" si="31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22"/>
        <v>0</v>
      </c>
      <c r="BH1452" s="54">
        <f t="shared" si="315"/>
        <v>0</v>
      </c>
      <c r="BI1452" s="54">
        <f t="shared" si="310"/>
        <v>0</v>
      </c>
      <c r="BJ1452" s="54">
        <f t="shared" si="323"/>
        <v>0</v>
      </c>
      <c r="BK1452" s="54">
        <f t="shared" si="311"/>
        <v>0</v>
      </c>
      <c r="BL1452" s="54">
        <f t="shared" si="316"/>
        <v>0</v>
      </c>
      <c r="BM1452" s="54">
        <f t="shared" si="317"/>
        <v>0</v>
      </c>
      <c r="BN1452" s="54" t="str">
        <f t="shared" si="318"/>
        <v>ne</v>
      </c>
      <c r="BO1452" s="54" t="str">
        <f t="shared" si="319"/>
        <v>ne</v>
      </c>
      <c r="BP1452" s="54" t="str">
        <f t="shared" si="319"/>
        <v>ne</v>
      </c>
      <c r="BQ1452" s="54" t="str">
        <f t="shared" si="320"/>
        <v>ne</v>
      </c>
      <c r="BR1452" s="54" t="str">
        <f t="shared" si="321"/>
        <v>ne</v>
      </c>
      <c r="BS1452" s="54" t="str">
        <f t="shared" si="312"/>
        <v>ne</v>
      </c>
    </row>
    <row r="1453" spans="2:71" x14ac:dyDescent="0.2">
      <c r="B1453" s="54" t="e">
        <f>VLOOKUP(E1453,'VPS1'!$J$10:$J$29,1,FALSE)</f>
        <v>#N/A</v>
      </c>
      <c r="C1453" s="131" t="str">
        <f t="shared" si="313"/>
        <v/>
      </c>
      <c r="D1453" s="132"/>
      <c r="E1453" s="132"/>
      <c r="F1453" s="55"/>
      <c r="G1453" s="132"/>
      <c r="H1453" s="132"/>
      <c r="I1453" s="132"/>
      <c r="J1453" s="132"/>
      <c r="K1453" s="132"/>
      <c r="L1453" s="133"/>
      <c r="M1453" s="134"/>
      <c r="N1453" s="132"/>
      <c r="O1453" s="132"/>
      <c r="P1453" s="134" t="str">
        <f t="shared" si="314"/>
        <v>nepildyti</v>
      </c>
      <c r="Q1453" s="135" t="str">
        <f t="shared" si="31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22"/>
        <v>0</v>
      </c>
      <c r="BH1453" s="54">
        <f t="shared" si="315"/>
        <v>0</v>
      </c>
      <c r="BI1453" s="54">
        <f t="shared" si="310"/>
        <v>0</v>
      </c>
      <c r="BJ1453" s="54">
        <f t="shared" si="323"/>
        <v>0</v>
      </c>
      <c r="BK1453" s="54">
        <f t="shared" si="311"/>
        <v>0</v>
      </c>
      <c r="BL1453" s="54">
        <f t="shared" si="316"/>
        <v>0</v>
      </c>
      <c r="BM1453" s="54">
        <f t="shared" si="317"/>
        <v>0</v>
      </c>
      <c r="BN1453" s="54" t="str">
        <f t="shared" si="318"/>
        <v>ne</v>
      </c>
      <c r="BO1453" s="54" t="str">
        <f t="shared" si="319"/>
        <v>ne</v>
      </c>
      <c r="BP1453" s="54" t="str">
        <f t="shared" si="319"/>
        <v>ne</v>
      </c>
      <c r="BQ1453" s="54" t="str">
        <f t="shared" si="320"/>
        <v>ne</v>
      </c>
      <c r="BR1453" s="54" t="str">
        <f t="shared" si="321"/>
        <v>ne</v>
      </c>
      <c r="BS1453" s="54" t="str">
        <f t="shared" si="312"/>
        <v>ne</v>
      </c>
    </row>
    <row r="1454" spans="2:71" x14ac:dyDescent="0.2">
      <c r="B1454" s="54" t="e">
        <f>VLOOKUP(E1454,'VPS1'!$J$10:$J$29,1,FALSE)</f>
        <v>#N/A</v>
      </c>
      <c r="C1454" s="131" t="str">
        <f t="shared" si="313"/>
        <v/>
      </c>
      <c r="D1454" s="132"/>
      <c r="E1454" s="132"/>
      <c r="F1454" s="55"/>
      <c r="G1454" s="132"/>
      <c r="H1454" s="132"/>
      <c r="I1454" s="132"/>
      <c r="J1454" s="132"/>
      <c r="K1454" s="132"/>
      <c r="L1454" s="133"/>
      <c r="M1454" s="134"/>
      <c r="N1454" s="132"/>
      <c r="O1454" s="132"/>
      <c r="P1454" s="134" t="str">
        <f t="shared" si="314"/>
        <v>nepildyti</v>
      </c>
      <c r="Q1454" s="135" t="str">
        <f t="shared" si="31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22"/>
        <v>0</v>
      </c>
      <c r="BH1454" s="54">
        <f t="shared" si="315"/>
        <v>0</v>
      </c>
      <c r="BI1454" s="54">
        <f t="shared" si="310"/>
        <v>0</v>
      </c>
      <c r="BJ1454" s="54">
        <f t="shared" si="323"/>
        <v>0</v>
      </c>
      <c r="BK1454" s="54">
        <f t="shared" si="311"/>
        <v>0</v>
      </c>
      <c r="BL1454" s="54">
        <f t="shared" si="316"/>
        <v>0</v>
      </c>
      <c r="BM1454" s="54">
        <f t="shared" si="317"/>
        <v>0</v>
      </c>
      <c r="BN1454" s="54" t="str">
        <f t="shared" si="318"/>
        <v>ne</v>
      </c>
      <c r="BO1454" s="54" t="str">
        <f t="shared" si="319"/>
        <v>ne</v>
      </c>
      <c r="BP1454" s="54" t="str">
        <f t="shared" si="319"/>
        <v>ne</v>
      </c>
      <c r="BQ1454" s="54" t="str">
        <f t="shared" si="320"/>
        <v>ne</v>
      </c>
      <c r="BR1454" s="54" t="str">
        <f t="shared" si="321"/>
        <v>ne</v>
      </c>
      <c r="BS1454" s="54" t="str">
        <f t="shared" si="312"/>
        <v>ne</v>
      </c>
    </row>
    <row r="1455" spans="2:71" x14ac:dyDescent="0.2">
      <c r="B1455" s="54" t="e">
        <f>VLOOKUP(E1455,'VPS1'!$J$10:$J$29,1,FALSE)</f>
        <v>#N/A</v>
      </c>
      <c r="C1455" s="131" t="str">
        <f t="shared" si="313"/>
        <v/>
      </c>
      <c r="D1455" s="132"/>
      <c r="E1455" s="132"/>
      <c r="F1455" s="55"/>
      <c r="G1455" s="132"/>
      <c r="H1455" s="132"/>
      <c r="I1455" s="132"/>
      <c r="J1455" s="132"/>
      <c r="K1455" s="132"/>
      <c r="L1455" s="133"/>
      <c r="M1455" s="134"/>
      <c r="N1455" s="132"/>
      <c r="O1455" s="132"/>
      <c r="P1455" s="134" t="str">
        <f t="shared" si="314"/>
        <v>nepildyti</v>
      </c>
      <c r="Q1455" s="135" t="str">
        <f t="shared" si="31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22"/>
        <v>0</v>
      </c>
      <c r="BH1455" s="54">
        <f t="shared" si="315"/>
        <v>0</v>
      </c>
      <c r="BI1455" s="54">
        <f t="shared" si="310"/>
        <v>0</v>
      </c>
      <c r="BJ1455" s="54">
        <f t="shared" si="323"/>
        <v>0</v>
      </c>
      <c r="BK1455" s="54">
        <f t="shared" si="311"/>
        <v>0</v>
      </c>
      <c r="BL1455" s="54">
        <f t="shared" si="316"/>
        <v>0</v>
      </c>
      <c r="BM1455" s="54">
        <f t="shared" si="317"/>
        <v>0</v>
      </c>
      <c r="BN1455" s="54" t="str">
        <f t="shared" si="318"/>
        <v>ne</v>
      </c>
      <c r="BO1455" s="54" t="str">
        <f t="shared" si="319"/>
        <v>ne</v>
      </c>
      <c r="BP1455" s="54" t="str">
        <f t="shared" si="319"/>
        <v>ne</v>
      </c>
      <c r="BQ1455" s="54" t="str">
        <f t="shared" si="320"/>
        <v>ne</v>
      </c>
      <c r="BR1455" s="54" t="str">
        <f t="shared" si="321"/>
        <v>ne</v>
      </c>
      <c r="BS1455" s="54" t="str">
        <f t="shared" si="312"/>
        <v>ne</v>
      </c>
    </row>
    <row r="1456" spans="2:71" x14ac:dyDescent="0.2">
      <c r="B1456" s="54" t="e">
        <f>VLOOKUP(E1456,'VPS1'!$J$10:$J$29,1,FALSE)</f>
        <v>#N/A</v>
      </c>
      <c r="C1456" s="131" t="str">
        <f t="shared" si="313"/>
        <v/>
      </c>
      <c r="D1456" s="132"/>
      <c r="E1456" s="132"/>
      <c r="F1456" s="55"/>
      <c r="G1456" s="132"/>
      <c r="H1456" s="132"/>
      <c r="I1456" s="132"/>
      <c r="J1456" s="132"/>
      <c r="K1456" s="132"/>
      <c r="L1456" s="133"/>
      <c r="M1456" s="134"/>
      <c r="N1456" s="132"/>
      <c r="O1456" s="132"/>
      <c r="P1456" s="134" t="str">
        <f t="shared" si="314"/>
        <v>nepildyti</v>
      </c>
      <c r="Q1456" s="135" t="str">
        <f t="shared" si="31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22"/>
        <v>0</v>
      </c>
      <c r="BH1456" s="54">
        <f t="shared" si="315"/>
        <v>0</v>
      </c>
      <c r="BI1456" s="54">
        <f t="shared" si="310"/>
        <v>0</v>
      </c>
      <c r="BJ1456" s="54">
        <f t="shared" si="323"/>
        <v>0</v>
      </c>
      <c r="BK1456" s="54">
        <f t="shared" si="311"/>
        <v>0</v>
      </c>
      <c r="BL1456" s="54">
        <f t="shared" si="316"/>
        <v>0</v>
      </c>
      <c r="BM1456" s="54">
        <f t="shared" si="317"/>
        <v>0</v>
      </c>
      <c r="BN1456" s="54" t="str">
        <f t="shared" si="318"/>
        <v>ne</v>
      </c>
      <c r="BO1456" s="54" t="str">
        <f t="shared" si="319"/>
        <v>ne</v>
      </c>
      <c r="BP1456" s="54" t="str">
        <f t="shared" si="319"/>
        <v>ne</v>
      </c>
      <c r="BQ1456" s="54" t="str">
        <f t="shared" si="320"/>
        <v>ne</v>
      </c>
      <c r="BR1456" s="54" t="str">
        <f t="shared" si="321"/>
        <v>ne</v>
      </c>
      <c r="BS1456" s="54" t="str">
        <f t="shared" si="312"/>
        <v>ne</v>
      </c>
    </row>
    <row r="1457" spans="2:71" x14ac:dyDescent="0.2">
      <c r="B1457" s="54" t="e">
        <f>VLOOKUP(E1457,'VPS1'!$J$10:$J$29,1,FALSE)</f>
        <v>#N/A</v>
      </c>
      <c r="C1457" s="131" t="str">
        <f t="shared" si="313"/>
        <v/>
      </c>
      <c r="D1457" s="132"/>
      <c r="E1457" s="132"/>
      <c r="F1457" s="55"/>
      <c r="G1457" s="132"/>
      <c r="H1457" s="132"/>
      <c r="I1457" s="132"/>
      <c r="J1457" s="132"/>
      <c r="K1457" s="132"/>
      <c r="L1457" s="133"/>
      <c r="M1457" s="134"/>
      <c r="N1457" s="132"/>
      <c r="O1457" s="132"/>
      <c r="P1457" s="134" t="str">
        <f t="shared" si="314"/>
        <v>nepildyti</v>
      </c>
      <c r="Q1457" s="135" t="str">
        <f t="shared" si="31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22"/>
        <v>0</v>
      </c>
      <c r="BH1457" s="54">
        <f t="shared" si="315"/>
        <v>0</v>
      </c>
      <c r="BI1457" s="54">
        <f t="shared" si="310"/>
        <v>0</v>
      </c>
      <c r="BJ1457" s="54">
        <f t="shared" si="323"/>
        <v>0</v>
      </c>
      <c r="BK1457" s="54">
        <f t="shared" si="311"/>
        <v>0</v>
      </c>
      <c r="BL1457" s="54">
        <f t="shared" si="316"/>
        <v>0</v>
      </c>
      <c r="BM1457" s="54">
        <f t="shared" si="317"/>
        <v>0</v>
      </c>
      <c r="BN1457" s="54" t="str">
        <f t="shared" si="318"/>
        <v>ne</v>
      </c>
      <c r="BO1457" s="54" t="str">
        <f t="shared" si="319"/>
        <v>ne</v>
      </c>
      <c r="BP1457" s="54" t="str">
        <f t="shared" si="319"/>
        <v>ne</v>
      </c>
      <c r="BQ1457" s="54" t="str">
        <f t="shared" si="320"/>
        <v>ne</v>
      </c>
      <c r="BR1457" s="54" t="str">
        <f t="shared" si="321"/>
        <v>ne</v>
      </c>
      <c r="BS1457" s="54" t="str">
        <f t="shared" si="312"/>
        <v>ne</v>
      </c>
    </row>
    <row r="1458" spans="2:71" x14ac:dyDescent="0.2">
      <c r="B1458" s="54" t="e">
        <f>VLOOKUP(E1458,'VPS1'!$J$10:$J$29,1,FALSE)</f>
        <v>#N/A</v>
      </c>
      <c r="C1458" s="131" t="str">
        <f t="shared" si="313"/>
        <v/>
      </c>
      <c r="D1458" s="132"/>
      <c r="E1458" s="132"/>
      <c r="F1458" s="55"/>
      <c r="G1458" s="132"/>
      <c r="H1458" s="132"/>
      <c r="I1458" s="132"/>
      <c r="J1458" s="132"/>
      <c r="K1458" s="132"/>
      <c r="L1458" s="133"/>
      <c r="M1458" s="134"/>
      <c r="N1458" s="132"/>
      <c r="O1458" s="132"/>
      <c r="P1458" s="134" t="str">
        <f t="shared" si="314"/>
        <v>nepildyti</v>
      </c>
      <c r="Q1458" s="135" t="str">
        <f t="shared" si="31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22"/>
        <v>0</v>
      </c>
      <c r="BH1458" s="54">
        <f t="shared" si="315"/>
        <v>0</v>
      </c>
      <c r="BI1458" s="54">
        <f t="shared" si="310"/>
        <v>0</v>
      </c>
      <c r="BJ1458" s="54">
        <f t="shared" si="323"/>
        <v>0</v>
      </c>
      <c r="BK1458" s="54">
        <f t="shared" si="311"/>
        <v>0</v>
      </c>
      <c r="BL1458" s="54">
        <f t="shared" si="316"/>
        <v>0</v>
      </c>
      <c r="BM1458" s="54">
        <f t="shared" si="317"/>
        <v>0</v>
      </c>
      <c r="BN1458" s="54" t="str">
        <f t="shared" si="318"/>
        <v>ne</v>
      </c>
      <c r="BO1458" s="54" t="str">
        <f t="shared" si="319"/>
        <v>ne</v>
      </c>
      <c r="BP1458" s="54" t="str">
        <f t="shared" si="319"/>
        <v>ne</v>
      </c>
      <c r="BQ1458" s="54" t="str">
        <f t="shared" si="320"/>
        <v>ne</v>
      </c>
      <c r="BR1458" s="54" t="str">
        <f t="shared" si="321"/>
        <v>ne</v>
      </c>
      <c r="BS1458" s="54" t="str">
        <f t="shared" si="312"/>
        <v>ne</v>
      </c>
    </row>
    <row r="1459" spans="2:71" x14ac:dyDescent="0.2">
      <c r="B1459" s="54" t="e">
        <f>VLOOKUP(E1459,'VPS1'!$J$10:$J$29,1,FALSE)</f>
        <v>#N/A</v>
      </c>
      <c r="C1459" s="131" t="str">
        <f t="shared" si="313"/>
        <v/>
      </c>
      <c r="D1459" s="132"/>
      <c r="E1459" s="132"/>
      <c r="F1459" s="55"/>
      <c r="G1459" s="132"/>
      <c r="H1459" s="132"/>
      <c r="I1459" s="132"/>
      <c r="J1459" s="132"/>
      <c r="K1459" s="132"/>
      <c r="L1459" s="133"/>
      <c r="M1459" s="134"/>
      <c r="N1459" s="132"/>
      <c r="O1459" s="132"/>
      <c r="P1459" s="134" t="str">
        <f t="shared" si="314"/>
        <v>nepildyti</v>
      </c>
      <c r="Q1459" s="135" t="str">
        <f t="shared" si="31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22"/>
        <v>0</v>
      </c>
      <c r="BH1459" s="54">
        <f t="shared" si="315"/>
        <v>0</v>
      </c>
      <c r="BI1459" s="54">
        <f t="shared" si="310"/>
        <v>0</v>
      </c>
      <c r="BJ1459" s="54">
        <f t="shared" si="323"/>
        <v>0</v>
      </c>
      <c r="BK1459" s="54">
        <f t="shared" si="311"/>
        <v>0</v>
      </c>
      <c r="BL1459" s="54">
        <f t="shared" si="316"/>
        <v>0</v>
      </c>
      <c r="BM1459" s="54">
        <f t="shared" si="317"/>
        <v>0</v>
      </c>
      <c r="BN1459" s="54" t="str">
        <f t="shared" si="318"/>
        <v>ne</v>
      </c>
      <c r="BO1459" s="54" t="str">
        <f t="shared" si="319"/>
        <v>ne</v>
      </c>
      <c r="BP1459" s="54" t="str">
        <f t="shared" si="319"/>
        <v>ne</v>
      </c>
      <c r="BQ1459" s="54" t="str">
        <f t="shared" si="320"/>
        <v>ne</v>
      </c>
      <c r="BR1459" s="54" t="str">
        <f t="shared" si="321"/>
        <v>ne</v>
      </c>
      <c r="BS1459" s="54" t="str">
        <f t="shared" si="312"/>
        <v>ne</v>
      </c>
    </row>
    <row r="1460" spans="2:71" x14ac:dyDescent="0.2">
      <c r="B1460" s="54" t="e">
        <f>VLOOKUP(E1460,'VPS1'!$J$10:$J$29,1,FALSE)</f>
        <v>#N/A</v>
      </c>
      <c r="C1460" s="131" t="str">
        <f t="shared" si="313"/>
        <v/>
      </c>
      <c r="D1460" s="132"/>
      <c r="E1460" s="132"/>
      <c r="F1460" s="55"/>
      <c r="G1460" s="132"/>
      <c r="H1460" s="132"/>
      <c r="I1460" s="132"/>
      <c r="J1460" s="132"/>
      <c r="K1460" s="132"/>
      <c r="L1460" s="133"/>
      <c r="M1460" s="134"/>
      <c r="N1460" s="132"/>
      <c r="O1460" s="132"/>
      <c r="P1460" s="134" t="str">
        <f t="shared" si="314"/>
        <v>nepildyti</v>
      </c>
      <c r="Q1460" s="135" t="str">
        <f t="shared" si="31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22"/>
        <v>0</v>
      </c>
      <c r="BH1460" s="54">
        <f t="shared" si="315"/>
        <v>0</v>
      </c>
      <c r="BI1460" s="54">
        <f t="shared" si="310"/>
        <v>0</v>
      </c>
      <c r="BJ1460" s="54">
        <f t="shared" si="323"/>
        <v>0</v>
      </c>
      <c r="BK1460" s="54">
        <f t="shared" si="311"/>
        <v>0</v>
      </c>
      <c r="BL1460" s="54">
        <f t="shared" si="316"/>
        <v>0</v>
      </c>
      <c r="BM1460" s="54">
        <f t="shared" si="317"/>
        <v>0</v>
      </c>
      <c r="BN1460" s="54" t="str">
        <f t="shared" si="318"/>
        <v>ne</v>
      </c>
      <c r="BO1460" s="54" t="str">
        <f t="shared" si="319"/>
        <v>ne</v>
      </c>
      <c r="BP1460" s="54" t="str">
        <f t="shared" si="319"/>
        <v>ne</v>
      </c>
      <c r="BQ1460" s="54" t="str">
        <f t="shared" si="320"/>
        <v>ne</v>
      </c>
      <c r="BR1460" s="54" t="str">
        <f t="shared" si="321"/>
        <v>ne</v>
      </c>
      <c r="BS1460" s="54" t="str">
        <f t="shared" si="312"/>
        <v>ne</v>
      </c>
    </row>
    <row r="1461" spans="2:71" x14ac:dyDescent="0.2">
      <c r="B1461" s="54" t="e">
        <f>VLOOKUP(E1461,'VPS1'!$J$10:$J$29,1,FALSE)</f>
        <v>#N/A</v>
      </c>
      <c r="C1461" s="131" t="str">
        <f t="shared" si="313"/>
        <v/>
      </c>
      <c r="D1461" s="132"/>
      <c r="E1461" s="132"/>
      <c r="F1461" s="55"/>
      <c r="G1461" s="132"/>
      <c r="H1461" s="132"/>
      <c r="I1461" s="132"/>
      <c r="J1461" s="132"/>
      <c r="K1461" s="132"/>
      <c r="L1461" s="133"/>
      <c r="M1461" s="134"/>
      <c r="N1461" s="132"/>
      <c r="O1461" s="132"/>
      <c r="P1461" s="134" t="str">
        <f t="shared" si="314"/>
        <v>nepildyti</v>
      </c>
      <c r="Q1461" s="135" t="str">
        <f t="shared" si="31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22"/>
        <v>0</v>
      </c>
      <c r="BH1461" s="54">
        <f t="shared" si="315"/>
        <v>0</v>
      </c>
      <c r="BI1461" s="54">
        <f t="shared" si="310"/>
        <v>0</v>
      </c>
      <c r="BJ1461" s="54">
        <f t="shared" si="323"/>
        <v>0</v>
      </c>
      <c r="BK1461" s="54">
        <f t="shared" si="311"/>
        <v>0</v>
      </c>
      <c r="BL1461" s="54">
        <f t="shared" si="316"/>
        <v>0</v>
      </c>
      <c r="BM1461" s="54">
        <f t="shared" si="317"/>
        <v>0</v>
      </c>
      <c r="BN1461" s="54" t="str">
        <f t="shared" si="318"/>
        <v>ne</v>
      </c>
      <c r="BO1461" s="54" t="str">
        <f t="shared" si="319"/>
        <v>ne</v>
      </c>
      <c r="BP1461" s="54" t="str">
        <f t="shared" si="319"/>
        <v>ne</v>
      </c>
      <c r="BQ1461" s="54" t="str">
        <f t="shared" si="320"/>
        <v>ne</v>
      </c>
      <c r="BR1461" s="54" t="str">
        <f t="shared" si="321"/>
        <v>ne</v>
      </c>
      <c r="BS1461" s="54" t="str">
        <f t="shared" si="312"/>
        <v>ne</v>
      </c>
    </row>
    <row r="1462" spans="2:71" x14ac:dyDescent="0.2">
      <c r="B1462" s="54" t="e">
        <f>VLOOKUP(E1462,'VPS1'!$J$10:$J$29,1,FALSE)</f>
        <v>#N/A</v>
      </c>
      <c r="C1462" s="131" t="str">
        <f t="shared" si="313"/>
        <v/>
      </c>
      <c r="D1462" s="132"/>
      <c r="E1462" s="132"/>
      <c r="F1462" s="55"/>
      <c r="G1462" s="132"/>
      <c r="H1462" s="132"/>
      <c r="I1462" s="132"/>
      <c r="J1462" s="132"/>
      <c r="K1462" s="132"/>
      <c r="L1462" s="133"/>
      <c r="M1462" s="134"/>
      <c r="N1462" s="132"/>
      <c r="O1462" s="132"/>
      <c r="P1462" s="134" t="str">
        <f t="shared" si="314"/>
        <v>nepildyti</v>
      </c>
      <c r="Q1462" s="135" t="str">
        <f t="shared" si="31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22"/>
        <v>0</v>
      </c>
      <c r="BH1462" s="54">
        <f t="shared" si="315"/>
        <v>0</v>
      </c>
      <c r="BI1462" s="54">
        <f t="shared" si="310"/>
        <v>0</v>
      </c>
      <c r="BJ1462" s="54">
        <f t="shared" si="323"/>
        <v>0</v>
      </c>
      <c r="BK1462" s="54">
        <f t="shared" si="311"/>
        <v>0</v>
      </c>
      <c r="BL1462" s="54">
        <f t="shared" si="316"/>
        <v>0</v>
      </c>
      <c r="BM1462" s="54">
        <f t="shared" si="317"/>
        <v>0</v>
      </c>
      <c r="BN1462" s="54" t="str">
        <f t="shared" si="318"/>
        <v>ne</v>
      </c>
      <c r="BO1462" s="54" t="str">
        <f t="shared" si="319"/>
        <v>ne</v>
      </c>
      <c r="BP1462" s="54" t="str">
        <f t="shared" si="319"/>
        <v>ne</v>
      </c>
      <c r="BQ1462" s="54" t="str">
        <f t="shared" si="320"/>
        <v>ne</v>
      </c>
      <c r="BR1462" s="54" t="str">
        <f t="shared" si="321"/>
        <v>ne</v>
      </c>
      <c r="BS1462" s="54" t="str">
        <f t="shared" si="312"/>
        <v>ne</v>
      </c>
    </row>
    <row r="1463" spans="2:71" x14ac:dyDescent="0.2">
      <c r="B1463" s="54" t="e">
        <f>VLOOKUP(E1463,'VPS1'!$J$10:$J$29,1,FALSE)</f>
        <v>#N/A</v>
      </c>
      <c r="C1463" s="131" t="str">
        <f t="shared" si="313"/>
        <v/>
      </c>
      <c r="D1463" s="132"/>
      <c r="E1463" s="132"/>
      <c r="F1463" s="55"/>
      <c r="G1463" s="132"/>
      <c r="H1463" s="132"/>
      <c r="I1463" s="132"/>
      <c r="J1463" s="132"/>
      <c r="K1463" s="132"/>
      <c r="L1463" s="133"/>
      <c r="M1463" s="134"/>
      <c r="N1463" s="132"/>
      <c r="O1463" s="132"/>
      <c r="P1463" s="134" t="str">
        <f t="shared" si="314"/>
        <v>nepildyti</v>
      </c>
      <c r="Q1463" s="135" t="str">
        <f t="shared" si="31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22"/>
        <v>0</v>
      </c>
      <c r="BH1463" s="54">
        <f t="shared" si="315"/>
        <v>0</v>
      </c>
      <c r="BI1463" s="54">
        <f t="shared" si="310"/>
        <v>0</v>
      </c>
      <c r="BJ1463" s="54">
        <f t="shared" si="323"/>
        <v>0</v>
      </c>
      <c r="BK1463" s="54">
        <f t="shared" si="311"/>
        <v>0</v>
      </c>
      <c r="BL1463" s="54">
        <f t="shared" si="316"/>
        <v>0</v>
      </c>
      <c r="BM1463" s="54">
        <f t="shared" si="317"/>
        <v>0</v>
      </c>
      <c r="BN1463" s="54" t="str">
        <f t="shared" si="318"/>
        <v>ne</v>
      </c>
      <c r="BO1463" s="54" t="str">
        <f t="shared" si="319"/>
        <v>ne</v>
      </c>
      <c r="BP1463" s="54" t="str">
        <f t="shared" si="319"/>
        <v>ne</v>
      </c>
      <c r="BQ1463" s="54" t="str">
        <f t="shared" si="320"/>
        <v>ne</v>
      </c>
      <c r="BR1463" s="54" t="str">
        <f t="shared" si="321"/>
        <v>ne</v>
      </c>
      <c r="BS1463" s="54" t="str">
        <f t="shared" si="312"/>
        <v>ne</v>
      </c>
    </row>
    <row r="1464" spans="2:71" x14ac:dyDescent="0.2">
      <c r="B1464" s="54" t="e">
        <f>VLOOKUP(E1464,'VPS1'!$J$10:$J$29,1,FALSE)</f>
        <v>#N/A</v>
      </c>
      <c r="C1464" s="131" t="str">
        <f t="shared" si="313"/>
        <v/>
      </c>
      <c r="D1464" s="132"/>
      <c r="E1464" s="132"/>
      <c r="F1464" s="55"/>
      <c r="G1464" s="132"/>
      <c r="H1464" s="132"/>
      <c r="I1464" s="132"/>
      <c r="J1464" s="132"/>
      <c r="K1464" s="132"/>
      <c r="L1464" s="133"/>
      <c r="M1464" s="134"/>
      <c r="N1464" s="132"/>
      <c r="O1464" s="132"/>
      <c r="P1464" s="134" t="str">
        <f t="shared" si="314"/>
        <v>nepildyti</v>
      </c>
      <c r="Q1464" s="135" t="str">
        <f t="shared" si="31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22"/>
        <v>0</v>
      </c>
      <c r="BH1464" s="54">
        <f t="shared" si="315"/>
        <v>0</v>
      </c>
      <c r="BI1464" s="54">
        <f t="shared" si="310"/>
        <v>0</v>
      </c>
      <c r="BJ1464" s="54">
        <f t="shared" si="323"/>
        <v>0</v>
      </c>
      <c r="BK1464" s="54">
        <f t="shared" si="311"/>
        <v>0</v>
      </c>
      <c r="BL1464" s="54">
        <f t="shared" si="316"/>
        <v>0</v>
      </c>
      <c r="BM1464" s="54">
        <f t="shared" si="317"/>
        <v>0</v>
      </c>
      <c r="BN1464" s="54" t="str">
        <f t="shared" si="318"/>
        <v>ne</v>
      </c>
      <c r="BO1464" s="54" t="str">
        <f t="shared" si="319"/>
        <v>ne</v>
      </c>
      <c r="BP1464" s="54" t="str">
        <f t="shared" si="319"/>
        <v>ne</v>
      </c>
      <c r="BQ1464" s="54" t="str">
        <f t="shared" si="320"/>
        <v>ne</v>
      </c>
      <c r="BR1464" s="54" t="str">
        <f t="shared" si="321"/>
        <v>ne</v>
      </c>
      <c r="BS1464" s="54" t="str">
        <f t="shared" si="312"/>
        <v>ne</v>
      </c>
    </row>
    <row r="1465" spans="2:71" x14ac:dyDescent="0.2">
      <c r="B1465" s="54" t="e">
        <f>VLOOKUP(E1465,'VPS1'!$J$10:$J$29,1,FALSE)</f>
        <v>#N/A</v>
      </c>
      <c r="C1465" s="131" t="str">
        <f t="shared" si="313"/>
        <v/>
      </c>
      <c r="D1465" s="132"/>
      <c r="E1465" s="132"/>
      <c r="F1465" s="55"/>
      <c r="G1465" s="132"/>
      <c r="H1465" s="132"/>
      <c r="I1465" s="132"/>
      <c r="J1465" s="132"/>
      <c r="K1465" s="132"/>
      <c r="L1465" s="133"/>
      <c r="M1465" s="134"/>
      <c r="N1465" s="132"/>
      <c r="O1465" s="132"/>
      <c r="P1465" s="134" t="str">
        <f t="shared" si="314"/>
        <v>nepildyti</v>
      </c>
      <c r="Q1465" s="135" t="str">
        <f t="shared" si="31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22"/>
        <v>0</v>
      </c>
      <c r="BH1465" s="54">
        <f t="shared" si="315"/>
        <v>0</v>
      </c>
      <c r="BI1465" s="54">
        <f t="shared" si="310"/>
        <v>0</v>
      </c>
      <c r="BJ1465" s="54">
        <f t="shared" si="323"/>
        <v>0</v>
      </c>
      <c r="BK1465" s="54">
        <f t="shared" si="311"/>
        <v>0</v>
      </c>
      <c r="BL1465" s="54">
        <f t="shared" si="316"/>
        <v>0</v>
      </c>
      <c r="BM1465" s="54">
        <f t="shared" si="317"/>
        <v>0</v>
      </c>
      <c r="BN1465" s="54" t="str">
        <f t="shared" si="318"/>
        <v>ne</v>
      </c>
      <c r="BO1465" s="54" t="str">
        <f t="shared" si="319"/>
        <v>ne</v>
      </c>
      <c r="BP1465" s="54" t="str">
        <f t="shared" si="319"/>
        <v>ne</v>
      </c>
      <c r="BQ1465" s="54" t="str">
        <f t="shared" si="320"/>
        <v>ne</v>
      </c>
      <c r="BR1465" s="54" t="str">
        <f t="shared" si="321"/>
        <v>ne</v>
      </c>
      <c r="BS1465" s="54" t="str">
        <f t="shared" si="312"/>
        <v>ne</v>
      </c>
    </row>
    <row r="1466" spans="2:71" x14ac:dyDescent="0.2">
      <c r="B1466" s="54" t="e">
        <f>VLOOKUP(E1466,'VPS1'!$J$10:$J$29,1,FALSE)</f>
        <v>#N/A</v>
      </c>
      <c r="C1466" s="131" t="str">
        <f t="shared" si="313"/>
        <v/>
      </c>
      <c r="D1466" s="132"/>
      <c r="E1466" s="132"/>
      <c r="F1466" s="55"/>
      <c r="G1466" s="132"/>
      <c r="H1466" s="132"/>
      <c r="I1466" s="132"/>
      <c r="J1466" s="132"/>
      <c r="K1466" s="132"/>
      <c r="L1466" s="133"/>
      <c r="M1466" s="134"/>
      <c r="N1466" s="132"/>
      <c r="O1466" s="132"/>
      <c r="P1466" s="134" t="str">
        <f t="shared" si="314"/>
        <v>nepildyti</v>
      </c>
      <c r="Q1466" s="135" t="str">
        <f t="shared" si="31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22"/>
        <v>0</v>
      </c>
      <c r="BH1466" s="54">
        <f t="shared" si="315"/>
        <v>0</v>
      </c>
      <c r="BI1466" s="54">
        <f t="shared" si="310"/>
        <v>0</v>
      </c>
      <c r="BJ1466" s="54">
        <f t="shared" si="323"/>
        <v>0</v>
      </c>
      <c r="BK1466" s="54">
        <f t="shared" si="311"/>
        <v>0</v>
      </c>
      <c r="BL1466" s="54">
        <f t="shared" si="316"/>
        <v>0</v>
      </c>
      <c r="BM1466" s="54">
        <f t="shared" si="317"/>
        <v>0</v>
      </c>
      <c r="BN1466" s="54" t="str">
        <f t="shared" si="318"/>
        <v>ne</v>
      </c>
      <c r="BO1466" s="54" t="str">
        <f t="shared" si="319"/>
        <v>ne</v>
      </c>
      <c r="BP1466" s="54" t="str">
        <f t="shared" si="319"/>
        <v>ne</v>
      </c>
      <c r="BQ1466" s="54" t="str">
        <f t="shared" si="320"/>
        <v>ne</v>
      </c>
      <c r="BR1466" s="54" t="str">
        <f t="shared" si="321"/>
        <v>ne</v>
      </c>
      <c r="BS1466" s="54" t="str">
        <f t="shared" si="312"/>
        <v>ne</v>
      </c>
    </row>
    <row r="1467" spans="2:71" x14ac:dyDescent="0.2">
      <c r="B1467" s="54" t="e">
        <f>VLOOKUP(E1467,'VPS1'!$J$10:$J$29,1,FALSE)</f>
        <v>#N/A</v>
      </c>
      <c r="C1467" s="131" t="str">
        <f t="shared" si="313"/>
        <v/>
      </c>
      <c r="D1467" s="132"/>
      <c r="E1467" s="132"/>
      <c r="F1467" s="55"/>
      <c r="G1467" s="132"/>
      <c r="H1467" s="132"/>
      <c r="I1467" s="132"/>
      <c r="J1467" s="132"/>
      <c r="K1467" s="132"/>
      <c r="L1467" s="133"/>
      <c r="M1467" s="134"/>
      <c r="N1467" s="132"/>
      <c r="O1467" s="132"/>
      <c r="P1467" s="134" t="str">
        <f t="shared" si="314"/>
        <v>nepildyti</v>
      </c>
      <c r="Q1467" s="135" t="str">
        <f t="shared" si="31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22"/>
        <v>0</v>
      </c>
      <c r="BH1467" s="54">
        <f t="shared" si="315"/>
        <v>0</v>
      </c>
      <c r="BI1467" s="54">
        <f t="shared" si="310"/>
        <v>0</v>
      </c>
      <c r="BJ1467" s="54">
        <f t="shared" si="323"/>
        <v>0</v>
      </c>
      <c r="BK1467" s="54">
        <f t="shared" si="311"/>
        <v>0</v>
      </c>
      <c r="BL1467" s="54">
        <f t="shared" si="316"/>
        <v>0</v>
      </c>
      <c r="BM1467" s="54">
        <f t="shared" si="317"/>
        <v>0</v>
      </c>
      <c r="BN1467" s="54" t="str">
        <f t="shared" si="318"/>
        <v>ne</v>
      </c>
      <c r="BO1467" s="54" t="str">
        <f t="shared" si="319"/>
        <v>ne</v>
      </c>
      <c r="BP1467" s="54" t="str">
        <f t="shared" si="319"/>
        <v>ne</v>
      </c>
      <c r="BQ1467" s="54" t="str">
        <f t="shared" si="320"/>
        <v>ne</v>
      </c>
      <c r="BR1467" s="54" t="str">
        <f t="shared" si="321"/>
        <v>ne</v>
      </c>
      <c r="BS1467" s="54" t="str">
        <f t="shared" si="312"/>
        <v>ne</v>
      </c>
    </row>
    <row r="1468" spans="2:71" x14ac:dyDescent="0.2">
      <c r="B1468" s="54" t="e">
        <f>VLOOKUP(E1468,'VPS1'!$J$10:$J$29,1,FALSE)</f>
        <v>#N/A</v>
      </c>
      <c r="C1468" s="131" t="str">
        <f t="shared" si="313"/>
        <v/>
      </c>
      <c r="D1468" s="132"/>
      <c r="E1468" s="132"/>
      <c r="F1468" s="55"/>
      <c r="G1468" s="132"/>
      <c r="H1468" s="132"/>
      <c r="I1468" s="132"/>
      <c r="J1468" s="132"/>
      <c r="K1468" s="132"/>
      <c r="L1468" s="133"/>
      <c r="M1468" s="134"/>
      <c r="N1468" s="132"/>
      <c r="O1468" s="132"/>
      <c r="P1468" s="134" t="str">
        <f t="shared" si="314"/>
        <v>nepildyti</v>
      </c>
      <c r="Q1468" s="135" t="str">
        <f t="shared" si="31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22"/>
        <v>0</v>
      </c>
      <c r="BH1468" s="54">
        <f t="shared" si="315"/>
        <v>0</v>
      </c>
      <c r="BI1468" s="54">
        <f t="shared" si="310"/>
        <v>0</v>
      </c>
      <c r="BJ1468" s="54">
        <f t="shared" si="323"/>
        <v>0</v>
      </c>
      <c r="BK1468" s="54">
        <f t="shared" si="311"/>
        <v>0</v>
      </c>
      <c r="BL1468" s="54">
        <f t="shared" si="316"/>
        <v>0</v>
      </c>
      <c r="BM1468" s="54">
        <f t="shared" si="317"/>
        <v>0</v>
      </c>
      <c r="BN1468" s="54" t="str">
        <f t="shared" si="318"/>
        <v>ne</v>
      </c>
      <c r="BO1468" s="54" t="str">
        <f t="shared" si="319"/>
        <v>ne</v>
      </c>
      <c r="BP1468" s="54" t="str">
        <f t="shared" si="319"/>
        <v>ne</v>
      </c>
      <c r="BQ1468" s="54" t="str">
        <f t="shared" si="320"/>
        <v>ne</v>
      </c>
      <c r="BR1468" s="54" t="str">
        <f t="shared" si="321"/>
        <v>ne</v>
      </c>
      <c r="BS1468" s="54" t="str">
        <f t="shared" si="312"/>
        <v>ne</v>
      </c>
    </row>
    <row r="1469" spans="2:71" x14ac:dyDescent="0.2">
      <c r="B1469" s="54" t="e">
        <f>VLOOKUP(E1469,'VPS1'!$J$10:$J$29,1,FALSE)</f>
        <v>#N/A</v>
      </c>
      <c r="C1469" s="131" t="str">
        <f t="shared" si="313"/>
        <v/>
      </c>
      <c r="D1469" s="132"/>
      <c r="E1469" s="132"/>
      <c r="F1469" s="55"/>
      <c r="G1469" s="132"/>
      <c r="H1469" s="132"/>
      <c r="I1469" s="132"/>
      <c r="J1469" s="132"/>
      <c r="K1469" s="132"/>
      <c r="L1469" s="133"/>
      <c r="M1469" s="134"/>
      <c r="N1469" s="132"/>
      <c r="O1469" s="132"/>
      <c r="P1469" s="134" t="str">
        <f t="shared" si="314"/>
        <v>nepildyti</v>
      </c>
      <c r="Q1469" s="135" t="str">
        <f t="shared" si="31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22"/>
        <v>0</v>
      </c>
      <c r="BH1469" s="54">
        <f t="shared" si="315"/>
        <v>0</v>
      </c>
      <c r="BI1469" s="54">
        <f t="shared" si="310"/>
        <v>0</v>
      </c>
      <c r="BJ1469" s="54">
        <f t="shared" si="323"/>
        <v>0</v>
      </c>
      <c r="BK1469" s="54">
        <f t="shared" si="311"/>
        <v>0</v>
      </c>
      <c r="BL1469" s="54">
        <f t="shared" si="316"/>
        <v>0</v>
      </c>
      <c r="BM1469" s="54">
        <f t="shared" si="317"/>
        <v>0</v>
      </c>
      <c r="BN1469" s="54" t="str">
        <f t="shared" si="318"/>
        <v>ne</v>
      </c>
      <c r="BO1469" s="54" t="str">
        <f t="shared" si="319"/>
        <v>ne</v>
      </c>
      <c r="BP1469" s="54" t="str">
        <f t="shared" si="319"/>
        <v>ne</v>
      </c>
      <c r="BQ1469" s="54" t="str">
        <f t="shared" si="320"/>
        <v>ne</v>
      </c>
      <c r="BR1469" s="54" t="str">
        <f t="shared" si="321"/>
        <v>ne</v>
      </c>
      <c r="BS1469" s="54" t="str">
        <f t="shared" si="312"/>
        <v>ne</v>
      </c>
    </row>
    <row r="1470" spans="2:71" x14ac:dyDescent="0.2">
      <c r="B1470" s="54" t="e">
        <f>VLOOKUP(E1470,'VPS1'!$J$10:$J$29,1,FALSE)</f>
        <v>#N/A</v>
      </c>
      <c r="C1470" s="131" t="str">
        <f t="shared" si="313"/>
        <v/>
      </c>
      <c r="D1470" s="132"/>
      <c r="E1470" s="132"/>
      <c r="F1470" s="55"/>
      <c r="G1470" s="132"/>
      <c r="H1470" s="132"/>
      <c r="I1470" s="132"/>
      <c r="J1470" s="132"/>
      <c r="K1470" s="132"/>
      <c r="L1470" s="133"/>
      <c r="M1470" s="134"/>
      <c r="N1470" s="132"/>
      <c r="O1470" s="132"/>
      <c r="P1470" s="134" t="str">
        <f t="shared" si="314"/>
        <v>nepildyti</v>
      </c>
      <c r="Q1470" s="135" t="str">
        <f t="shared" si="31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22"/>
        <v>0</v>
      </c>
      <c r="BH1470" s="54">
        <f t="shared" si="315"/>
        <v>0</v>
      </c>
      <c r="BI1470" s="54">
        <f t="shared" si="310"/>
        <v>0</v>
      </c>
      <c r="BJ1470" s="54">
        <f t="shared" si="323"/>
        <v>0</v>
      </c>
      <c r="BK1470" s="54">
        <f t="shared" si="311"/>
        <v>0</v>
      </c>
      <c r="BL1470" s="54">
        <f t="shared" si="316"/>
        <v>0</v>
      </c>
      <c r="BM1470" s="54">
        <f t="shared" si="317"/>
        <v>0</v>
      </c>
      <c r="BN1470" s="54" t="str">
        <f t="shared" si="318"/>
        <v>ne</v>
      </c>
      <c r="BO1470" s="54" t="str">
        <f t="shared" si="319"/>
        <v>ne</v>
      </c>
      <c r="BP1470" s="54" t="str">
        <f t="shared" si="319"/>
        <v>ne</v>
      </c>
      <c r="BQ1470" s="54" t="str">
        <f t="shared" si="320"/>
        <v>ne</v>
      </c>
      <c r="BR1470" s="54" t="str">
        <f t="shared" si="321"/>
        <v>ne</v>
      </c>
      <c r="BS1470" s="54" t="str">
        <f t="shared" si="312"/>
        <v>ne</v>
      </c>
    </row>
    <row r="1471" spans="2:71" x14ac:dyDescent="0.2">
      <c r="B1471" s="54" t="e">
        <f>VLOOKUP(E1471,'VPS1'!$J$10:$J$29,1,FALSE)</f>
        <v>#N/A</v>
      </c>
      <c r="C1471" s="131" t="str">
        <f t="shared" si="313"/>
        <v/>
      </c>
      <c r="D1471" s="132"/>
      <c r="E1471" s="132"/>
      <c r="F1471" s="55"/>
      <c r="G1471" s="132"/>
      <c r="H1471" s="132"/>
      <c r="I1471" s="132"/>
      <c r="J1471" s="132"/>
      <c r="K1471" s="132"/>
      <c r="L1471" s="133"/>
      <c r="M1471" s="134"/>
      <c r="N1471" s="132"/>
      <c r="O1471" s="132"/>
      <c r="P1471" s="134" t="str">
        <f t="shared" si="314"/>
        <v>nepildyti</v>
      </c>
      <c r="Q1471" s="135" t="str">
        <f t="shared" si="31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22"/>
        <v>0</v>
      </c>
      <c r="BH1471" s="54">
        <f t="shared" si="315"/>
        <v>0</v>
      </c>
      <c r="BI1471" s="54">
        <f t="shared" si="310"/>
        <v>0</v>
      </c>
      <c r="BJ1471" s="54">
        <f t="shared" si="323"/>
        <v>0</v>
      </c>
      <c r="BK1471" s="54">
        <f t="shared" si="311"/>
        <v>0</v>
      </c>
      <c r="BL1471" s="54">
        <f t="shared" si="316"/>
        <v>0</v>
      </c>
      <c r="BM1471" s="54">
        <f t="shared" si="317"/>
        <v>0</v>
      </c>
      <c r="BN1471" s="54" t="str">
        <f t="shared" si="318"/>
        <v>ne</v>
      </c>
      <c r="BO1471" s="54" t="str">
        <f t="shared" si="319"/>
        <v>ne</v>
      </c>
      <c r="BP1471" s="54" t="str">
        <f t="shared" si="319"/>
        <v>ne</v>
      </c>
      <c r="BQ1471" s="54" t="str">
        <f t="shared" si="320"/>
        <v>ne</v>
      </c>
      <c r="BR1471" s="54" t="str">
        <f t="shared" si="321"/>
        <v>ne</v>
      </c>
      <c r="BS1471" s="54" t="str">
        <f t="shared" si="312"/>
        <v>ne</v>
      </c>
    </row>
    <row r="1472" spans="2:71" x14ac:dyDescent="0.2">
      <c r="B1472" s="54" t="e">
        <f>VLOOKUP(E1472,'VPS1'!$J$10:$J$29,1,FALSE)</f>
        <v>#N/A</v>
      </c>
      <c r="C1472" s="131" t="str">
        <f t="shared" si="313"/>
        <v/>
      </c>
      <c r="D1472" s="132"/>
      <c r="E1472" s="132"/>
      <c r="F1472" s="55"/>
      <c r="G1472" s="132"/>
      <c r="H1472" s="132"/>
      <c r="I1472" s="132"/>
      <c r="J1472" s="132"/>
      <c r="K1472" s="132"/>
      <c r="L1472" s="133"/>
      <c r="M1472" s="134"/>
      <c r="N1472" s="132"/>
      <c r="O1472" s="132"/>
      <c r="P1472" s="134" t="str">
        <f t="shared" si="314"/>
        <v>nepildyti</v>
      </c>
      <c r="Q1472" s="135" t="str">
        <f t="shared" si="31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22"/>
        <v>0</v>
      </c>
      <c r="BH1472" s="54">
        <f t="shared" si="315"/>
        <v>0</v>
      </c>
      <c r="BI1472" s="54">
        <f t="shared" si="310"/>
        <v>0</v>
      </c>
      <c r="BJ1472" s="54">
        <f t="shared" si="323"/>
        <v>0</v>
      </c>
      <c r="BK1472" s="54">
        <f t="shared" si="311"/>
        <v>0</v>
      </c>
      <c r="BL1472" s="54">
        <f t="shared" si="316"/>
        <v>0</v>
      </c>
      <c r="BM1472" s="54">
        <f t="shared" si="317"/>
        <v>0</v>
      </c>
      <c r="BN1472" s="54" t="str">
        <f t="shared" si="318"/>
        <v>ne</v>
      </c>
      <c r="BO1472" s="54" t="str">
        <f t="shared" si="319"/>
        <v>ne</v>
      </c>
      <c r="BP1472" s="54" t="str">
        <f t="shared" si="319"/>
        <v>ne</v>
      </c>
      <c r="BQ1472" s="54" t="str">
        <f t="shared" si="320"/>
        <v>ne</v>
      </c>
      <c r="BR1472" s="54" t="str">
        <f t="shared" si="321"/>
        <v>ne</v>
      </c>
      <c r="BS1472" s="54" t="str">
        <f t="shared" si="312"/>
        <v>ne</v>
      </c>
    </row>
    <row r="1473" spans="2:71" x14ac:dyDescent="0.2">
      <c r="B1473" s="54" t="e">
        <f>VLOOKUP(E1473,'VPS1'!$J$10:$J$29,1,FALSE)</f>
        <v>#N/A</v>
      </c>
      <c r="C1473" s="131" t="str">
        <f t="shared" si="313"/>
        <v/>
      </c>
      <c r="D1473" s="132"/>
      <c r="E1473" s="132"/>
      <c r="F1473" s="55"/>
      <c r="G1473" s="132"/>
      <c r="H1473" s="132"/>
      <c r="I1473" s="132"/>
      <c r="J1473" s="132"/>
      <c r="K1473" s="132"/>
      <c r="L1473" s="133"/>
      <c r="M1473" s="134"/>
      <c r="N1473" s="132"/>
      <c r="O1473" s="132"/>
      <c r="P1473" s="134" t="str">
        <f t="shared" si="314"/>
        <v>nepildyti</v>
      </c>
      <c r="Q1473" s="135" t="str">
        <f t="shared" si="31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22"/>
        <v>0</v>
      </c>
      <c r="BH1473" s="54">
        <f t="shared" si="315"/>
        <v>0</v>
      </c>
      <c r="BI1473" s="54">
        <f t="shared" si="310"/>
        <v>0</v>
      </c>
      <c r="BJ1473" s="54">
        <f t="shared" si="323"/>
        <v>0</v>
      </c>
      <c r="BK1473" s="54">
        <f t="shared" si="311"/>
        <v>0</v>
      </c>
      <c r="BL1473" s="54">
        <f t="shared" si="316"/>
        <v>0</v>
      </c>
      <c r="BM1473" s="54">
        <f t="shared" si="317"/>
        <v>0</v>
      </c>
      <c r="BN1473" s="54" t="str">
        <f t="shared" si="318"/>
        <v>ne</v>
      </c>
      <c r="BO1473" s="54" t="str">
        <f t="shared" si="319"/>
        <v>ne</v>
      </c>
      <c r="BP1473" s="54" t="str">
        <f t="shared" si="319"/>
        <v>ne</v>
      </c>
      <c r="BQ1473" s="54" t="str">
        <f t="shared" si="320"/>
        <v>ne</v>
      </c>
      <c r="BR1473" s="54" t="str">
        <f t="shared" si="321"/>
        <v>ne</v>
      </c>
      <c r="BS1473" s="54" t="str">
        <f t="shared" si="312"/>
        <v>ne</v>
      </c>
    </row>
    <row r="1474" spans="2:71" x14ac:dyDescent="0.2">
      <c r="B1474" s="54" t="e">
        <f>VLOOKUP(E1474,'VPS1'!$J$10:$J$29,1,FALSE)</f>
        <v>#N/A</v>
      </c>
      <c r="C1474" s="131" t="str">
        <f t="shared" si="313"/>
        <v/>
      </c>
      <c r="D1474" s="132"/>
      <c r="E1474" s="132"/>
      <c r="F1474" s="55"/>
      <c r="G1474" s="132"/>
      <c r="H1474" s="132"/>
      <c r="I1474" s="132"/>
      <c r="J1474" s="132"/>
      <c r="K1474" s="132"/>
      <c r="L1474" s="133"/>
      <c r="M1474" s="134"/>
      <c r="N1474" s="132"/>
      <c r="O1474" s="132"/>
      <c r="P1474" s="134" t="str">
        <f t="shared" si="314"/>
        <v>nepildyti</v>
      </c>
      <c r="Q1474" s="135" t="str">
        <f t="shared" si="31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22"/>
        <v>0</v>
      </c>
      <c r="BH1474" s="54">
        <f t="shared" si="315"/>
        <v>0</v>
      </c>
      <c r="BI1474" s="54">
        <f t="shared" si="310"/>
        <v>0</v>
      </c>
      <c r="BJ1474" s="54">
        <f t="shared" si="323"/>
        <v>0</v>
      </c>
      <c r="BK1474" s="54">
        <f t="shared" si="311"/>
        <v>0</v>
      </c>
      <c r="BL1474" s="54">
        <f t="shared" si="316"/>
        <v>0</v>
      </c>
      <c r="BM1474" s="54">
        <f t="shared" si="317"/>
        <v>0</v>
      </c>
      <c r="BN1474" s="54" t="str">
        <f t="shared" si="318"/>
        <v>ne</v>
      </c>
      <c r="BO1474" s="54" t="str">
        <f t="shared" si="319"/>
        <v>ne</v>
      </c>
      <c r="BP1474" s="54" t="str">
        <f t="shared" si="319"/>
        <v>ne</v>
      </c>
      <c r="BQ1474" s="54" t="str">
        <f t="shared" si="320"/>
        <v>ne</v>
      </c>
      <c r="BR1474" s="54" t="str">
        <f t="shared" si="321"/>
        <v>ne</v>
      </c>
      <c r="BS1474" s="54" t="str">
        <f t="shared" si="312"/>
        <v>ne</v>
      </c>
    </row>
    <row r="1475" spans="2:71" x14ac:dyDescent="0.2">
      <c r="B1475" s="54" t="e">
        <f>VLOOKUP(E1475,'VPS1'!$J$10:$J$29,1,FALSE)</f>
        <v>#N/A</v>
      </c>
      <c r="C1475" s="131" t="str">
        <f t="shared" si="313"/>
        <v/>
      </c>
      <c r="D1475" s="132"/>
      <c r="E1475" s="132"/>
      <c r="F1475" s="55"/>
      <c r="G1475" s="132"/>
      <c r="H1475" s="132"/>
      <c r="I1475" s="132"/>
      <c r="J1475" s="132"/>
      <c r="K1475" s="132"/>
      <c r="L1475" s="133"/>
      <c r="M1475" s="134"/>
      <c r="N1475" s="132"/>
      <c r="O1475" s="132"/>
      <c r="P1475" s="134" t="str">
        <f t="shared" si="314"/>
        <v>nepildyti</v>
      </c>
      <c r="Q1475" s="135" t="str">
        <f t="shared" si="31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22"/>
        <v>0</v>
      </c>
      <c r="BH1475" s="54">
        <f t="shared" si="315"/>
        <v>0</v>
      </c>
      <c r="BI1475" s="54">
        <f t="shared" si="310"/>
        <v>0</v>
      </c>
      <c r="BJ1475" s="54">
        <f t="shared" si="323"/>
        <v>0</v>
      </c>
      <c r="BK1475" s="54">
        <f t="shared" si="311"/>
        <v>0</v>
      </c>
      <c r="BL1475" s="54">
        <f t="shared" si="316"/>
        <v>0</v>
      </c>
      <c r="BM1475" s="54">
        <f t="shared" si="317"/>
        <v>0</v>
      </c>
      <c r="BN1475" s="54" t="str">
        <f t="shared" si="318"/>
        <v>ne</v>
      </c>
      <c r="BO1475" s="54" t="str">
        <f t="shared" si="319"/>
        <v>ne</v>
      </c>
      <c r="BP1475" s="54" t="str">
        <f t="shared" si="319"/>
        <v>ne</v>
      </c>
      <c r="BQ1475" s="54" t="str">
        <f t="shared" si="320"/>
        <v>ne</v>
      </c>
      <c r="BR1475" s="54" t="str">
        <f t="shared" si="321"/>
        <v>ne</v>
      </c>
      <c r="BS1475" s="54" t="str">
        <f t="shared" si="312"/>
        <v>ne</v>
      </c>
    </row>
    <row r="1476" spans="2:71" x14ac:dyDescent="0.2">
      <c r="B1476" s="54" t="e">
        <f>VLOOKUP(E1476,'VPS1'!$J$10:$J$29,1,FALSE)</f>
        <v>#N/A</v>
      </c>
      <c r="C1476" s="131" t="str">
        <f t="shared" si="313"/>
        <v/>
      </c>
      <c r="D1476" s="132"/>
      <c r="E1476" s="132"/>
      <c r="F1476" s="55"/>
      <c r="G1476" s="132"/>
      <c r="H1476" s="132"/>
      <c r="I1476" s="132"/>
      <c r="J1476" s="132"/>
      <c r="K1476" s="132"/>
      <c r="L1476" s="133"/>
      <c r="M1476" s="134"/>
      <c r="N1476" s="132"/>
      <c r="O1476" s="132"/>
      <c r="P1476" s="134" t="str">
        <f t="shared" si="314"/>
        <v>nepildyti</v>
      </c>
      <c r="Q1476" s="135" t="str">
        <f t="shared" si="31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22"/>
        <v>0</v>
      </c>
      <c r="BH1476" s="54">
        <f t="shared" si="315"/>
        <v>0</v>
      </c>
      <c r="BI1476" s="54">
        <f t="shared" si="310"/>
        <v>0</v>
      </c>
      <c r="BJ1476" s="54">
        <f t="shared" si="323"/>
        <v>0</v>
      </c>
      <c r="BK1476" s="54">
        <f t="shared" si="311"/>
        <v>0</v>
      </c>
      <c r="BL1476" s="54">
        <f t="shared" si="316"/>
        <v>0</v>
      </c>
      <c r="BM1476" s="54">
        <f t="shared" si="317"/>
        <v>0</v>
      </c>
      <c r="BN1476" s="54" t="str">
        <f t="shared" si="318"/>
        <v>ne</v>
      </c>
      <c r="BO1476" s="54" t="str">
        <f t="shared" si="319"/>
        <v>ne</v>
      </c>
      <c r="BP1476" s="54" t="str">
        <f t="shared" si="319"/>
        <v>ne</v>
      </c>
      <c r="BQ1476" s="54" t="str">
        <f t="shared" si="320"/>
        <v>ne</v>
      </c>
      <c r="BR1476" s="54" t="str">
        <f t="shared" si="321"/>
        <v>ne</v>
      </c>
      <c r="BS1476" s="54" t="str">
        <f t="shared" si="312"/>
        <v>ne</v>
      </c>
    </row>
    <row r="1477" spans="2:71" x14ac:dyDescent="0.2">
      <c r="B1477" s="54" t="e">
        <f>VLOOKUP(E1477,'VPS1'!$J$10:$J$29,1,FALSE)</f>
        <v>#N/A</v>
      </c>
      <c r="C1477" s="131" t="str">
        <f t="shared" si="313"/>
        <v/>
      </c>
      <c r="D1477" s="132"/>
      <c r="E1477" s="132"/>
      <c r="F1477" s="55"/>
      <c r="G1477" s="132"/>
      <c r="H1477" s="132"/>
      <c r="I1477" s="132"/>
      <c r="J1477" s="132"/>
      <c r="K1477" s="132"/>
      <c r="L1477" s="133"/>
      <c r="M1477" s="134"/>
      <c r="N1477" s="132"/>
      <c r="O1477" s="132"/>
      <c r="P1477" s="134" t="str">
        <f t="shared" si="314"/>
        <v>nepildyti</v>
      </c>
      <c r="Q1477" s="135" t="str">
        <f t="shared" si="31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22"/>
        <v>0</v>
      </c>
      <c r="BH1477" s="54">
        <f t="shared" si="315"/>
        <v>0</v>
      </c>
      <c r="BI1477" s="54">
        <f t="shared" si="310"/>
        <v>0</v>
      </c>
      <c r="BJ1477" s="54">
        <f t="shared" si="323"/>
        <v>0</v>
      </c>
      <c r="BK1477" s="54">
        <f t="shared" si="311"/>
        <v>0</v>
      </c>
      <c r="BL1477" s="54">
        <f t="shared" si="316"/>
        <v>0</v>
      </c>
      <c r="BM1477" s="54">
        <f t="shared" si="317"/>
        <v>0</v>
      </c>
      <c r="BN1477" s="54" t="str">
        <f t="shared" si="318"/>
        <v>ne</v>
      </c>
      <c r="BO1477" s="54" t="str">
        <f t="shared" si="319"/>
        <v>ne</v>
      </c>
      <c r="BP1477" s="54" t="str">
        <f t="shared" si="319"/>
        <v>ne</v>
      </c>
      <c r="BQ1477" s="54" t="str">
        <f t="shared" si="320"/>
        <v>ne</v>
      </c>
      <c r="BR1477" s="54" t="str">
        <f t="shared" si="321"/>
        <v>ne</v>
      </c>
      <c r="BS1477" s="54" t="str">
        <f t="shared" si="312"/>
        <v>ne</v>
      </c>
    </row>
    <row r="1478" spans="2:71" x14ac:dyDescent="0.2">
      <c r="B1478" s="54" t="e">
        <f>VLOOKUP(E1478,'VPS1'!$J$10:$J$29,1,FALSE)</f>
        <v>#N/A</v>
      </c>
      <c r="C1478" s="131" t="str">
        <f t="shared" si="313"/>
        <v/>
      </c>
      <c r="D1478" s="132"/>
      <c r="E1478" s="132"/>
      <c r="F1478" s="55"/>
      <c r="G1478" s="132"/>
      <c r="H1478" s="132"/>
      <c r="I1478" s="132"/>
      <c r="J1478" s="132"/>
      <c r="K1478" s="132"/>
      <c r="L1478" s="133"/>
      <c r="M1478" s="134"/>
      <c r="N1478" s="132"/>
      <c r="O1478" s="132"/>
      <c r="P1478" s="134" t="str">
        <f t="shared" si="314"/>
        <v>nepildyti</v>
      </c>
      <c r="Q1478" s="135" t="str">
        <f t="shared" si="31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22"/>
        <v>0</v>
      </c>
      <c r="BH1478" s="54">
        <f t="shared" si="315"/>
        <v>0</v>
      </c>
      <c r="BI1478" s="54">
        <f t="shared" si="310"/>
        <v>0</v>
      </c>
      <c r="BJ1478" s="54">
        <f t="shared" si="323"/>
        <v>0</v>
      </c>
      <c r="BK1478" s="54">
        <f t="shared" si="311"/>
        <v>0</v>
      </c>
      <c r="BL1478" s="54">
        <f t="shared" si="316"/>
        <v>0</v>
      </c>
      <c r="BM1478" s="54">
        <f t="shared" si="317"/>
        <v>0</v>
      </c>
      <c r="BN1478" s="54" t="str">
        <f t="shared" si="318"/>
        <v>ne</v>
      </c>
      <c r="BO1478" s="54" t="str">
        <f t="shared" si="319"/>
        <v>ne</v>
      </c>
      <c r="BP1478" s="54" t="str">
        <f t="shared" si="319"/>
        <v>ne</v>
      </c>
      <c r="BQ1478" s="54" t="str">
        <f t="shared" si="320"/>
        <v>ne</v>
      </c>
      <c r="BR1478" s="54" t="str">
        <f t="shared" si="321"/>
        <v>ne</v>
      </c>
      <c r="BS1478" s="54" t="str">
        <f t="shared" si="312"/>
        <v>ne</v>
      </c>
    </row>
    <row r="1479" spans="2:71" x14ac:dyDescent="0.2">
      <c r="B1479" s="54" t="e">
        <f>VLOOKUP(E1479,'VPS1'!$J$10:$J$29,1,FALSE)</f>
        <v>#N/A</v>
      </c>
      <c r="C1479" s="131" t="str">
        <f t="shared" si="313"/>
        <v/>
      </c>
      <c r="D1479" s="132"/>
      <c r="E1479" s="132"/>
      <c r="F1479" s="55"/>
      <c r="G1479" s="132"/>
      <c r="H1479" s="132"/>
      <c r="I1479" s="132"/>
      <c r="J1479" s="132"/>
      <c r="K1479" s="132"/>
      <c r="L1479" s="133"/>
      <c r="M1479" s="134"/>
      <c r="N1479" s="132"/>
      <c r="O1479" s="132"/>
      <c r="P1479" s="134" t="str">
        <f t="shared" si="314"/>
        <v>nepildyti</v>
      </c>
      <c r="Q1479" s="135" t="str">
        <f t="shared" si="314"/>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22"/>
        <v>0</v>
      </c>
      <c r="BH1479" s="54">
        <f t="shared" si="315"/>
        <v>0</v>
      </c>
      <c r="BI1479" s="54">
        <f t="shared" si="310"/>
        <v>0</v>
      </c>
      <c r="BJ1479" s="54">
        <f t="shared" si="323"/>
        <v>0</v>
      </c>
      <c r="BK1479" s="54">
        <f t="shared" si="311"/>
        <v>0</v>
      </c>
      <c r="BL1479" s="54">
        <f t="shared" si="316"/>
        <v>0</v>
      </c>
      <c r="BM1479" s="54">
        <f t="shared" si="317"/>
        <v>0</v>
      </c>
      <c r="BN1479" s="54" t="str">
        <f t="shared" si="318"/>
        <v>ne</v>
      </c>
      <c r="BO1479" s="54" t="str">
        <f t="shared" si="319"/>
        <v>ne</v>
      </c>
      <c r="BP1479" s="54" t="str">
        <f t="shared" si="319"/>
        <v>ne</v>
      </c>
      <c r="BQ1479" s="54" t="str">
        <f t="shared" si="320"/>
        <v>ne</v>
      </c>
      <c r="BR1479" s="54" t="str">
        <f t="shared" si="321"/>
        <v>ne</v>
      </c>
      <c r="BS1479" s="54" t="str">
        <f t="shared" si="312"/>
        <v>ne</v>
      </c>
    </row>
    <row r="1480" spans="2:71" x14ac:dyDescent="0.2">
      <c r="B1480" s="54" t="e">
        <f>VLOOKUP(E1480,'VPS1'!$J$10:$J$29,1,FALSE)</f>
        <v>#N/A</v>
      </c>
      <c r="C1480" s="131" t="str">
        <f t="shared" si="313"/>
        <v/>
      </c>
      <c r="D1480" s="132"/>
      <c r="E1480" s="132"/>
      <c r="F1480" s="55"/>
      <c r="G1480" s="132"/>
      <c r="H1480" s="132"/>
      <c r="I1480" s="132"/>
      <c r="J1480" s="132"/>
      <c r="K1480" s="132"/>
      <c r="L1480" s="133"/>
      <c r="M1480" s="134"/>
      <c r="N1480" s="132"/>
      <c r="O1480" s="132"/>
      <c r="P1480" s="134" t="str">
        <f t="shared" si="314"/>
        <v>nepildyti</v>
      </c>
      <c r="Q1480" s="135" t="str">
        <f t="shared" si="314"/>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22"/>
        <v>0</v>
      </c>
      <c r="BH1480" s="54">
        <f t="shared" si="315"/>
        <v>0</v>
      </c>
      <c r="BI1480" s="54">
        <f t="shared" si="310"/>
        <v>0</v>
      </c>
      <c r="BJ1480" s="54">
        <f t="shared" si="323"/>
        <v>0</v>
      </c>
      <c r="BK1480" s="54">
        <f t="shared" si="311"/>
        <v>0</v>
      </c>
      <c r="BL1480" s="54">
        <f t="shared" si="316"/>
        <v>0</v>
      </c>
      <c r="BM1480" s="54">
        <f t="shared" si="317"/>
        <v>0</v>
      </c>
      <c r="BN1480" s="54" t="str">
        <f t="shared" si="318"/>
        <v>ne</v>
      </c>
      <c r="BO1480" s="54" t="str">
        <f t="shared" si="319"/>
        <v>ne</v>
      </c>
      <c r="BP1480" s="54" t="str">
        <f t="shared" si="319"/>
        <v>ne</v>
      </c>
      <c r="BQ1480" s="54" t="str">
        <f t="shared" si="320"/>
        <v>ne</v>
      </c>
      <c r="BR1480" s="54" t="str">
        <f t="shared" si="321"/>
        <v>ne</v>
      </c>
      <c r="BS1480" s="54" t="str">
        <f t="shared" si="312"/>
        <v>ne</v>
      </c>
    </row>
    <row r="1481" spans="2:71" x14ac:dyDescent="0.2">
      <c r="B1481" s="54" t="e">
        <f>VLOOKUP(E1481,'VPS1'!$J$10:$J$29,1,FALSE)</f>
        <v>#N/A</v>
      </c>
      <c r="C1481" s="131" t="str">
        <f t="shared" si="313"/>
        <v/>
      </c>
      <c r="D1481" s="132"/>
      <c r="E1481" s="132"/>
      <c r="F1481" s="55"/>
      <c r="G1481" s="132"/>
      <c r="H1481" s="132"/>
      <c r="I1481" s="132"/>
      <c r="J1481" s="132"/>
      <c r="K1481" s="132"/>
      <c r="L1481" s="133"/>
      <c r="M1481" s="134"/>
      <c r="N1481" s="132"/>
      <c r="O1481" s="132"/>
      <c r="P1481" s="134" t="str">
        <f t="shared" si="314"/>
        <v>nepildyti</v>
      </c>
      <c r="Q1481" s="135" t="str">
        <f t="shared" si="314"/>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22"/>
        <v>0</v>
      </c>
      <c r="BH1481" s="54">
        <f t="shared" si="315"/>
        <v>0</v>
      </c>
      <c r="BI1481" s="54">
        <f t="shared" si="310"/>
        <v>0</v>
      </c>
      <c r="BJ1481" s="54">
        <f t="shared" si="323"/>
        <v>0</v>
      </c>
      <c r="BK1481" s="54">
        <f t="shared" si="311"/>
        <v>0</v>
      </c>
      <c r="BL1481" s="54">
        <f t="shared" si="316"/>
        <v>0</v>
      </c>
      <c r="BM1481" s="54">
        <f t="shared" si="317"/>
        <v>0</v>
      </c>
      <c r="BN1481" s="54" t="str">
        <f t="shared" si="318"/>
        <v>ne</v>
      </c>
      <c r="BO1481" s="54" t="str">
        <f t="shared" si="319"/>
        <v>ne</v>
      </c>
      <c r="BP1481" s="54" t="str">
        <f t="shared" si="319"/>
        <v>ne</v>
      </c>
      <c r="BQ1481" s="54" t="str">
        <f t="shared" si="320"/>
        <v>ne</v>
      </c>
      <c r="BR1481" s="54" t="str">
        <f t="shared" si="321"/>
        <v>ne</v>
      </c>
      <c r="BS1481" s="54" t="str">
        <f t="shared" si="312"/>
        <v>ne</v>
      </c>
    </row>
    <row r="1482" spans="2:71" x14ac:dyDescent="0.2">
      <c r="B1482" s="54" t="e">
        <f>VLOOKUP(E1482,'VPS1'!$J$10:$J$29,1,FALSE)</f>
        <v>#N/A</v>
      </c>
      <c r="C1482" s="131" t="str">
        <f t="shared" si="313"/>
        <v/>
      </c>
      <c r="D1482" s="132"/>
      <c r="E1482" s="132"/>
      <c r="F1482" s="55"/>
      <c r="G1482" s="132"/>
      <c r="H1482" s="132"/>
      <c r="I1482" s="132"/>
      <c r="J1482" s="132"/>
      <c r="K1482" s="132"/>
      <c r="L1482" s="133"/>
      <c r="M1482" s="134"/>
      <c r="N1482" s="132"/>
      <c r="O1482" s="132"/>
      <c r="P1482" s="134" t="str">
        <f t="shared" si="314"/>
        <v>nepildyti</v>
      </c>
      <c r="Q1482" s="135" t="str">
        <f t="shared" si="314"/>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22"/>
        <v>0</v>
      </c>
      <c r="BH1482" s="54">
        <f t="shared" si="315"/>
        <v>0</v>
      </c>
      <c r="BI1482" s="54">
        <f t="shared" ref="BI1482:BI1545" si="324">IF($AH1482&gt;0,YEAR($AH1482),)</f>
        <v>0</v>
      </c>
      <c r="BJ1482" s="54">
        <f t="shared" si="323"/>
        <v>0</v>
      </c>
      <c r="BK1482" s="54">
        <f t="shared" ref="BK1482:BK1545" si="325">IF($AJ1482&gt;0,YEAR($AJ1482),)</f>
        <v>0</v>
      </c>
      <c r="BL1482" s="54">
        <f t="shared" si="316"/>
        <v>0</v>
      </c>
      <c r="BM1482" s="54">
        <f t="shared" si="317"/>
        <v>0</v>
      </c>
      <c r="BN1482" s="54" t="str">
        <f t="shared" si="318"/>
        <v>ne</v>
      </c>
      <c r="BO1482" s="54" t="str">
        <f t="shared" si="319"/>
        <v>ne</v>
      </c>
      <c r="BP1482" s="54" t="str">
        <f t="shared" si="319"/>
        <v>ne</v>
      </c>
      <c r="BQ1482" s="54" t="str">
        <f t="shared" si="320"/>
        <v>ne</v>
      </c>
      <c r="BR1482" s="54" t="str">
        <f t="shared" si="321"/>
        <v>ne</v>
      </c>
      <c r="BS1482" s="54" t="str">
        <f t="shared" ref="BS1482:BS1545" si="326">IF(BK1482&gt;0,"taip","ne")</f>
        <v>ne</v>
      </c>
    </row>
    <row r="1483" spans="2:71" x14ac:dyDescent="0.2">
      <c r="B1483" s="54" t="e">
        <f>VLOOKUP(E1483,'VPS1'!$J$10:$J$29,1,FALSE)</f>
        <v>#N/A</v>
      </c>
      <c r="C1483" s="131" t="str">
        <f t="shared" ref="C1483:C1546" si="327">LEFT(E1483,4)</f>
        <v/>
      </c>
      <c r="D1483" s="132"/>
      <c r="E1483" s="132"/>
      <c r="F1483" s="55"/>
      <c r="G1483" s="132"/>
      <c r="H1483" s="132"/>
      <c r="I1483" s="132"/>
      <c r="J1483" s="132"/>
      <c r="K1483" s="132"/>
      <c r="L1483" s="133"/>
      <c r="M1483" s="134"/>
      <c r="N1483" s="132"/>
      <c r="O1483" s="132"/>
      <c r="P1483" s="134" t="str">
        <f t="shared" ref="P1483:Q1546" si="328">IF($N1483="fizinis asmuo","užpildykite","nepildyti")</f>
        <v>nepildyti</v>
      </c>
      <c r="Q1483" s="135" t="str">
        <f t="shared" si="328"/>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22"/>
        <v>0</v>
      </c>
      <c r="BH1483" s="54">
        <f t="shared" ref="BH1483:BH1546" si="329">IF($AF1483&gt;0,YEAR($AF1483),)</f>
        <v>0</v>
      </c>
      <c r="BI1483" s="54">
        <f t="shared" si="324"/>
        <v>0</v>
      </c>
      <c r="BJ1483" s="54">
        <f t="shared" si="323"/>
        <v>0</v>
      </c>
      <c r="BK1483" s="54">
        <f t="shared" si="325"/>
        <v>0</v>
      </c>
      <c r="BL1483" s="54">
        <f t="shared" ref="BL1483:BL1546" si="330">IF($AK1483&gt;0,$AK1483,)</f>
        <v>0</v>
      </c>
      <c r="BM1483" s="54">
        <f t="shared" ref="BM1483:BM1546" si="331">IF($AL1483&gt;0,$AL1483,)</f>
        <v>0</v>
      </c>
      <c r="BN1483" s="54" t="str">
        <f t="shared" ref="BN1483:BN1546" si="332">IF(BH1483&gt;0,"taip","ne")</f>
        <v>ne</v>
      </c>
      <c r="BO1483" s="54" t="str">
        <f t="shared" ref="BO1483:BP1546" si="333">IF(BI1483&gt;0,"taip","ne")</f>
        <v>ne</v>
      </c>
      <c r="BP1483" s="54" t="str">
        <f t="shared" si="333"/>
        <v>ne</v>
      </c>
      <c r="BQ1483" s="54" t="str">
        <f t="shared" ref="BQ1483:BQ1546" si="334">IF(BL1483&gt;0,"taip","ne")</f>
        <v>ne</v>
      </c>
      <c r="BR1483" s="54" t="str">
        <f t="shared" ref="BR1483:BR1546" si="335">IF(BM1483&gt;0,"taip","ne")</f>
        <v>ne</v>
      </c>
      <c r="BS1483" s="54" t="str">
        <f t="shared" si="326"/>
        <v>ne</v>
      </c>
    </row>
    <row r="1484" spans="2:71" x14ac:dyDescent="0.2">
      <c r="B1484" s="54" t="e">
        <f>VLOOKUP(E1484,'VPS1'!$J$10:$J$29,1,FALSE)</f>
        <v>#N/A</v>
      </c>
      <c r="C1484" s="131" t="str">
        <f t="shared" si="327"/>
        <v/>
      </c>
      <c r="D1484" s="132"/>
      <c r="E1484" s="132"/>
      <c r="F1484" s="55"/>
      <c r="G1484" s="132"/>
      <c r="H1484" s="132"/>
      <c r="I1484" s="132"/>
      <c r="J1484" s="132"/>
      <c r="K1484" s="132"/>
      <c r="L1484" s="133"/>
      <c r="M1484" s="134"/>
      <c r="N1484" s="132"/>
      <c r="O1484" s="132"/>
      <c r="P1484" s="134" t="str">
        <f t="shared" si="328"/>
        <v>nepildyti</v>
      </c>
      <c r="Q1484" s="135" t="str">
        <f t="shared" si="32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22"/>
        <v>0</v>
      </c>
      <c r="BH1484" s="54">
        <f t="shared" si="329"/>
        <v>0</v>
      </c>
      <c r="BI1484" s="54">
        <f t="shared" si="324"/>
        <v>0</v>
      </c>
      <c r="BJ1484" s="54">
        <f t="shared" si="323"/>
        <v>0</v>
      </c>
      <c r="BK1484" s="54">
        <f t="shared" si="325"/>
        <v>0</v>
      </c>
      <c r="BL1484" s="54">
        <f t="shared" si="330"/>
        <v>0</v>
      </c>
      <c r="BM1484" s="54">
        <f t="shared" si="331"/>
        <v>0</v>
      </c>
      <c r="BN1484" s="54" t="str">
        <f t="shared" si="332"/>
        <v>ne</v>
      </c>
      <c r="BO1484" s="54" t="str">
        <f t="shared" si="333"/>
        <v>ne</v>
      </c>
      <c r="BP1484" s="54" t="str">
        <f t="shared" si="333"/>
        <v>ne</v>
      </c>
      <c r="BQ1484" s="54" t="str">
        <f t="shared" si="334"/>
        <v>ne</v>
      </c>
      <c r="BR1484" s="54" t="str">
        <f t="shared" si="335"/>
        <v>ne</v>
      </c>
      <c r="BS1484" s="54" t="str">
        <f t="shared" si="326"/>
        <v>ne</v>
      </c>
    </row>
    <row r="1485" spans="2:71" x14ac:dyDescent="0.2">
      <c r="B1485" s="54" t="e">
        <f>VLOOKUP(E1485,'VPS1'!$J$10:$J$29,1,FALSE)</f>
        <v>#N/A</v>
      </c>
      <c r="C1485" s="131" t="str">
        <f t="shared" si="327"/>
        <v/>
      </c>
      <c r="D1485" s="132"/>
      <c r="E1485" s="132"/>
      <c r="F1485" s="55"/>
      <c r="G1485" s="132"/>
      <c r="H1485" s="132"/>
      <c r="I1485" s="132"/>
      <c r="J1485" s="132"/>
      <c r="K1485" s="132"/>
      <c r="L1485" s="133"/>
      <c r="M1485" s="134"/>
      <c r="N1485" s="132"/>
      <c r="O1485" s="132"/>
      <c r="P1485" s="134" t="str">
        <f t="shared" si="328"/>
        <v>nepildyti</v>
      </c>
      <c r="Q1485" s="135" t="str">
        <f t="shared" si="32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22"/>
        <v>0</v>
      </c>
      <c r="BH1485" s="54">
        <f t="shared" si="329"/>
        <v>0</v>
      </c>
      <c r="BI1485" s="54">
        <f t="shared" si="324"/>
        <v>0</v>
      </c>
      <c r="BJ1485" s="54">
        <f t="shared" si="323"/>
        <v>0</v>
      </c>
      <c r="BK1485" s="54">
        <f t="shared" si="325"/>
        <v>0</v>
      </c>
      <c r="BL1485" s="54">
        <f t="shared" si="330"/>
        <v>0</v>
      </c>
      <c r="BM1485" s="54">
        <f t="shared" si="331"/>
        <v>0</v>
      </c>
      <c r="BN1485" s="54" t="str">
        <f t="shared" si="332"/>
        <v>ne</v>
      </c>
      <c r="BO1485" s="54" t="str">
        <f t="shared" si="333"/>
        <v>ne</v>
      </c>
      <c r="BP1485" s="54" t="str">
        <f t="shared" si="333"/>
        <v>ne</v>
      </c>
      <c r="BQ1485" s="54" t="str">
        <f t="shared" si="334"/>
        <v>ne</v>
      </c>
      <c r="BR1485" s="54" t="str">
        <f t="shared" si="335"/>
        <v>ne</v>
      </c>
      <c r="BS1485" s="54" t="str">
        <f t="shared" si="326"/>
        <v>ne</v>
      </c>
    </row>
    <row r="1486" spans="2:71" x14ac:dyDescent="0.2">
      <c r="B1486" s="54" t="e">
        <f>VLOOKUP(E1486,'VPS1'!$J$10:$J$29,1,FALSE)</f>
        <v>#N/A</v>
      </c>
      <c r="C1486" s="131" t="str">
        <f t="shared" si="327"/>
        <v/>
      </c>
      <c r="D1486" s="132"/>
      <c r="E1486" s="132"/>
      <c r="F1486" s="55"/>
      <c r="G1486" s="132"/>
      <c r="H1486" s="132"/>
      <c r="I1486" s="132"/>
      <c r="J1486" s="132"/>
      <c r="K1486" s="132"/>
      <c r="L1486" s="133"/>
      <c r="M1486" s="134"/>
      <c r="N1486" s="132"/>
      <c r="O1486" s="132"/>
      <c r="P1486" s="134" t="str">
        <f t="shared" si="328"/>
        <v>nepildyti</v>
      </c>
      <c r="Q1486" s="135" t="str">
        <f t="shared" si="32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22"/>
        <v>0</v>
      </c>
      <c r="BH1486" s="54">
        <f t="shared" si="329"/>
        <v>0</v>
      </c>
      <c r="BI1486" s="54">
        <f t="shared" si="324"/>
        <v>0</v>
      </c>
      <c r="BJ1486" s="54">
        <f t="shared" si="323"/>
        <v>0</v>
      </c>
      <c r="BK1486" s="54">
        <f t="shared" si="325"/>
        <v>0</v>
      </c>
      <c r="BL1486" s="54">
        <f t="shared" si="330"/>
        <v>0</v>
      </c>
      <c r="BM1486" s="54">
        <f t="shared" si="331"/>
        <v>0</v>
      </c>
      <c r="BN1486" s="54" t="str">
        <f t="shared" si="332"/>
        <v>ne</v>
      </c>
      <c r="BO1486" s="54" t="str">
        <f t="shared" si="333"/>
        <v>ne</v>
      </c>
      <c r="BP1486" s="54" t="str">
        <f t="shared" si="333"/>
        <v>ne</v>
      </c>
      <c r="BQ1486" s="54" t="str">
        <f t="shared" si="334"/>
        <v>ne</v>
      </c>
      <c r="BR1486" s="54" t="str">
        <f t="shared" si="335"/>
        <v>ne</v>
      </c>
      <c r="BS1486" s="54" t="str">
        <f t="shared" si="326"/>
        <v>ne</v>
      </c>
    </row>
    <row r="1487" spans="2:71" x14ac:dyDescent="0.2">
      <c r="B1487" s="54" t="e">
        <f>VLOOKUP(E1487,'VPS1'!$J$10:$J$29,1,FALSE)</f>
        <v>#N/A</v>
      </c>
      <c r="C1487" s="131" t="str">
        <f t="shared" si="327"/>
        <v/>
      </c>
      <c r="D1487" s="132"/>
      <c r="E1487" s="132"/>
      <c r="F1487" s="55"/>
      <c r="G1487" s="132"/>
      <c r="H1487" s="132"/>
      <c r="I1487" s="132"/>
      <c r="J1487" s="132"/>
      <c r="K1487" s="132"/>
      <c r="L1487" s="133"/>
      <c r="M1487" s="134"/>
      <c r="N1487" s="132"/>
      <c r="O1487" s="132"/>
      <c r="P1487" s="134" t="str">
        <f t="shared" si="328"/>
        <v>nepildyti</v>
      </c>
      <c r="Q1487" s="135" t="str">
        <f t="shared" si="32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22"/>
        <v>0</v>
      </c>
      <c r="BH1487" s="54">
        <f t="shared" si="329"/>
        <v>0</v>
      </c>
      <c r="BI1487" s="54">
        <f t="shared" si="324"/>
        <v>0</v>
      </c>
      <c r="BJ1487" s="54">
        <f t="shared" si="323"/>
        <v>0</v>
      </c>
      <c r="BK1487" s="54">
        <f t="shared" si="325"/>
        <v>0</v>
      </c>
      <c r="BL1487" s="54">
        <f t="shared" si="330"/>
        <v>0</v>
      </c>
      <c r="BM1487" s="54">
        <f t="shared" si="331"/>
        <v>0</v>
      </c>
      <c r="BN1487" s="54" t="str">
        <f t="shared" si="332"/>
        <v>ne</v>
      </c>
      <c r="BO1487" s="54" t="str">
        <f t="shared" si="333"/>
        <v>ne</v>
      </c>
      <c r="BP1487" s="54" t="str">
        <f t="shared" si="333"/>
        <v>ne</v>
      </c>
      <c r="BQ1487" s="54" t="str">
        <f t="shared" si="334"/>
        <v>ne</v>
      </c>
      <c r="BR1487" s="54" t="str">
        <f t="shared" si="335"/>
        <v>ne</v>
      </c>
      <c r="BS1487" s="54" t="str">
        <f t="shared" si="326"/>
        <v>ne</v>
      </c>
    </row>
    <row r="1488" spans="2:71" x14ac:dyDescent="0.2">
      <c r="B1488" s="54" t="e">
        <f>VLOOKUP(E1488,'VPS1'!$J$10:$J$29,1,FALSE)</f>
        <v>#N/A</v>
      </c>
      <c r="C1488" s="131" t="str">
        <f t="shared" si="327"/>
        <v/>
      </c>
      <c r="D1488" s="132"/>
      <c r="E1488" s="132"/>
      <c r="F1488" s="55"/>
      <c r="G1488" s="132"/>
      <c r="H1488" s="132"/>
      <c r="I1488" s="132"/>
      <c r="J1488" s="132"/>
      <c r="K1488" s="132"/>
      <c r="L1488" s="133"/>
      <c r="M1488" s="134"/>
      <c r="N1488" s="132"/>
      <c r="O1488" s="132"/>
      <c r="P1488" s="134" t="str">
        <f t="shared" si="328"/>
        <v>nepildyti</v>
      </c>
      <c r="Q1488" s="135" t="str">
        <f t="shared" si="32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22"/>
        <v>0</v>
      </c>
      <c r="BH1488" s="54">
        <f t="shared" si="329"/>
        <v>0</v>
      </c>
      <c r="BI1488" s="54">
        <f t="shared" si="324"/>
        <v>0</v>
      </c>
      <c r="BJ1488" s="54">
        <f t="shared" si="323"/>
        <v>0</v>
      </c>
      <c r="BK1488" s="54">
        <f t="shared" si="325"/>
        <v>0</v>
      </c>
      <c r="BL1488" s="54">
        <f t="shared" si="330"/>
        <v>0</v>
      </c>
      <c r="BM1488" s="54">
        <f t="shared" si="331"/>
        <v>0</v>
      </c>
      <c r="BN1488" s="54" t="str">
        <f t="shared" si="332"/>
        <v>ne</v>
      </c>
      <c r="BO1488" s="54" t="str">
        <f t="shared" si="333"/>
        <v>ne</v>
      </c>
      <c r="BP1488" s="54" t="str">
        <f t="shared" si="333"/>
        <v>ne</v>
      </c>
      <c r="BQ1488" s="54" t="str">
        <f t="shared" si="334"/>
        <v>ne</v>
      </c>
      <c r="BR1488" s="54" t="str">
        <f t="shared" si="335"/>
        <v>ne</v>
      </c>
      <c r="BS1488" s="54" t="str">
        <f t="shared" si="326"/>
        <v>ne</v>
      </c>
    </row>
    <row r="1489" spans="2:71" x14ac:dyDescent="0.2">
      <c r="B1489" s="54" t="e">
        <f>VLOOKUP(E1489,'VPS1'!$J$10:$J$29,1,FALSE)</f>
        <v>#N/A</v>
      </c>
      <c r="C1489" s="131" t="str">
        <f t="shared" si="327"/>
        <v/>
      </c>
      <c r="D1489" s="132"/>
      <c r="E1489" s="132"/>
      <c r="F1489" s="55"/>
      <c r="G1489" s="132"/>
      <c r="H1489" s="132"/>
      <c r="I1489" s="132"/>
      <c r="J1489" s="132"/>
      <c r="K1489" s="132"/>
      <c r="L1489" s="133"/>
      <c r="M1489" s="134"/>
      <c r="N1489" s="132"/>
      <c r="O1489" s="132"/>
      <c r="P1489" s="134" t="str">
        <f t="shared" si="328"/>
        <v>nepildyti</v>
      </c>
      <c r="Q1489" s="135" t="str">
        <f t="shared" si="32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22"/>
        <v>0</v>
      </c>
      <c r="BH1489" s="54">
        <f t="shared" si="329"/>
        <v>0</v>
      </c>
      <c r="BI1489" s="54">
        <f t="shared" si="324"/>
        <v>0</v>
      </c>
      <c r="BJ1489" s="54">
        <f t="shared" si="323"/>
        <v>0</v>
      </c>
      <c r="BK1489" s="54">
        <f t="shared" si="325"/>
        <v>0</v>
      </c>
      <c r="BL1489" s="54">
        <f t="shared" si="330"/>
        <v>0</v>
      </c>
      <c r="BM1489" s="54">
        <f t="shared" si="331"/>
        <v>0</v>
      </c>
      <c r="BN1489" s="54" t="str">
        <f t="shared" si="332"/>
        <v>ne</v>
      </c>
      <c r="BO1489" s="54" t="str">
        <f t="shared" si="333"/>
        <v>ne</v>
      </c>
      <c r="BP1489" s="54" t="str">
        <f t="shared" si="333"/>
        <v>ne</v>
      </c>
      <c r="BQ1489" s="54" t="str">
        <f t="shared" si="334"/>
        <v>ne</v>
      </c>
      <c r="BR1489" s="54" t="str">
        <f t="shared" si="335"/>
        <v>ne</v>
      </c>
      <c r="BS1489" s="54" t="str">
        <f t="shared" si="326"/>
        <v>ne</v>
      </c>
    </row>
    <row r="1490" spans="2:71" x14ac:dyDescent="0.2">
      <c r="B1490" s="54" t="e">
        <f>VLOOKUP(E1490,'VPS1'!$J$10:$J$29,1,FALSE)</f>
        <v>#N/A</v>
      </c>
      <c r="C1490" s="131" t="str">
        <f t="shared" si="327"/>
        <v/>
      </c>
      <c r="D1490" s="132"/>
      <c r="E1490" s="132"/>
      <c r="F1490" s="55"/>
      <c r="G1490" s="132"/>
      <c r="H1490" s="132"/>
      <c r="I1490" s="132"/>
      <c r="J1490" s="132"/>
      <c r="K1490" s="132"/>
      <c r="L1490" s="133"/>
      <c r="M1490" s="134"/>
      <c r="N1490" s="132"/>
      <c r="O1490" s="132"/>
      <c r="P1490" s="134" t="str">
        <f t="shared" si="328"/>
        <v>nepildyti</v>
      </c>
      <c r="Q1490" s="135" t="str">
        <f t="shared" si="32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si="322"/>
        <v>0</v>
      </c>
      <c r="BH1490" s="54">
        <f t="shared" si="329"/>
        <v>0</v>
      </c>
      <c r="BI1490" s="54">
        <f t="shared" si="324"/>
        <v>0</v>
      </c>
      <c r="BJ1490" s="54">
        <f t="shared" si="323"/>
        <v>0</v>
      </c>
      <c r="BK1490" s="54">
        <f t="shared" si="325"/>
        <v>0</v>
      </c>
      <c r="BL1490" s="54">
        <f t="shared" si="330"/>
        <v>0</v>
      </c>
      <c r="BM1490" s="54">
        <f t="shared" si="331"/>
        <v>0</v>
      </c>
      <c r="BN1490" s="54" t="str">
        <f t="shared" si="332"/>
        <v>ne</v>
      </c>
      <c r="BO1490" s="54" t="str">
        <f t="shared" si="333"/>
        <v>ne</v>
      </c>
      <c r="BP1490" s="54" t="str">
        <f t="shared" si="333"/>
        <v>ne</v>
      </c>
      <c r="BQ1490" s="54" t="str">
        <f t="shared" si="334"/>
        <v>ne</v>
      </c>
      <c r="BR1490" s="54" t="str">
        <f t="shared" si="335"/>
        <v>ne</v>
      </c>
      <c r="BS1490" s="54" t="str">
        <f t="shared" si="326"/>
        <v>ne</v>
      </c>
    </row>
    <row r="1491" spans="2:71" x14ac:dyDescent="0.2">
      <c r="B1491" s="54" t="e">
        <f>VLOOKUP(E1491,'VPS1'!$J$10:$J$29,1,FALSE)</f>
        <v>#N/A</v>
      </c>
      <c r="C1491" s="131" t="str">
        <f t="shared" si="327"/>
        <v/>
      </c>
      <c r="D1491" s="132"/>
      <c r="E1491" s="132"/>
      <c r="F1491" s="55"/>
      <c r="G1491" s="132"/>
      <c r="H1491" s="132"/>
      <c r="I1491" s="132"/>
      <c r="J1491" s="132"/>
      <c r="K1491" s="132"/>
      <c r="L1491" s="133"/>
      <c r="M1491" s="134"/>
      <c r="N1491" s="132"/>
      <c r="O1491" s="132"/>
      <c r="P1491" s="134" t="str">
        <f t="shared" si="328"/>
        <v>nepildyti</v>
      </c>
      <c r="Q1491" s="135" t="str">
        <f t="shared" si="32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22"/>
        <v>0</v>
      </c>
      <c r="BH1491" s="54">
        <f t="shared" si="329"/>
        <v>0</v>
      </c>
      <c r="BI1491" s="54">
        <f t="shared" si="324"/>
        <v>0</v>
      </c>
      <c r="BJ1491" s="54">
        <f t="shared" si="323"/>
        <v>0</v>
      </c>
      <c r="BK1491" s="54">
        <f t="shared" si="325"/>
        <v>0</v>
      </c>
      <c r="BL1491" s="54">
        <f t="shared" si="330"/>
        <v>0</v>
      </c>
      <c r="BM1491" s="54">
        <f t="shared" si="331"/>
        <v>0</v>
      </c>
      <c r="BN1491" s="54" t="str">
        <f t="shared" si="332"/>
        <v>ne</v>
      </c>
      <c r="BO1491" s="54" t="str">
        <f t="shared" si="333"/>
        <v>ne</v>
      </c>
      <c r="BP1491" s="54" t="str">
        <f t="shared" si="333"/>
        <v>ne</v>
      </c>
      <c r="BQ1491" s="54" t="str">
        <f t="shared" si="334"/>
        <v>ne</v>
      </c>
      <c r="BR1491" s="54" t="str">
        <f t="shared" si="335"/>
        <v>ne</v>
      </c>
      <c r="BS1491" s="54" t="str">
        <f t="shared" si="326"/>
        <v>ne</v>
      </c>
    </row>
    <row r="1492" spans="2:71" x14ac:dyDescent="0.2">
      <c r="B1492" s="54" t="e">
        <f>VLOOKUP(E1492,'VPS1'!$J$10:$J$29,1,FALSE)</f>
        <v>#N/A</v>
      </c>
      <c r="C1492" s="131" t="str">
        <f t="shared" si="327"/>
        <v/>
      </c>
      <c r="D1492" s="132"/>
      <c r="E1492" s="132"/>
      <c r="F1492" s="55"/>
      <c r="G1492" s="132"/>
      <c r="H1492" s="132"/>
      <c r="I1492" s="132"/>
      <c r="J1492" s="132"/>
      <c r="K1492" s="132"/>
      <c r="L1492" s="133"/>
      <c r="M1492" s="134"/>
      <c r="N1492" s="132"/>
      <c r="O1492" s="132"/>
      <c r="P1492" s="134" t="str">
        <f t="shared" si="328"/>
        <v>nepildyti</v>
      </c>
      <c r="Q1492" s="135" t="str">
        <f t="shared" si="32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22"/>
        <v>0</v>
      </c>
      <c r="BH1492" s="54">
        <f t="shared" si="329"/>
        <v>0</v>
      </c>
      <c r="BI1492" s="54">
        <f t="shared" si="324"/>
        <v>0</v>
      </c>
      <c r="BJ1492" s="54">
        <f t="shared" si="323"/>
        <v>0</v>
      </c>
      <c r="BK1492" s="54">
        <f t="shared" si="325"/>
        <v>0</v>
      </c>
      <c r="BL1492" s="54">
        <f t="shared" si="330"/>
        <v>0</v>
      </c>
      <c r="BM1492" s="54">
        <f t="shared" si="331"/>
        <v>0</v>
      </c>
      <c r="BN1492" s="54" t="str">
        <f t="shared" si="332"/>
        <v>ne</v>
      </c>
      <c r="BO1492" s="54" t="str">
        <f t="shared" si="333"/>
        <v>ne</v>
      </c>
      <c r="BP1492" s="54" t="str">
        <f t="shared" si="333"/>
        <v>ne</v>
      </c>
      <c r="BQ1492" s="54" t="str">
        <f t="shared" si="334"/>
        <v>ne</v>
      </c>
      <c r="BR1492" s="54" t="str">
        <f t="shared" si="335"/>
        <v>ne</v>
      </c>
      <c r="BS1492" s="54" t="str">
        <f t="shared" si="326"/>
        <v>ne</v>
      </c>
    </row>
    <row r="1493" spans="2:71" x14ac:dyDescent="0.2">
      <c r="B1493" s="54" t="e">
        <f>VLOOKUP(E1493,'VPS1'!$J$10:$J$29,1,FALSE)</f>
        <v>#N/A</v>
      </c>
      <c r="C1493" s="131" t="str">
        <f t="shared" si="327"/>
        <v/>
      </c>
      <c r="D1493" s="132"/>
      <c r="E1493" s="132"/>
      <c r="F1493" s="55"/>
      <c r="G1493" s="132"/>
      <c r="H1493" s="132"/>
      <c r="I1493" s="132"/>
      <c r="J1493" s="132"/>
      <c r="K1493" s="132"/>
      <c r="L1493" s="133"/>
      <c r="M1493" s="134"/>
      <c r="N1493" s="132"/>
      <c r="O1493" s="132"/>
      <c r="P1493" s="134" t="str">
        <f t="shared" si="328"/>
        <v>nepildyti</v>
      </c>
      <c r="Q1493" s="135" t="str">
        <f t="shared" si="32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22"/>
        <v>0</v>
      </c>
      <c r="BH1493" s="54">
        <f t="shared" si="329"/>
        <v>0</v>
      </c>
      <c r="BI1493" s="54">
        <f t="shared" si="324"/>
        <v>0</v>
      </c>
      <c r="BJ1493" s="54">
        <f t="shared" si="323"/>
        <v>0</v>
      </c>
      <c r="BK1493" s="54">
        <f t="shared" si="325"/>
        <v>0</v>
      </c>
      <c r="BL1493" s="54">
        <f t="shared" si="330"/>
        <v>0</v>
      </c>
      <c r="BM1493" s="54">
        <f t="shared" si="331"/>
        <v>0</v>
      </c>
      <c r="BN1493" s="54" t="str">
        <f t="shared" si="332"/>
        <v>ne</v>
      </c>
      <c r="BO1493" s="54" t="str">
        <f t="shared" si="333"/>
        <v>ne</v>
      </c>
      <c r="BP1493" s="54" t="str">
        <f t="shared" si="333"/>
        <v>ne</v>
      </c>
      <c r="BQ1493" s="54" t="str">
        <f t="shared" si="334"/>
        <v>ne</v>
      </c>
      <c r="BR1493" s="54" t="str">
        <f t="shared" si="335"/>
        <v>ne</v>
      </c>
      <c r="BS1493" s="54" t="str">
        <f t="shared" si="326"/>
        <v>ne</v>
      </c>
    </row>
    <row r="1494" spans="2:71" x14ac:dyDescent="0.2">
      <c r="B1494" s="54" t="e">
        <f>VLOOKUP(E1494,'VPS1'!$J$10:$J$29,1,FALSE)</f>
        <v>#N/A</v>
      </c>
      <c r="C1494" s="131" t="str">
        <f t="shared" si="327"/>
        <v/>
      </c>
      <c r="D1494" s="132"/>
      <c r="E1494" s="132"/>
      <c r="F1494" s="55"/>
      <c r="G1494" s="132"/>
      <c r="H1494" s="132"/>
      <c r="I1494" s="132"/>
      <c r="J1494" s="132"/>
      <c r="K1494" s="132"/>
      <c r="L1494" s="133"/>
      <c r="M1494" s="134"/>
      <c r="N1494" s="132"/>
      <c r="O1494" s="132"/>
      <c r="P1494" s="134" t="str">
        <f t="shared" si="328"/>
        <v>nepildyti</v>
      </c>
      <c r="Q1494" s="135" t="str">
        <f t="shared" si="32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ref="BG1494:BG1557" si="336">IF($F1494&gt;0,YEAR($F1494),)</f>
        <v>0</v>
      </c>
      <c r="BH1494" s="54">
        <f t="shared" si="329"/>
        <v>0</v>
      </c>
      <c r="BI1494" s="54">
        <f t="shared" si="324"/>
        <v>0</v>
      </c>
      <c r="BJ1494" s="54">
        <f t="shared" ref="BJ1494:BJ1557" si="337">IF($AI1494&gt;0,YEAR($AI1494),)</f>
        <v>0</v>
      </c>
      <c r="BK1494" s="54">
        <f t="shared" si="325"/>
        <v>0</v>
      </c>
      <c r="BL1494" s="54">
        <f t="shared" si="330"/>
        <v>0</v>
      </c>
      <c r="BM1494" s="54">
        <f t="shared" si="331"/>
        <v>0</v>
      </c>
      <c r="BN1494" s="54" t="str">
        <f t="shared" si="332"/>
        <v>ne</v>
      </c>
      <c r="BO1494" s="54" t="str">
        <f t="shared" si="333"/>
        <v>ne</v>
      </c>
      <c r="BP1494" s="54" t="str">
        <f t="shared" si="333"/>
        <v>ne</v>
      </c>
      <c r="BQ1494" s="54" t="str">
        <f t="shared" si="334"/>
        <v>ne</v>
      </c>
      <c r="BR1494" s="54" t="str">
        <f t="shared" si="335"/>
        <v>ne</v>
      </c>
      <c r="BS1494" s="54" t="str">
        <f t="shared" si="326"/>
        <v>ne</v>
      </c>
    </row>
    <row r="1495" spans="2:71" x14ac:dyDescent="0.2">
      <c r="B1495" s="54" t="e">
        <f>VLOOKUP(E1495,'VPS1'!$J$10:$J$29,1,FALSE)</f>
        <v>#N/A</v>
      </c>
      <c r="C1495" s="131" t="str">
        <f t="shared" si="327"/>
        <v/>
      </c>
      <c r="D1495" s="132"/>
      <c r="E1495" s="132"/>
      <c r="F1495" s="55"/>
      <c r="G1495" s="132"/>
      <c r="H1495" s="132"/>
      <c r="I1495" s="132"/>
      <c r="J1495" s="132"/>
      <c r="K1495" s="132"/>
      <c r="L1495" s="133"/>
      <c r="M1495" s="134"/>
      <c r="N1495" s="132"/>
      <c r="O1495" s="132"/>
      <c r="P1495" s="134" t="str">
        <f t="shared" si="328"/>
        <v>nepildyti</v>
      </c>
      <c r="Q1495" s="135" t="str">
        <f t="shared" si="32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si="336"/>
        <v>0</v>
      </c>
      <c r="BH1495" s="54">
        <f t="shared" si="329"/>
        <v>0</v>
      </c>
      <c r="BI1495" s="54">
        <f t="shared" si="324"/>
        <v>0</v>
      </c>
      <c r="BJ1495" s="54">
        <f t="shared" si="337"/>
        <v>0</v>
      </c>
      <c r="BK1495" s="54">
        <f t="shared" si="325"/>
        <v>0</v>
      </c>
      <c r="BL1495" s="54">
        <f t="shared" si="330"/>
        <v>0</v>
      </c>
      <c r="BM1495" s="54">
        <f t="shared" si="331"/>
        <v>0</v>
      </c>
      <c r="BN1495" s="54" t="str">
        <f t="shared" si="332"/>
        <v>ne</v>
      </c>
      <c r="BO1495" s="54" t="str">
        <f t="shared" si="333"/>
        <v>ne</v>
      </c>
      <c r="BP1495" s="54" t="str">
        <f t="shared" si="333"/>
        <v>ne</v>
      </c>
      <c r="BQ1495" s="54" t="str">
        <f t="shared" si="334"/>
        <v>ne</v>
      </c>
      <c r="BR1495" s="54" t="str">
        <f t="shared" si="335"/>
        <v>ne</v>
      </c>
      <c r="BS1495" s="54" t="str">
        <f t="shared" si="326"/>
        <v>ne</v>
      </c>
    </row>
    <row r="1496" spans="2:71" x14ac:dyDescent="0.2">
      <c r="B1496" s="54" t="e">
        <f>VLOOKUP(E1496,'VPS1'!$J$10:$J$29,1,FALSE)</f>
        <v>#N/A</v>
      </c>
      <c r="C1496" s="131" t="str">
        <f t="shared" si="327"/>
        <v/>
      </c>
      <c r="D1496" s="132"/>
      <c r="E1496" s="132"/>
      <c r="F1496" s="55"/>
      <c r="G1496" s="132"/>
      <c r="H1496" s="132"/>
      <c r="I1496" s="132"/>
      <c r="J1496" s="132"/>
      <c r="K1496" s="132"/>
      <c r="L1496" s="133"/>
      <c r="M1496" s="134"/>
      <c r="N1496" s="132"/>
      <c r="O1496" s="132"/>
      <c r="P1496" s="134" t="str">
        <f t="shared" si="328"/>
        <v>nepildyti</v>
      </c>
      <c r="Q1496" s="135" t="str">
        <f t="shared" si="32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36"/>
        <v>0</v>
      </c>
      <c r="BH1496" s="54">
        <f t="shared" si="329"/>
        <v>0</v>
      </c>
      <c r="BI1496" s="54">
        <f t="shared" si="324"/>
        <v>0</v>
      </c>
      <c r="BJ1496" s="54">
        <f t="shared" si="337"/>
        <v>0</v>
      </c>
      <c r="BK1496" s="54">
        <f t="shared" si="325"/>
        <v>0</v>
      </c>
      <c r="BL1496" s="54">
        <f t="shared" si="330"/>
        <v>0</v>
      </c>
      <c r="BM1496" s="54">
        <f t="shared" si="331"/>
        <v>0</v>
      </c>
      <c r="BN1496" s="54" t="str">
        <f t="shared" si="332"/>
        <v>ne</v>
      </c>
      <c r="BO1496" s="54" t="str">
        <f t="shared" si="333"/>
        <v>ne</v>
      </c>
      <c r="BP1496" s="54" t="str">
        <f t="shared" si="333"/>
        <v>ne</v>
      </c>
      <c r="BQ1496" s="54" t="str">
        <f t="shared" si="334"/>
        <v>ne</v>
      </c>
      <c r="BR1496" s="54" t="str">
        <f t="shared" si="335"/>
        <v>ne</v>
      </c>
      <c r="BS1496" s="54" t="str">
        <f t="shared" si="326"/>
        <v>ne</v>
      </c>
    </row>
    <row r="1497" spans="2:71" x14ac:dyDescent="0.2">
      <c r="B1497" s="54" t="e">
        <f>VLOOKUP(E1497,'VPS1'!$J$10:$J$29,1,FALSE)</f>
        <v>#N/A</v>
      </c>
      <c r="C1497" s="131" t="str">
        <f t="shared" si="327"/>
        <v/>
      </c>
      <c r="D1497" s="132"/>
      <c r="E1497" s="132"/>
      <c r="F1497" s="55"/>
      <c r="G1497" s="132"/>
      <c r="H1497" s="132"/>
      <c r="I1497" s="132"/>
      <c r="J1497" s="132"/>
      <c r="K1497" s="132"/>
      <c r="L1497" s="133"/>
      <c r="M1497" s="134"/>
      <c r="N1497" s="132"/>
      <c r="O1497" s="132"/>
      <c r="P1497" s="134" t="str">
        <f t="shared" si="328"/>
        <v>nepildyti</v>
      </c>
      <c r="Q1497" s="135" t="str">
        <f t="shared" si="32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36"/>
        <v>0</v>
      </c>
      <c r="BH1497" s="54">
        <f t="shared" si="329"/>
        <v>0</v>
      </c>
      <c r="BI1497" s="54">
        <f t="shared" si="324"/>
        <v>0</v>
      </c>
      <c r="BJ1497" s="54">
        <f t="shared" si="337"/>
        <v>0</v>
      </c>
      <c r="BK1497" s="54">
        <f t="shared" si="325"/>
        <v>0</v>
      </c>
      <c r="BL1497" s="54">
        <f t="shared" si="330"/>
        <v>0</v>
      </c>
      <c r="BM1497" s="54">
        <f t="shared" si="331"/>
        <v>0</v>
      </c>
      <c r="BN1497" s="54" t="str">
        <f t="shared" si="332"/>
        <v>ne</v>
      </c>
      <c r="BO1497" s="54" t="str">
        <f t="shared" si="333"/>
        <v>ne</v>
      </c>
      <c r="BP1497" s="54" t="str">
        <f t="shared" si="333"/>
        <v>ne</v>
      </c>
      <c r="BQ1497" s="54" t="str">
        <f t="shared" si="334"/>
        <v>ne</v>
      </c>
      <c r="BR1497" s="54" t="str">
        <f t="shared" si="335"/>
        <v>ne</v>
      </c>
      <c r="BS1497" s="54" t="str">
        <f t="shared" si="326"/>
        <v>ne</v>
      </c>
    </row>
    <row r="1498" spans="2:71" x14ac:dyDescent="0.2">
      <c r="B1498" s="54" t="e">
        <f>VLOOKUP(E1498,'VPS1'!$J$10:$J$29,1,FALSE)</f>
        <v>#N/A</v>
      </c>
      <c r="C1498" s="131" t="str">
        <f t="shared" si="327"/>
        <v/>
      </c>
      <c r="D1498" s="132"/>
      <c r="E1498" s="132"/>
      <c r="F1498" s="55"/>
      <c r="G1498" s="132"/>
      <c r="H1498" s="132"/>
      <c r="I1498" s="132"/>
      <c r="J1498" s="132"/>
      <c r="K1498" s="132"/>
      <c r="L1498" s="133"/>
      <c r="M1498" s="134"/>
      <c r="N1498" s="132"/>
      <c r="O1498" s="132"/>
      <c r="P1498" s="134" t="str">
        <f t="shared" si="328"/>
        <v>nepildyti</v>
      </c>
      <c r="Q1498" s="135" t="str">
        <f t="shared" si="32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36"/>
        <v>0</v>
      </c>
      <c r="BH1498" s="54">
        <f t="shared" si="329"/>
        <v>0</v>
      </c>
      <c r="BI1498" s="54">
        <f t="shared" si="324"/>
        <v>0</v>
      </c>
      <c r="BJ1498" s="54">
        <f t="shared" si="337"/>
        <v>0</v>
      </c>
      <c r="BK1498" s="54">
        <f t="shared" si="325"/>
        <v>0</v>
      </c>
      <c r="BL1498" s="54">
        <f t="shared" si="330"/>
        <v>0</v>
      </c>
      <c r="BM1498" s="54">
        <f t="shared" si="331"/>
        <v>0</v>
      </c>
      <c r="BN1498" s="54" t="str">
        <f t="shared" si="332"/>
        <v>ne</v>
      </c>
      <c r="BO1498" s="54" t="str">
        <f t="shared" si="333"/>
        <v>ne</v>
      </c>
      <c r="BP1498" s="54" t="str">
        <f t="shared" si="333"/>
        <v>ne</v>
      </c>
      <c r="BQ1498" s="54" t="str">
        <f t="shared" si="334"/>
        <v>ne</v>
      </c>
      <c r="BR1498" s="54" t="str">
        <f t="shared" si="335"/>
        <v>ne</v>
      </c>
      <c r="BS1498" s="54" t="str">
        <f t="shared" si="326"/>
        <v>ne</v>
      </c>
    </row>
    <row r="1499" spans="2:71" x14ac:dyDescent="0.2">
      <c r="B1499" s="54" t="e">
        <f>VLOOKUP(E1499,'VPS1'!$J$10:$J$29,1,FALSE)</f>
        <v>#N/A</v>
      </c>
      <c r="C1499" s="131" t="str">
        <f t="shared" si="327"/>
        <v/>
      </c>
      <c r="D1499" s="132"/>
      <c r="E1499" s="132"/>
      <c r="F1499" s="55"/>
      <c r="G1499" s="132"/>
      <c r="H1499" s="132"/>
      <c r="I1499" s="132"/>
      <c r="J1499" s="132"/>
      <c r="K1499" s="132"/>
      <c r="L1499" s="133"/>
      <c r="M1499" s="134"/>
      <c r="N1499" s="132"/>
      <c r="O1499" s="132"/>
      <c r="P1499" s="134" t="str">
        <f t="shared" si="328"/>
        <v>nepildyti</v>
      </c>
      <c r="Q1499" s="135" t="str">
        <f t="shared" si="32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36"/>
        <v>0</v>
      </c>
      <c r="BH1499" s="54">
        <f t="shared" si="329"/>
        <v>0</v>
      </c>
      <c r="BI1499" s="54">
        <f t="shared" si="324"/>
        <v>0</v>
      </c>
      <c r="BJ1499" s="54">
        <f t="shared" si="337"/>
        <v>0</v>
      </c>
      <c r="BK1499" s="54">
        <f t="shared" si="325"/>
        <v>0</v>
      </c>
      <c r="BL1499" s="54">
        <f t="shared" si="330"/>
        <v>0</v>
      </c>
      <c r="BM1499" s="54">
        <f t="shared" si="331"/>
        <v>0</v>
      </c>
      <c r="BN1499" s="54" t="str">
        <f t="shared" si="332"/>
        <v>ne</v>
      </c>
      <c r="BO1499" s="54" t="str">
        <f t="shared" si="333"/>
        <v>ne</v>
      </c>
      <c r="BP1499" s="54" t="str">
        <f t="shared" si="333"/>
        <v>ne</v>
      </c>
      <c r="BQ1499" s="54" t="str">
        <f t="shared" si="334"/>
        <v>ne</v>
      </c>
      <c r="BR1499" s="54" t="str">
        <f t="shared" si="335"/>
        <v>ne</v>
      </c>
      <c r="BS1499" s="54" t="str">
        <f t="shared" si="326"/>
        <v>ne</v>
      </c>
    </row>
    <row r="1500" spans="2:71" x14ac:dyDescent="0.2">
      <c r="B1500" s="54" t="e">
        <f>VLOOKUP(E1500,'VPS1'!$J$10:$J$29,1,FALSE)</f>
        <v>#N/A</v>
      </c>
      <c r="C1500" s="131" t="str">
        <f t="shared" si="327"/>
        <v/>
      </c>
      <c r="D1500" s="132"/>
      <c r="E1500" s="132"/>
      <c r="F1500" s="55"/>
      <c r="G1500" s="132"/>
      <c r="H1500" s="132"/>
      <c r="I1500" s="132"/>
      <c r="J1500" s="132"/>
      <c r="K1500" s="132"/>
      <c r="L1500" s="133"/>
      <c r="M1500" s="134"/>
      <c r="N1500" s="132"/>
      <c r="O1500" s="132"/>
      <c r="P1500" s="134" t="str">
        <f t="shared" si="328"/>
        <v>nepildyti</v>
      </c>
      <c r="Q1500" s="135" t="str">
        <f t="shared" si="32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36"/>
        <v>0</v>
      </c>
      <c r="BH1500" s="54">
        <f t="shared" si="329"/>
        <v>0</v>
      </c>
      <c r="BI1500" s="54">
        <f t="shared" si="324"/>
        <v>0</v>
      </c>
      <c r="BJ1500" s="54">
        <f t="shared" si="337"/>
        <v>0</v>
      </c>
      <c r="BK1500" s="54">
        <f t="shared" si="325"/>
        <v>0</v>
      </c>
      <c r="BL1500" s="54">
        <f t="shared" si="330"/>
        <v>0</v>
      </c>
      <c r="BM1500" s="54">
        <f t="shared" si="331"/>
        <v>0</v>
      </c>
      <c r="BN1500" s="54" t="str">
        <f t="shared" si="332"/>
        <v>ne</v>
      </c>
      <c r="BO1500" s="54" t="str">
        <f t="shared" si="333"/>
        <v>ne</v>
      </c>
      <c r="BP1500" s="54" t="str">
        <f t="shared" si="333"/>
        <v>ne</v>
      </c>
      <c r="BQ1500" s="54" t="str">
        <f t="shared" si="334"/>
        <v>ne</v>
      </c>
      <c r="BR1500" s="54" t="str">
        <f t="shared" si="335"/>
        <v>ne</v>
      </c>
      <c r="BS1500" s="54" t="str">
        <f t="shared" si="326"/>
        <v>ne</v>
      </c>
    </row>
    <row r="1501" spans="2:71" x14ac:dyDescent="0.2">
      <c r="B1501" s="54" t="e">
        <f>VLOOKUP(E1501,'VPS1'!$J$10:$J$29,1,FALSE)</f>
        <v>#N/A</v>
      </c>
      <c r="C1501" s="131" t="str">
        <f t="shared" si="327"/>
        <v/>
      </c>
      <c r="D1501" s="132"/>
      <c r="E1501" s="132"/>
      <c r="F1501" s="55"/>
      <c r="G1501" s="132"/>
      <c r="H1501" s="132"/>
      <c r="I1501" s="132"/>
      <c r="J1501" s="132"/>
      <c r="K1501" s="132"/>
      <c r="L1501" s="133"/>
      <c r="M1501" s="134"/>
      <c r="N1501" s="132"/>
      <c r="O1501" s="132"/>
      <c r="P1501" s="134" t="str">
        <f t="shared" si="328"/>
        <v>nepildyti</v>
      </c>
      <c r="Q1501" s="135" t="str">
        <f t="shared" si="32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36"/>
        <v>0</v>
      </c>
      <c r="BH1501" s="54">
        <f t="shared" si="329"/>
        <v>0</v>
      </c>
      <c r="BI1501" s="54">
        <f t="shared" si="324"/>
        <v>0</v>
      </c>
      <c r="BJ1501" s="54">
        <f t="shared" si="337"/>
        <v>0</v>
      </c>
      <c r="BK1501" s="54">
        <f t="shared" si="325"/>
        <v>0</v>
      </c>
      <c r="BL1501" s="54">
        <f t="shared" si="330"/>
        <v>0</v>
      </c>
      <c r="BM1501" s="54">
        <f t="shared" si="331"/>
        <v>0</v>
      </c>
      <c r="BN1501" s="54" t="str">
        <f t="shared" si="332"/>
        <v>ne</v>
      </c>
      <c r="BO1501" s="54" t="str">
        <f t="shared" si="333"/>
        <v>ne</v>
      </c>
      <c r="BP1501" s="54" t="str">
        <f t="shared" si="333"/>
        <v>ne</v>
      </c>
      <c r="BQ1501" s="54" t="str">
        <f t="shared" si="334"/>
        <v>ne</v>
      </c>
      <c r="BR1501" s="54" t="str">
        <f t="shared" si="335"/>
        <v>ne</v>
      </c>
      <c r="BS1501" s="54" t="str">
        <f t="shared" si="326"/>
        <v>ne</v>
      </c>
    </row>
    <row r="1502" spans="2:71" x14ac:dyDescent="0.2">
      <c r="B1502" s="54" t="e">
        <f>VLOOKUP(E1502,'VPS1'!$J$10:$J$29,1,FALSE)</f>
        <v>#N/A</v>
      </c>
      <c r="C1502" s="131" t="str">
        <f t="shared" si="327"/>
        <v/>
      </c>
      <c r="D1502" s="132"/>
      <c r="E1502" s="132"/>
      <c r="F1502" s="55"/>
      <c r="G1502" s="132"/>
      <c r="H1502" s="132"/>
      <c r="I1502" s="132"/>
      <c r="J1502" s="132"/>
      <c r="K1502" s="132"/>
      <c r="L1502" s="133"/>
      <c r="M1502" s="134"/>
      <c r="N1502" s="132"/>
      <c r="O1502" s="132"/>
      <c r="P1502" s="134" t="str">
        <f t="shared" si="328"/>
        <v>nepildyti</v>
      </c>
      <c r="Q1502" s="135" t="str">
        <f t="shared" si="32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36"/>
        <v>0</v>
      </c>
      <c r="BH1502" s="54">
        <f t="shared" si="329"/>
        <v>0</v>
      </c>
      <c r="BI1502" s="54">
        <f t="shared" si="324"/>
        <v>0</v>
      </c>
      <c r="BJ1502" s="54">
        <f t="shared" si="337"/>
        <v>0</v>
      </c>
      <c r="BK1502" s="54">
        <f t="shared" si="325"/>
        <v>0</v>
      </c>
      <c r="BL1502" s="54">
        <f t="shared" si="330"/>
        <v>0</v>
      </c>
      <c r="BM1502" s="54">
        <f t="shared" si="331"/>
        <v>0</v>
      </c>
      <c r="BN1502" s="54" t="str">
        <f t="shared" si="332"/>
        <v>ne</v>
      </c>
      <c r="BO1502" s="54" t="str">
        <f t="shared" si="333"/>
        <v>ne</v>
      </c>
      <c r="BP1502" s="54" t="str">
        <f t="shared" si="333"/>
        <v>ne</v>
      </c>
      <c r="BQ1502" s="54" t="str">
        <f t="shared" si="334"/>
        <v>ne</v>
      </c>
      <c r="BR1502" s="54" t="str">
        <f t="shared" si="335"/>
        <v>ne</v>
      </c>
      <c r="BS1502" s="54" t="str">
        <f t="shared" si="326"/>
        <v>ne</v>
      </c>
    </row>
    <row r="1503" spans="2:71" x14ac:dyDescent="0.2">
      <c r="B1503" s="54" t="e">
        <f>VLOOKUP(E1503,'VPS1'!$J$10:$J$29,1,FALSE)</f>
        <v>#N/A</v>
      </c>
      <c r="C1503" s="131" t="str">
        <f t="shared" si="327"/>
        <v/>
      </c>
      <c r="D1503" s="132"/>
      <c r="E1503" s="132"/>
      <c r="F1503" s="55"/>
      <c r="G1503" s="132"/>
      <c r="H1503" s="132"/>
      <c r="I1503" s="132"/>
      <c r="J1503" s="132"/>
      <c r="K1503" s="132"/>
      <c r="L1503" s="133"/>
      <c r="M1503" s="134"/>
      <c r="N1503" s="132"/>
      <c r="O1503" s="132"/>
      <c r="P1503" s="134" t="str">
        <f t="shared" si="328"/>
        <v>nepildyti</v>
      </c>
      <c r="Q1503" s="135" t="str">
        <f t="shared" si="32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36"/>
        <v>0</v>
      </c>
      <c r="BH1503" s="54">
        <f t="shared" si="329"/>
        <v>0</v>
      </c>
      <c r="BI1503" s="54">
        <f t="shared" si="324"/>
        <v>0</v>
      </c>
      <c r="BJ1503" s="54">
        <f t="shared" si="337"/>
        <v>0</v>
      </c>
      <c r="BK1503" s="54">
        <f t="shared" si="325"/>
        <v>0</v>
      </c>
      <c r="BL1503" s="54">
        <f t="shared" si="330"/>
        <v>0</v>
      </c>
      <c r="BM1503" s="54">
        <f t="shared" si="331"/>
        <v>0</v>
      </c>
      <c r="BN1503" s="54" t="str">
        <f t="shared" si="332"/>
        <v>ne</v>
      </c>
      <c r="BO1503" s="54" t="str">
        <f t="shared" si="333"/>
        <v>ne</v>
      </c>
      <c r="BP1503" s="54" t="str">
        <f t="shared" si="333"/>
        <v>ne</v>
      </c>
      <c r="BQ1503" s="54" t="str">
        <f t="shared" si="334"/>
        <v>ne</v>
      </c>
      <c r="BR1503" s="54" t="str">
        <f t="shared" si="335"/>
        <v>ne</v>
      </c>
      <c r="BS1503" s="54" t="str">
        <f t="shared" si="326"/>
        <v>ne</v>
      </c>
    </row>
    <row r="1504" spans="2:71" x14ac:dyDescent="0.2">
      <c r="B1504" s="54" t="e">
        <f>VLOOKUP(E1504,'VPS1'!$J$10:$J$29,1,FALSE)</f>
        <v>#N/A</v>
      </c>
      <c r="C1504" s="131" t="str">
        <f t="shared" si="327"/>
        <v/>
      </c>
      <c r="D1504" s="132"/>
      <c r="E1504" s="132"/>
      <c r="F1504" s="55"/>
      <c r="G1504" s="132"/>
      <c r="H1504" s="132"/>
      <c r="I1504" s="132"/>
      <c r="J1504" s="132"/>
      <c r="K1504" s="132"/>
      <c r="L1504" s="133"/>
      <c r="M1504" s="134"/>
      <c r="N1504" s="132"/>
      <c r="O1504" s="132"/>
      <c r="P1504" s="134" t="str">
        <f t="shared" si="328"/>
        <v>nepildyti</v>
      </c>
      <c r="Q1504" s="135" t="str">
        <f t="shared" si="32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36"/>
        <v>0</v>
      </c>
      <c r="BH1504" s="54">
        <f t="shared" si="329"/>
        <v>0</v>
      </c>
      <c r="BI1504" s="54">
        <f t="shared" si="324"/>
        <v>0</v>
      </c>
      <c r="BJ1504" s="54">
        <f t="shared" si="337"/>
        <v>0</v>
      </c>
      <c r="BK1504" s="54">
        <f t="shared" si="325"/>
        <v>0</v>
      </c>
      <c r="BL1504" s="54">
        <f t="shared" si="330"/>
        <v>0</v>
      </c>
      <c r="BM1504" s="54">
        <f t="shared" si="331"/>
        <v>0</v>
      </c>
      <c r="BN1504" s="54" t="str">
        <f t="shared" si="332"/>
        <v>ne</v>
      </c>
      <c r="BO1504" s="54" t="str">
        <f t="shared" si="333"/>
        <v>ne</v>
      </c>
      <c r="BP1504" s="54" t="str">
        <f t="shared" si="333"/>
        <v>ne</v>
      </c>
      <c r="BQ1504" s="54" t="str">
        <f t="shared" si="334"/>
        <v>ne</v>
      </c>
      <c r="BR1504" s="54" t="str">
        <f t="shared" si="335"/>
        <v>ne</v>
      </c>
      <c r="BS1504" s="54" t="str">
        <f t="shared" si="326"/>
        <v>ne</v>
      </c>
    </row>
    <row r="1505" spans="2:71" x14ac:dyDescent="0.2">
      <c r="B1505" s="54" t="e">
        <f>VLOOKUP(E1505,'VPS1'!$J$10:$J$29,1,FALSE)</f>
        <v>#N/A</v>
      </c>
      <c r="C1505" s="131" t="str">
        <f t="shared" si="327"/>
        <v/>
      </c>
      <c r="D1505" s="132"/>
      <c r="E1505" s="132"/>
      <c r="F1505" s="55"/>
      <c r="G1505" s="132"/>
      <c r="H1505" s="132"/>
      <c r="I1505" s="132"/>
      <c r="J1505" s="132"/>
      <c r="K1505" s="132"/>
      <c r="L1505" s="133"/>
      <c r="M1505" s="134"/>
      <c r="N1505" s="132"/>
      <c r="O1505" s="132"/>
      <c r="P1505" s="134" t="str">
        <f t="shared" si="328"/>
        <v>nepildyti</v>
      </c>
      <c r="Q1505" s="135" t="str">
        <f t="shared" si="32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36"/>
        <v>0</v>
      </c>
      <c r="BH1505" s="54">
        <f t="shared" si="329"/>
        <v>0</v>
      </c>
      <c r="BI1505" s="54">
        <f t="shared" si="324"/>
        <v>0</v>
      </c>
      <c r="BJ1505" s="54">
        <f t="shared" si="337"/>
        <v>0</v>
      </c>
      <c r="BK1505" s="54">
        <f t="shared" si="325"/>
        <v>0</v>
      </c>
      <c r="BL1505" s="54">
        <f t="shared" si="330"/>
        <v>0</v>
      </c>
      <c r="BM1505" s="54">
        <f t="shared" si="331"/>
        <v>0</v>
      </c>
      <c r="BN1505" s="54" t="str">
        <f t="shared" si="332"/>
        <v>ne</v>
      </c>
      <c r="BO1505" s="54" t="str">
        <f t="shared" si="333"/>
        <v>ne</v>
      </c>
      <c r="BP1505" s="54" t="str">
        <f t="shared" si="333"/>
        <v>ne</v>
      </c>
      <c r="BQ1505" s="54" t="str">
        <f t="shared" si="334"/>
        <v>ne</v>
      </c>
      <c r="BR1505" s="54" t="str">
        <f t="shared" si="335"/>
        <v>ne</v>
      </c>
      <c r="BS1505" s="54" t="str">
        <f t="shared" si="326"/>
        <v>ne</v>
      </c>
    </row>
    <row r="1506" spans="2:71" x14ac:dyDescent="0.2">
      <c r="B1506" s="54" t="e">
        <f>VLOOKUP(E1506,'VPS1'!$J$10:$J$29,1,FALSE)</f>
        <v>#N/A</v>
      </c>
      <c r="C1506" s="131" t="str">
        <f t="shared" si="327"/>
        <v/>
      </c>
      <c r="D1506" s="132"/>
      <c r="E1506" s="132"/>
      <c r="F1506" s="55"/>
      <c r="G1506" s="132"/>
      <c r="H1506" s="132"/>
      <c r="I1506" s="132"/>
      <c r="J1506" s="132"/>
      <c r="K1506" s="132"/>
      <c r="L1506" s="133"/>
      <c r="M1506" s="134"/>
      <c r="N1506" s="132"/>
      <c r="O1506" s="132"/>
      <c r="P1506" s="134" t="str">
        <f t="shared" si="328"/>
        <v>nepildyti</v>
      </c>
      <c r="Q1506" s="135" t="str">
        <f t="shared" si="32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36"/>
        <v>0</v>
      </c>
      <c r="BH1506" s="54">
        <f t="shared" si="329"/>
        <v>0</v>
      </c>
      <c r="BI1506" s="54">
        <f t="shared" si="324"/>
        <v>0</v>
      </c>
      <c r="BJ1506" s="54">
        <f t="shared" si="337"/>
        <v>0</v>
      </c>
      <c r="BK1506" s="54">
        <f t="shared" si="325"/>
        <v>0</v>
      </c>
      <c r="BL1506" s="54">
        <f t="shared" si="330"/>
        <v>0</v>
      </c>
      <c r="BM1506" s="54">
        <f t="shared" si="331"/>
        <v>0</v>
      </c>
      <c r="BN1506" s="54" t="str">
        <f t="shared" si="332"/>
        <v>ne</v>
      </c>
      <c r="BO1506" s="54" t="str">
        <f t="shared" si="333"/>
        <v>ne</v>
      </c>
      <c r="BP1506" s="54" t="str">
        <f t="shared" si="333"/>
        <v>ne</v>
      </c>
      <c r="BQ1506" s="54" t="str">
        <f t="shared" si="334"/>
        <v>ne</v>
      </c>
      <c r="BR1506" s="54" t="str">
        <f t="shared" si="335"/>
        <v>ne</v>
      </c>
      <c r="BS1506" s="54" t="str">
        <f t="shared" si="326"/>
        <v>ne</v>
      </c>
    </row>
    <row r="1507" spans="2:71" x14ac:dyDescent="0.2">
      <c r="B1507" s="54" t="e">
        <f>VLOOKUP(E1507,'VPS1'!$J$10:$J$29,1,FALSE)</f>
        <v>#N/A</v>
      </c>
      <c r="C1507" s="131" t="str">
        <f t="shared" si="327"/>
        <v/>
      </c>
      <c r="D1507" s="132"/>
      <c r="E1507" s="132"/>
      <c r="F1507" s="55"/>
      <c r="G1507" s="132"/>
      <c r="H1507" s="132"/>
      <c r="I1507" s="132"/>
      <c r="J1507" s="132"/>
      <c r="K1507" s="132"/>
      <c r="L1507" s="133"/>
      <c r="M1507" s="134"/>
      <c r="N1507" s="132"/>
      <c r="O1507" s="132"/>
      <c r="P1507" s="134" t="str">
        <f t="shared" si="328"/>
        <v>nepildyti</v>
      </c>
      <c r="Q1507" s="135" t="str">
        <f t="shared" si="32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36"/>
        <v>0</v>
      </c>
      <c r="BH1507" s="54">
        <f t="shared" si="329"/>
        <v>0</v>
      </c>
      <c r="BI1507" s="54">
        <f t="shared" si="324"/>
        <v>0</v>
      </c>
      <c r="BJ1507" s="54">
        <f t="shared" si="337"/>
        <v>0</v>
      </c>
      <c r="BK1507" s="54">
        <f t="shared" si="325"/>
        <v>0</v>
      </c>
      <c r="BL1507" s="54">
        <f t="shared" si="330"/>
        <v>0</v>
      </c>
      <c r="BM1507" s="54">
        <f t="shared" si="331"/>
        <v>0</v>
      </c>
      <c r="BN1507" s="54" t="str">
        <f t="shared" si="332"/>
        <v>ne</v>
      </c>
      <c r="BO1507" s="54" t="str">
        <f t="shared" si="333"/>
        <v>ne</v>
      </c>
      <c r="BP1507" s="54" t="str">
        <f t="shared" si="333"/>
        <v>ne</v>
      </c>
      <c r="BQ1507" s="54" t="str">
        <f t="shared" si="334"/>
        <v>ne</v>
      </c>
      <c r="BR1507" s="54" t="str">
        <f t="shared" si="335"/>
        <v>ne</v>
      </c>
      <c r="BS1507" s="54" t="str">
        <f t="shared" si="326"/>
        <v>ne</v>
      </c>
    </row>
    <row r="1508" spans="2:71" x14ac:dyDescent="0.2">
      <c r="B1508" s="54" t="e">
        <f>VLOOKUP(E1508,'VPS1'!$J$10:$J$29,1,FALSE)</f>
        <v>#N/A</v>
      </c>
      <c r="C1508" s="131" t="str">
        <f t="shared" si="327"/>
        <v/>
      </c>
      <c r="D1508" s="132"/>
      <c r="E1508" s="132"/>
      <c r="F1508" s="55"/>
      <c r="G1508" s="132"/>
      <c r="H1508" s="132"/>
      <c r="I1508" s="132"/>
      <c r="J1508" s="132"/>
      <c r="K1508" s="132"/>
      <c r="L1508" s="133"/>
      <c r="M1508" s="134"/>
      <c r="N1508" s="132"/>
      <c r="O1508" s="132"/>
      <c r="P1508" s="134" t="str">
        <f t="shared" si="328"/>
        <v>nepildyti</v>
      </c>
      <c r="Q1508" s="135" t="str">
        <f t="shared" si="32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36"/>
        <v>0</v>
      </c>
      <c r="BH1508" s="54">
        <f t="shared" si="329"/>
        <v>0</v>
      </c>
      <c r="BI1508" s="54">
        <f t="shared" si="324"/>
        <v>0</v>
      </c>
      <c r="BJ1508" s="54">
        <f t="shared" si="337"/>
        <v>0</v>
      </c>
      <c r="BK1508" s="54">
        <f t="shared" si="325"/>
        <v>0</v>
      </c>
      <c r="BL1508" s="54">
        <f t="shared" si="330"/>
        <v>0</v>
      </c>
      <c r="BM1508" s="54">
        <f t="shared" si="331"/>
        <v>0</v>
      </c>
      <c r="BN1508" s="54" t="str">
        <f t="shared" si="332"/>
        <v>ne</v>
      </c>
      <c r="BO1508" s="54" t="str">
        <f t="shared" si="333"/>
        <v>ne</v>
      </c>
      <c r="BP1508" s="54" t="str">
        <f t="shared" si="333"/>
        <v>ne</v>
      </c>
      <c r="BQ1508" s="54" t="str">
        <f t="shared" si="334"/>
        <v>ne</v>
      </c>
      <c r="BR1508" s="54" t="str">
        <f t="shared" si="335"/>
        <v>ne</v>
      </c>
      <c r="BS1508" s="54" t="str">
        <f t="shared" si="326"/>
        <v>ne</v>
      </c>
    </row>
    <row r="1509" spans="2:71" x14ac:dyDescent="0.2">
      <c r="B1509" s="54" t="e">
        <f>VLOOKUP(E1509,'VPS1'!$J$10:$J$29,1,FALSE)</f>
        <v>#N/A</v>
      </c>
      <c r="C1509" s="131" t="str">
        <f t="shared" si="327"/>
        <v/>
      </c>
      <c r="D1509" s="132"/>
      <c r="E1509" s="132"/>
      <c r="F1509" s="55"/>
      <c r="G1509" s="132"/>
      <c r="H1509" s="132"/>
      <c r="I1509" s="132"/>
      <c r="J1509" s="132"/>
      <c r="K1509" s="132"/>
      <c r="L1509" s="133"/>
      <c r="M1509" s="134"/>
      <c r="N1509" s="132"/>
      <c r="O1509" s="132"/>
      <c r="P1509" s="134" t="str">
        <f t="shared" si="328"/>
        <v>nepildyti</v>
      </c>
      <c r="Q1509" s="135" t="str">
        <f t="shared" si="32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36"/>
        <v>0</v>
      </c>
      <c r="BH1509" s="54">
        <f t="shared" si="329"/>
        <v>0</v>
      </c>
      <c r="BI1509" s="54">
        <f t="shared" si="324"/>
        <v>0</v>
      </c>
      <c r="BJ1509" s="54">
        <f t="shared" si="337"/>
        <v>0</v>
      </c>
      <c r="BK1509" s="54">
        <f t="shared" si="325"/>
        <v>0</v>
      </c>
      <c r="BL1509" s="54">
        <f t="shared" si="330"/>
        <v>0</v>
      </c>
      <c r="BM1509" s="54">
        <f t="shared" si="331"/>
        <v>0</v>
      </c>
      <c r="BN1509" s="54" t="str">
        <f t="shared" si="332"/>
        <v>ne</v>
      </c>
      <c r="BO1509" s="54" t="str">
        <f t="shared" si="333"/>
        <v>ne</v>
      </c>
      <c r="BP1509" s="54" t="str">
        <f t="shared" si="333"/>
        <v>ne</v>
      </c>
      <c r="BQ1509" s="54" t="str">
        <f t="shared" si="334"/>
        <v>ne</v>
      </c>
      <c r="BR1509" s="54" t="str">
        <f t="shared" si="335"/>
        <v>ne</v>
      </c>
      <c r="BS1509" s="54" t="str">
        <f t="shared" si="326"/>
        <v>ne</v>
      </c>
    </row>
    <row r="1510" spans="2:71" x14ac:dyDescent="0.2">
      <c r="B1510" s="54" t="e">
        <f>VLOOKUP(E1510,'VPS1'!$J$10:$J$29,1,FALSE)</f>
        <v>#N/A</v>
      </c>
      <c r="C1510" s="131" t="str">
        <f t="shared" si="327"/>
        <v/>
      </c>
      <c r="D1510" s="132"/>
      <c r="E1510" s="132"/>
      <c r="F1510" s="55"/>
      <c r="G1510" s="132"/>
      <c r="H1510" s="132"/>
      <c r="I1510" s="132"/>
      <c r="J1510" s="132"/>
      <c r="K1510" s="132"/>
      <c r="L1510" s="133"/>
      <c r="M1510" s="134"/>
      <c r="N1510" s="132"/>
      <c r="O1510" s="132"/>
      <c r="P1510" s="134" t="str">
        <f t="shared" si="328"/>
        <v>nepildyti</v>
      </c>
      <c r="Q1510" s="135" t="str">
        <f t="shared" si="32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36"/>
        <v>0</v>
      </c>
      <c r="BH1510" s="54">
        <f t="shared" si="329"/>
        <v>0</v>
      </c>
      <c r="BI1510" s="54">
        <f t="shared" si="324"/>
        <v>0</v>
      </c>
      <c r="BJ1510" s="54">
        <f t="shared" si="337"/>
        <v>0</v>
      </c>
      <c r="BK1510" s="54">
        <f t="shared" si="325"/>
        <v>0</v>
      </c>
      <c r="BL1510" s="54">
        <f t="shared" si="330"/>
        <v>0</v>
      </c>
      <c r="BM1510" s="54">
        <f t="shared" si="331"/>
        <v>0</v>
      </c>
      <c r="BN1510" s="54" t="str">
        <f t="shared" si="332"/>
        <v>ne</v>
      </c>
      <c r="BO1510" s="54" t="str">
        <f t="shared" si="333"/>
        <v>ne</v>
      </c>
      <c r="BP1510" s="54" t="str">
        <f t="shared" si="333"/>
        <v>ne</v>
      </c>
      <c r="BQ1510" s="54" t="str">
        <f t="shared" si="334"/>
        <v>ne</v>
      </c>
      <c r="BR1510" s="54" t="str">
        <f t="shared" si="335"/>
        <v>ne</v>
      </c>
      <c r="BS1510" s="54" t="str">
        <f t="shared" si="326"/>
        <v>ne</v>
      </c>
    </row>
    <row r="1511" spans="2:71" x14ac:dyDescent="0.2">
      <c r="B1511" s="54" t="e">
        <f>VLOOKUP(E1511,'VPS1'!$J$10:$J$29,1,FALSE)</f>
        <v>#N/A</v>
      </c>
      <c r="C1511" s="131" t="str">
        <f t="shared" si="327"/>
        <v/>
      </c>
      <c r="D1511" s="132"/>
      <c r="E1511" s="132"/>
      <c r="F1511" s="55"/>
      <c r="G1511" s="132"/>
      <c r="H1511" s="132"/>
      <c r="I1511" s="132"/>
      <c r="J1511" s="132"/>
      <c r="K1511" s="132"/>
      <c r="L1511" s="133"/>
      <c r="M1511" s="134"/>
      <c r="N1511" s="132"/>
      <c r="O1511" s="132"/>
      <c r="P1511" s="134" t="str">
        <f t="shared" si="328"/>
        <v>nepildyti</v>
      </c>
      <c r="Q1511" s="135" t="str">
        <f t="shared" si="32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36"/>
        <v>0</v>
      </c>
      <c r="BH1511" s="54">
        <f t="shared" si="329"/>
        <v>0</v>
      </c>
      <c r="BI1511" s="54">
        <f t="shared" si="324"/>
        <v>0</v>
      </c>
      <c r="BJ1511" s="54">
        <f t="shared" si="337"/>
        <v>0</v>
      </c>
      <c r="BK1511" s="54">
        <f t="shared" si="325"/>
        <v>0</v>
      </c>
      <c r="BL1511" s="54">
        <f t="shared" si="330"/>
        <v>0</v>
      </c>
      <c r="BM1511" s="54">
        <f t="shared" si="331"/>
        <v>0</v>
      </c>
      <c r="BN1511" s="54" t="str">
        <f t="shared" si="332"/>
        <v>ne</v>
      </c>
      <c r="BO1511" s="54" t="str">
        <f t="shared" si="333"/>
        <v>ne</v>
      </c>
      <c r="BP1511" s="54" t="str">
        <f t="shared" si="333"/>
        <v>ne</v>
      </c>
      <c r="BQ1511" s="54" t="str">
        <f t="shared" si="334"/>
        <v>ne</v>
      </c>
      <c r="BR1511" s="54" t="str">
        <f t="shared" si="335"/>
        <v>ne</v>
      </c>
      <c r="BS1511" s="54" t="str">
        <f t="shared" si="326"/>
        <v>ne</v>
      </c>
    </row>
    <row r="1512" spans="2:71" x14ac:dyDescent="0.2">
      <c r="B1512" s="54" t="e">
        <f>VLOOKUP(E1512,'VPS1'!$J$10:$J$29,1,FALSE)</f>
        <v>#N/A</v>
      </c>
      <c r="C1512" s="131" t="str">
        <f t="shared" si="327"/>
        <v/>
      </c>
      <c r="D1512" s="132"/>
      <c r="E1512" s="132"/>
      <c r="F1512" s="55"/>
      <c r="G1512" s="132"/>
      <c r="H1512" s="132"/>
      <c r="I1512" s="132"/>
      <c r="J1512" s="132"/>
      <c r="K1512" s="132"/>
      <c r="L1512" s="133"/>
      <c r="M1512" s="134"/>
      <c r="N1512" s="132"/>
      <c r="O1512" s="132"/>
      <c r="P1512" s="134" t="str">
        <f t="shared" si="328"/>
        <v>nepildyti</v>
      </c>
      <c r="Q1512" s="135" t="str">
        <f t="shared" si="32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36"/>
        <v>0</v>
      </c>
      <c r="BH1512" s="54">
        <f t="shared" si="329"/>
        <v>0</v>
      </c>
      <c r="BI1512" s="54">
        <f t="shared" si="324"/>
        <v>0</v>
      </c>
      <c r="BJ1512" s="54">
        <f t="shared" si="337"/>
        <v>0</v>
      </c>
      <c r="BK1512" s="54">
        <f t="shared" si="325"/>
        <v>0</v>
      </c>
      <c r="BL1512" s="54">
        <f t="shared" si="330"/>
        <v>0</v>
      </c>
      <c r="BM1512" s="54">
        <f t="shared" si="331"/>
        <v>0</v>
      </c>
      <c r="BN1512" s="54" t="str">
        <f t="shared" si="332"/>
        <v>ne</v>
      </c>
      <c r="BO1512" s="54" t="str">
        <f t="shared" si="333"/>
        <v>ne</v>
      </c>
      <c r="BP1512" s="54" t="str">
        <f t="shared" si="333"/>
        <v>ne</v>
      </c>
      <c r="BQ1512" s="54" t="str">
        <f t="shared" si="334"/>
        <v>ne</v>
      </c>
      <c r="BR1512" s="54" t="str">
        <f t="shared" si="335"/>
        <v>ne</v>
      </c>
      <c r="BS1512" s="54" t="str">
        <f t="shared" si="326"/>
        <v>ne</v>
      </c>
    </row>
    <row r="1513" spans="2:71" x14ac:dyDescent="0.2">
      <c r="B1513" s="54" t="e">
        <f>VLOOKUP(E1513,'VPS1'!$J$10:$J$29,1,FALSE)</f>
        <v>#N/A</v>
      </c>
      <c r="C1513" s="131" t="str">
        <f t="shared" si="327"/>
        <v/>
      </c>
      <c r="D1513" s="132"/>
      <c r="E1513" s="132"/>
      <c r="F1513" s="55"/>
      <c r="G1513" s="132"/>
      <c r="H1513" s="132"/>
      <c r="I1513" s="132"/>
      <c r="J1513" s="132"/>
      <c r="K1513" s="132"/>
      <c r="L1513" s="133"/>
      <c r="M1513" s="134"/>
      <c r="N1513" s="132"/>
      <c r="O1513" s="132"/>
      <c r="P1513" s="134" t="str">
        <f t="shared" si="328"/>
        <v>nepildyti</v>
      </c>
      <c r="Q1513" s="135" t="str">
        <f t="shared" si="32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36"/>
        <v>0</v>
      </c>
      <c r="BH1513" s="54">
        <f t="shared" si="329"/>
        <v>0</v>
      </c>
      <c r="BI1513" s="54">
        <f t="shared" si="324"/>
        <v>0</v>
      </c>
      <c r="BJ1513" s="54">
        <f t="shared" si="337"/>
        <v>0</v>
      </c>
      <c r="BK1513" s="54">
        <f t="shared" si="325"/>
        <v>0</v>
      </c>
      <c r="BL1513" s="54">
        <f t="shared" si="330"/>
        <v>0</v>
      </c>
      <c r="BM1513" s="54">
        <f t="shared" si="331"/>
        <v>0</v>
      </c>
      <c r="BN1513" s="54" t="str">
        <f t="shared" si="332"/>
        <v>ne</v>
      </c>
      <c r="BO1513" s="54" t="str">
        <f t="shared" si="333"/>
        <v>ne</v>
      </c>
      <c r="BP1513" s="54" t="str">
        <f t="shared" si="333"/>
        <v>ne</v>
      </c>
      <c r="BQ1513" s="54" t="str">
        <f t="shared" si="334"/>
        <v>ne</v>
      </c>
      <c r="BR1513" s="54" t="str">
        <f t="shared" si="335"/>
        <v>ne</v>
      </c>
      <c r="BS1513" s="54" t="str">
        <f t="shared" si="326"/>
        <v>ne</v>
      </c>
    </row>
    <row r="1514" spans="2:71" x14ac:dyDescent="0.2">
      <c r="B1514" s="54" t="e">
        <f>VLOOKUP(E1514,'VPS1'!$J$10:$J$29,1,FALSE)</f>
        <v>#N/A</v>
      </c>
      <c r="C1514" s="131" t="str">
        <f t="shared" si="327"/>
        <v/>
      </c>
      <c r="D1514" s="132"/>
      <c r="E1514" s="132"/>
      <c r="F1514" s="55"/>
      <c r="G1514" s="132"/>
      <c r="H1514" s="132"/>
      <c r="I1514" s="132"/>
      <c r="J1514" s="132"/>
      <c r="K1514" s="132"/>
      <c r="L1514" s="133"/>
      <c r="M1514" s="134"/>
      <c r="N1514" s="132"/>
      <c r="O1514" s="132"/>
      <c r="P1514" s="134" t="str">
        <f t="shared" si="328"/>
        <v>nepildyti</v>
      </c>
      <c r="Q1514" s="135" t="str">
        <f t="shared" si="32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36"/>
        <v>0</v>
      </c>
      <c r="BH1514" s="54">
        <f t="shared" si="329"/>
        <v>0</v>
      </c>
      <c r="BI1514" s="54">
        <f t="shared" si="324"/>
        <v>0</v>
      </c>
      <c r="BJ1514" s="54">
        <f t="shared" si="337"/>
        <v>0</v>
      </c>
      <c r="BK1514" s="54">
        <f t="shared" si="325"/>
        <v>0</v>
      </c>
      <c r="BL1514" s="54">
        <f t="shared" si="330"/>
        <v>0</v>
      </c>
      <c r="BM1514" s="54">
        <f t="shared" si="331"/>
        <v>0</v>
      </c>
      <c r="BN1514" s="54" t="str">
        <f t="shared" si="332"/>
        <v>ne</v>
      </c>
      <c r="BO1514" s="54" t="str">
        <f t="shared" si="333"/>
        <v>ne</v>
      </c>
      <c r="BP1514" s="54" t="str">
        <f t="shared" si="333"/>
        <v>ne</v>
      </c>
      <c r="BQ1514" s="54" t="str">
        <f t="shared" si="334"/>
        <v>ne</v>
      </c>
      <c r="BR1514" s="54" t="str">
        <f t="shared" si="335"/>
        <v>ne</v>
      </c>
      <c r="BS1514" s="54" t="str">
        <f t="shared" si="326"/>
        <v>ne</v>
      </c>
    </row>
    <row r="1515" spans="2:71" x14ac:dyDescent="0.2">
      <c r="B1515" s="54" t="e">
        <f>VLOOKUP(E1515,'VPS1'!$J$10:$J$29,1,FALSE)</f>
        <v>#N/A</v>
      </c>
      <c r="C1515" s="131" t="str">
        <f t="shared" si="327"/>
        <v/>
      </c>
      <c r="D1515" s="132"/>
      <c r="E1515" s="132"/>
      <c r="F1515" s="55"/>
      <c r="G1515" s="132"/>
      <c r="H1515" s="132"/>
      <c r="I1515" s="132"/>
      <c r="J1515" s="132"/>
      <c r="K1515" s="132"/>
      <c r="L1515" s="133"/>
      <c r="M1515" s="134"/>
      <c r="N1515" s="132"/>
      <c r="O1515" s="132"/>
      <c r="P1515" s="134" t="str">
        <f t="shared" si="328"/>
        <v>nepildyti</v>
      </c>
      <c r="Q1515" s="135" t="str">
        <f t="shared" si="32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36"/>
        <v>0</v>
      </c>
      <c r="BH1515" s="54">
        <f t="shared" si="329"/>
        <v>0</v>
      </c>
      <c r="BI1515" s="54">
        <f t="shared" si="324"/>
        <v>0</v>
      </c>
      <c r="BJ1515" s="54">
        <f t="shared" si="337"/>
        <v>0</v>
      </c>
      <c r="BK1515" s="54">
        <f t="shared" si="325"/>
        <v>0</v>
      </c>
      <c r="BL1515" s="54">
        <f t="shared" si="330"/>
        <v>0</v>
      </c>
      <c r="BM1515" s="54">
        <f t="shared" si="331"/>
        <v>0</v>
      </c>
      <c r="BN1515" s="54" t="str">
        <f t="shared" si="332"/>
        <v>ne</v>
      </c>
      <c r="BO1515" s="54" t="str">
        <f t="shared" si="333"/>
        <v>ne</v>
      </c>
      <c r="BP1515" s="54" t="str">
        <f t="shared" si="333"/>
        <v>ne</v>
      </c>
      <c r="BQ1515" s="54" t="str">
        <f t="shared" si="334"/>
        <v>ne</v>
      </c>
      <c r="BR1515" s="54" t="str">
        <f t="shared" si="335"/>
        <v>ne</v>
      </c>
      <c r="BS1515" s="54" t="str">
        <f t="shared" si="326"/>
        <v>ne</v>
      </c>
    </row>
    <row r="1516" spans="2:71" x14ac:dyDescent="0.2">
      <c r="B1516" s="54" t="e">
        <f>VLOOKUP(E1516,'VPS1'!$J$10:$J$29,1,FALSE)</f>
        <v>#N/A</v>
      </c>
      <c r="C1516" s="131" t="str">
        <f t="shared" si="327"/>
        <v/>
      </c>
      <c r="D1516" s="132"/>
      <c r="E1516" s="132"/>
      <c r="F1516" s="55"/>
      <c r="G1516" s="132"/>
      <c r="H1516" s="132"/>
      <c r="I1516" s="132"/>
      <c r="J1516" s="132"/>
      <c r="K1516" s="132"/>
      <c r="L1516" s="133"/>
      <c r="M1516" s="134"/>
      <c r="N1516" s="132"/>
      <c r="O1516" s="132"/>
      <c r="P1516" s="134" t="str">
        <f t="shared" si="328"/>
        <v>nepildyti</v>
      </c>
      <c r="Q1516" s="135" t="str">
        <f t="shared" si="32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36"/>
        <v>0</v>
      </c>
      <c r="BH1516" s="54">
        <f t="shared" si="329"/>
        <v>0</v>
      </c>
      <c r="BI1516" s="54">
        <f t="shared" si="324"/>
        <v>0</v>
      </c>
      <c r="BJ1516" s="54">
        <f t="shared" si="337"/>
        <v>0</v>
      </c>
      <c r="BK1516" s="54">
        <f t="shared" si="325"/>
        <v>0</v>
      </c>
      <c r="BL1516" s="54">
        <f t="shared" si="330"/>
        <v>0</v>
      </c>
      <c r="BM1516" s="54">
        <f t="shared" si="331"/>
        <v>0</v>
      </c>
      <c r="BN1516" s="54" t="str">
        <f t="shared" si="332"/>
        <v>ne</v>
      </c>
      <c r="BO1516" s="54" t="str">
        <f t="shared" si="333"/>
        <v>ne</v>
      </c>
      <c r="BP1516" s="54" t="str">
        <f t="shared" si="333"/>
        <v>ne</v>
      </c>
      <c r="BQ1516" s="54" t="str">
        <f t="shared" si="334"/>
        <v>ne</v>
      </c>
      <c r="BR1516" s="54" t="str">
        <f t="shared" si="335"/>
        <v>ne</v>
      </c>
      <c r="BS1516" s="54" t="str">
        <f t="shared" si="326"/>
        <v>ne</v>
      </c>
    </row>
    <row r="1517" spans="2:71" x14ac:dyDescent="0.2">
      <c r="B1517" s="54" t="e">
        <f>VLOOKUP(E1517,'VPS1'!$J$10:$J$29,1,FALSE)</f>
        <v>#N/A</v>
      </c>
      <c r="C1517" s="131" t="str">
        <f t="shared" si="327"/>
        <v/>
      </c>
      <c r="D1517" s="132"/>
      <c r="E1517" s="132"/>
      <c r="F1517" s="55"/>
      <c r="G1517" s="132"/>
      <c r="H1517" s="132"/>
      <c r="I1517" s="132"/>
      <c r="J1517" s="132"/>
      <c r="K1517" s="132"/>
      <c r="L1517" s="133"/>
      <c r="M1517" s="134"/>
      <c r="N1517" s="132"/>
      <c r="O1517" s="132"/>
      <c r="P1517" s="134" t="str">
        <f t="shared" si="328"/>
        <v>nepildyti</v>
      </c>
      <c r="Q1517" s="135" t="str">
        <f t="shared" si="32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36"/>
        <v>0</v>
      </c>
      <c r="BH1517" s="54">
        <f t="shared" si="329"/>
        <v>0</v>
      </c>
      <c r="BI1517" s="54">
        <f t="shared" si="324"/>
        <v>0</v>
      </c>
      <c r="BJ1517" s="54">
        <f t="shared" si="337"/>
        <v>0</v>
      </c>
      <c r="BK1517" s="54">
        <f t="shared" si="325"/>
        <v>0</v>
      </c>
      <c r="BL1517" s="54">
        <f t="shared" si="330"/>
        <v>0</v>
      </c>
      <c r="BM1517" s="54">
        <f t="shared" si="331"/>
        <v>0</v>
      </c>
      <c r="BN1517" s="54" t="str">
        <f t="shared" si="332"/>
        <v>ne</v>
      </c>
      <c r="BO1517" s="54" t="str">
        <f t="shared" si="333"/>
        <v>ne</v>
      </c>
      <c r="BP1517" s="54" t="str">
        <f t="shared" si="333"/>
        <v>ne</v>
      </c>
      <c r="BQ1517" s="54" t="str">
        <f t="shared" si="334"/>
        <v>ne</v>
      </c>
      <c r="BR1517" s="54" t="str">
        <f t="shared" si="335"/>
        <v>ne</v>
      </c>
      <c r="BS1517" s="54" t="str">
        <f t="shared" si="326"/>
        <v>ne</v>
      </c>
    </row>
    <row r="1518" spans="2:71" x14ac:dyDescent="0.2">
      <c r="B1518" s="54" t="e">
        <f>VLOOKUP(E1518,'VPS1'!$J$10:$J$29,1,FALSE)</f>
        <v>#N/A</v>
      </c>
      <c r="C1518" s="131" t="str">
        <f t="shared" si="327"/>
        <v/>
      </c>
      <c r="D1518" s="132"/>
      <c r="E1518" s="132"/>
      <c r="F1518" s="55"/>
      <c r="G1518" s="132"/>
      <c r="H1518" s="132"/>
      <c r="I1518" s="132"/>
      <c r="J1518" s="132"/>
      <c r="K1518" s="132"/>
      <c r="L1518" s="133"/>
      <c r="M1518" s="134"/>
      <c r="N1518" s="132"/>
      <c r="O1518" s="132"/>
      <c r="P1518" s="134" t="str">
        <f t="shared" si="328"/>
        <v>nepildyti</v>
      </c>
      <c r="Q1518" s="135" t="str">
        <f t="shared" si="32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36"/>
        <v>0</v>
      </c>
      <c r="BH1518" s="54">
        <f t="shared" si="329"/>
        <v>0</v>
      </c>
      <c r="BI1518" s="54">
        <f t="shared" si="324"/>
        <v>0</v>
      </c>
      <c r="BJ1518" s="54">
        <f t="shared" si="337"/>
        <v>0</v>
      </c>
      <c r="BK1518" s="54">
        <f t="shared" si="325"/>
        <v>0</v>
      </c>
      <c r="BL1518" s="54">
        <f t="shared" si="330"/>
        <v>0</v>
      </c>
      <c r="BM1518" s="54">
        <f t="shared" si="331"/>
        <v>0</v>
      </c>
      <c r="BN1518" s="54" t="str">
        <f t="shared" si="332"/>
        <v>ne</v>
      </c>
      <c r="BO1518" s="54" t="str">
        <f t="shared" si="333"/>
        <v>ne</v>
      </c>
      <c r="BP1518" s="54" t="str">
        <f t="shared" si="333"/>
        <v>ne</v>
      </c>
      <c r="BQ1518" s="54" t="str">
        <f t="shared" si="334"/>
        <v>ne</v>
      </c>
      <c r="BR1518" s="54" t="str">
        <f t="shared" si="335"/>
        <v>ne</v>
      </c>
      <c r="BS1518" s="54" t="str">
        <f t="shared" si="326"/>
        <v>ne</v>
      </c>
    </row>
    <row r="1519" spans="2:71" x14ac:dyDescent="0.2">
      <c r="B1519" s="54" t="e">
        <f>VLOOKUP(E1519,'VPS1'!$J$10:$J$29,1,FALSE)</f>
        <v>#N/A</v>
      </c>
      <c r="C1519" s="131" t="str">
        <f t="shared" si="327"/>
        <v/>
      </c>
      <c r="D1519" s="132"/>
      <c r="E1519" s="132"/>
      <c r="F1519" s="55"/>
      <c r="G1519" s="132"/>
      <c r="H1519" s="132"/>
      <c r="I1519" s="132"/>
      <c r="J1519" s="132"/>
      <c r="K1519" s="132"/>
      <c r="L1519" s="133"/>
      <c r="M1519" s="134"/>
      <c r="N1519" s="132"/>
      <c r="O1519" s="132"/>
      <c r="P1519" s="134" t="str">
        <f t="shared" si="328"/>
        <v>nepildyti</v>
      </c>
      <c r="Q1519" s="135" t="str">
        <f t="shared" si="32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36"/>
        <v>0</v>
      </c>
      <c r="BH1519" s="54">
        <f t="shared" si="329"/>
        <v>0</v>
      </c>
      <c r="BI1519" s="54">
        <f t="shared" si="324"/>
        <v>0</v>
      </c>
      <c r="BJ1519" s="54">
        <f t="shared" si="337"/>
        <v>0</v>
      </c>
      <c r="BK1519" s="54">
        <f t="shared" si="325"/>
        <v>0</v>
      </c>
      <c r="BL1519" s="54">
        <f t="shared" si="330"/>
        <v>0</v>
      </c>
      <c r="BM1519" s="54">
        <f t="shared" si="331"/>
        <v>0</v>
      </c>
      <c r="BN1519" s="54" t="str">
        <f t="shared" si="332"/>
        <v>ne</v>
      </c>
      <c r="BO1519" s="54" t="str">
        <f t="shared" si="333"/>
        <v>ne</v>
      </c>
      <c r="BP1519" s="54" t="str">
        <f t="shared" si="333"/>
        <v>ne</v>
      </c>
      <c r="BQ1519" s="54" t="str">
        <f t="shared" si="334"/>
        <v>ne</v>
      </c>
      <c r="BR1519" s="54" t="str">
        <f t="shared" si="335"/>
        <v>ne</v>
      </c>
      <c r="BS1519" s="54" t="str">
        <f t="shared" si="326"/>
        <v>ne</v>
      </c>
    </row>
    <row r="1520" spans="2:71" x14ac:dyDescent="0.2">
      <c r="B1520" s="54" t="e">
        <f>VLOOKUP(E1520,'VPS1'!$J$10:$J$29,1,FALSE)</f>
        <v>#N/A</v>
      </c>
      <c r="C1520" s="131" t="str">
        <f t="shared" si="327"/>
        <v/>
      </c>
      <c r="D1520" s="132"/>
      <c r="E1520" s="132"/>
      <c r="F1520" s="55"/>
      <c r="G1520" s="132"/>
      <c r="H1520" s="132"/>
      <c r="I1520" s="132"/>
      <c r="J1520" s="132"/>
      <c r="K1520" s="132"/>
      <c r="L1520" s="133"/>
      <c r="M1520" s="134"/>
      <c r="N1520" s="132"/>
      <c r="O1520" s="132"/>
      <c r="P1520" s="134" t="str">
        <f t="shared" si="328"/>
        <v>nepildyti</v>
      </c>
      <c r="Q1520" s="135" t="str">
        <f t="shared" si="32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36"/>
        <v>0</v>
      </c>
      <c r="BH1520" s="54">
        <f t="shared" si="329"/>
        <v>0</v>
      </c>
      <c r="BI1520" s="54">
        <f t="shared" si="324"/>
        <v>0</v>
      </c>
      <c r="BJ1520" s="54">
        <f t="shared" si="337"/>
        <v>0</v>
      </c>
      <c r="BK1520" s="54">
        <f t="shared" si="325"/>
        <v>0</v>
      </c>
      <c r="BL1520" s="54">
        <f t="shared" si="330"/>
        <v>0</v>
      </c>
      <c r="BM1520" s="54">
        <f t="shared" si="331"/>
        <v>0</v>
      </c>
      <c r="BN1520" s="54" t="str">
        <f t="shared" si="332"/>
        <v>ne</v>
      </c>
      <c r="BO1520" s="54" t="str">
        <f t="shared" si="333"/>
        <v>ne</v>
      </c>
      <c r="BP1520" s="54" t="str">
        <f t="shared" si="333"/>
        <v>ne</v>
      </c>
      <c r="BQ1520" s="54" t="str">
        <f t="shared" si="334"/>
        <v>ne</v>
      </c>
      <c r="BR1520" s="54" t="str">
        <f t="shared" si="335"/>
        <v>ne</v>
      </c>
      <c r="BS1520" s="54" t="str">
        <f t="shared" si="326"/>
        <v>ne</v>
      </c>
    </row>
    <row r="1521" spans="2:71" x14ac:dyDescent="0.2">
      <c r="B1521" s="54" t="e">
        <f>VLOOKUP(E1521,'VPS1'!$J$10:$J$29,1,FALSE)</f>
        <v>#N/A</v>
      </c>
      <c r="C1521" s="131" t="str">
        <f t="shared" si="327"/>
        <v/>
      </c>
      <c r="D1521" s="132"/>
      <c r="E1521" s="132"/>
      <c r="F1521" s="55"/>
      <c r="G1521" s="132"/>
      <c r="H1521" s="132"/>
      <c r="I1521" s="132"/>
      <c r="J1521" s="132"/>
      <c r="K1521" s="132"/>
      <c r="L1521" s="133"/>
      <c r="M1521" s="134"/>
      <c r="N1521" s="132"/>
      <c r="O1521" s="132"/>
      <c r="P1521" s="134" t="str">
        <f t="shared" si="328"/>
        <v>nepildyti</v>
      </c>
      <c r="Q1521" s="135" t="str">
        <f t="shared" si="32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36"/>
        <v>0</v>
      </c>
      <c r="BH1521" s="54">
        <f t="shared" si="329"/>
        <v>0</v>
      </c>
      <c r="BI1521" s="54">
        <f t="shared" si="324"/>
        <v>0</v>
      </c>
      <c r="BJ1521" s="54">
        <f t="shared" si="337"/>
        <v>0</v>
      </c>
      <c r="BK1521" s="54">
        <f t="shared" si="325"/>
        <v>0</v>
      </c>
      <c r="BL1521" s="54">
        <f t="shared" si="330"/>
        <v>0</v>
      </c>
      <c r="BM1521" s="54">
        <f t="shared" si="331"/>
        <v>0</v>
      </c>
      <c r="BN1521" s="54" t="str">
        <f t="shared" si="332"/>
        <v>ne</v>
      </c>
      <c r="BO1521" s="54" t="str">
        <f t="shared" si="333"/>
        <v>ne</v>
      </c>
      <c r="BP1521" s="54" t="str">
        <f t="shared" si="333"/>
        <v>ne</v>
      </c>
      <c r="BQ1521" s="54" t="str">
        <f t="shared" si="334"/>
        <v>ne</v>
      </c>
      <c r="BR1521" s="54" t="str">
        <f t="shared" si="335"/>
        <v>ne</v>
      </c>
      <c r="BS1521" s="54" t="str">
        <f t="shared" si="326"/>
        <v>ne</v>
      </c>
    </row>
    <row r="1522" spans="2:71" x14ac:dyDescent="0.2">
      <c r="B1522" s="54" t="e">
        <f>VLOOKUP(E1522,'VPS1'!$J$10:$J$29,1,FALSE)</f>
        <v>#N/A</v>
      </c>
      <c r="C1522" s="131" t="str">
        <f t="shared" si="327"/>
        <v/>
      </c>
      <c r="D1522" s="132"/>
      <c r="E1522" s="132"/>
      <c r="F1522" s="55"/>
      <c r="G1522" s="132"/>
      <c r="H1522" s="132"/>
      <c r="I1522" s="132"/>
      <c r="J1522" s="132"/>
      <c r="K1522" s="132"/>
      <c r="L1522" s="133"/>
      <c r="M1522" s="134"/>
      <c r="N1522" s="132"/>
      <c r="O1522" s="132"/>
      <c r="P1522" s="134" t="str">
        <f t="shared" si="328"/>
        <v>nepildyti</v>
      </c>
      <c r="Q1522" s="135" t="str">
        <f t="shared" si="32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36"/>
        <v>0</v>
      </c>
      <c r="BH1522" s="54">
        <f t="shared" si="329"/>
        <v>0</v>
      </c>
      <c r="BI1522" s="54">
        <f t="shared" si="324"/>
        <v>0</v>
      </c>
      <c r="BJ1522" s="54">
        <f t="shared" si="337"/>
        <v>0</v>
      </c>
      <c r="BK1522" s="54">
        <f t="shared" si="325"/>
        <v>0</v>
      </c>
      <c r="BL1522" s="54">
        <f t="shared" si="330"/>
        <v>0</v>
      </c>
      <c r="BM1522" s="54">
        <f t="shared" si="331"/>
        <v>0</v>
      </c>
      <c r="BN1522" s="54" t="str">
        <f t="shared" si="332"/>
        <v>ne</v>
      </c>
      <c r="BO1522" s="54" t="str">
        <f t="shared" si="333"/>
        <v>ne</v>
      </c>
      <c r="BP1522" s="54" t="str">
        <f t="shared" si="333"/>
        <v>ne</v>
      </c>
      <c r="BQ1522" s="54" t="str">
        <f t="shared" si="334"/>
        <v>ne</v>
      </c>
      <c r="BR1522" s="54" t="str">
        <f t="shared" si="335"/>
        <v>ne</v>
      </c>
      <c r="BS1522" s="54" t="str">
        <f t="shared" si="326"/>
        <v>ne</v>
      </c>
    </row>
    <row r="1523" spans="2:71" x14ac:dyDescent="0.2">
      <c r="B1523" s="54" t="e">
        <f>VLOOKUP(E1523,'VPS1'!$J$10:$J$29,1,FALSE)</f>
        <v>#N/A</v>
      </c>
      <c r="C1523" s="131" t="str">
        <f t="shared" si="327"/>
        <v/>
      </c>
      <c r="D1523" s="132"/>
      <c r="E1523" s="132"/>
      <c r="F1523" s="55"/>
      <c r="G1523" s="132"/>
      <c r="H1523" s="132"/>
      <c r="I1523" s="132"/>
      <c r="J1523" s="132"/>
      <c r="K1523" s="132"/>
      <c r="L1523" s="133"/>
      <c r="M1523" s="134"/>
      <c r="N1523" s="132"/>
      <c r="O1523" s="132"/>
      <c r="P1523" s="134" t="str">
        <f t="shared" si="328"/>
        <v>nepildyti</v>
      </c>
      <c r="Q1523" s="135" t="str">
        <f t="shared" si="32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36"/>
        <v>0</v>
      </c>
      <c r="BH1523" s="54">
        <f t="shared" si="329"/>
        <v>0</v>
      </c>
      <c r="BI1523" s="54">
        <f t="shared" si="324"/>
        <v>0</v>
      </c>
      <c r="BJ1523" s="54">
        <f t="shared" si="337"/>
        <v>0</v>
      </c>
      <c r="BK1523" s="54">
        <f t="shared" si="325"/>
        <v>0</v>
      </c>
      <c r="BL1523" s="54">
        <f t="shared" si="330"/>
        <v>0</v>
      </c>
      <c r="BM1523" s="54">
        <f t="shared" si="331"/>
        <v>0</v>
      </c>
      <c r="BN1523" s="54" t="str">
        <f t="shared" si="332"/>
        <v>ne</v>
      </c>
      <c r="BO1523" s="54" t="str">
        <f t="shared" si="333"/>
        <v>ne</v>
      </c>
      <c r="BP1523" s="54" t="str">
        <f t="shared" si="333"/>
        <v>ne</v>
      </c>
      <c r="BQ1523" s="54" t="str">
        <f t="shared" si="334"/>
        <v>ne</v>
      </c>
      <c r="BR1523" s="54" t="str">
        <f t="shared" si="335"/>
        <v>ne</v>
      </c>
      <c r="BS1523" s="54" t="str">
        <f t="shared" si="326"/>
        <v>ne</v>
      </c>
    </row>
    <row r="1524" spans="2:71" x14ac:dyDescent="0.2">
      <c r="B1524" s="54" t="e">
        <f>VLOOKUP(E1524,'VPS1'!$J$10:$J$29,1,FALSE)</f>
        <v>#N/A</v>
      </c>
      <c r="C1524" s="131" t="str">
        <f t="shared" si="327"/>
        <v/>
      </c>
      <c r="D1524" s="132"/>
      <c r="E1524" s="132"/>
      <c r="F1524" s="55"/>
      <c r="G1524" s="132"/>
      <c r="H1524" s="132"/>
      <c r="I1524" s="132"/>
      <c r="J1524" s="132"/>
      <c r="K1524" s="132"/>
      <c r="L1524" s="133"/>
      <c r="M1524" s="134"/>
      <c r="N1524" s="132"/>
      <c r="O1524" s="132"/>
      <c r="P1524" s="134" t="str">
        <f t="shared" si="328"/>
        <v>nepildyti</v>
      </c>
      <c r="Q1524" s="135" t="str">
        <f t="shared" si="32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36"/>
        <v>0</v>
      </c>
      <c r="BH1524" s="54">
        <f t="shared" si="329"/>
        <v>0</v>
      </c>
      <c r="BI1524" s="54">
        <f t="shared" si="324"/>
        <v>0</v>
      </c>
      <c r="BJ1524" s="54">
        <f t="shared" si="337"/>
        <v>0</v>
      </c>
      <c r="BK1524" s="54">
        <f t="shared" si="325"/>
        <v>0</v>
      </c>
      <c r="BL1524" s="54">
        <f t="shared" si="330"/>
        <v>0</v>
      </c>
      <c r="BM1524" s="54">
        <f t="shared" si="331"/>
        <v>0</v>
      </c>
      <c r="BN1524" s="54" t="str">
        <f t="shared" si="332"/>
        <v>ne</v>
      </c>
      <c r="BO1524" s="54" t="str">
        <f t="shared" si="333"/>
        <v>ne</v>
      </c>
      <c r="BP1524" s="54" t="str">
        <f t="shared" si="333"/>
        <v>ne</v>
      </c>
      <c r="BQ1524" s="54" t="str">
        <f t="shared" si="334"/>
        <v>ne</v>
      </c>
      <c r="BR1524" s="54" t="str">
        <f t="shared" si="335"/>
        <v>ne</v>
      </c>
      <c r="BS1524" s="54" t="str">
        <f t="shared" si="326"/>
        <v>ne</v>
      </c>
    </row>
    <row r="1525" spans="2:71" x14ac:dyDescent="0.2">
      <c r="B1525" s="54" t="e">
        <f>VLOOKUP(E1525,'VPS1'!$J$10:$J$29,1,FALSE)</f>
        <v>#N/A</v>
      </c>
      <c r="C1525" s="131" t="str">
        <f t="shared" si="327"/>
        <v/>
      </c>
      <c r="D1525" s="132"/>
      <c r="E1525" s="132"/>
      <c r="F1525" s="55"/>
      <c r="G1525" s="132"/>
      <c r="H1525" s="132"/>
      <c r="I1525" s="132"/>
      <c r="J1525" s="132"/>
      <c r="K1525" s="132"/>
      <c r="L1525" s="133"/>
      <c r="M1525" s="134"/>
      <c r="N1525" s="132"/>
      <c r="O1525" s="132"/>
      <c r="P1525" s="134" t="str">
        <f t="shared" si="328"/>
        <v>nepildyti</v>
      </c>
      <c r="Q1525" s="135" t="str">
        <f t="shared" si="32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36"/>
        <v>0</v>
      </c>
      <c r="BH1525" s="54">
        <f t="shared" si="329"/>
        <v>0</v>
      </c>
      <c r="BI1525" s="54">
        <f t="shared" si="324"/>
        <v>0</v>
      </c>
      <c r="BJ1525" s="54">
        <f t="shared" si="337"/>
        <v>0</v>
      </c>
      <c r="BK1525" s="54">
        <f t="shared" si="325"/>
        <v>0</v>
      </c>
      <c r="BL1525" s="54">
        <f t="shared" si="330"/>
        <v>0</v>
      </c>
      <c r="BM1525" s="54">
        <f t="shared" si="331"/>
        <v>0</v>
      </c>
      <c r="BN1525" s="54" t="str">
        <f t="shared" si="332"/>
        <v>ne</v>
      </c>
      <c r="BO1525" s="54" t="str">
        <f t="shared" si="333"/>
        <v>ne</v>
      </c>
      <c r="BP1525" s="54" t="str">
        <f t="shared" si="333"/>
        <v>ne</v>
      </c>
      <c r="BQ1525" s="54" t="str">
        <f t="shared" si="334"/>
        <v>ne</v>
      </c>
      <c r="BR1525" s="54" t="str">
        <f t="shared" si="335"/>
        <v>ne</v>
      </c>
      <c r="BS1525" s="54" t="str">
        <f t="shared" si="326"/>
        <v>ne</v>
      </c>
    </row>
    <row r="1526" spans="2:71" x14ac:dyDescent="0.2">
      <c r="B1526" s="54" t="e">
        <f>VLOOKUP(E1526,'VPS1'!$J$10:$J$29,1,FALSE)</f>
        <v>#N/A</v>
      </c>
      <c r="C1526" s="131" t="str">
        <f t="shared" si="327"/>
        <v/>
      </c>
      <c r="D1526" s="132"/>
      <c r="E1526" s="132"/>
      <c r="F1526" s="55"/>
      <c r="G1526" s="132"/>
      <c r="H1526" s="132"/>
      <c r="I1526" s="132"/>
      <c r="J1526" s="132"/>
      <c r="K1526" s="132"/>
      <c r="L1526" s="133"/>
      <c r="M1526" s="134"/>
      <c r="N1526" s="132"/>
      <c r="O1526" s="132"/>
      <c r="P1526" s="134" t="str">
        <f t="shared" si="328"/>
        <v>nepildyti</v>
      </c>
      <c r="Q1526" s="135" t="str">
        <f t="shared" si="32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36"/>
        <v>0</v>
      </c>
      <c r="BH1526" s="54">
        <f t="shared" si="329"/>
        <v>0</v>
      </c>
      <c r="BI1526" s="54">
        <f t="shared" si="324"/>
        <v>0</v>
      </c>
      <c r="BJ1526" s="54">
        <f t="shared" si="337"/>
        <v>0</v>
      </c>
      <c r="BK1526" s="54">
        <f t="shared" si="325"/>
        <v>0</v>
      </c>
      <c r="BL1526" s="54">
        <f t="shared" si="330"/>
        <v>0</v>
      </c>
      <c r="BM1526" s="54">
        <f t="shared" si="331"/>
        <v>0</v>
      </c>
      <c r="BN1526" s="54" t="str">
        <f t="shared" si="332"/>
        <v>ne</v>
      </c>
      <c r="BO1526" s="54" t="str">
        <f t="shared" si="333"/>
        <v>ne</v>
      </c>
      <c r="BP1526" s="54" t="str">
        <f t="shared" si="333"/>
        <v>ne</v>
      </c>
      <c r="BQ1526" s="54" t="str">
        <f t="shared" si="334"/>
        <v>ne</v>
      </c>
      <c r="BR1526" s="54" t="str">
        <f t="shared" si="335"/>
        <v>ne</v>
      </c>
      <c r="BS1526" s="54" t="str">
        <f t="shared" si="326"/>
        <v>ne</v>
      </c>
    </row>
    <row r="1527" spans="2:71" x14ac:dyDescent="0.2">
      <c r="B1527" s="54" t="e">
        <f>VLOOKUP(E1527,'VPS1'!$J$10:$J$29,1,FALSE)</f>
        <v>#N/A</v>
      </c>
      <c r="C1527" s="131" t="str">
        <f t="shared" si="327"/>
        <v/>
      </c>
      <c r="D1527" s="132"/>
      <c r="E1527" s="132"/>
      <c r="F1527" s="55"/>
      <c r="G1527" s="132"/>
      <c r="H1527" s="132"/>
      <c r="I1527" s="132"/>
      <c r="J1527" s="132"/>
      <c r="K1527" s="132"/>
      <c r="L1527" s="133"/>
      <c r="M1527" s="134"/>
      <c r="N1527" s="132"/>
      <c r="O1527" s="132"/>
      <c r="P1527" s="134" t="str">
        <f t="shared" si="328"/>
        <v>nepildyti</v>
      </c>
      <c r="Q1527" s="135" t="str">
        <f t="shared" si="32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36"/>
        <v>0</v>
      </c>
      <c r="BH1527" s="54">
        <f t="shared" si="329"/>
        <v>0</v>
      </c>
      <c r="BI1527" s="54">
        <f t="shared" si="324"/>
        <v>0</v>
      </c>
      <c r="BJ1527" s="54">
        <f t="shared" si="337"/>
        <v>0</v>
      </c>
      <c r="BK1527" s="54">
        <f t="shared" si="325"/>
        <v>0</v>
      </c>
      <c r="BL1527" s="54">
        <f t="shared" si="330"/>
        <v>0</v>
      </c>
      <c r="BM1527" s="54">
        <f t="shared" si="331"/>
        <v>0</v>
      </c>
      <c r="BN1527" s="54" t="str">
        <f t="shared" si="332"/>
        <v>ne</v>
      </c>
      <c r="BO1527" s="54" t="str">
        <f t="shared" si="333"/>
        <v>ne</v>
      </c>
      <c r="BP1527" s="54" t="str">
        <f t="shared" si="333"/>
        <v>ne</v>
      </c>
      <c r="BQ1527" s="54" t="str">
        <f t="shared" si="334"/>
        <v>ne</v>
      </c>
      <c r="BR1527" s="54" t="str">
        <f t="shared" si="335"/>
        <v>ne</v>
      </c>
      <c r="BS1527" s="54" t="str">
        <f t="shared" si="326"/>
        <v>ne</v>
      </c>
    </row>
    <row r="1528" spans="2:71" x14ac:dyDescent="0.2">
      <c r="B1528" s="54" t="e">
        <f>VLOOKUP(E1528,'VPS1'!$J$10:$J$29,1,FALSE)</f>
        <v>#N/A</v>
      </c>
      <c r="C1528" s="131" t="str">
        <f t="shared" si="327"/>
        <v/>
      </c>
      <c r="D1528" s="132"/>
      <c r="E1528" s="132"/>
      <c r="F1528" s="55"/>
      <c r="G1528" s="132"/>
      <c r="H1528" s="132"/>
      <c r="I1528" s="132"/>
      <c r="J1528" s="132"/>
      <c r="K1528" s="132"/>
      <c r="L1528" s="133"/>
      <c r="M1528" s="134"/>
      <c r="N1528" s="132"/>
      <c r="O1528" s="132"/>
      <c r="P1528" s="134" t="str">
        <f t="shared" si="328"/>
        <v>nepildyti</v>
      </c>
      <c r="Q1528" s="135" t="str">
        <f t="shared" si="32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36"/>
        <v>0</v>
      </c>
      <c r="BH1528" s="54">
        <f t="shared" si="329"/>
        <v>0</v>
      </c>
      <c r="BI1528" s="54">
        <f t="shared" si="324"/>
        <v>0</v>
      </c>
      <c r="BJ1528" s="54">
        <f t="shared" si="337"/>
        <v>0</v>
      </c>
      <c r="BK1528" s="54">
        <f t="shared" si="325"/>
        <v>0</v>
      </c>
      <c r="BL1528" s="54">
        <f t="shared" si="330"/>
        <v>0</v>
      </c>
      <c r="BM1528" s="54">
        <f t="shared" si="331"/>
        <v>0</v>
      </c>
      <c r="BN1528" s="54" t="str">
        <f t="shared" si="332"/>
        <v>ne</v>
      </c>
      <c r="BO1528" s="54" t="str">
        <f t="shared" si="333"/>
        <v>ne</v>
      </c>
      <c r="BP1528" s="54" t="str">
        <f t="shared" si="333"/>
        <v>ne</v>
      </c>
      <c r="BQ1528" s="54" t="str">
        <f t="shared" si="334"/>
        <v>ne</v>
      </c>
      <c r="BR1528" s="54" t="str">
        <f t="shared" si="335"/>
        <v>ne</v>
      </c>
      <c r="BS1528" s="54" t="str">
        <f t="shared" si="326"/>
        <v>ne</v>
      </c>
    </row>
    <row r="1529" spans="2:71" x14ac:dyDescent="0.2">
      <c r="B1529" s="54" t="e">
        <f>VLOOKUP(E1529,'VPS1'!$J$10:$J$29,1,FALSE)</f>
        <v>#N/A</v>
      </c>
      <c r="C1529" s="131" t="str">
        <f t="shared" si="327"/>
        <v/>
      </c>
      <c r="D1529" s="132"/>
      <c r="E1529" s="132"/>
      <c r="F1529" s="55"/>
      <c r="G1529" s="132"/>
      <c r="H1529" s="132"/>
      <c r="I1529" s="132"/>
      <c r="J1529" s="132"/>
      <c r="K1529" s="132"/>
      <c r="L1529" s="133"/>
      <c r="M1529" s="134"/>
      <c r="N1529" s="132"/>
      <c r="O1529" s="132"/>
      <c r="P1529" s="134" t="str">
        <f t="shared" si="328"/>
        <v>nepildyti</v>
      </c>
      <c r="Q1529" s="135" t="str">
        <f t="shared" si="32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36"/>
        <v>0</v>
      </c>
      <c r="BH1529" s="54">
        <f t="shared" si="329"/>
        <v>0</v>
      </c>
      <c r="BI1529" s="54">
        <f t="shared" si="324"/>
        <v>0</v>
      </c>
      <c r="BJ1529" s="54">
        <f t="shared" si="337"/>
        <v>0</v>
      </c>
      <c r="BK1529" s="54">
        <f t="shared" si="325"/>
        <v>0</v>
      </c>
      <c r="BL1529" s="54">
        <f t="shared" si="330"/>
        <v>0</v>
      </c>
      <c r="BM1529" s="54">
        <f t="shared" si="331"/>
        <v>0</v>
      </c>
      <c r="BN1529" s="54" t="str">
        <f t="shared" si="332"/>
        <v>ne</v>
      </c>
      <c r="BO1529" s="54" t="str">
        <f t="shared" si="333"/>
        <v>ne</v>
      </c>
      <c r="BP1529" s="54" t="str">
        <f t="shared" si="333"/>
        <v>ne</v>
      </c>
      <c r="BQ1529" s="54" t="str">
        <f t="shared" si="334"/>
        <v>ne</v>
      </c>
      <c r="BR1529" s="54" t="str">
        <f t="shared" si="335"/>
        <v>ne</v>
      </c>
      <c r="BS1529" s="54" t="str">
        <f t="shared" si="326"/>
        <v>ne</v>
      </c>
    </row>
    <row r="1530" spans="2:71" x14ac:dyDescent="0.2">
      <c r="B1530" s="54" t="e">
        <f>VLOOKUP(E1530,'VPS1'!$J$10:$J$29,1,FALSE)</f>
        <v>#N/A</v>
      </c>
      <c r="C1530" s="131" t="str">
        <f t="shared" si="327"/>
        <v/>
      </c>
      <c r="D1530" s="132"/>
      <c r="E1530" s="132"/>
      <c r="F1530" s="55"/>
      <c r="G1530" s="132"/>
      <c r="H1530" s="132"/>
      <c r="I1530" s="132"/>
      <c r="J1530" s="132"/>
      <c r="K1530" s="132"/>
      <c r="L1530" s="133"/>
      <c r="M1530" s="134"/>
      <c r="N1530" s="132"/>
      <c r="O1530" s="132"/>
      <c r="P1530" s="134" t="str">
        <f t="shared" si="328"/>
        <v>nepildyti</v>
      </c>
      <c r="Q1530" s="135" t="str">
        <f t="shared" si="32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36"/>
        <v>0</v>
      </c>
      <c r="BH1530" s="54">
        <f t="shared" si="329"/>
        <v>0</v>
      </c>
      <c r="BI1530" s="54">
        <f t="shared" si="324"/>
        <v>0</v>
      </c>
      <c r="BJ1530" s="54">
        <f t="shared" si="337"/>
        <v>0</v>
      </c>
      <c r="BK1530" s="54">
        <f t="shared" si="325"/>
        <v>0</v>
      </c>
      <c r="BL1530" s="54">
        <f t="shared" si="330"/>
        <v>0</v>
      </c>
      <c r="BM1530" s="54">
        <f t="shared" si="331"/>
        <v>0</v>
      </c>
      <c r="BN1530" s="54" t="str">
        <f t="shared" si="332"/>
        <v>ne</v>
      </c>
      <c r="BO1530" s="54" t="str">
        <f t="shared" si="333"/>
        <v>ne</v>
      </c>
      <c r="BP1530" s="54" t="str">
        <f t="shared" si="333"/>
        <v>ne</v>
      </c>
      <c r="BQ1530" s="54" t="str">
        <f t="shared" si="334"/>
        <v>ne</v>
      </c>
      <c r="BR1530" s="54" t="str">
        <f t="shared" si="335"/>
        <v>ne</v>
      </c>
      <c r="BS1530" s="54" t="str">
        <f t="shared" si="326"/>
        <v>ne</v>
      </c>
    </row>
    <row r="1531" spans="2:71" x14ac:dyDescent="0.2">
      <c r="B1531" s="54" t="e">
        <f>VLOOKUP(E1531,'VPS1'!$J$10:$J$29,1,FALSE)</f>
        <v>#N/A</v>
      </c>
      <c r="C1531" s="131" t="str">
        <f t="shared" si="327"/>
        <v/>
      </c>
      <c r="D1531" s="132"/>
      <c r="E1531" s="132"/>
      <c r="F1531" s="55"/>
      <c r="G1531" s="132"/>
      <c r="H1531" s="132"/>
      <c r="I1531" s="132"/>
      <c r="J1531" s="132"/>
      <c r="K1531" s="132"/>
      <c r="L1531" s="133"/>
      <c r="M1531" s="134"/>
      <c r="N1531" s="132"/>
      <c r="O1531" s="132"/>
      <c r="P1531" s="134" t="str">
        <f t="shared" si="328"/>
        <v>nepildyti</v>
      </c>
      <c r="Q1531" s="135" t="str">
        <f t="shared" si="32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36"/>
        <v>0</v>
      </c>
      <c r="BH1531" s="54">
        <f t="shared" si="329"/>
        <v>0</v>
      </c>
      <c r="BI1531" s="54">
        <f t="shared" si="324"/>
        <v>0</v>
      </c>
      <c r="BJ1531" s="54">
        <f t="shared" si="337"/>
        <v>0</v>
      </c>
      <c r="BK1531" s="54">
        <f t="shared" si="325"/>
        <v>0</v>
      </c>
      <c r="BL1531" s="54">
        <f t="shared" si="330"/>
        <v>0</v>
      </c>
      <c r="BM1531" s="54">
        <f t="shared" si="331"/>
        <v>0</v>
      </c>
      <c r="BN1531" s="54" t="str">
        <f t="shared" si="332"/>
        <v>ne</v>
      </c>
      <c r="BO1531" s="54" t="str">
        <f t="shared" si="333"/>
        <v>ne</v>
      </c>
      <c r="BP1531" s="54" t="str">
        <f t="shared" si="333"/>
        <v>ne</v>
      </c>
      <c r="BQ1531" s="54" t="str">
        <f t="shared" si="334"/>
        <v>ne</v>
      </c>
      <c r="BR1531" s="54" t="str">
        <f t="shared" si="335"/>
        <v>ne</v>
      </c>
      <c r="BS1531" s="54" t="str">
        <f t="shared" si="326"/>
        <v>ne</v>
      </c>
    </row>
    <row r="1532" spans="2:71" x14ac:dyDescent="0.2">
      <c r="B1532" s="54" t="e">
        <f>VLOOKUP(E1532,'VPS1'!$J$10:$J$29,1,FALSE)</f>
        <v>#N/A</v>
      </c>
      <c r="C1532" s="131" t="str">
        <f t="shared" si="327"/>
        <v/>
      </c>
      <c r="D1532" s="132"/>
      <c r="E1532" s="132"/>
      <c r="F1532" s="55"/>
      <c r="G1532" s="132"/>
      <c r="H1532" s="132"/>
      <c r="I1532" s="132"/>
      <c r="J1532" s="132"/>
      <c r="K1532" s="132"/>
      <c r="L1532" s="133"/>
      <c r="M1532" s="134"/>
      <c r="N1532" s="132"/>
      <c r="O1532" s="132"/>
      <c r="P1532" s="134" t="str">
        <f t="shared" si="328"/>
        <v>nepildyti</v>
      </c>
      <c r="Q1532" s="135" t="str">
        <f t="shared" si="32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36"/>
        <v>0</v>
      </c>
      <c r="BH1532" s="54">
        <f t="shared" si="329"/>
        <v>0</v>
      </c>
      <c r="BI1532" s="54">
        <f t="shared" si="324"/>
        <v>0</v>
      </c>
      <c r="BJ1532" s="54">
        <f t="shared" si="337"/>
        <v>0</v>
      </c>
      <c r="BK1532" s="54">
        <f t="shared" si="325"/>
        <v>0</v>
      </c>
      <c r="BL1532" s="54">
        <f t="shared" si="330"/>
        <v>0</v>
      </c>
      <c r="BM1532" s="54">
        <f t="shared" si="331"/>
        <v>0</v>
      </c>
      <c r="BN1532" s="54" t="str">
        <f t="shared" si="332"/>
        <v>ne</v>
      </c>
      <c r="BO1532" s="54" t="str">
        <f t="shared" si="333"/>
        <v>ne</v>
      </c>
      <c r="BP1532" s="54" t="str">
        <f t="shared" si="333"/>
        <v>ne</v>
      </c>
      <c r="BQ1532" s="54" t="str">
        <f t="shared" si="334"/>
        <v>ne</v>
      </c>
      <c r="BR1532" s="54" t="str">
        <f t="shared" si="335"/>
        <v>ne</v>
      </c>
      <c r="BS1532" s="54" t="str">
        <f t="shared" si="326"/>
        <v>ne</v>
      </c>
    </row>
    <row r="1533" spans="2:71" x14ac:dyDescent="0.2">
      <c r="B1533" s="54" t="e">
        <f>VLOOKUP(E1533,'VPS1'!$J$10:$J$29,1,FALSE)</f>
        <v>#N/A</v>
      </c>
      <c r="C1533" s="131" t="str">
        <f t="shared" si="327"/>
        <v/>
      </c>
      <c r="D1533" s="132"/>
      <c r="E1533" s="132"/>
      <c r="F1533" s="55"/>
      <c r="G1533" s="132"/>
      <c r="H1533" s="132"/>
      <c r="I1533" s="132"/>
      <c r="J1533" s="132"/>
      <c r="K1533" s="132"/>
      <c r="L1533" s="133"/>
      <c r="M1533" s="134"/>
      <c r="N1533" s="132"/>
      <c r="O1533" s="132"/>
      <c r="P1533" s="134" t="str">
        <f t="shared" si="328"/>
        <v>nepildyti</v>
      </c>
      <c r="Q1533" s="135" t="str">
        <f t="shared" si="32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36"/>
        <v>0</v>
      </c>
      <c r="BH1533" s="54">
        <f t="shared" si="329"/>
        <v>0</v>
      </c>
      <c r="BI1533" s="54">
        <f t="shared" si="324"/>
        <v>0</v>
      </c>
      <c r="BJ1533" s="54">
        <f t="shared" si="337"/>
        <v>0</v>
      </c>
      <c r="BK1533" s="54">
        <f t="shared" si="325"/>
        <v>0</v>
      </c>
      <c r="BL1533" s="54">
        <f t="shared" si="330"/>
        <v>0</v>
      </c>
      <c r="BM1533" s="54">
        <f t="shared" si="331"/>
        <v>0</v>
      </c>
      <c r="BN1533" s="54" t="str">
        <f t="shared" si="332"/>
        <v>ne</v>
      </c>
      <c r="BO1533" s="54" t="str">
        <f t="shared" si="333"/>
        <v>ne</v>
      </c>
      <c r="BP1533" s="54" t="str">
        <f t="shared" si="333"/>
        <v>ne</v>
      </c>
      <c r="BQ1533" s="54" t="str">
        <f t="shared" si="334"/>
        <v>ne</v>
      </c>
      <c r="BR1533" s="54" t="str">
        <f t="shared" si="335"/>
        <v>ne</v>
      </c>
      <c r="BS1533" s="54" t="str">
        <f t="shared" si="326"/>
        <v>ne</v>
      </c>
    </row>
    <row r="1534" spans="2:71" x14ac:dyDescent="0.2">
      <c r="B1534" s="54" t="e">
        <f>VLOOKUP(E1534,'VPS1'!$J$10:$J$29,1,FALSE)</f>
        <v>#N/A</v>
      </c>
      <c r="C1534" s="131" t="str">
        <f t="shared" si="327"/>
        <v/>
      </c>
      <c r="D1534" s="132"/>
      <c r="E1534" s="132"/>
      <c r="F1534" s="55"/>
      <c r="G1534" s="132"/>
      <c r="H1534" s="132"/>
      <c r="I1534" s="132"/>
      <c r="J1534" s="132"/>
      <c r="K1534" s="132"/>
      <c r="L1534" s="133"/>
      <c r="M1534" s="134"/>
      <c r="N1534" s="132"/>
      <c r="O1534" s="132"/>
      <c r="P1534" s="134" t="str">
        <f t="shared" si="328"/>
        <v>nepildyti</v>
      </c>
      <c r="Q1534" s="135" t="str">
        <f t="shared" si="32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36"/>
        <v>0</v>
      </c>
      <c r="BH1534" s="54">
        <f t="shared" si="329"/>
        <v>0</v>
      </c>
      <c r="BI1534" s="54">
        <f t="shared" si="324"/>
        <v>0</v>
      </c>
      <c r="BJ1534" s="54">
        <f t="shared" si="337"/>
        <v>0</v>
      </c>
      <c r="BK1534" s="54">
        <f t="shared" si="325"/>
        <v>0</v>
      </c>
      <c r="BL1534" s="54">
        <f t="shared" si="330"/>
        <v>0</v>
      </c>
      <c r="BM1534" s="54">
        <f t="shared" si="331"/>
        <v>0</v>
      </c>
      <c r="BN1534" s="54" t="str">
        <f t="shared" si="332"/>
        <v>ne</v>
      </c>
      <c r="BO1534" s="54" t="str">
        <f t="shared" si="333"/>
        <v>ne</v>
      </c>
      <c r="BP1534" s="54" t="str">
        <f t="shared" si="333"/>
        <v>ne</v>
      </c>
      <c r="BQ1534" s="54" t="str">
        <f t="shared" si="334"/>
        <v>ne</v>
      </c>
      <c r="BR1534" s="54" t="str">
        <f t="shared" si="335"/>
        <v>ne</v>
      </c>
      <c r="BS1534" s="54" t="str">
        <f t="shared" si="326"/>
        <v>ne</v>
      </c>
    </row>
    <row r="1535" spans="2:71" x14ac:dyDescent="0.2">
      <c r="B1535" s="54" t="e">
        <f>VLOOKUP(E1535,'VPS1'!$J$10:$J$29,1,FALSE)</f>
        <v>#N/A</v>
      </c>
      <c r="C1535" s="131" t="str">
        <f t="shared" si="327"/>
        <v/>
      </c>
      <c r="D1535" s="132"/>
      <c r="E1535" s="132"/>
      <c r="F1535" s="55"/>
      <c r="G1535" s="132"/>
      <c r="H1535" s="132"/>
      <c r="I1535" s="132"/>
      <c r="J1535" s="132"/>
      <c r="K1535" s="132"/>
      <c r="L1535" s="133"/>
      <c r="M1535" s="134"/>
      <c r="N1535" s="132"/>
      <c r="O1535" s="132"/>
      <c r="P1535" s="134" t="str">
        <f t="shared" si="328"/>
        <v>nepildyti</v>
      </c>
      <c r="Q1535" s="135" t="str">
        <f t="shared" si="32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36"/>
        <v>0</v>
      </c>
      <c r="BH1535" s="54">
        <f t="shared" si="329"/>
        <v>0</v>
      </c>
      <c r="BI1535" s="54">
        <f t="shared" si="324"/>
        <v>0</v>
      </c>
      <c r="BJ1535" s="54">
        <f t="shared" si="337"/>
        <v>0</v>
      </c>
      <c r="BK1535" s="54">
        <f t="shared" si="325"/>
        <v>0</v>
      </c>
      <c r="BL1535" s="54">
        <f t="shared" si="330"/>
        <v>0</v>
      </c>
      <c r="BM1535" s="54">
        <f t="shared" si="331"/>
        <v>0</v>
      </c>
      <c r="BN1535" s="54" t="str">
        <f t="shared" si="332"/>
        <v>ne</v>
      </c>
      <c r="BO1535" s="54" t="str">
        <f t="shared" si="333"/>
        <v>ne</v>
      </c>
      <c r="BP1535" s="54" t="str">
        <f t="shared" si="333"/>
        <v>ne</v>
      </c>
      <c r="BQ1535" s="54" t="str">
        <f t="shared" si="334"/>
        <v>ne</v>
      </c>
      <c r="BR1535" s="54" t="str">
        <f t="shared" si="335"/>
        <v>ne</v>
      </c>
      <c r="BS1535" s="54" t="str">
        <f t="shared" si="326"/>
        <v>ne</v>
      </c>
    </row>
    <row r="1536" spans="2:71" x14ac:dyDescent="0.2">
      <c r="B1536" s="54" t="e">
        <f>VLOOKUP(E1536,'VPS1'!$J$10:$J$29,1,FALSE)</f>
        <v>#N/A</v>
      </c>
      <c r="C1536" s="131" t="str">
        <f t="shared" si="327"/>
        <v/>
      </c>
      <c r="D1536" s="132"/>
      <c r="E1536" s="132"/>
      <c r="F1536" s="55"/>
      <c r="G1536" s="132"/>
      <c r="H1536" s="132"/>
      <c r="I1536" s="132"/>
      <c r="J1536" s="132"/>
      <c r="K1536" s="132"/>
      <c r="L1536" s="133"/>
      <c r="M1536" s="134"/>
      <c r="N1536" s="132"/>
      <c r="O1536" s="132"/>
      <c r="P1536" s="134" t="str">
        <f t="shared" si="328"/>
        <v>nepildyti</v>
      </c>
      <c r="Q1536" s="135" t="str">
        <f t="shared" si="32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36"/>
        <v>0</v>
      </c>
      <c r="BH1536" s="54">
        <f t="shared" si="329"/>
        <v>0</v>
      </c>
      <c r="BI1536" s="54">
        <f t="shared" si="324"/>
        <v>0</v>
      </c>
      <c r="BJ1536" s="54">
        <f t="shared" si="337"/>
        <v>0</v>
      </c>
      <c r="BK1536" s="54">
        <f t="shared" si="325"/>
        <v>0</v>
      </c>
      <c r="BL1536" s="54">
        <f t="shared" si="330"/>
        <v>0</v>
      </c>
      <c r="BM1536" s="54">
        <f t="shared" si="331"/>
        <v>0</v>
      </c>
      <c r="BN1536" s="54" t="str">
        <f t="shared" si="332"/>
        <v>ne</v>
      </c>
      <c r="BO1536" s="54" t="str">
        <f t="shared" si="333"/>
        <v>ne</v>
      </c>
      <c r="BP1536" s="54" t="str">
        <f t="shared" si="333"/>
        <v>ne</v>
      </c>
      <c r="BQ1536" s="54" t="str">
        <f t="shared" si="334"/>
        <v>ne</v>
      </c>
      <c r="BR1536" s="54" t="str">
        <f t="shared" si="335"/>
        <v>ne</v>
      </c>
      <c r="BS1536" s="54" t="str">
        <f t="shared" si="326"/>
        <v>ne</v>
      </c>
    </row>
    <row r="1537" spans="2:71" x14ac:dyDescent="0.2">
      <c r="B1537" s="54" t="e">
        <f>VLOOKUP(E1537,'VPS1'!$J$10:$J$29,1,FALSE)</f>
        <v>#N/A</v>
      </c>
      <c r="C1537" s="131" t="str">
        <f t="shared" si="327"/>
        <v/>
      </c>
      <c r="D1537" s="132"/>
      <c r="E1537" s="132"/>
      <c r="F1537" s="55"/>
      <c r="G1537" s="132"/>
      <c r="H1537" s="132"/>
      <c r="I1537" s="132"/>
      <c r="J1537" s="132"/>
      <c r="K1537" s="132"/>
      <c r="L1537" s="133"/>
      <c r="M1537" s="134"/>
      <c r="N1537" s="132"/>
      <c r="O1537" s="132"/>
      <c r="P1537" s="134" t="str">
        <f t="shared" si="328"/>
        <v>nepildyti</v>
      </c>
      <c r="Q1537" s="135" t="str">
        <f t="shared" si="32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36"/>
        <v>0</v>
      </c>
      <c r="BH1537" s="54">
        <f t="shared" si="329"/>
        <v>0</v>
      </c>
      <c r="BI1537" s="54">
        <f t="shared" si="324"/>
        <v>0</v>
      </c>
      <c r="BJ1537" s="54">
        <f t="shared" si="337"/>
        <v>0</v>
      </c>
      <c r="BK1537" s="54">
        <f t="shared" si="325"/>
        <v>0</v>
      </c>
      <c r="BL1537" s="54">
        <f t="shared" si="330"/>
        <v>0</v>
      </c>
      <c r="BM1537" s="54">
        <f t="shared" si="331"/>
        <v>0</v>
      </c>
      <c r="BN1537" s="54" t="str">
        <f t="shared" si="332"/>
        <v>ne</v>
      </c>
      <c r="BO1537" s="54" t="str">
        <f t="shared" si="333"/>
        <v>ne</v>
      </c>
      <c r="BP1537" s="54" t="str">
        <f t="shared" si="333"/>
        <v>ne</v>
      </c>
      <c r="BQ1537" s="54" t="str">
        <f t="shared" si="334"/>
        <v>ne</v>
      </c>
      <c r="BR1537" s="54" t="str">
        <f t="shared" si="335"/>
        <v>ne</v>
      </c>
      <c r="BS1537" s="54" t="str">
        <f t="shared" si="326"/>
        <v>ne</v>
      </c>
    </row>
    <row r="1538" spans="2:71" x14ac:dyDescent="0.2">
      <c r="B1538" s="54" t="e">
        <f>VLOOKUP(E1538,'VPS1'!$J$10:$J$29,1,FALSE)</f>
        <v>#N/A</v>
      </c>
      <c r="C1538" s="131" t="str">
        <f t="shared" si="327"/>
        <v/>
      </c>
      <c r="D1538" s="132"/>
      <c r="E1538" s="132"/>
      <c r="F1538" s="55"/>
      <c r="G1538" s="132"/>
      <c r="H1538" s="132"/>
      <c r="I1538" s="132"/>
      <c r="J1538" s="132"/>
      <c r="K1538" s="132"/>
      <c r="L1538" s="133"/>
      <c r="M1538" s="134"/>
      <c r="N1538" s="132"/>
      <c r="O1538" s="132"/>
      <c r="P1538" s="134" t="str">
        <f t="shared" si="328"/>
        <v>nepildyti</v>
      </c>
      <c r="Q1538" s="135" t="str">
        <f t="shared" si="32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36"/>
        <v>0</v>
      </c>
      <c r="BH1538" s="54">
        <f t="shared" si="329"/>
        <v>0</v>
      </c>
      <c r="BI1538" s="54">
        <f t="shared" si="324"/>
        <v>0</v>
      </c>
      <c r="BJ1538" s="54">
        <f t="shared" si="337"/>
        <v>0</v>
      </c>
      <c r="BK1538" s="54">
        <f t="shared" si="325"/>
        <v>0</v>
      </c>
      <c r="BL1538" s="54">
        <f t="shared" si="330"/>
        <v>0</v>
      </c>
      <c r="BM1538" s="54">
        <f t="shared" si="331"/>
        <v>0</v>
      </c>
      <c r="BN1538" s="54" t="str">
        <f t="shared" si="332"/>
        <v>ne</v>
      </c>
      <c r="BO1538" s="54" t="str">
        <f t="shared" si="333"/>
        <v>ne</v>
      </c>
      <c r="BP1538" s="54" t="str">
        <f t="shared" si="333"/>
        <v>ne</v>
      </c>
      <c r="BQ1538" s="54" t="str">
        <f t="shared" si="334"/>
        <v>ne</v>
      </c>
      <c r="BR1538" s="54" t="str">
        <f t="shared" si="335"/>
        <v>ne</v>
      </c>
      <c r="BS1538" s="54" t="str">
        <f t="shared" si="326"/>
        <v>ne</v>
      </c>
    </row>
    <row r="1539" spans="2:71" x14ac:dyDescent="0.2">
      <c r="B1539" s="54" t="e">
        <f>VLOOKUP(E1539,'VPS1'!$J$10:$J$29,1,FALSE)</f>
        <v>#N/A</v>
      </c>
      <c r="C1539" s="131" t="str">
        <f t="shared" si="327"/>
        <v/>
      </c>
      <c r="D1539" s="132"/>
      <c r="E1539" s="132"/>
      <c r="F1539" s="55"/>
      <c r="G1539" s="132"/>
      <c r="H1539" s="132"/>
      <c r="I1539" s="132"/>
      <c r="J1539" s="132"/>
      <c r="K1539" s="132"/>
      <c r="L1539" s="133"/>
      <c r="M1539" s="134"/>
      <c r="N1539" s="132"/>
      <c r="O1539" s="132"/>
      <c r="P1539" s="134" t="str">
        <f t="shared" si="328"/>
        <v>nepildyti</v>
      </c>
      <c r="Q1539" s="135" t="str">
        <f t="shared" si="32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36"/>
        <v>0</v>
      </c>
      <c r="BH1539" s="54">
        <f t="shared" si="329"/>
        <v>0</v>
      </c>
      <c r="BI1539" s="54">
        <f t="shared" si="324"/>
        <v>0</v>
      </c>
      <c r="BJ1539" s="54">
        <f t="shared" si="337"/>
        <v>0</v>
      </c>
      <c r="BK1539" s="54">
        <f t="shared" si="325"/>
        <v>0</v>
      </c>
      <c r="BL1539" s="54">
        <f t="shared" si="330"/>
        <v>0</v>
      </c>
      <c r="BM1539" s="54">
        <f t="shared" si="331"/>
        <v>0</v>
      </c>
      <c r="BN1539" s="54" t="str">
        <f t="shared" si="332"/>
        <v>ne</v>
      </c>
      <c r="BO1539" s="54" t="str">
        <f t="shared" si="333"/>
        <v>ne</v>
      </c>
      <c r="BP1539" s="54" t="str">
        <f t="shared" si="333"/>
        <v>ne</v>
      </c>
      <c r="BQ1539" s="54" t="str">
        <f t="shared" si="334"/>
        <v>ne</v>
      </c>
      <c r="BR1539" s="54" t="str">
        <f t="shared" si="335"/>
        <v>ne</v>
      </c>
      <c r="BS1539" s="54" t="str">
        <f t="shared" si="326"/>
        <v>ne</v>
      </c>
    </row>
    <row r="1540" spans="2:71" x14ac:dyDescent="0.2">
      <c r="B1540" s="54" t="e">
        <f>VLOOKUP(E1540,'VPS1'!$J$10:$J$29,1,FALSE)</f>
        <v>#N/A</v>
      </c>
      <c r="C1540" s="131" t="str">
        <f t="shared" si="327"/>
        <v/>
      </c>
      <c r="D1540" s="132"/>
      <c r="E1540" s="132"/>
      <c r="F1540" s="55"/>
      <c r="G1540" s="132"/>
      <c r="H1540" s="132"/>
      <c r="I1540" s="132"/>
      <c r="J1540" s="132"/>
      <c r="K1540" s="132"/>
      <c r="L1540" s="133"/>
      <c r="M1540" s="134"/>
      <c r="N1540" s="132"/>
      <c r="O1540" s="132"/>
      <c r="P1540" s="134" t="str">
        <f t="shared" si="328"/>
        <v>nepildyti</v>
      </c>
      <c r="Q1540" s="135" t="str">
        <f t="shared" si="32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36"/>
        <v>0</v>
      </c>
      <c r="BH1540" s="54">
        <f t="shared" si="329"/>
        <v>0</v>
      </c>
      <c r="BI1540" s="54">
        <f t="shared" si="324"/>
        <v>0</v>
      </c>
      <c r="BJ1540" s="54">
        <f t="shared" si="337"/>
        <v>0</v>
      </c>
      <c r="BK1540" s="54">
        <f t="shared" si="325"/>
        <v>0</v>
      </c>
      <c r="BL1540" s="54">
        <f t="shared" si="330"/>
        <v>0</v>
      </c>
      <c r="BM1540" s="54">
        <f t="shared" si="331"/>
        <v>0</v>
      </c>
      <c r="BN1540" s="54" t="str">
        <f t="shared" si="332"/>
        <v>ne</v>
      </c>
      <c r="BO1540" s="54" t="str">
        <f t="shared" si="333"/>
        <v>ne</v>
      </c>
      <c r="BP1540" s="54" t="str">
        <f t="shared" si="333"/>
        <v>ne</v>
      </c>
      <c r="BQ1540" s="54" t="str">
        <f t="shared" si="334"/>
        <v>ne</v>
      </c>
      <c r="BR1540" s="54" t="str">
        <f t="shared" si="335"/>
        <v>ne</v>
      </c>
      <c r="BS1540" s="54" t="str">
        <f t="shared" si="326"/>
        <v>ne</v>
      </c>
    </row>
    <row r="1541" spans="2:71" x14ac:dyDescent="0.2">
      <c r="B1541" s="54" t="e">
        <f>VLOOKUP(E1541,'VPS1'!$J$10:$J$29,1,FALSE)</f>
        <v>#N/A</v>
      </c>
      <c r="C1541" s="131" t="str">
        <f t="shared" si="327"/>
        <v/>
      </c>
      <c r="D1541" s="132"/>
      <c r="E1541" s="132"/>
      <c r="F1541" s="55"/>
      <c r="G1541" s="132"/>
      <c r="H1541" s="132"/>
      <c r="I1541" s="132"/>
      <c r="J1541" s="132"/>
      <c r="K1541" s="132"/>
      <c r="L1541" s="133"/>
      <c r="M1541" s="134"/>
      <c r="N1541" s="132"/>
      <c r="O1541" s="132"/>
      <c r="P1541" s="134" t="str">
        <f t="shared" si="328"/>
        <v>nepildyti</v>
      </c>
      <c r="Q1541" s="135" t="str">
        <f t="shared" si="32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36"/>
        <v>0</v>
      </c>
      <c r="BH1541" s="54">
        <f t="shared" si="329"/>
        <v>0</v>
      </c>
      <c r="BI1541" s="54">
        <f t="shared" si="324"/>
        <v>0</v>
      </c>
      <c r="BJ1541" s="54">
        <f t="shared" si="337"/>
        <v>0</v>
      </c>
      <c r="BK1541" s="54">
        <f t="shared" si="325"/>
        <v>0</v>
      </c>
      <c r="BL1541" s="54">
        <f t="shared" si="330"/>
        <v>0</v>
      </c>
      <c r="BM1541" s="54">
        <f t="shared" si="331"/>
        <v>0</v>
      </c>
      <c r="BN1541" s="54" t="str">
        <f t="shared" si="332"/>
        <v>ne</v>
      </c>
      <c r="BO1541" s="54" t="str">
        <f t="shared" si="333"/>
        <v>ne</v>
      </c>
      <c r="BP1541" s="54" t="str">
        <f t="shared" si="333"/>
        <v>ne</v>
      </c>
      <c r="BQ1541" s="54" t="str">
        <f t="shared" si="334"/>
        <v>ne</v>
      </c>
      <c r="BR1541" s="54" t="str">
        <f t="shared" si="335"/>
        <v>ne</v>
      </c>
      <c r="BS1541" s="54" t="str">
        <f t="shared" si="326"/>
        <v>ne</v>
      </c>
    </row>
    <row r="1542" spans="2:71" x14ac:dyDescent="0.2">
      <c r="B1542" s="54" t="e">
        <f>VLOOKUP(E1542,'VPS1'!$J$10:$J$29,1,FALSE)</f>
        <v>#N/A</v>
      </c>
      <c r="C1542" s="131" t="str">
        <f t="shared" si="327"/>
        <v/>
      </c>
      <c r="D1542" s="132"/>
      <c r="E1542" s="132"/>
      <c r="F1542" s="55"/>
      <c r="G1542" s="132"/>
      <c r="H1542" s="132"/>
      <c r="I1542" s="132"/>
      <c r="J1542" s="132"/>
      <c r="K1542" s="132"/>
      <c r="L1542" s="133"/>
      <c r="M1542" s="134"/>
      <c r="N1542" s="132"/>
      <c r="O1542" s="132"/>
      <c r="P1542" s="134" t="str">
        <f t="shared" si="328"/>
        <v>nepildyti</v>
      </c>
      <c r="Q1542" s="135" t="str">
        <f t="shared" si="32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36"/>
        <v>0</v>
      </c>
      <c r="BH1542" s="54">
        <f t="shared" si="329"/>
        <v>0</v>
      </c>
      <c r="BI1542" s="54">
        <f t="shared" si="324"/>
        <v>0</v>
      </c>
      <c r="BJ1542" s="54">
        <f t="shared" si="337"/>
        <v>0</v>
      </c>
      <c r="BK1542" s="54">
        <f t="shared" si="325"/>
        <v>0</v>
      </c>
      <c r="BL1542" s="54">
        <f t="shared" si="330"/>
        <v>0</v>
      </c>
      <c r="BM1542" s="54">
        <f t="shared" si="331"/>
        <v>0</v>
      </c>
      <c r="BN1542" s="54" t="str">
        <f t="shared" si="332"/>
        <v>ne</v>
      </c>
      <c r="BO1542" s="54" t="str">
        <f t="shared" si="333"/>
        <v>ne</v>
      </c>
      <c r="BP1542" s="54" t="str">
        <f t="shared" si="333"/>
        <v>ne</v>
      </c>
      <c r="BQ1542" s="54" t="str">
        <f t="shared" si="334"/>
        <v>ne</v>
      </c>
      <c r="BR1542" s="54" t="str">
        <f t="shared" si="335"/>
        <v>ne</v>
      </c>
      <c r="BS1542" s="54" t="str">
        <f t="shared" si="326"/>
        <v>ne</v>
      </c>
    </row>
    <row r="1543" spans="2:71" x14ac:dyDescent="0.2">
      <c r="B1543" s="54" t="e">
        <f>VLOOKUP(E1543,'VPS1'!$J$10:$J$29,1,FALSE)</f>
        <v>#N/A</v>
      </c>
      <c r="C1543" s="131" t="str">
        <f t="shared" si="327"/>
        <v/>
      </c>
      <c r="D1543" s="132"/>
      <c r="E1543" s="132"/>
      <c r="F1543" s="55"/>
      <c r="G1543" s="132"/>
      <c r="H1543" s="132"/>
      <c r="I1543" s="132"/>
      <c r="J1543" s="132"/>
      <c r="K1543" s="132"/>
      <c r="L1543" s="133"/>
      <c r="M1543" s="134"/>
      <c r="N1543" s="132"/>
      <c r="O1543" s="132"/>
      <c r="P1543" s="134" t="str">
        <f t="shared" si="328"/>
        <v>nepildyti</v>
      </c>
      <c r="Q1543" s="135" t="str">
        <f t="shared" si="328"/>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36"/>
        <v>0</v>
      </c>
      <c r="BH1543" s="54">
        <f t="shared" si="329"/>
        <v>0</v>
      </c>
      <c r="BI1543" s="54">
        <f t="shared" si="324"/>
        <v>0</v>
      </c>
      <c r="BJ1543" s="54">
        <f t="shared" si="337"/>
        <v>0</v>
      </c>
      <c r="BK1543" s="54">
        <f t="shared" si="325"/>
        <v>0</v>
      </c>
      <c r="BL1543" s="54">
        <f t="shared" si="330"/>
        <v>0</v>
      </c>
      <c r="BM1543" s="54">
        <f t="shared" si="331"/>
        <v>0</v>
      </c>
      <c r="BN1543" s="54" t="str">
        <f t="shared" si="332"/>
        <v>ne</v>
      </c>
      <c r="BO1543" s="54" t="str">
        <f t="shared" si="333"/>
        <v>ne</v>
      </c>
      <c r="BP1543" s="54" t="str">
        <f t="shared" si="333"/>
        <v>ne</v>
      </c>
      <c r="BQ1543" s="54" t="str">
        <f t="shared" si="334"/>
        <v>ne</v>
      </c>
      <c r="BR1543" s="54" t="str">
        <f t="shared" si="335"/>
        <v>ne</v>
      </c>
      <c r="BS1543" s="54" t="str">
        <f t="shared" si="326"/>
        <v>ne</v>
      </c>
    </row>
    <row r="1544" spans="2:71" x14ac:dyDescent="0.2">
      <c r="B1544" s="54" t="e">
        <f>VLOOKUP(E1544,'VPS1'!$J$10:$J$29,1,FALSE)</f>
        <v>#N/A</v>
      </c>
      <c r="C1544" s="131" t="str">
        <f t="shared" si="327"/>
        <v/>
      </c>
      <c r="D1544" s="132"/>
      <c r="E1544" s="132"/>
      <c r="F1544" s="55"/>
      <c r="G1544" s="132"/>
      <c r="H1544" s="132"/>
      <c r="I1544" s="132"/>
      <c r="J1544" s="132"/>
      <c r="K1544" s="132"/>
      <c r="L1544" s="133"/>
      <c r="M1544" s="134"/>
      <c r="N1544" s="132"/>
      <c r="O1544" s="132"/>
      <c r="P1544" s="134" t="str">
        <f t="shared" si="328"/>
        <v>nepildyti</v>
      </c>
      <c r="Q1544" s="135" t="str">
        <f t="shared" si="328"/>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36"/>
        <v>0</v>
      </c>
      <c r="BH1544" s="54">
        <f t="shared" si="329"/>
        <v>0</v>
      </c>
      <c r="BI1544" s="54">
        <f t="shared" si="324"/>
        <v>0</v>
      </c>
      <c r="BJ1544" s="54">
        <f t="shared" si="337"/>
        <v>0</v>
      </c>
      <c r="BK1544" s="54">
        <f t="shared" si="325"/>
        <v>0</v>
      </c>
      <c r="BL1544" s="54">
        <f t="shared" si="330"/>
        <v>0</v>
      </c>
      <c r="BM1544" s="54">
        <f t="shared" si="331"/>
        <v>0</v>
      </c>
      <c r="BN1544" s="54" t="str">
        <f t="shared" si="332"/>
        <v>ne</v>
      </c>
      <c r="BO1544" s="54" t="str">
        <f t="shared" si="333"/>
        <v>ne</v>
      </c>
      <c r="BP1544" s="54" t="str">
        <f t="shared" si="333"/>
        <v>ne</v>
      </c>
      <c r="BQ1544" s="54" t="str">
        <f t="shared" si="334"/>
        <v>ne</v>
      </c>
      <c r="BR1544" s="54" t="str">
        <f t="shared" si="335"/>
        <v>ne</v>
      </c>
      <c r="BS1544" s="54" t="str">
        <f t="shared" si="326"/>
        <v>ne</v>
      </c>
    </row>
    <row r="1545" spans="2:71" x14ac:dyDescent="0.2">
      <c r="B1545" s="54" t="e">
        <f>VLOOKUP(E1545,'VPS1'!$J$10:$J$29,1,FALSE)</f>
        <v>#N/A</v>
      </c>
      <c r="C1545" s="131" t="str">
        <f t="shared" si="327"/>
        <v/>
      </c>
      <c r="D1545" s="132"/>
      <c r="E1545" s="132"/>
      <c r="F1545" s="55"/>
      <c r="G1545" s="132"/>
      <c r="H1545" s="132"/>
      <c r="I1545" s="132"/>
      <c r="J1545" s="132"/>
      <c r="K1545" s="132"/>
      <c r="L1545" s="133"/>
      <c r="M1545" s="134"/>
      <c r="N1545" s="132"/>
      <c r="O1545" s="132"/>
      <c r="P1545" s="134" t="str">
        <f t="shared" si="328"/>
        <v>nepildyti</v>
      </c>
      <c r="Q1545" s="135" t="str">
        <f t="shared" si="328"/>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36"/>
        <v>0</v>
      </c>
      <c r="BH1545" s="54">
        <f t="shared" si="329"/>
        <v>0</v>
      </c>
      <c r="BI1545" s="54">
        <f t="shared" si="324"/>
        <v>0</v>
      </c>
      <c r="BJ1545" s="54">
        <f t="shared" si="337"/>
        <v>0</v>
      </c>
      <c r="BK1545" s="54">
        <f t="shared" si="325"/>
        <v>0</v>
      </c>
      <c r="BL1545" s="54">
        <f t="shared" si="330"/>
        <v>0</v>
      </c>
      <c r="BM1545" s="54">
        <f t="shared" si="331"/>
        <v>0</v>
      </c>
      <c r="BN1545" s="54" t="str">
        <f t="shared" si="332"/>
        <v>ne</v>
      </c>
      <c r="BO1545" s="54" t="str">
        <f t="shared" si="333"/>
        <v>ne</v>
      </c>
      <c r="BP1545" s="54" t="str">
        <f t="shared" si="333"/>
        <v>ne</v>
      </c>
      <c r="BQ1545" s="54" t="str">
        <f t="shared" si="334"/>
        <v>ne</v>
      </c>
      <c r="BR1545" s="54" t="str">
        <f t="shared" si="335"/>
        <v>ne</v>
      </c>
      <c r="BS1545" s="54" t="str">
        <f t="shared" si="326"/>
        <v>ne</v>
      </c>
    </row>
    <row r="1546" spans="2:71" x14ac:dyDescent="0.2">
      <c r="B1546" s="54" t="e">
        <f>VLOOKUP(E1546,'VPS1'!$J$10:$J$29,1,FALSE)</f>
        <v>#N/A</v>
      </c>
      <c r="C1546" s="131" t="str">
        <f t="shared" si="327"/>
        <v/>
      </c>
      <c r="D1546" s="132"/>
      <c r="E1546" s="132"/>
      <c r="F1546" s="55"/>
      <c r="G1546" s="132"/>
      <c r="H1546" s="132"/>
      <c r="I1546" s="132"/>
      <c r="J1546" s="132"/>
      <c r="K1546" s="132"/>
      <c r="L1546" s="133"/>
      <c r="M1546" s="134"/>
      <c r="N1546" s="132"/>
      <c r="O1546" s="132"/>
      <c r="P1546" s="134" t="str">
        <f t="shared" si="328"/>
        <v>nepildyti</v>
      </c>
      <c r="Q1546" s="135" t="str">
        <f t="shared" si="328"/>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36"/>
        <v>0</v>
      </c>
      <c r="BH1546" s="54">
        <f t="shared" si="329"/>
        <v>0</v>
      </c>
      <c r="BI1546" s="54">
        <f t="shared" ref="BI1546:BI1609" si="338">IF($AH1546&gt;0,YEAR($AH1546),)</f>
        <v>0</v>
      </c>
      <c r="BJ1546" s="54">
        <f t="shared" si="337"/>
        <v>0</v>
      </c>
      <c r="BK1546" s="54">
        <f t="shared" ref="BK1546:BK1609" si="339">IF($AJ1546&gt;0,YEAR($AJ1546),)</f>
        <v>0</v>
      </c>
      <c r="BL1546" s="54">
        <f t="shared" si="330"/>
        <v>0</v>
      </c>
      <c r="BM1546" s="54">
        <f t="shared" si="331"/>
        <v>0</v>
      </c>
      <c r="BN1546" s="54" t="str">
        <f t="shared" si="332"/>
        <v>ne</v>
      </c>
      <c r="BO1546" s="54" t="str">
        <f t="shared" si="333"/>
        <v>ne</v>
      </c>
      <c r="BP1546" s="54" t="str">
        <f t="shared" si="333"/>
        <v>ne</v>
      </c>
      <c r="BQ1546" s="54" t="str">
        <f t="shared" si="334"/>
        <v>ne</v>
      </c>
      <c r="BR1546" s="54" t="str">
        <f t="shared" si="335"/>
        <v>ne</v>
      </c>
      <c r="BS1546" s="54" t="str">
        <f t="shared" ref="BS1546:BS1609" si="340">IF(BK1546&gt;0,"taip","ne")</f>
        <v>ne</v>
      </c>
    </row>
    <row r="1547" spans="2:71" x14ac:dyDescent="0.2">
      <c r="B1547" s="54" t="e">
        <f>VLOOKUP(E1547,'VPS1'!$J$10:$J$29,1,FALSE)</f>
        <v>#N/A</v>
      </c>
      <c r="C1547" s="131" t="str">
        <f t="shared" ref="C1547:C1610" si="341">LEFT(E1547,4)</f>
        <v/>
      </c>
      <c r="D1547" s="132"/>
      <c r="E1547" s="132"/>
      <c r="F1547" s="55"/>
      <c r="G1547" s="132"/>
      <c r="H1547" s="132"/>
      <c r="I1547" s="132"/>
      <c r="J1547" s="132"/>
      <c r="K1547" s="132"/>
      <c r="L1547" s="133"/>
      <c r="M1547" s="134"/>
      <c r="N1547" s="132"/>
      <c r="O1547" s="132"/>
      <c r="P1547" s="134" t="str">
        <f t="shared" ref="P1547:Q1610" si="342">IF($N1547="fizinis asmuo","užpildykite","nepildyti")</f>
        <v>nepildyti</v>
      </c>
      <c r="Q1547" s="135" t="str">
        <f t="shared" si="342"/>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36"/>
        <v>0</v>
      </c>
      <c r="BH1547" s="54">
        <f t="shared" ref="BH1547:BH1610" si="343">IF($AF1547&gt;0,YEAR($AF1547),)</f>
        <v>0</v>
      </c>
      <c r="BI1547" s="54">
        <f t="shared" si="338"/>
        <v>0</v>
      </c>
      <c r="BJ1547" s="54">
        <f t="shared" si="337"/>
        <v>0</v>
      </c>
      <c r="BK1547" s="54">
        <f t="shared" si="339"/>
        <v>0</v>
      </c>
      <c r="BL1547" s="54">
        <f t="shared" ref="BL1547:BL1610" si="344">IF($AK1547&gt;0,$AK1547,)</f>
        <v>0</v>
      </c>
      <c r="BM1547" s="54">
        <f t="shared" ref="BM1547:BM1610" si="345">IF($AL1547&gt;0,$AL1547,)</f>
        <v>0</v>
      </c>
      <c r="BN1547" s="54" t="str">
        <f t="shared" ref="BN1547:BN1610" si="346">IF(BH1547&gt;0,"taip","ne")</f>
        <v>ne</v>
      </c>
      <c r="BO1547" s="54" t="str">
        <f t="shared" ref="BO1547:BP1610" si="347">IF(BI1547&gt;0,"taip","ne")</f>
        <v>ne</v>
      </c>
      <c r="BP1547" s="54" t="str">
        <f t="shared" si="347"/>
        <v>ne</v>
      </c>
      <c r="BQ1547" s="54" t="str">
        <f t="shared" ref="BQ1547:BQ1610" si="348">IF(BL1547&gt;0,"taip","ne")</f>
        <v>ne</v>
      </c>
      <c r="BR1547" s="54" t="str">
        <f t="shared" ref="BR1547:BR1610" si="349">IF(BM1547&gt;0,"taip","ne")</f>
        <v>ne</v>
      </c>
      <c r="BS1547" s="54" t="str">
        <f t="shared" si="340"/>
        <v>ne</v>
      </c>
    </row>
    <row r="1548" spans="2:71" x14ac:dyDescent="0.2">
      <c r="B1548" s="54" t="e">
        <f>VLOOKUP(E1548,'VPS1'!$J$10:$J$29,1,FALSE)</f>
        <v>#N/A</v>
      </c>
      <c r="C1548" s="131" t="str">
        <f t="shared" si="341"/>
        <v/>
      </c>
      <c r="D1548" s="132"/>
      <c r="E1548" s="132"/>
      <c r="F1548" s="55"/>
      <c r="G1548" s="132"/>
      <c r="H1548" s="132"/>
      <c r="I1548" s="132"/>
      <c r="J1548" s="132"/>
      <c r="K1548" s="132"/>
      <c r="L1548" s="133"/>
      <c r="M1548" s="134"/>
      <c r="N1548" s="132"/>
      <c r="O1548" s="132"/>
      <c r="P1548" s="134" t="str">
        <f t="shared" si="342"/>
        <v>nepildyti</v>
      </c>
      <c r="Q1548" s="135" t="str">
        <f t="shared" si="34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36"/>
        <v>0</v>
      </c>
      <c r="BH1548" s="54">
        <f t="shared" si="343"/>
        <v>0</v>
      </c>
      <c r="BI1548" s="54">
        <f t="shared" si="338"/>
        <v>0</v>
      </c>
      <c r="BJ1548" s="54">
        <f t="shared" si="337"/>
        <v>0</v>
      </c>
      <c r="BK1548" s="54">
        <f t="shared" si="339"/>
        <v>0</v>
      </c>
      <c r="BL1548" s="54">
        <f t="shared" si="344"/>
        <v>0</v>
      </c>
      <c r="BM1548" s="54">
        <f t="shared" si="345"/>
        <v>0</v>
      </c>
      <c r="BN1548" s="54" t="str">
        <f t="shared" si="346"/>
        <v>ne</v>
      </c>
      <c r="BO1548" s="54" t="str">
        <f t="shared" si="347"/>
        <v>ne</v>
      </c>
      <c r="BP1548" s="54" t="str">
        <f t="shared" si="347"/>
        <v>ne</v>
      </c>
      <c r="BQ1548" s="54" t="str">
        <f t="shared" si="348"/>
        <v>ne</v>
      </c>
      <c r="BR1548" s="54" t="str">
        <f t="shared" si="349"/>
        <v>ne</v>
      </c>
      <c r="BS1548" s="54" t="str">
        <f t="shared" si="340"/>
        <v>ne</v>
      </c>
    </row>
    <row r="1549" spans="2:71" x14ac:dyDescent="0.2">
      <c r="B1549" s="54" t="e">
        <f>VLOOKUP(E1549,'VPS1'!$J$10:$J$29,1,FALSE)</f>
        <v>#N/A</v>
      </c>
      <c r="C1549" s="131" t="str">
        <f t="shared" si="341"/>
        <v/>
      </c>
      <c r="D1549" s="132"/>
      <c r="E1549" s="132"/>
      <c r="F1549" s="55"/>
      <c r="G1549" s="132"/>
      <c r="H1549" s="132"/>
      <c r="I1549" s="132"/>
      <c r="J1549" s="132"/>
      <c r="K1549" s="132"/>
      <c r="L1549" s="133"/>
      <c r="M1549" s="134"/>
      <c r="N1549" s="132"/>
      <c r="O1549" s="132"/>
      <c r="P1549" s="134" t="str">
        <f t="shared" si="342"/>
        <v>nepildyti</v>
      </c>
      <c r="Q1549" s="135" t="str">
        <f t="shared" si="34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36"/>
        <v>0</v>
      </c>
      <c r="BH1549" s="54">
        <f t="shared" si="343"/>
        <v>0</v>
      </c>
      <c r="BI1549" s="54">
        <f t="shared" si="338"/>
        <v>0</v>
      </c>
      <c r="BJ1549" s="54">
        <f t="shared" si="337"/>
        <v>0</v>
      </c>
      <c r="BK1549" s="54">
        <f t="shared" si="339"/>
        <v>0</v>
      </c>
      <c r="BL1549" s="54">
        <f t="shared" si="344"/>
        <v>0</v>
      </c>
      <c r="BM1549" s="54">
        <f t="shared" si="345"/>
        <v>0</v>
      </c>
      <c r="BN1549" s="54" t="str">
        <f t="shared" si="346"/>
        <v>ne</v>
      </c>
      <c r="BO1549" s="54" t="str">
        <f t="shared" si="347"/>
        <v>ne</v>
      </c>
      <c r="BP1549" s="54" t="str">
        <f t="shared" si="347"/>
        <v>ne</v>
      </c>
      <c r="BQ1549" s="54" t="str">
        <f t="shared" si="348"/>
        <v>ne</v>
      </c>
      <c r="BR1549" s="54" t="str">
        <f t="shared" si="349"/>
        <v>ne</v>
      </c>
      <c r="BS1549" s="54" t="str">
        <f t="shared" si="340"/>
        <v>ne</v>
      </c>
    </row>
    <row r="1550" spans="2:71" x14ac:dyDescent="0.2">
      <c r="B1550" s="54" t="e">
        <f>VLOOKUP(E1550,'VPS1'!$J$10:$J$29,1,FALSE)</f>
        <v>#N/A</v>
      </c>
      <c r="C1550" s="131" t="str">
        <f t="shared" si="341"/>
        <v/>
      </c>
      <c r="D1550" s="132"/>
      <c r="E1550" s="132"/>
      <c r="F1550" s="55"/>
      <c r="G1550" s="132"/>
      <c r="H1550" s="132"/>
      <c r="I1550" s="132"/>
      <c r="J1550" s="132"/>
      <c r="K1550" s="132"/>
      <c r="L1550" s="133"/>
      <c r="M1550" s="134"/>
      <c r="N1550" s="132"/>
      <c r="O1550" s="132"/>
      <c r="P1550" s="134" t="str">
        <f t="shared" si="342"/>
        <v>nepildyti</v>
      </c>
      <c r="Q1550" s="135" t="str">
        <f t="shared" si="34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36"/>
        <v>0</v>
      </c>
      <c r="BH1550" s="54">
        <f t="shared" si="343"/>
        <v>0</v>
      </c>
      <c r="BI1550" s="54">
        <f t="shared" si="338"/>
        <v>0</v>
      </c>
      <c r="BJ1550" s="54">
        <f t="shared" si="337"/>
        <v>0</v>
      </c>
      <c r="BK1550" s="54">
        <f t="shared" si="339"/>
        <v>0</v>
      </c>
      <c r="BL1550" s="54">
        <f t="shared" si="344"/>
        <v>0</v>
      </c>
      <c r="BM1550" s="54">
        <f t="shared" si="345"/>
        <v>0</v>
      </c>
      <c r="BN1550" s="54" t="str">
        <f t="shared" si="346"/>
        <v>ne</v>
      </c>
      <c r="BO1550" s="54" t="str">
        <f t="shared" si="347"/>
        <v>ne</v>
      </c>
      <c r="BP1550" s="54" t="str">
        <f t="shared" si="347"/>
        <v>ne</v>
      </c>
      <c r="BQ1550" s="54" t="str">
        <f t="shared" si="348"/>
        <v>ne</v>
      </c>
      <c r="BR1550" s="54" t="str">
        <f t="shared" si="349"/>
        <v>ne</v>
      </c>
      <c r="BS1550" s="54" t="str">
        <f t="shared" si="340"/>
        <v>ne</v>
      </c>
    </row>
    <row r="1551" spans="2:71" x14ac:dyDescent="0.2">
      <c r="B1551" s="54" t="e">
        <f>VLOOKUP(E1551,'VPS1'!$J$10:$J$29,1,FALSE)</f>
        <v>#N/A</v>
      </c>
      <c r="C1551" s="131" t="str">
        <f t="shared" si="341"/>
        <v/>
      </c>
      <c r="D1551" s="132"/>
      <c r="E1551" s="132"/>
      <c r="F1551" s="55"/>
      <c r="G1551" s="132"/>
      <c r="H1551" s="132"/>
      <c r="I1551" s="132"/>
      <c r="J1551" s="132"/>
      <c r="K1551" s="132"/>
      <c r="L1551" s="133"/>
      <c r="M1551" s="134"/>
      <c r="N1551" s="132"/>
      <c r="O1551" s="132"/>
      <c r="P1551" s="134" t="str">
        <f t="shared" si="342"/>
        <v>nepildyti</v>
      </c>
      <c r="Q1551" s="135" t="str">
        <f t="shared" si="34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36"/>
        <v>0</v>
      </c>
      <c r="BH1551" s="54">
        <f t="shared" si="343"/>
        <v>0</v>
      </c>
      <c r="BI1551" s="54">
        <f t="shared" si="338"/>
        <v>0</v>
      </c>
      <c r="BJ1551" s="54">
        <f t="shared" si="337"/>
        <v>0</v>
      </c>
      <c r="BK1551" s="54">
        <f t="shared" si="339"/>
        <v>0</v>
      </c>
      <c r="BL1551" s="54">
        <f t="shared" si="344"/>
        <v>0</v>
      </c>
      <c r="BM1551" s="54">
        <f t="shared" si="345"/>
        <v>0</v>
      </c>
      <c r="BN1551" s="54" t="str">
        <f t="shared" si="346"/>
        <v>ne</v>
      </c>
      <c r="BO1551" s="54" t="str">
        <f t="shared" si="347"/>
        <v>ne</v>
      </c>
      <c r="BP1551" s="54" t="str">
        <f t="shared" si="347"/>
        <v>ne</v>
      </c>
      <c r="BQ1551" s="54" t="str">
        <f t="shared" si="348"/>
        <v>ne</v>
      </c>
      <c r="BR1551" s="54" t="str">
        <f t="shared" si="349"/>
        <v>ne</v>
      </c>
      <c r="BS1551" s="54" t="str">
        <f t="shared" si="340"/>
        <v>ne</v>
      </c>
    </row>
    <row r="1552" spans="2:71" x14ac:dyDescent="0.2">
      <c r="B1552" s="54" t="e">
        <f>VLOOKUP(E1552,'VPS1'!$J$10:$J$29,1,FALSE)</f>
        <v>#N/A</v>
      </c>
      <c r="C1552" s="131" t="str">
        <f t="shared" si="341"/>
        <v/>
      </c>
      <c r="D1552" s="132"/>
      <c r="E1552" s="132"/>
      <c r="F1552" s="55"/>
      <c r="G1552" s="132"/>
      <c r="H1552" s="132"/>
      <c r="I1552" s="132"/>
      <c r="J1552" s="132"/>
      <c r="K1552" s="132"/>
      <c r="L1552" s="133"/>
      <c r="M1552" s="134"/>
      <c r="N1552" s="132"/>
      <c r="O1552" s="132"/>
      <c r="P1552" s="134" t="str">
        <f t="shared" si="342"/>
        <v>nepildyti</v>
      </c>
      <c r="Q1552" s="135" t="str">
        <f t="shared" si="34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36"/>
        <v>0</v>
      </c>
      <c r="BH1552" s="54">
        <f t="shared" si="343"/>
        <v>0</v>
      </c>
      <c r="BI1552" s="54">
        <f t="shared" si="338"/>
        <v>0</v>
      </c>
      <c r="BJ1552" s="54">
        <f t="shared" si="337"/>
        <v>0</v>
      </c>
      <c r="BK1552" s="54">
        <f t="shared" si="339"/>
        <v>0</v>
      </c>
      <c r="BL1552" s="54">
        <f t="shared" si="344"/>
        <v>0</v>
      </c>
      <c r="BM1552" s="54">
        <f t="shared" si="345"/>
        <v>0</v>
      </c>
      <c r="BN1552" s="54" t="str">
        <f t="shared" si="346"/>
        <v>ne</v>
      </c>
      <c r="BO1552" s="54" t="str">
        <f t="shared" si="347"/>
        <v>ne</v>
      </c>
      <c r="BP1552" s="54" t="str">
        <f t="shared" si="347"/>
        <v>ne</v>
      </c>
      <c r="BQ1552" s="54" t="str">
        <f t="shared" si="348"/>
        <v>ne</v>
      </c>
      <c r="BR1552" s="54" t="str">
        <f t="shared" si="349"/>
        <v>ne</v>
      </c>
      <c r="BS1552" s="54" t="str">
        <f t="shared" si="340"/>
        <v>ne</v>
      </c>
    </row>
    <row r="1553" spans="2:71" x14ac:dyDescent="0.2">
      <c r="B1553" s="54" t="e">
        <f>VLOOKUP(E1553,'VPS1'!$J$10:$J$29,1,FALSE)</f>
        <v>#N/A</v>
      </c>
      <c r="C1553" s="131" t="str">
        <f t="shared" si="341"/>
        <v/>
      </c>
      <c r="D1553" s="132"/>
      <c r="E1553" s="132"/>
      <c r="F1553" s="55"/>
      <c r="G1553" s="132"/>
      <c r="H1553" s="132"/>
      <c r="I1553" s="132"/>
      <c r="J1553" s="132"/>
      <c r="K1553" s="132"/>
      <c r="L1553" s="133"/>
      <c r="M1553" s="134"/>
      <c r="N1553" s="132"/>
      <c r="O1553" s="132"/>
      <c r="P1553" s="134" t="str">
        <f t="shared" si="342"/>
        <v>nepildyti</v>
      </c>
      <c r="Q1553" s="135" t="str">
        <f t="shared" si="34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36"/>
        <v>0</v>
      </c>
      <c r="BH1553" s="54">
        <f t="shared" si="343"/>
        <v>0</v>
      </c>
      <c r="BI1553" s="54">
        <f t="shared" si="338"/>
        <v>0</v>
      </c>
      <c r="BJ1553" s="54">
        <f t="shared" si="337"/>
        <v>0</v>
      </c>
      <c r="BK1553" s="54">
        <f t="shared" si="339"/>
        <v>0</v>
      </c>
      <c r="BL1553" s="54">
        <f t="shared" si="344"/>
        <v>0</v>
      </c>
      <c r="BM1553" s="54">
        <f t="shared" si="345"/>
        <v>0</v>
      </c>
      <c r="BN1553" s="54" t="str">
        <f t="shared" si="346"/>
        <v>ne</v>
      </c>
      <c r="BO1553" s="54" t="str">
        <f t="shared" si="347"/>
        <v>ne</v>
      </c>
      <c r="BP1553" s="54" t="str">
        <f t="shared" si="347"/>
        <v>ne</v>
      </c>
      <c r="BQ1553" s="54" t="str">
        <f t="shared" si="348"/>
        <v>ne</v>
      </c>
      <c r="BR1553" s="54" t="str">
        <f t="shared" si="349"/>
        <v>ne</v>
      </c>
      <c r="BS1553" s="54" t="str">
        <f t="shared" si="340"/>
        <v>ne</v>
      </c>
    </row>
    <row r="1554" spans="2:71" x14ac:dyDescent="0.2">
      <c r="B1554" s="54" t="e">
        <f>VLOOKUP(E1554,'VPS1'!$J$10:$J$29,1,FALSE)</f>
        <v>#N/A</v>
      </c>
      <c r="C1554" s="131" t="str">
        <f t="shared" si="341"/>
        <v/>
      </c>
      <c r="D1554" s="132"/>
      <c r="E1554" s="132"/>
      <c r="F1554" s="55"/>
      <c r="G1554" s="132"/>
      <c r="H1554" s="132"/>
      <c r="I1554" s="132"/>
      <c r="J1554" s="132"/>
      <c r="K1554" s="132"/>
      <c r="L1554" s="133"/>
      <c r="M1554" s="134"/>
      <c r="N1554" s="132"/>
      <c r="O1554" s="132"/>
      <c r="P1554" s="134" t="str">
        <f t="shared" si="342"/>
        <v>nepildyti</v>
      </c>
      <c r="Q1554" s="135" t="str">
        <f t="shared" si="34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si="336"/>
        <v>0</v>
      </c>
      <c r="BH1554" s="54">
        <f t="shared" si="343"/>
        <v>0</v>
      </c>
      <c r="BI1554" s="54">
        <f t="shared" si="338"/>
        <v>0</v>
      </c>
      <c r="BJ1554" s="54">
        <f t="shared" si="337"/>
        <v>0</v>
      </c>
      <c r="BK1554" s="54">
        <f t="shared" si="339"/>
        <v>0</v>
      </c>
      <c r="BL1554" s="54">
        <f t="shared" si="344"/>
        <v>0</v>
      </c>
      <c r="BM1554" s="54">
        <f t="shared" si="345"/>
        <v>0</v>
      </c>
      <c r="BN1554" s="54" t="str">
        <f t="shared" si="346"/>
        <v>ne</v>
      </c>
      <c r="BO1554" s="54" t="str">
        <f t="shared" si="347"/>
        <v>ne</v>
      </c>
      <c r="BP1554" s="54" t="str">
        <f t="shared" si="347"/>
        <v>ne</v>
      </c>
      <c r="BQ1554" s="54" t="str">
        <f t="shared" si="348"/>
        <v>ne</v>
      </c>
      <c r="BR1554" s="54" t="str">
        <f t="shared" si="349"/>
        <v>ne</v>
      </c>
      <c r="BS1554" s="54" t="str">
        <f t="shared" si="340"/>
        <v>ne</v>
      </c>
    </row>
    <row r="1555" spans="2:71" x14ac:dyDescent="0.2">
      <c r="B1555" s="54" t="e">
        <f>VLOOKUP(E1555,'VPS1'!$J$10:$J$29,1,FALSE)</f>
        <v>#N/A</v>
      </c>
      <c r="C1555" s="131" t="str">
        <f t="shared" si="341"/>
        <v/>
      </c>
      <c r="D1555" s="132"/>
      <c r="E1555" s="132"/>
      <c r="F1555" s="55"/>
      <c r="G1555" s="132"/>
      <c r="H1555" s="132"/>
      <c r="I1555" s="132"/>
      <c r="J1555" s="132"/>
      <c r="K1555" s="132"/>
      <c r="L1555" s="133"/>
      <c r="M1555" s="134"/>
      <c r="N1555" s="132"/>
      <c r="O1555" s="132"/>
      <c r="P1555" s="134" t="str">
        <f t="shared" si="342"/>
        <v>nepildyti</v>
      </c>
      <c r="Q1555" s="135" t="str">
        <f t="shared" si="34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36"/>
        <v>0</v>
      </c>
      <c r="BH1555" s="54">
        <f t="shared" si="343"/>
        <v>0</v>
      </c>
      <c r="BI1555" s="54">
        <f t="shared" si="338"/>
        <v>0</v>
      </c>
      <c r="BJ1555" s="54">
        <f t="shared" si="337"/>
        <v>0</v>
      </c>
      <c r="BK1555" s="54">
        <f t="shared" si="339"/>
        <v>0</v>
      </c>
      <c r="BL1555" s="54">
        <f t="shared" si="344"/>
        <v>0</v>
      </c>
      <c r="BM1555" s="54">
        <f t="shared" si="345"/>
        <v>0</v>
      </c>
      <c r="BN1555" s="54" t="str">
        <f t="shared" si="346"/>
        <v>ne</v>
      </c>
      <c r="BO1555" s="54" t="str">
        <f t="shared" si="347"/>
        <v>ne</v>
      </c>
      <c r="BP1555" s="54" t="str">
        <f t="shared" si="347"/>
        <v>ne</v>
      </c>
      <c r="BQ1555" s="54" t="str">
        <f t="shared" si="348"/>
        <v>ne</v>
      </c>
      <c r="BR1555" s="54" t="str">
        <f t="shared" si="349"/>
        <v>ne</v>
      </c>
      <c r="BS1555" s="54" t="str">
        <f t="shared" si="340"/>
        <v>ne</v>
      </c>
    </row>
    <row r="1556" spans="2:71" x14ac:dyDescent="0.2">
      <c r="B1556" s="54" t="e">
        <f>VLOOKUP(E1556,'VPS1'!$J$10:$J$29,1,FALSE)</f>
        <v>#N/A</v>
      </c>
      <c r="C1556" s="131" t="str">
        <f t="shared" si="341"/>
        <v/>
      </c>
      <c r="D1556" s="132"/>
      <c r="E1556" s="132"/>
      <c r="F1556" s="55"/>
      <c r="G1556" s="132"/>
      <c r="H1556" s="132"/>
      <c r="I1556" s="132"/>
      <c r="J1556" s="132"/>
      <c r="K1556" s="132"/>
      <c r="L1556" s="133"/>
      <c r="M1556" s="134"/>
      <c r="N1556" s="132"/>
      <c r="O1556" s="132"/>
      <c r="P1556" s="134" t="str">
        <f t="shared" si="342"/>
        <v>nepildyti</v>
      </c>
      <c r="Q1556" s="135" t="str">
        <f t="shared" si="34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36"/>
        <v>0</v>
      </c>
      <c r="BH1556" s="54">
        <f t="shared" si="343"/>
        <v>0</v>
      </c>
      <c r="BI1556" s="54">
        <f t="shared" si="338"/>
        <v>0</v>
      </c>
      <c r="BJ1556" s="54">
        <f t="shared" si="337"/>
        <v>0</v>
      </c>
      <c r="BK1556" s="54">
        <f t="shared" si="339"/>
        <v>0</v>
      </c>
      <c r="BL1556" s="54">
        <f t="shared" si="344"/>
        <v>0</v>
      </c>
      <c r="BM1556" s="54">
        <f t="shared" si="345"/>
        <v>0</v>
      </c>
      <c r="BN1556" s="54" t="str">
        <f t="shared" si="346"/>
        <v>ne</v>
      </c>
      <c r="BO1556" s="54" t="str">
        <f t="shared" si="347"/>
        <v>ne</v>
      </c>
      <c r="BP1556" s="54" t="str">
        <f t="shared" si="347"/>
        <v>ne</v>
      </c>
      <c r="BQ1556" s="54" t="str">
        <f t="shared" si="348"/>
        <v>ne</v>
      </c>
      <c r="BR1556" s="54" t="str">
        <f t="shared" si="349"/>
        <v>ne</v>
      </c>
      <c r="BS1556" s="54" t="str">
        <f t="shared" si="340"/>
        <v>ne</v>
      </c>
    </row>
    <row r="1557" spans="2:71" x14ac:dyDescent="0.2">
      <c r="B1557" s="54" t="e">
        <f>VLOOKUP(E1557,'VPS1'!$J$10:$J$29,1,FALSE)</f>
        <v>#N/A</v>
      </c>
      <c r="C1557" s="131" t="str">
        <f t="shared" si="341"/>
        <v/>
      </c>
      <c r="D1557" s="132"/>
      <c r="E1557" s="132"/>
      <c r="F1557" s="55"/>
      <c r="G1557" s="132"/>
      <c r="H1557" s="132"/>
      <c r="I1557" s="132"/>
      <c r="J1557" s="132"/>
      <c r="K1557" s="132"/>
      <c r="L1557" s="133"/>
      <c r="M1557" s="134"/>
      <c r="N1557" s="132"/>
      <c r="O1557" s="132"/>
      <c r="P1557" s="134" t="str">
        <f t="shared" si="342"/>
        <v>nepildyti</v>
      </c>
      <c r="Q1557" s="135" t="str">
        <f t="shared" si="34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36"/>
        <v>0</v>
      </c>
      <c r="BH1557" s="54">
        <f t="shared" si="343"/>
        <v>0</v>
      </c>
      <c r="BI1557" s="54">
        <f t="shared" si="338"/>
        <v>0</v>
      </c>
      <c r="BJ1557" s="54">
        <f t="shared" si="337"/>
        <v>0</v>
      </c>
      <c r="BK1557" s="54">
        <f t="shared" si="339"/>
        <v>0</v>
      </c>
      <c r="BL1557" s="54">
        <f t="shared" si="344"/>
        <v>0</v>
      </c>
      <c r="BM1557" s="54">
        <f t="shared" si="345"/>
        <v>0</v>
      </c>
      <c r="BN1557" s="54" t="str">
        <f t="shared" si="346"/>
        <v>ne</v>
      </c>
      <c r="BO1557" s="54" t="str">
        <f t="shared" si="347"/>
        <v>ne</v>
      </c>
      <c r="BP1557" s="54" t="str">
        <f t="shared" si="347"/>
        <v>ne</v>
      </c>
      <c r="BQ1557" s="54" t="str">
        <f t="shared" si="348"/>
        <v>ne</v>
      </c>
      <c r="BR1557" s="54" t="str">
        <f t="shared" si="349"/>
        <v>ne</v>
      </c>
      <c r="BS1557" s="54" t="str">
        <f t="shared" si="340"/>
        <v>ne</v>
      </c>
    </row>
    <row r="1558" spans="2:71" x14ac:dyDescent="0.2">
      <c r="B1558" s="54" t="e">
        <f>VLOOKUP(E1558,'VPS1'!$J$10:$J$29,1,FALSE)</f>
        <v>#N/A</v>
      </c>
      <c r="C1558" s="131" t="str">
        <f t="shared" si="341"/>
        <v/>
      </c>
      <c r="D1558" s="132"/>
      <c r="E1558" s="132"/>
      <c r="F1558" s="55"/>
      <c r="G1558" s="132"/>
      <c r="H1558" s="132"/>
      <c r="I1558" s="132"/>
      <c r="J1558" s="132"/>
      <c r="K1558" s="132"/>
      <c r="L1558" s="133"/>
      <c r="M1558" s="134"/>
      <c r="N1558" s="132"/>
      <c r="O1558" s="132"/>
      <c r="P1558" s="134" t="str">
        <f t="shared" si="342"/>
        <v>nepildyti</v>
      </c>
      <c r="Q1558" s="135" t="str">
        <f t="shared" si="34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ref="BG1558:BG1621" si="350">IF($F1558&gt;0,YEAR($F1558),)</f>
        <v>0</v>
      </c>
      <c r="BH1558" s="54">
        <f t="shared" si="343"/>
        <v>0</v>
      </c>
      <c r="BI1558" s="54">
        <f t="shared" si="338"/>
        <v>0</v>
      </c>
      <c r="BJ1558" s="54">
        <f t="shared" ref="BJ1558:BJ1621" si="351">IF($AI1558&gt;0,YEAR($AI1558),)</f>
        <v>0</v>
      </c>
      <c r="BK1558" s="54">
        <f t="shared" si="339"/>
        <v>0</v>
      </c>
      <c r="BL1558" s="54">
        <f t="shared" si="344"/>
        <v>0</v>
      </c>
      <c r="BM1558" s="54">
        <f t="shared" si="345"/>
        <v>0</v>
      </c>
      <c r="BN1558" s="54" t="str">
        <f t="shared" si="346"/>
        <v>ne</v>
      </c>
      <c r="BO1558" s="54" t="str">
        <f t="shared" si="347"/>
        <v>ne</v>
      </c>
      <c r="BP1558" s="54" t="str">
        <f t="shared" si="347"/>
        <v>ne</v>
      </c>
      <c r="BQ1558" s="54" t="str">
        <f t="shared" si="348"/>
        <v>ne</v>
      </c>
      <c r="BR1558" s="54" t="str">
        <f t="shared" si="349"/>
        <v>ne</v>
      </c>
      <c r="BS1558" s="54" t="str">
        <f t="shared" si="340"/>
        <v>ne</v>
      </c>
    </row>
    <row r="1559" spans="2:71" x14ac:dyDescent="0.2">
      <c r="B1559" s="54" t="e">
        <f>VLOOKUP(E1559,'VPS1'!$J$10:$J$29,1,FALSE)</f>
        <v>#N/A</v>
      </c>
      <c r="C1559" s="131" t="str">
        <f t="shared" si="341"/>
        <v/>
      </c>
      <c r="D1559" s="132"/>
      <c r="E1559" s="132"/>
      <c r="F1559" s="55"/>
      <c r="G1559" s="132"/>
      <c r="H1559" s="132"/>
      <c r="I1559" s="132"/>
      <c r="J1559" s="132"/>
      <c r="K1559" s="132"/>
      <c r="L1559" s="133"/>
      <c r="M1559" s="134"/>
      <c r="N1559" s="132"/>
      <c r="O1559" s="132"/>
      <c r="P1559" s="134" t="str">
        <f t="shared" si="342"/>
        <v>nepildyti</v>
      </c>
      <c r="Q1559" s="135" t="str">
        <f t="shared" si="34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si="350"/>
        <v>0</v>
      </c>
      <c r="BH1559" s="54">
        <f t="shared" si="343"/>
        <v>0</v>
      </c>
      <c r="BI1559" s="54">
        <f t="shared" si="338"/>
        <v>0</v>
      </c>
      <c r="BJ1559" s="54">
        <f t="shared" si="351"/>
        <v>0</v>
      </c>
      <c r="BK1559" s="54">
        <f t="shared" si="339"/>
        <v>0</v>
      </c>
      <c r="BL1559" s="54">
        <f t="shared" si="344"/>
        <v>0</v>
      </c>
      <c r="BM1559" s="54">
        <f t="shared" si="345"/>
        <v>0</v>
      </c>
      <c r="BN1559" s="54" t="str">
        <f t="shared" si="346"/>
        <v>ne</v>
      </c>
      <c r="BO1559" s="54" t="str">
        <f t="shared" si="347"/>
        <v>ne</v>
      </c>
      <c r="BP1559" s="54" t="str">
        <f t="shared" si="347"/>
        <v>ne</v>
      </c>
      <c r="BQ1559" s="54" t="str">
        <f t="shared" si="348"/>
        <v>ne</v>
      </c>
      <c r="BR1559" s="54" t="str">
        <f t="shared" si="349"/>
        <v>ne</v>
      </c>
      <c r="BS1559" s="54" t="str">
        <f t="shared" si="340"/>
        <v>ne</v>
      </c>
    </row>
    <row r="1560" spans="2:71" x14ac:dyDescent="0.2">
      <c r="B1560" s="54" t="e">
        <f>VLOOKUP(E1560,'VPS1'!$J$10:$J$29,1,FALSE)</f>
        <v>#N/A</v>
      </c>
      <c r="C1560" s="131" t="str">
        <f t="shared" si="341"/>
        <v/>
      </c>
      <c r="D1560" s="132"/>
      <c r="E1560" s="132"/>
      <c r="F1560" s="55"/>
      <c r="G1560" s="132"/>
      <c r="H1560" s="132"/>
      <c r="I1560" s="132"/>
      <c r="J1560" s="132"/>
      <c r="K1560" s="132"/>
      <c r="L1560" s="133"/>
      <c r="M1560" s="134"/>
      <c r="N1560" s="132"/>
      <c r="O1560" s="132"/>
      <c r="P1560" s="134" t="str">
        <f t="shared" si="342"/>
        <v>nepildyti</v>
      </c>
      <c r="Q1560" s="135" t="str">
        <f t="shared" si="34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50"/>
        <v>0</v>
      </c>
      <c r="BH1560" s="54">
        <f t="shared" si="343"/>
        <v>0</v>
      </c>
      <c r="BI1560" s="54">
        <f t="shared" si="338"/>
        <v>0</v>
      </c>
      <c r="BJ1560" s="54">
        <f t="shared" si="351"/>
        <v>0</v>
      </c>
      <c r="BK1560" s="54">
        <f t="shared" si="339"/>
        <v>0</v>
      </c>
      <c r="BL1560" s="54">
        <f t="shared" si="344"/>
        <v>0</v>
      </c>
      <c r="BM1560" s="54">
        <f t="shared" si="345"/>
        <v>0</v>
      </c>
      <c r="BN1560" s="54" t="str">
        <f t="shared" si="346"/>
        <v>ne</v>
      </c>
      <c r="BO1560" s="54" t="str">
        <f t="shared" si="347"/>
        <v>ne</v>
      </c>
      <c r="BP1560" s="54" t="str">
        <f t="shared" si="347"/>
        <v>ne</v>
      </c>
      <c r="BQ1560" s="54" t="str">
        <f t="shared" si="348"/>
        <v>ne</v>
      </c>
      <c r="BR1560" s="54" t="str">
        <f t="shared" si="349"/>
        <v>ne</v>
      </c>
      <c r="BS1560" s="54" t="str">
        <f t="shared" si="340"/>
        <v>ne</v>
      </c>
    </row>
    <row r="1561" spans="2:71" x14ac:dyDescent="0.2">
      <c r="B1561" s="54" t="e">
        <f>VLOOKUP(E1561,'VPS1'!$J$10:$J$29,1,FALSE)</f>
        <v>#N/A</v>
      </c>
      <c r="C1561" s="131" t="str">
        <f t="shared" si="341"/>
        <v/>
      </c>
      <c r="D1561" s="132"/>
      <c r="E1561" s="132"/>
      <c r="F1561" s="55"/>
      <c r="G1561" s="132"/>
      <c r="H1561" s="132"/>
      <c r="I1561" s="132"/>
      <c r="J1561" s="132"/>
      <c r="K1561" s="132"/>
      <c r="L1561" s="133"/>
      <c r="M1561" s="134"/>
      <c r="N1561" s="132"/>
      <c r="O1561" s="132"/>
      <c r="P1561" s="134" t="str">
        <f t="shared" si="342"/>
        <v>nepildyti</v>
      </c>
      <c r="Q1561" s="135" t="str">
        <f t="shared" si="34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50"/>
        <v>0</v>
      </c>
      <c r="BH1561" s="54">
        <f t="shared" si="343"/>
        <v>0</v>
      </c>
      <c r="BI1561" s="54">
        <f t="shared" si="338"/>
        <v>0</v>
      </c>
      <c r="BJ1561" s="54">
        <f t="shared" si="351"/>
        <v>0</v>
      </c>
      <c r="BK1561" s="54">
        <f t="shared" si="339"/>
        <v>0</v>
      </c>
      <c r="BL1561" s="54">
        <f t="shared" si="344"/>
        <v>0</v>
      </c>
      <c r="BM1561" s="54">
        <f t="shared" si="345"/>
        <v>0</v>
      </c>
      <c r="BN1561" s="54" t="str">
        <f t="shared" si="346"/>
        <v>ne</v>
      </c>
      <c r="BO1561" s="54" t="str">
        <f t="shared" si="347"/>
        <v>ne</v>
      </c>
      <c r="BP1561" s="54" t="str">
        <f t="shared" si="347"/>
        <v>ne</v>
      </c>
      <c r="BQ1561" s="54" t="str">
        <f t="shared" si="348"/>
        <v>ne</v>
      </c>
      <c r="BR1561" s="54" t="str">
        <f t="shared" si="349"/>
        <v>ne</v>
      </c>
      <c r="BS1561" s="54" t="str">
        <f t="shared" si="340"/>
        <v>ne</v>
      </c>
    </row>
    <row r="1562" spans="2:71" x14ac:dyDescent="0.2">
      <c r="B1562" s="54" t="e">
        <f>VLOOKUP(E1562,'VPS1'!$J$10:$J$29,1,FALSE)</f>
        <v>#N/A</v>
      </c>
      <c r="C1562" s="131" t="str">
        <f t="shared" si="341"/>
        <v/>
      </c>
      <c r="D1562" s="132"/>
      <c r="E1562" s="132"/>
      <c r="F1562" s="55"/>
      <c r="G1562" s="132"/>
      <c r="H1562" s="132"/>
      <c r="I1562" s="132"/>
      <c r="J1562" s="132"/>
      <c r="K1562" s="132"/>
      <c r="L1562" s="133"/>
      <c r="M1562" s="134"/>
      <c r="N1562" s="132"/>
      <c r="O1562" s="132"/>
      <c r="P1562" s="134" t="str">
        <f t="shared" si="342"/>
        <v>nepildyti</v>
      </c>
      <c r="Q1562" s="135" t="str">
        <f t="shared" si="34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50"/>
        <v>0</v>
      </c>
      <c r="BH1562" s="54">
        <f t="shared" si="343"/>
        <v>0</v>
      </c>
      <c r="BI1562" s="54">
        <f t="shared" si="338"/>
        <v>0</v>
      </c>
      <c r="BJ1562" s="54">
        <f t="shared" si="351"/>
        <v>0</v>
      </c>
      <c r="BK1562" s="54">
        <f t="shared" si="339"/>
        <v>0</v>
      </c>
      <c r="BL1562" s="54">
        <f t="shared" si="344"/>
        <v>0</v>
      </c>
      <c r="BM1562" s="54">
        <f t="shared" si="345"/>
        <v>0</v>
      </c>
      <c r="BN1562" s="54" t="str">
        <f t="shared" si="346"/>
        <v>ne</v>
      </c>
      <c r="BO1562" s="54" t="str">
        <f t="shared" si="347"/>
        <v>ne</v>
      </c>
      <c r="BP1562" s="54" t="str">
        <f t="shared" si="347"/>
        <v>ne</v>
      </c>
      <c r="BQ1562" s="54" t="str">
        <f t="shared" si="348"/>
        <v>ne</v>
      </c>
      <c r="BR1562" s="54" t="str">
        <f t="shared" si="349"/>
        <v>ne</v>
      </c>
      <c r="BS1562" s="54" t="str">
        <f t="shared" si="340"/>
        <v>ne</v>
      </c>
    </row>
    <row r="1563" spans="2:71" x14ac:dyDescent="0.2">
      <c r="B1563" s="54" t="e">
        <f>VLOOKUP(E1563,'VPS1'!$J$10:$J$29,1,FALSE)</f>
        <v>#N/A</v>
      </c>
      <c r="C1563" s="131" t="str">
        <f t="shared" si="341"/>
        <v/>
      </c>
      <c r="D1563" s="132"/>
      <c r="E1563" s="132"/>
      <c r="F1563" s="55"/>
      <c r="G1563" s="132"/>
      <c r="H1563" s="132"/>
      <c r="I1563" s="132"/>
      <c r="J1563" s="132"/>
      <c r="K1563" s="132"/>
      <c r="L1563" s="133"/>
      <c r="M1563" s="134"/>
      <c r="N1563" s="132"/>
      <c r="O1563" s="132"/>
      <c r="P1563" s="134" t="str">
        <f t="shared" si="342"/>
        <v>nepildyti</v>
      </c>
      <c r="Q1563" s="135" t="str">
        <f t="shared" si="34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50"/>
        <v>0</v>
      </c>
      <c r="BH1563" s="54">
        <f t="shared" si="343"/>
        <v>0</v>
      </c>
      <c r="BI1563" s="54">
        <f t="shared" si="338"/>
        <v>0</v>
      </c>
      <c r="BJ1563" s="54">
        <f t="shared" si="351"/>
        <v>0</v>
      </c>
      <c r="BK1563" s="54">
        <f t="shared" si="339"/>
        <v>0</v>
      </c>
      <c r="BL1563" s="54">
        <f t="shared" si="344"/>
        <v>0</v>
      </c>
      <c r="BM1563" s="54">
        <f t="shared" si="345"/>
        <v>0</v>
      </c>
      <c r="BN1563" s="54" t="str">
        <f t="shared" si="346"/>
        <v>ne</v>
      </c>
      <c r="BO1563" s="54" t="str">
        <f t="shared" si="347"/>
        <v>ne</v>
      </c>
      <c r="BP1563" s="54" t="str">
        <f t="shared" si="347"/>
        <v>ne</v>
      </c>
      <c r="BQ1563" s="54" t="str">
        <f t="shared" si="348"/>
        <v>ne</v>
      </c>
      <c r="BR1563" s="54" t="str">
        <f t="shared" si="349"/>
        <v>ne</v>
      </c>
      <c r="BS1563" s="54" t="str">
        <f t="shared" si="340"/>
        <v>ne</v>
      </c>
    </row>
    <row r="1564" spans="2:71" x14ac:dyDescent="0.2">
      <c r="B1564" s="54" t="e">
        <f>VLOOKUP(E1564,'VPS1'!$J$10:$J$29,1,FALSE)</f>
        <v>#N/A</v>
      </c>
      <c r="C1564" s="131" t="str">
        <f t="shared" si="341"/>
        <v/>
      </c>
      <c r="D1564" s="132"/>
      <c r="E1564" s="132"/>
      <c r="F1564" s="55"/>
      <c r="G1564" s="132"/>
      <c r="H1564" s="132"/>
      <c r="I1564" s="132"/>
      <c r="J1564" s="132"/>
      <c r="K1564" s="132"/>
      <c r="L1564" s="133"/>
      <c r="M1564" s="134"/>
      <c r="N1564" s="132"/>
      <c r="O1564" s="132"/>
      <c r="P1564" s="134" t="str">
        <f t="shared" si="342"/>
        <v>nepildyti</v>
      </c>
      <c r="Q1564" s="135" t="str">
        <f t="shared" si="34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50"/>
        <v>0</v>
      </c>
      <c r="BH1564" s="54">
        <f t="shared" si="343"/>
        <v>0</v>
      </c>
      <c r="BI1564" s="54">
        <f t="shared" si="338"/>
        <v>0</v>
      </c>
      <c r="BJ1564" s="54">
        <f t="shared" si="351"/>
        <v>0</v>
      </c>
      <c r="BK1564" s="54">
        <f t="shared" si="339"/>
        <v>0</v>
      </c>
      <c r="BL1564" s="54">
        <f t="shared" si="344"/>
        <v>0</v>
      </c>
      <c r="BM1564" s="54">
        <f t="shared" si="345"/>
        <v>0</v>
      </c>
      <c r="BN1564" s="54" t="str">
        <f t="shared" si="346"/>
        <v>ne</v>
      </c>
      <c r="BO1564" s="54" t="str">
        <f t="shared" si="347"/>
        <v>ne</v>
      </c>
      <c r="BP1564" s="54" t="str">
        <f t="shared" si="347"/>
        <v>ne</v>
      </c>
      <c r="BQ1564" s="54" t="str">
        <f t="shared" si="348"/>
        <v>ne</v>
      </c>
      <c r="BR1564" s="54" t="str">
        <f t="shared" si="349"/>
        <v>ne</v>
      </c>
      <c r="BS1564" s="54" t="str">
        <f t="shared" si="340"/>
        <v>ne</v>
      </c>
    </row>
    <row r="1565" spans="2:71" x14ac:dyDescent="0.2">
      <c r="B1565" s="54" t="e">
        <f>VLOOKUP(E1565,'VPS1'!$J$10:$J$29,1,FALSE)</f>
        <v>#N/A</v>
      </c>
      <c r="C1565" s="131" t="str">
        <f t="shared" si="341"/>
        <v/>
      </c>
      <c r="D1565" s="132"/>
      <c r="E1565" s="132"/>
      <c r="F1565" s="55"/>
      <c r="G1565" s="132"/>
      <c r="H1565" s="132"/>
      <c r="I1565" s="132"/>
      <c r="J1565" s="132"/>
      <c r="K1565" s="132"/>
      <c r="L1565" s="133"/>
      <c r="M1565" s="134"/>
      <c r="N1565" s="132"/>
      <c r="O1565" s="132"/>
      <c r="P1565" s="134" t="str">
        <f t="shared" si="342"/>
        <v>nepildyti</v>
      </c>
      <c r="Q1565" s="135" t="str">
        <f t="shared" si="34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50"/>
        <v>0</v>
      </c>
      <c r="BH1565" s="54">
        <f t="shared" si="343"/>
        <v>0</v>
      </c>
      <c r="BI1565" s="54">
        <f t="shared" si="338"/>
        <v>0</v>
      </c>
      <c r="BJ1565" s="54">
        <f t="shared" si="351"/>
        <v>0</v>
      </c>
      <c r="BK1565" s="54">
        <f t="shared" si="339"/>
        <v>0</v>
      </c>
      <c r="BL1565" s="54">
        <f t="shared" si="344"/>
        <v>0</v>
      </c>
      <c r="BM1565" s="54">
        <f t="shared" si="345"/>
        <v>0</v>
      </c>
      <c r="BN1565" s="54" t="str">
        <f t="shared" si="346"/>
        <v>ne</v>
      </c>
      <c r="BO1565" s="54" t="str">
        <f t="shared" si="347"/>
        <v>ne</v>
      </c>
      <c r="BP1565" s="54" t="str">
        <f t="shared" si="347"/>
        <v>ne</v>
      </c>
      <c r="BQ1565" s="54" t="str">
        <f t="shared" si="348"/>
        <v>ne</v>
      </c>
      <c r="BR1565" s="54" t="str">
        <f t="shared" si="349"/>
        <v>ne</v>
      </c>
      <c r="BS1565" s="54" t="str">
        <f t="shared" si="340"/>
        <v>ne</v>
      </c>
    </row>
    <row r="1566" spans="2:71" x14ac:dyDescent="0.2">
      <c r="B1566" s="54" t="e">
        <f>VLOOKUP(E1566,'VPS1'!$J$10:$J$29,1,FALSE)</f>
        <v>#N/A</v>
      </c>
      <c r="C1566" s="131" t="str">
        <f t="shared" si="341"/>
        <v/>
      </c>
      <c r="D1566" s="132"/>
      <c r="E1566" s="132"/>
      <c r="F1566" s="55"/>
      <c r="G1566" s="132"/>
      <c r="H1566" s="132"/>
      <c r="I1566" s="132"/>
      <c r="J1566" s="132"/>
      <c r="K1566" s="132"/>
      <c r="L1566" s="133"/>
      <c r="M1566" s="134"/>
      <c r="N1566" s="132"/>
      <c r="O1566" s="132"/>
      <c r="P1566" s="134" t="str">
        <f t="shared" si="342"/>
        <v>nepildyti</v>
      </c>
      <c r="Q1566" s="135" t="str">
        <f t="shared" si="34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50"/>
        <v>0</v>
      </c>
      <c r="BH1566" s="54">
        <f t="shared" si="343"/>
        <v>0</v>
      </c>
      <c r="BI1566" s="54">
        <f t="shared" si="338"/>
        <v>0</v>
      </c>
      <c r="BJ1566" s="54">
        <f t="shared" si="351"/>
        <v>0</v>
      </c>
      <c r="BK1566" s="54">
        <f t="shared" si="339"/>
        <v>0</v>
      </c>
      <c r="BL1566" s="54">
        <f t="shared" si="344"/>
        <v>0</v>
      </c>
      <c r="BM1566" s="54">
        <f t="shared" si="345"/>
        <v>0</v>
      </c>
      <c r="BN1566" s="54" t="str">
        <f t="shared" si="346"/>
        <v>ne</v>
      </c>
      <c r="BO1566" s="54" t="str">
        <f t="shared" si="347"/>
        <v>ne</v>
      </c>
      <c r="BP1566" s="54" t="str">
        <f t="shared" si="347"/>
        <v>ne</v>
      </c>
      <c r="BQ1566" s="54" t="str">
        <f t="shared" si="348"/>
        <v>ne</v>
      </c>
      <c r="BR1566" s="54" t="str">
        <f t="shared" si="349"/>
        <v>ne</v>
      </c>
      <c r="BS1566" s="54" t="str">
        <f t="shared" si="340"/>
        <v>ne</v>
      </c>
    </row>
    <row r="1567" spans="2:71" x14ac:dyDescent="0.2">
      <c r="B1567" s="54" t="e">
        <f>VLOOKUP(E1567,'VPS1'!$J$10:$J$29,1,FALSE)</f>
        <v>#N/A</v>
      </c>
      <c r="C1567" s="131" t="str">
        <f t="shared" si="341"/>
        <v/>
      </c>
      <c r="D1567" s="132"/>
      <c r="E1567" s="132"/>
      <c r="F1567" s="55"/>
      <c r="G1567" s="132"/>
      <c r="H1567" s="132"/>
      <c r="I1567" s="132"/>
      <c r="J1567" s="132"/>
      <c r="K1567" s="132"/>
      <c r="L1567" s="133"/>
      <c r="M1567" s="134"/>
      <c r="N1567" s="132"/>
      <c r="O1567" s="132"/>
      <c r="P1567" s="134" t="str">
        <f t="shared" si="342"/>
        <v>nepildyti</v>
      </c>
      <c r="Q1567" s="135" t="str">
        <f t="shared" si="34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50"/>
        <v>0</v>
      </c>
      <c r="BH1567" s="54">
        <f t="shared" si="343"/>
        <v>0</v>
      </c>
      <c r="BI1567" s="54">
        <f t="shared" si="338"/>
        <v>0</v>
      </c>
      <c r="BJ1567" s="54">
        <f t="shared" si="351"/>
        <v>0</v>
      </c>
      <c r="BK1567" s="54">
        <f t="shared" si="339"/>
        <v>0</v>
      </c>
      <c r="BL1567" s="54">
        <f t="shared" si="344"/>
        <v>0</v>
      </c>
      <c r="BM1567" s="54">
        <f t="shared" si="345"/>
        <v>0</v>
      </c>
      <c r="BN1567" s="54" t="str">
        <f t="shared" si="346"/>
        <v>ne</v>
      </c>
      <c r="BO1567" s="54" t="str">
        <f t="shared" si="347"/>
        <v>ne</v>
      </c>
      <c r="BP1567" s="54" t="str">
        <f t="shared" si="347"/>
        <v>ne</v>
      </c>
      <c r="BQ1567" s="54" t="str">
        <f t="shared" si="348"/>
        <v>ne</v>
      </c>
      <c r="BR1567" s="54" t="str">
        <f t="shared" si="349"/>
        <v>ne</v>
      </c>
      <c r="BS1567" s="54" t="str">
        <f t="shared" si="340"/>
        <v>ne</v>
      </c>
    </row>
    <row r="1568" spans="2:71" x14ac:dyDescent="0.2">
      <c r="B1568" s="54" t="e">
        <f>VLOOKUP(E1568,'VPS1'!$J$10:$J$29,1,FALSE)</f>
        <v>#N/A</v>
      </c>
      <c r="C1568" s="131" t="str">
        <f t="shared" si="341"/>
        <v/>
      </c>
      <c r="D1568" s="132"/>
      <c r="E1568" s="132"/>
      <c r="F1568" s="55"/>
      <c r="G1568" s="132"/>
      <c r="H1568" s="132"/>
      <c r="I1568" s="132"/>
      <c r="J1568" s="132"/>
      <c r="K1568" s="132"/>
      <c r="L1568" s="133"/>
      <c r="M1568" s="134"/>
      <c r="N1568" s="132"/>
      <c r="O1568" s="132"/>
      <c r="P1568" s="134" t="str">
        <f t="shared" si="342"/>
        <v>nepildyti</v>
      </c>
      <c r="Q1568" s="135" t="str">
        <f t="shared" si="34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50"/>
        <v>0</v>
      </c>
      <c r="BH1568" s="54">
        <f t="shared" si="343"/>
        <v>0</v>
      </c>
      <c r="BI1568" s="54">
        <f t="shared" si="338"/>
        <v>0</v>
      </c>
      <c r="BJ1568" s="54">
        <f t="shared" si="351"/>
        <v>0</v>
      </c>
      <c r="BK1568" s="54">
        <f t="shared" si="339"/>
        <v>0</v>
      </c>
      <c r="BL1568" s="54">
        <f t="shared" si="344"/>
        <v>0</v>
      </c>
      <c r="BM1568" s="54">
        <f t="shared" si="345"/>
        <v>0</v>
      </c>
      <c r="BN1568" s="54" t="str">
        <f t="shared" si="346"/>
        <v>ne</v>
      </c>
      <c r="BO1568" s="54" t="str">
        <f t="shared" si="347"/>
        <v>ne</v>
      </c>
      <c r="BP1568" s="54" t="str">
        <f t="shared" si="347"/>
        <v>ne</v>
      </c>
      <c r="BQ1568" s="54" t="str">
        <f t="shared" si="348"/>
        <v>ne</v>
      </c>
      <c r="BR1568" s="54" t="str">
        <f t="shared" si="349"/>
        <v>ne</v>
      </c>
      <c r="BS1568" s="54" t="str">
        <f t="shared" si="340"/>
        <v>ne</v>
      </c>
    </row>
    <row r="1569" spans="2:71" x14ac:dyDescent="0.2">
      <c r="B1569" s="54" t="e">
        <f>VLOOKUP(E1569,'VPS1'!$J$10:$J$29,1,FALSE)</f>
        <v>#N/A</v>
      </c>
      <c r="C1569" s="131" t="str">
        <f t="shared" si="341"/>
        <v/>
      </c>
      <c r="D1569" s="132"/>
      <c r="E1569" s="132"/>
      <c r="F1569" s="55"/>
      <c r="G1569" s="132"/>
      <c r="H1569" s="132"/>
      <c r="I1569" s="132"/>
      <c r="J1569" s="132"/>
      <c r="K1569" s="132"/>
      <c r="L1569" s="133"/>
      <c r="M1569" s="134"/>
      <c r="N1569" s="132"/>
      <c r="O1569" s="132"/>
      <c r="P1569" s="134" t="str">
        <f t="shared" si="342"/>
        <v>nepildyti</v>
      </c>
      <c r="Q1569" s="135" t="str">
        <f t="shared" si="34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50"/>
        <v>0</v>
      </c>
      <c r="BH1569" s="54">
        <f t="shared" si="343"/>
        <v>0</v>
      </c>
      <c r="BI1569" s="54">
        <f t="shared" si="338"/>
        <v>0</v>
      </c>
      <c r="BJ1569" s="54">
        <f t="shared" si="351"/>
        <v>0</v>
      </c>
      <c r="BK1569" s="54">
        <f t="shared" si="339"/>
        <v>0</v>
      </c>
      <c r="BL1569" s="54">
        <f t="shared" si="344"/>
        <v>0</v>
      </c>
      <c r="BM1569" s="54">
        <f t="shared" si="345"/>
        <v>0</v>
      </c>
      <c r="BN1569" s="54" t="str">
        <f t="shared" si="346"/>
        <v>ne</v>
      </c>
      <c r="BO1569" s="54" t="str">
        <f t="shared" si="347"/>
        <v>ne</v>
      </c>
      <c r="BP1569" s="54" t="str">
        <f t="shared" si="347"/>
        <v>ne</v>
      </c>
      <c r="BQ1569" s="54" t="str">
        <f t="shared" si="348"/>
        <v>ne</v>
      </c>
      <c r="BR1569" s="54" t="str">
        <f t="shared" si="349"/>
        <v>ne</v>
      </c>
      <c r="BS1569" s="54" t="str">
        <f t="shared" si="340"/>
        <v>ne</v>
      </c>
    </row>
    <row r="1570" spans="2:71" x14ac:dyDescent="0.2">
      <c r="B1570" s="54" t="e">
        <f>VLOOKUP(E1570,'VPS1'!$J$10:$J$29,1,FALSE)</f>
        <v>#N/A</v>
      </c>
      <c r="C1570" s="131" t="str">
        <f t="shared" si="341"/>
        <v/>
      </c>
      <c r="D1570" s="132"/>
      <c r="E1570" s="132"/>
      <c r="F1570" s="55"/>
      <c r="G1570" s="132"/>
      <c r="H1570" s="132"/>
      <c r="I1570" s="132"/>
      <c r="J1570" s="132"/>
      <c r="K1570" s="132"/>
      <c r="L1570" s="133"/>
      <c r="M1570" s="134"/>
      <c r="N1570" s="132"/>
      <c r="O1570" s="132"/>
      <c r="P1570" s="134" t="str">
        <f t="shared" si="342"/>
        <v>nepildyti</v>
      </c>
      <c r="Q1570" s="135" t="str">
        <f t="shared" si="34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50"/>
        <v>0</v>
      </c>
      <c r="BH1570" s="54">
        <f t="shared" si="343"/>
        <v>0</v>
      </c>
      <c r="BI1570" s="54">
        <f t="shared" si="338"/>
        <v>0</v>
      </c>
      <c r="BJ1570" s="54">
        <f t="shared" si="351"/>
        <v>0</v>
      </c>
      <c r="BK1570" s="54">
        <f t="shared" si="339"/>
        <v>0</v>
      </c>
      <c r="BL1570" s="54">
        <f t="shared" si="344"/>
        <v>0</v>
      </c>
      <c r="BM1570" s="54">
        <f t="shared" si="345"/>
        <v>0</v>
      </c>
      <c r="BN1570" s="54" t="str">
        <f t="shared" si="346"/>
        <v>ne</v>
      </c>
      <c r="BO1570" s="54" t="str">
        <f t="shared" si="347"/>
        <v>ne</v>
      </c>
      <c r="BP1570" s="54" t="str">
        <f t="shared" si="347"/>
        <v>ne</v>
      </c>
      <c r="BQ1570" s="54" t="str">
        <f t="shared" si="348"/>
        <v>ne</v>
      </c>
      <c r="BR1570" s="54" t="str">
        <f t="shared" si="349"/>
        <v>ne</v>
      </c>
      <c r="BS1570" s="54" t="str">
        <f t="shared" si="340"/>
        <v>ne</v>
      </c>
    </row>
    <row r="1571" spans="2:71" x14ac:dyDescent="0.2">
      <c r="B1571" s="54" t="e">
        <f>VLOOKUP(E1571,'VPS1'!$J$10:$J$29,1,FALSE)</f>
        <v>#N/A</v>
      </c>
      <c r="C1571" s="131" t="str">
        <f t="shared" si="341"/>
        <v/>
      </c>
      <c r="D1571" s="132"/>
      <c r="E1571" s="132"/>
      <c r="F1571" s="55"/>
      <c r="G1571" s="132"/>
      <c r="H1571" s="132"/>
      <c r="I1571" s="132"/>
      <c r="J1571" s="132"/>
      <c r="K1571" s="132"/>
      <c r="L1571" s="133"/>
      <c r="M1571" s="134"/>
      <c r="N1571" s="132"/>
      <c r="O1571" s="132"/>
      <c r="P1571" s="134" t="str">
        <f t="shared" si="342"/>
        <v>nepildyti</v>
      </c>
      <c r="Q1571" s="135" t="str">
        <f t="shared" si="34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50"/>
        <v>0</v>
      </c>
      <c r="BH1571" s="54">
        <f t="shared" si="343"/>
        <v>0</v>
      </c>
      <c r="BI1571" s="54">
        <f t="shared" si="338"/>
        <v>0</v>
      </c>
      <c r="BJ1571" s="54">
        <f t="shared" si="351"/>
        <v>0</v>
      </c>
      <c r="BK1571" s="54">
        <f t="shared" si="339"/>
        <v>0</v>
      </c>
      <c r="BL1571" s="54">
        <f t="shared" si="344"/>
        <v>0</v>
      </c>
      <c r="BM1571" s="54">
        <f t="shared" si="345"/>
        <v>0</v>
      </c>
      <c r="BN1571" s="54" t="str">
        <f t="shared" si="346"/>
        <v>ne</v>
      </c>
      <c r="BO1571" s="54" t="str">
        <f t="shared" si="347"/>
        <v>ne</v>
      </c>
      <c r="BP1571" s="54" t="str">
        <f t="shared" si="347"/>
        <v>ne</v>
      </c>
      <c r="BQ1571" s="54" t="str">
        <f t="shared" si="348"/>
        <v>ne</v>
      </c>
      <c r="BR1571" s="54" t="str">
        <f t="shared" si="349"/>
        <v>ne</v>
      </c>
      <c r="BS1571" s="54" t="str">
        <f t="shared" si="340"/>
        <v>ne</v>
      </c>
    </row>
    <row r="1572" spans="2:71" x14ac:dyDescent="0.2">
      <c r="B1572" s="54" t="e">
        <f>VLOOKUP(E1572,'VPS1'!$J$10:$J$29,1,FALSE)</f>
        <v>#N/A</v>
      </c>
      <c r="C1572" s="131" t="str">
        <f t="shared" si="341"/>
        <v/>
      </c>
      <c r="D1572" s="132"/>
      <c r="E1572" s="132"/>
      <c r="F1572" s="55"/>
      <c r="G1572" s="132"/>
      <c r="H1572" s="132"/>
      <c r="I1572" s="132"/>
      <c r="J1572" s="132"/>
      <c r="K1572" s="132"/>
      <c r="L1572" s="133"/>
      <c r="M1572" s="134"/>
      <c r="N1572" s="132"/>
      <c r="O1572" s="132"/>
      <c r="P1572" s="134" t="str">
        <f t="shared" si="342"/>
        <v>nepildyti</v>
      </c>
      <c r="Q1572" s="135" t="str">
        <f t="shared" si="34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50"/>
        <v>0</v>
      </c>
      <c r="BH1572" s="54">
        <f t="shared" si="343"/>
        <v>0</v>
      </c>
      <c r="BI1572" s="54">
        <f t="shared" si="338"/>
        <v>0</v>
      </c>
      <c r="BJ1572" s="54">
        <f t="shared" si="351"/>
        <v>0</v>
      </c>
      <c r="BK1572" s="54">
        <f t="shared" si="339"/>
        <v>0</v>
      </c>
      <c r="BL1572" s="54">
        <f t="shared" si="344"/>
        <v>0</v>
      </c>
      <c r="BM1572" s="54">
        <f t="shared" si="345"/>
        <v>0</v>
      </c>
      <c r="BN1572" s="54" t="str">
        <f t="shared" si="346"/>
        <v>ne</v>
      </c>
      <c r="BO1572" s="54" t="str">
        <f t="shared" si="347"/>
        <v>ne</v>
      </c>
      <c r="BP1572" s="54" t="str">
        <f t="shared" si="347"/>
        <v>ne</v>
      </c>
      <c r="BQ1572" s="54" t="str">
        <f t="shared" si="348"/>
        <v>ne</v>
      </c>
      <c r="BR1572" s="54" t="str">
        <f t="shared" si="349"/>
        <v>ne</v>
      </c>
      <c r="BS1572" s="54" t="str">
        <f t="shared" si="340"/>
        <v>ne</v>
      </c>
    </row>
    <row r="1573" spans="2:71" x14ac:dyDescent="0.2">
      <c r="B1573" s="54" t="e">
        <f>VLOOKUP(E1573,'VPS1'!$J$10:$J$29,1,FALSE)</f>
        <v>#N/A</v>
      </c>
      <c r="C1573" s="131" t="str">
        <f t="shared" si="341"/>
        <v/>
      </c>
      <c r="D1573" s="132"/>
      <c r="E1573" s="132"/>
      <c r="F1573" s="55"/>
      <c r="G1573" s="132"/>
      <c r="H1573" s="132"/>
      <c r="I1573" s="132"/>
      <c r="J1573" s="132"/>
      <c r="K1573" s="132"/>
      <c r="L1573" s="133"/>
      <c r="M1573" s="134"/>
      <c r="N1573" s="132"/>
      <c r="O1573" s="132"/>
      <c r="P1573" s="134" t="str">
        <f t="shared" si="342"/>
        <v>nepildyti</v>
      </c>
      <c r="Q1573" s="135" t="str">
        <f t="shared" si="34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50"/>
        <v>0</v>
      </c>
      <c r="BH1573" s="54">
        <f t="shared" si="343"/>
        <v>0</v>
      </c>
      <c r="BI1573" s="54">
        <f t="shared" si="338"/>
        <v>0</v>
      </c>
      <c r="BJ1573" s="54">
        <f t="shared" si="351"/>
        <v>0</v>
      </c>
      <c r="BK1573" s="54">
        <f t="shared" si="339"/>
        <v>0</v>
      </c>
      <c r="BL1573" s="54">
        <f t="shared" si="344"/>
        <v>0</v>
      </c>
      <c r="BM1573" s="54">
        <f t="shared" si="345"/>
        <v>0</v>
      </c>
      <c r="BN1573" s="54" t="str">
        <f t="shared" si="346"/>
        <v>ne</v>
      </c>
      <c r="BO1573" s="54" t="str">
        <f t="shared" si="347"/>
        <v>ne</v>
      </c>
      <c r="BP1573" s="54" t="str">
        <f t="shared" si="347"/>
        <v>ne</v>
      </c>
      <c r="BQ1573" s="54" t="str">
        <f t="shared" si="348"/>
        <v>ne</v>
      </c>
      <c r="BR1573" s="54" t="str">
        <f t="shared" si="349"/>
        <v>ne</v>
      </c>
      <c r="BS1573" s="54" t="str">
        <f t="shared" si="340"/>
        <v>ne</v>
      </c>
    </row>
    <row r="1574" spans="2:71" x14ac:dyDescent="0.2">
      <c r="B1574" s="54" t="e">
        <f>VLOOKUP(E1574,'VPS1'!$J$10:$J$29,1,FALSE)</f>
        <v>#N/A</v>
      </c>
      <c r="C1574" s="131" t="str">
        <f t="shared" si="341"/>
        <v/>
      </c>
      <c r="D1574" s="132"/>
      <c r="E1574" s="132"/>
      <c r="F1574" s="55"/>
      <c r="G1574" s="132"/>
      <c r="H1574" s="132"/>
      <c r="I1574" s="132"/>
      <c r="J1574" s="132"/>
      <c r="K1574" s="132"/>
      <c r="L1574" s="133"/>
      <c r="M1574" s="134"/>
      <c r="N1574" s="132"/>
      <c r="O1574" s="132"/>
      <c r="P1574" s="134" t="str">
        <f t="shared" si="342"/>
        <v>nepildyti</v>
      </c>
      <c r="Q1574" s="135" t="str">
        <f t="shared" si="34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50"/>
        <v>0</v>
      </c>
      <c r="BH1574" s="54">
        <f t="shared" si="343"/>
        <v>0</v>
      </c>
      <c r="BI1574" s="54">
        <f t="shared" si="338"/>
        <v>0</v>
      </c>
      <c r="BJ1574" s="54">
        <f t="shared" si="351"/>
        <v>0</v>
      </c>
      <c r="BK1574" s="54">
        <f t="shared" si="339"/>
        <v>0</v>
      </c>
      <c r="BL1574" s="54">
        <f t="shared" si="344"/>
        <v>0</v>
      </c>
      <c r="BM1574" s="54">
        <f t="shared" si="345"/>
        <v>0</v>
      </c>
      <c r="BN1574" s="54" t="str">
        <f t="shared" si="346"/>
        <v>ne</v>
      </c>
      <c r="BO1574" s="54" t="str">
        <f t="shared" si="347"/>
        <v>ne</v>
      </c>
      <c r="BP1574" s="54" t="str">
        <f t="shared" si="347"/>
        <v>ne</v>
      </c>
      <c r="BQ1574" s="54" t="str">
        <f t="shared" si="348"/>
        <v>ne</v>
      </c>
      <c r="BR1574" s="54" t="str">
        <f t="shared" si="349"/>
        <v>ne</v>
      </c>
      <c r="BS1574" s="54" t="str">
        <f t="shared" si="340"/>
        <v>ne</v>
      </c>
    </row>
    <row r="1575" spans="2:71" x14ac:dyDescent="0.2">
      <c r="B1575" s="54" t="e">
        <f>VLOOKUP(E1575,'VPS1'!$J$10:$J$29,1,FALSE)</f>
        <v>#N/A</v>
      </c>
      <c r="C1575" s="131" t="str">
        <f t="shared" si="341"/>
        <v/>
      </c>
      <c r="D1575" s="132"/>
      <c r="E1575" s="132"/>
      <c r="F1575" s="55"/>
      <c r="G1575" s="132"/>
      <c r="H1575" s="132"/>
      <c r="I1575" s="132"/>
      <c r="J1575" s="132"/>
      <c r="K1575" s="132"/>
      <c r="L1575" s="133"/>
      <c r="M1575" s="134"/>
      <c r="N1575" s="132"/>
      <c r="O1575" s="132"/>
      <c r="P1575" s="134" t="str">
        <f t="shared" si="342"/>
        <v>nepildyti</v>
      </c>
      <c r="Q1575" s="135" t="str">
        <f t="shared" si="34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50"/>
        <v>0</v>
      </c>
      <c r="BH1575" s="54">
        <f t="shared" si="343"/>
        <v>0</v>
      </c>
      <c r="BI1575" s="54">
        <f t="shared" si="338"/>
        <v>0</v>
      </c>
      <c r="BJ1575" s="54">
        <f t="shared" si="351"/>
        <v>0</v>
      </c>
      <c r="BK1575" s="54">
        <f t="shared" si="339"/>
        <v>0</v>
      </c>
      <c r="BL1575" s="54">
        <f t="shared" si="344"/>
        <v>0</v>
      </c>
      <c r="BM1575" s="54">
        <f t="shared" si="345"/>
        <v>0</v>
      </c>
      <c r="BN1575" s="54" t="str">
        <f t="shared" si="346"/>
        <v>ne</v>
      </c>
      <c r="BO1575" s="54" t="str">
        <f t="shared" si="347"/>
        <v>ne</v>
      </c>
      <c r="BP1575" s="54" t="str">
        <f t="shared" si="347"/>
        <v>ne</v>
      </c>
      <c r="BQ1575" s="54" t="str">
        <f t="shared" si="348"/>
        <v>ne</v>
      </c>
      <c r="BR1575" s="54" t="str">
        <f t="shared" si="349"/>
        <v>ne</v>
      </c>
      <c r="BS1575" s="54" t="str">
        <f t="shared" si="340"/>
        <v>ne</v>
      </c>
    </row>
    <row r="1576" spans="2:71" x14ac:dyDescent="0.2">
      <c r="B1576" s="54" t="e">
        <f>VLOOKUP(E1576,'VPS1'!$J$10:$J$29,1,FALSE)</f>
        <v>#N/A</v>
      </c>
      <c r="C1576" s="131" t="str">
        <f t="shared" si="341"/>
        <v/>
      </c>
      <c r="D1576" s="132"/>
      <c r="E1576" s="132"/>
      <c r="F1576" s="55"/>
      <c r="G1576" s="132"/>
      <c r="H1576" s="132"/>
      <c r="I1576" s="132"/>
      <c r="J1576" s="132"/>
      <c r="K1576" s="132"/>
      <c r="L1576" s="133"/>
      <c r="M1576" s="134"/>
      <c r="N1576" s="132"/>
      <c r="O1576" s="132"/>
      <c r="P1576" s="134" t="str">
        <f t="shared" si="342"/>
        <v>nepildyti</v>
      </c>
      <c r="Q1576" s="135" t="str">
        <f t="shared" si="34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50"/>
        <v>0</v>
      </c>
      <c r="BH1576" s="54">
        <f t="shared" si="343"/>
        <v>0</v>
      </c>
      <c r="BI1576" s="54">
        <f t="shared" si="338"/>
        <v>0</v>
      </c>
      <c r="BJ1576" s="54">
        <f t="shared" si="351"/>
        <v>0</v>
      </c>
      <c r="BK1576" s="54">
        <f t="shared" si="339"/>
        <v>0</v>
      </c>
      <c r="BL1576" s="54">
        <f t="shared" si="344"/>
        <v>0</v>
      </c>
      <c r="BM1576" s="54">
        <f t="shared" si="345"/>
        <v>0</v>
      </c>
      <c r="BN1576" s="54" t="str">
        <f t="shared" si="346"/>
        <v>ne</v>
      </c>
      <c r="BO1576" s="54" t="str">
        <f t="shared" si="347"/>
        <v>ne</v>
      </c>
      <c r="BP1576" s="54" t="str">
        <f t="shared" si="347"/>
        <v>ne</v>
      </c>
      <c r="BQ1576" s="54" t="str">
        <f t="shared" si="348"/>
        <v>ne</v>
      </c>
      <c r="BR1576" s="54" t="str">
        <f t="shared" si="349"/>
        <v>ne</v>
      </c>
      <c r="BS1576" s="54" t="str">
        <f t="shared" si="340"/>
        <v>ne</v>
      </c>
    </row>
    <row r="1577" spans="2:71" x14ac:dyDescent="0.2">
      <c r="B1577" s="54" t="e">
        <f>VLOOKUP(E1577,'VPS1'!$J$10:$J$29,1,FALSE)</f>
        <v>#N/A</v>
      </c>
      <c r="C1577" s="131" t="str">
        <f t="shared" si="341"/>
        <v/>
      </c>
      <c r="D1577" s="132"/>
      <c r="E1577" s="132"/>
      <c r="F1577" s="55"/>
      <c r="G1577" s="132"/>
      <c r="H1577" s="132"/>
      <c r="I1577" s="132"/>
      <c r="J1577" s="132"/>
      <c r="K1577" s="132"/>
      <c r="L1577" s="133"/>
      <c r="M1577" s="134"/>
      <c r="N1577" s="132"/>
      <c r="O1577" s="132"/>
      <c r="P1577" s="134" t="str">
        <f t="shared" si="342"/>
        <v>nepildyti</v>
      </c>
      <c r="Q1577" s="135" t="str">
        <f t="shared" si="34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50"/>
        <v>0</v>
      </c>
      <c r="BH1577" s="54">
        <f t="shared" si="343"/>
        <v>0</v>
      </c>
      <c r="BI1577" s="54">
        <f t="shared" si="338"/>
        <v>0</v>
      </c>
      <c r="BJ1577" s="54">
        <f t="shared" si="351"/>
        <v>0</v>
      </c>
      <c r="BK1577" s="54">
        <f t="shared" si="339"/>
        <v>0</v>
      </c>
      <c r="BL1577" s="54">
        <f t="shared" si="344"/>
        <v>0</v>
      </c>
      <c r="BM1577" s="54">
        <f t="shared" si="345"/>
        <v>0</v>
      </c>
      <c r="BN1577" s="54" t="str">
        <f t="shared" si="346"/>
        <v>ne</v>
      </c>
      <c r="BO1577" s="54" t="str">
        <f t="shared" si="347"/>
        <v>ne</v>
      </c>
      <c r="BP1577" s="54" t="str">
        <f t="shared" si="347"/>
        <v>ne</v>
      </c>
      <c r="BQ1577" s="54" t="str">
        <f t="shared" si="348"/>
        <v>ne</v>
      </c>
      <c r="BR1577" s="54" t="str">
        <f t="shared" si="349"/>
        <v>ne</v>
      </c>
      <c r="BS1577" s="54" t="str">
        <f t="shared" si="340"/>
        <v>ne</v>
      </c>
    </row>
    <row r="1578" spans="2:71" x14ac:dyDescent="0.2">
      <c r="B1578" s="54" t="e">
        <f>VLOOKUP(E1578,'VPS1'!$J$10:$J$29,1,FALSE)</f>
        <v>#N/A</v>
      </c>
      <c r="C1578" s="131" t="str">
        <f t="shared" si="341"/>
        <v/>
      </c>
      <c r="D1578" s="132"/>
      <c r="E1578" s="132"/>
      <c r="F1578" s="55"/>
      <c r="G1578" s="132"/>
      <c r="H1578" s="132"/>
      <c r="I1578" s="132"/>
      <c r="J1578" s="132"/>
      <c r="K1578" s="132"/>
      <c r="L1578" s="133"/>
      <c r="M1578" s="134"/>
      <c r="N1578" s="132"/>
      <c r="O1578" s="132"/>
      <c r="P1578" s="134" t="str">
        <f t="shared" si="342"/>
        <v>nepildyti</v>
      </c>
      <c r="Q1578" s="135" t="str">
        <f t="shared" si="34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50"/>
        <v>0</v>
      </c>
      <c r="BH1578" s="54">
        <f t="shared" si="343"/>
        <v>0</v>
      </c>
      <c r="BI1578" s="54">
        <f t="shared" si="338"/>
        <v>0</v>
      </c>
      <c r="BJ1578" s="54">
        <f t="shared" si="351"/>
        <v>0</v>
      </c>
      <c r="BK1578" s="54">
        <f t="shared" si="339"/>
        <v>0</v>
      </c>
      <c r="BL1578" s="54">
        <f t="shared" si="344"/>
        <v>0</v>
      </c>
      <c r="BM1578" s="54">
        <f t="shared" si="345"/>
        <v>0</v>
      </c>
      <c r="BN1578" s="54" t="str">
        <f t="shared" si="346"/>
        <v>ne</v>
      </c>
      <c r="BO1578" s="54" t="str">
        <f t="shared" si="347"/>
        <v>ne</v>
      </c>
      <c r="BP1578" s="54" t="str">
        <f t="shared" si="347"/>
        <v>ne</v>
      </c>
      <c r="BQ1578" s="54" t="str">
        <f t="shared" si="348"/>
        <v>ne</v>
      </c>
      <c r="BR1578" s="54" t="str">
        <f t="shared" si="349"/>
        <v>ne</v>
      </c>
      <c r="BS1578" s="54" t="str">
        <f t="shared" si="340"/>
        <v>ne</v>
      </c>
    </row>
    <row r="1579" spans="2:71" x14ac:dyDescent="0.2">
      <c r="B1579" s="54" t="e">
        <f>VLOOKUP(E1579,'VPS1'!$J$10:$J$29,1,FALSE)</f>
        <v>#N/A</v>
      </c>
      <c r="C1579" s="131" t="str">
        <f t="shared" si="341"/>
        <v/>
      </c>
      <c r="D1579" s="132"/>
      <c r="E1579" s="132"/>
      <c r="F1579" s="55"/>
      <c r="G1579" s="132"/>
      <c r="H1579" s="132"/>
      <c r="I1579" s="132"/>
      <c r="J1579" s="132"/>
      <c r="K1579" s="132"/>
      <c r="L1579" s="133"/>
      <c r="M1579" s="134"/>
      <c r="N1579" s="132"/>
      <c r="O1579" s="132"/>
      <c r="P1579" s="134" t="str">
        <f t="shared" si="342"/>
        <v>nepildyti</v>
      </c>
      <c r="Q1579" s="135" t="str">
        <f t="shared" si="34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50"/>
        <v>0</v>
      </c>
      <c r="BH1579" s="54">
        <f t="shared" si="343"/>
        <v>0</v>
      </c>
      <c r="BI1579" s="54">
        <f t="shared" si="338"/>
        <v>0</v>
      </c>
      <c r="BJ1579" s="54">
        <f t="shared" si="351"/>
        <v>0</v>
      </c>
      <c r="BK1579" s="54">
        <f t="shared" si="339"/>
        <v>0</v>
      </c>
      <c r="BL1579" s="54">
        <f t="shared" si="344"/>
        <v>0</v>
      </c>
      <c r="BM1579" s="54">
        <f t="shared" si="345"/>
        <v>0</v>
      </c>
      <c r="BN1579" s="54" t="str">
        <f t="shared" si="346"/>
        <v>ne</v>
      </c>
      <c r="BO1579" s="54" t="str">
        <f t="shared" si="347"/>
        <v>ne</v>
      </c>
      <c r="BP1579" s="54" t="str">
        <f t="shared" si="347"/>
        <v>ne</v>
      </c>
      <c r="BQ1579" s="54" t="str">
        <f t="shared" si="348"/>
        <v>ne</v>
      </c>
      <c r="BR1579" s="54" t="str">
        <f t="shared" si="349"/>
        <v>ne</v>
      </c>
      <c r="BS1579" s="54" t="str">
        <f t="shared" si="340"/>
        <v>ne</v>
      </c>
    </row>
    <row r="1580" spans="2:71" x14ac:dyDescent="0.2">
      <c r="B1580" s="54" t="e">
        <f>VLOOKUP(E1580,'VPS1'!$J$10:$J$29,1,FALSE)</f>
        <v>#N/A</v>
      </c>
      <c r="C1580" s="131" t="str">
        <f t="shared" si="341"/>
        <v/>
      </c>
      <c r="D1580" s="132"/>
      <c r="E1580" s="132"/>
      <c r="F1580" s="55"/>
      <c r="G1580" s="132"/>
      <c r="H1580" s="132"/>
      <c r="I1580" s="132"/>
      <c r="J1580" s="132"/>
      <c r="K1580" s="132"/>
      <c r="L1580" s="133"/>
      <c r="M1580" s="134"/>
      <c r="N1580" s="132"/>
      <c r="O1580" s="132"/>
      <c r="P1580" s="134" t="str">
        <f t="shared" si="342"/>
        <v>nepildyti</v>
      </c>
      <c r="Q1580" s="135" t="str">
        <f t="shared" si="34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50"/>
        <v>0</v>
      </c>
      <c r="BH1580" s="54">
        <f t="shared" si="343"/>
        <v>0</v>
      </c>
      <c r="BI1580" s="54">
        <f t="shared" si="338"/>
        <v>0</v>
      </c>
      <c r="BJ1580" s="54">
        <f t="shared" si="351"/>
        <v>0</v>
      </c>
      <c r="BK1580" s="54">
        <f t="shared" si="339"/>
        <v>0</v>
      </c>
      <c r="BL1580" s="54">
        <f t="shared" si="344"/>
        <v>0</v>
      </c>
      <c r="BM1580" s="54">
        <f t="shared" si="345"/>
        <v>0</v>
      </c>
      <c r="BN1580" s="54" t="str">
        <f t="shared" si="346"/>
        <v>ne</v>
      </c>
      <c r="BO1580" s="54" t="str">
        <f t="shared" si="347"/>
        <v>ne</v>
      </c>
      <c r="BP1580" s="54" t="str">
        <f t="shared" si="347"/>
        <v>ne</v>
      </c>
      <c r="BQ1580" s="54" t="str">
        <f t="shared" si="348"/>
        <v>ne</v>
      </c>
      <c r="BR1580" s="54" t="str">
        <f t="shared" si="349"/>
        <v>ne</v>
      </c>
      <c r="BS1580" s="54" t="str">
        <f t="shared" si="340"/>
        <v>ne</v>
      </c>
    </row>
    <row r="1581" spans="2:71" x14ac:dyDescent="0.2">
      <c r="B1581" s="54" t="e">
        <f>VLOOKUP(E1581,'VPS1'!$J$10:$J$29,1,FALSE)</f>
        <v>#N/A</v>
      </c>
      <c r="C1581" s="131" t="str">
        <f t="shared" si="341"/>
        <v/>
      </c>
      <c r="D1581" s="132"/>
      <c r="E1581" s="132"/>
      <c r="F1581" s="55"/>
      <c r="G1581" s="132"/>
      <c r="H1581" s="132"/>
      <c r="I1581" s="132"/>
      <c r="J1581" s="132"/>
      <c r="K1581" s="132"/>
      <c r="L1581" s="133"/>
      <c r="M1581" s="134"/>
      <c r="N1581" s="132"/>
      <c r="O1581" s="132"/>
      <c r="P1581" s="134" t="str">
        <f t="shared" si="342"/>
        <v>nepildyti</v>
      </c>
      <c r="Q1581" s="135" t="str">
        <f t="shared" si="34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50"/>
        <v>0</v>
      </c>
      <c r="BH1581" s="54">
        <f t="shared" si="343"/>
        <v>0</v>
      </c>
      <c r="BI1581" s="54">
        <f t="shared" si="338"/>
        <v>0</v>
      </c>
      <c r="BJ1581" s="54">
        <f t="shared" si="351"/>
        <v>0</v>
      </c>
      <c r="BK1581" s="54">
        <f t="shared" si="339"/>
        <v>0</v>
      </c>
      <c r="BL1581" s="54">
        <f t="shared" si="344"/>
        <v>0</v>
      </c>
      <c r="BM1581" s="54">
        <f t="shared" si="345"/>
        <v>0</v>
      </c>
      <c r="BN1581" s="54" t="str">
        <f t="shared" si="346"/>
        <v>ne</v>
      </c>
      <c r="BO1581" s="54" t="str">
        <f t="shared" si="347"/>
        <v>ne</v>
      </c>
      <c r="BP1581" s="54" t="str">
        <f t="shared" si="347"/>
        <v>ne</v>
      </c>
      <c r="BQ1581" s="54" t="str">
        <f t="shared" si="348"/>
        <v>ne</v>
      </c>
      <c r="BR1581" s="54" t="str">
        <f t="shared" si="349"/>
        <v>ne</v>
      </c>
      <c r="BS1581" s="54" t="str">
        <f t="shared" si="340"/>
        <v>ne</v>
      </c>
    </row>
    <row r="1582" spans="2:71" x14ac:dyDescent="0.2">
      <c r="B1582" s="54" t="e">
        <f>VLOOKUP(E1582,'VPS1'!$J$10:$J$29,1,FALSE)</f>
        <v>#N/A</v>
      </c>
      <c r="C1582" s="131" t="str">
        <f t="shared" si="341"/>
        <v/>
      </c>
      <c r="D1582" s="132"/>
      <c r="E1582" s="132"/>
      <c r="F1582" s="55"/>
      <c r="G1582" s="132"/>
      <c r="H1582" s="132"/>
      <c r="I1582" s="132"/>
      <c r="J1582" s="132"/>
      <c r="K1582" s="132"/>
      <c r="L1582" s="133"/>
      <c r="M1582" s="134"/>
      <c r="N1582" s="132"/>
      <c r="O1582" s="132"/>
      <c r="P1582" s="134" t="str">
        <f t="shared" si="342"/>
        <v>nepildyti</v>
      </c>
      <c r="Q1582" s="135" t="str">
        <f t="shared" si="34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50"/>
        <v>0</v>
      </c>
      <c r="BH1582" s="54">
        <f t="shared" si="343"/>
        <v>0</v>
      </c>
      <c r="BI1582" s="54">
        <f t="shared" si="338"/>
        <v>0</v>
      </c>
      <c r="BJ1582" s="54">
        <f t="shared" si="351"/>
        <v>0</v>
      </c>
      <c r="BK1582" s="54">
        <f t="shared" si="339"/>
        <v>0</v>
      </c>
      <c r="BL1582" s="54">
        <f t="shared" si="344"/>
        <v>0</v>
      </c>
      <c r="BM1582" s="54">
        <f t="shared" si="345"/>
        <v>0</v>
      </c>
      <c r="BN1582" s="54" t="str">
        <f t="shared" si="346"/>
        <v>ne</v>
      </c>
      <c r="BO1582" s="54" t="str">
        <f t="shared" si="347"/>
        <v>ne</v>
      </c>
      <c r="BP1582" s="54" t="str">
        <f t="shared" si="347"/>
        <v>ne</v>
      </c>
      <c r="BQ1582" s="54" t="str">
        <f t="shared" si="348"/>
        <v>ne</v>
      </c>
      <c r="BR1582" s="54" t="str">
        <f t="shared" si="349"/>
        <v>ne</v>
      </c>
      <c r="BS1582" s="54" t="str">
        <f t="shared" si="340"/>
        <v>ne</v>
      </c>
    </row>
    <row r="1583" spans="2:71" x14ac:dyDescent="0.2">
      <c r="B1583" s="54" t="e">
        <f>VLOOKUP(E1583,'VPS1'!$J$10:$J$29,1,FALSE)</f>
        <v>#N/A</v>
      </c>
      <c r="C1583" s="131" t="str">
        <f t="shared" si="341"/>
        <v/>
      </c>
      <c r="D1583" s="132"/>
      <c r="E1583" s="132"/>
      <c r="F1583" s="55"/>
      <c r="G1583" s="132"/>
      <c r="H1583" s="132"/>
      <c r="I1583" s="132"/>
      <c r="J1583" s="132"/>
      <c r="K1583" s="132"/>
      <c r="L1583" s="133"/>
      <c r="M1583" s="134"/>
      <c r="N1583" s="132"/>
      <c r="O1583" s="132"/>
      <c r="P1583" s="134" t="str">
        <f t="shared" si="342"/>
        <v>nepildyti</v>
      </c>
      <c r="Q1583" s="135" t="str">
        <f t="shared" si="34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50"/>
        <v>0</v>
      </c>
      <c r="BH1583" s="54">
        <f t="shared" si="343"/>
        <v>0</v>
      </c>
      <c r="BI1583" s="54">
        <f t="shared" si="338"/>
        <v>0</v>
      </c>
      <c r="BJ1583" s="54">
        <f t="shared" si="351"/>
        <v>0</v>
      </c>
      <c r="BK1583" s="54">
        <f t="shared" si="339"/>
        <v>0</v>
      </c>
      <c r="BL1583" s="54">
        <f t="shared" si="344"/>
        <v>0</v>
      </c>
      <c r="BM1583" s="54">
        <f t="shared" si="345"/>
        <v>0</v>
      </c>
      <c r="BN1583" s="54" t="str">
        <f t="shared" si="346"/>
        <v>ne</v>
      </c>
      <c r="BO1583" s="54" t="str">
        <f t="shared" si="347"/>
        <v>ne</v>
      </c>
      <c r="BP1583" s="54" t="str">
        <f t="shared" si="347"/>
        <v>ne</v>
      </c>
      <c r="BQ1583" s="54" t="str">
        <f t="shared" si="348"/>
        <v>ne</v>
      </c>
      <c r="BR1583" s="54" t="str">
        <f t="shared" si="349"/>
        <v>ne</v>
      </c>
      <c r="BS1583" s="54" t="str">
        <f t="shared" si="340"/>
        <v>ne</v>
      </c>
    </row>
    <row r="1584" spans="2:71" x14ac:dyDescent="0.2">
      <c r="B1584" s="54" t="e">
        <f>VLOOKUP(E1584,'VPS1'!$J$10:$J$29,1,FALSE)</f>
        <v>#N/A</v>
      </c>
      <c r="C1584" s="131" t="str">
        <f t="shared" si="341"/>
        <v/>
      </c>
      <c r="D1584" s="132"/>
      <c r="E1584" s="132"/>
      <c r="F1584" s="55"/>
      <c r="G1584" s="132"/>
      <c r="H1584" s="132"/>
      <c r="I1584" s="132"/>
      <c r="J1584" s="132"/>
      <c r="K1584" s="132"/>
      <c r="L1584" s="133"/>
      <c r="M1584" s="134"/>
      <c r="N1584" s="132"/>
      <c r="O1584" s="132"/>
      <c r="P1584" s="134" t="str">
        <f t="shared" si="342"/>
        <v>nepildyti</v>
      </c>
      <c r="Q1584" s="135" t="str">
        <f t="shared" si="34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50"/>
        <v>0</v>
      </c>
      <c r="BH1584" s="54">
        <f t="shared" si="343"/>
        <v>0</v>
      </c>
      <c r="BI1584" s="54">
        <f t="shared" si="338"/>
        <v>0</v>
      </c>
      <c r="BJ1584" s="54">
        <f t="shared" si="351"/>
        <v>0</v>
      </c>
      <c r="BK1584" s="54">
        <f t="shared" si="339"/>
        <v>0</v>
      </c>
      <c r="BL1584" s="54">
        <f t="shared" si="344"/>
        <v>0</v>
      </c>
      <c r="BM1584" s="54">
        <f t="shared" si="345"/>
        <v>0</v>
      </c>
      <c r="BN1584" s="54" t="str">
        <f t="shared" si="346"/>
        <v>ne</v>
      </c>
      <c r="BO1584" s="54" t="str">
        <f t="shared" si="347"/>
        <v>ne</v>
      </c>
      <c r="BP1584" s="54" t="str">
        <f t="shared" si="347"/>
        <v>ne</v>
      </c>
      <c r="BQ1584" s="54" t="str">
        <f t="shared" si="348"/>
        <v>ne</v>
      </c>
      <c r="BR1584" s="54" t="str">
        <f t="shared" si="349"/>
        <v>ne</v>
      </c>
      <c r="BS1584" s="54" t="str">
        <f t="shared" si="340"/>
        <v>ne</v>
      </c>
    </row>
    <row r="1585" spans="2:71" x14ac:dyDescent="0.2">
      <c r="B1585" s="54" t="e">
        <f>VLOOKUP(E1585,'VPS1'!$J$10:$J$29,1,FALSE)</f>
        <v>#N/A</v>
      </c>
      <c r="C1585" s="131" t="str">
        <f t="shared" si="341"/>
        <v/>
      </c>
      <c r="D1585" s="132"/>
      <c r="E1585" s="132"/>
      <c r="F1585" s="55"/>
      <c r="G1585" s="132"/>
      <c r="H1585" s="132"/>
      <c r="I1585" s="132"/>
      <c r="J1585" s="132"/>
      <c r="K1585" s="132"/>
      <c r="L1585" s="133"/>
      <c r="M1585" s="134"/>
      <c r="N1585" s="132"/>
      <c r="O1585" s="132"/>
      <c r="P1585" s="134" t="str">
        <f t="shared" si="342"/>
        <v>nepildyti</v>
      </c>
      <c r="Q1585" s="135" t="str">
        <f t="shared" si="34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50"/>
        <v>0</v>
      </c>
      <c r="BH1585" s="54">
        <f t="shared" si="343"/>
        <v>0</v>
      </c>
      <c r="BI1585" s="54">
        <f t="shared" si="338"/>
        <v>0</v>
      </c>
      <c r="BJ1585" s="54">
        <f t="shared" si="351"/>
        <v>0</v>
      </c>
      <c r="BK1585" s="54">
        <f t="shared" si="339"/>
        <v>0</v>
      </c>
      <c r="BL1585" s="54">
        <f t="shared" si="344"/>
        <v>0</v>
      </c>
      <c r="BM1585" s="54">
        <f t="shared" si="345"/>
        <v>0</v>
      </c>
      <c r="BN1585" s="54" t="str">
        <f t="shared" si="346"/>
        <v>ne</v>
      </c>
      <c r="BO1585" s="54" t="str">
        <f t="shared" si="347"/>
        <v>ne</v>
      </c>
      <c r="BP1585" s="54" t="str">
        <f t="shared" si="347"/>
        <v>ne</v>
      </c>
      <c r="BQ1585" s="54" t="str">
        <f t="shared" si="348"/>
        <v>ne</v>
      </c>
      <c r="BR1585" s="54" t="str">
        <f t="shared" si="349"/>
        <v>ne</v>
      </c>
      <c r="BS1585" s="54" t="str">
        <f t="shared" si="340"/>
        <v>ne</v>
      </c>
    </row>
    <row r="1586" spans="2:71" x14ac:dyDescent="0.2">
      <c r="B1586" s="54" t="e">
        <f>VLOOKUP(E1586,'VPS1'!$J$10:$J$29,1,FALSE)</f>
        <v>#N/A</v>
      </c>
      <c r="C1586" s="131" t="str">
        <f t="shared" si="341"/>
        <v/>
      </c>
      <c r="D1586" s="132"/>
      <c r="E1586" s="132"/>
      <c r="F1586" s="55"/>
      <c r="G1586" s="132"/>
      <c r="H1586" s="132"/>
      <c r="I1586" s="132"/>
      <c r="J1586" s="132"/>
      <c r="K1586" s="132"/>
      <c r="L1586" s="133"/>
      <c r="M1586" s="134"/>
      <c r="N1586" s="132"/>
      <c r="O1586" s="132"/>
      <c r="P1586" s="134" t="str">
        <f t="shared" si="342"/>
        <v>nepildyti</v>
      </c>
      <c r="Q1586" s="135" t="str">
        <f t="shared" si="34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50"/>
        <v>0</v>
      </c>
      <c r="BH1586" s="54">
        <f t="shared" si="343"/>
        <v>0</v>
      </c>
      <c r="BI1586" s="54">
        <f t="shared" si="338"/>
        <v>0</v>
      </c>
      <c r="BJ1586" s="54">
        <f t="shared" si="351"/>
        <v>0</v>
      </c>
      <c r="BK1586" s="54">
        <f t="shared" si="339"/>
        <v>0</v>
      </c>
      <c r="BL1586" s="54">
        <f t="shared" si="344"/>
        <v>0</v>
      </c>
      <c r="BM1586" s="54">
        <f t="shared" si="345"/>
        <v>0</v>
      </c>
      <c r="BN1586" s="54" t="str">
        <f t="shared" si="346"/>
        <v>ne</v>
      </c>
      <c r="BO1586" s="54" t="str">
        <f t="shared" si="347"/>
        <v>ne</v>
      </c>
      <c r="BP1586" s="54" t="str">
        <f t="shared" si="347"/>
        <v>ne</v>
      </c>
      <c r="BQ1586" s="54" t="str">
        <f t="shared" si="348"/>
        <v>ne</v>
      </c>
      <c r="BR1586" s="54" t="str">
        <f t="shared" si="349"/>
        <v>ne</v>
      </c>
      <c r="BS1586" s="54" t="str">
        <f t="shared" si="340"/>
        <v>ne</v>
      </c>
    </row>
    <row r="1587" spans="2:71" x14ac:dyDescent="0.2">
      <c r="B1587" s="54" t="e">
        <f>VLOOKUP(E1587,'VPS1'!$J$10:$J$29,1,FALSE)</f>
        <v>#N/A</v>
      </c>
      <c r="C1587" s="131" t="str">
        <f t="shared" si="341"/>
        <v/>
      </c>
      <c r="D1587" s="132"/>
      <c r="E1587" s="132"/>
      <c r="F1587" s="55"/>
      <c r="G1587" s="132"/>
      <c r="H1587" s="132"/>
      <c r="I1587" s="132"/>
      <c r="J1587" s="132"/>
      <c r="K1587" s="132"/>
      <c r="L1587" s="133"/>
      <c r="M1587" s="134"/>
      <c r="N1587" s="132"/>
      <c r="O1587" s="132"/>
      <c r="P1587" s="134" t="str">
        <f t="shared" si="342"/>
        <v>nepildyti</v>
      </c>
      <c r="Q1587" s="135" t="str">
        <f t="shared" si="34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50"/>
        <v>0</v>
      </c>
      <c r="BH1587" s="54">
        <f t="shared" si="343"/>
        <v>0</v>
      </c>
      <c r="BI1587" s="54">
        <f t="shared" si="338"/>
        <v>0</v>
      </c>
      <c r="BJ1587" s="54">
        <f t="shared" si="351"/>
        <v>0</v>
      </c>
      <c r="BK1587" s="54">
        <f t="shared" si="339"/>
        <v>0</v>
      </c>
      <c r="BL1587" s="54">
        <f t="shared" si="344"/>
        <v>0</v>
      </c>
      <c r="BM1587" s="54">
        <f t="shared" si="345"/>
        <v>0</v>
      </c>
      <c r="BN1587" s="54" t="str">
        <f t="shared" si="346"/>
        <v>ne</v>
      </c>
      <c r="BO1587" s="54" t="str">
        <f t="shared" si="347"/>
        <v>ne</v>
      </c>
      <c r="BP1587" s="54" t="str">
        <f t="shared" si="347"/>
        <v>ne</v>
      </c>
      <c r="BQ1587" s="54" t="str">
        <f t="shared" si="348"/>
        <v>ne</v>
      </c>
      <c r="BR1587" s="54" t="str">
        <f t="shared" si="349"/>
        <v>ne</v>
      </c>
      <c r="BS1587" s="54" t="str">
        <f t="shared" si="340"/>
        <v>ne</v>
      </c>
    </row>
    <row r="1588" spans="2:71" x14ac:dyDescent="0.2">
      <c r="B1588" s="54" t="e">
        <f>VLOOKUP(E1588,'VPS1'!$J$10:$J$29,1,FALSE)</f>
        <v>#N/A</v>
      </c>
      <c r="C1588" s="131" t="str">
        <f t="shared" si="341"/>
        <v/>
      </c>
      <c r="D1588" s="132"/>
      <c r="E1588" s="132"/>
      <c r="F1588" s="55"/>
      <c r="G1588" s="132"/>
      <c r="H1588" s="132"/>
      <c r="I1588" s="132"/>
      <c r="J1588" s="132"/>
      <c r="K1588" s="132"/>
      <c r="L1588" s="133"/>
      <c r="M1588" s="134"/>
      <c r="N1588" s="132"/>
      <c r="O1588" s="132"/>
      <c r="P1588" s="134" t="str">
        <f t="shared" si="342"/>
        <v>nepildyti</v>
      </c>
      <c r="Q1588" s="135" t="str">
        <f t="shared" si="34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50"/>
        <v>0</v>
      </c>
      <c r="BH1588" s="54">
        <f t="shared" si="343"/>
        <v>0</v>
      </c>
      <c r="BI1588" s="54">
        <f t="shared" si="338"/>
        <v>0</v>
      </c>
      <c r="BJ1588" s="54">
        <f t="shared" si="351"/>
        <v>0</v>
      </c>
      <c r="BK1588" s="54">
        <f t="shared" si="339"/>
        <v>0</v>
      </c>
      <c r="BL1588" s="54">
        <f t="shared" si="344"/>
        <v>0</v>
      </c>
      <c r="BM1588" s="54">
        <f t="shared" si="345"/>
        <v>0</v>
      </c>
      <c r="BN1588" s="54" t="str">
        <f t="shared" si="346"/>
        <v>ne</v>
      </c>
      <c r="BO1588" s="54" t="str">
        <f t="shared" si="347"/>
        <v>ne</v>
      </c>
      <c r="BP1588" s="54" t="str">
        <f t="shared" si="347"/>
        <v>ne</v>
      </c>
      <c r="BQ1588" s="54" t="str">
        <f t="shared" si="348"/>
        <v>ne</v>
      </c>
      <c r="BR1588" s="54" t="str">
        <f t="shared" si="349"/>
        <v>ne</v>
      </c>
      <c r="BS1588" s="54" t="str">
        <f t="shared" si="340"/>
        <v>ne</v>
      </c>
    </row>
    <row r="1589" spans="2:71" x14ac:dyDescent="0.2">
      <c r="B1589" s="54" t="e">
        <f>VLOOKUP(E1589,'VPS1'!$J$10:$J$29,1,FALSE)</f>
        <v>#N/A</v>
      </c>
      <c r="C1589" s="131" t="str">
        <f t="shared" si="341"/>
        <v/>
      </c>
      <c r="D1589" s="132"/>
      <c r="E1589" s="132"/>
      <c r="F1589" s="55"/>
      <c r="G1589" s="132"/>
      <c r="H1589" s="132"/>
      <c r="I1589" s="132"/>
      <c r="J1589" s="132"/>
      <c r="K1589" s="132"/>
      <c r="L1589" s="133"/>
      <c r="M1589" s="134"/>
      <c r="N1589" s="132"/>
      <c r="O1589" s="132"/>
      <c r="P1589" s="134" t="str">
        <f t="shared" si="342"/>
        <v>nepildyti</v>
      </c>
      <c r="Q1589" s="135" t="str">
        <f t="shared" si="34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50"/>
        <v>0</v>
      </c>
      <c r="BH1589" s="54">
        <f t="shared" si="343"/>
        <v>0</v>
      </c>
      <c r="BI1589" s="54">
        <f t="shared" si="338"/>
        <v>0</v>
      </c>
      <c r="BJ1589" s="54">
        <f t="shared" si="351"/>
        <v>0</v>
      </c>
      <c r="BK1589" s="54">
        <f t="shared" si="339"/>
        <v>0</v>
      </c>
      <c r="BL1589" s="54">
        <f t="shared" si="344"/>
        <v>0</v>
      </c>
      <c r="BM1589" s="54">
        <f t="shared" si="345"/>
        <v>0</v>
      </c>
      <c r="BN1589" s="54" t="str">
        <f t="shared" si="346"/>
        <v>ne</v>
      </c>
      <c r="BO1589" s="54" t="str">
        <f t="shared" si="347"/>
        <v>ne</v>
      </c>
      <c r="BP1589" s="54" t="str">
        <f t="shared" si="347"/>
        <v>ne</v>
      </c>
      <c r="BQ1589" s="54" t="str">
        <f t="shared" si="348"/>
        <v>ne</v>
      </c>
      <c r="BR1589" s="54" t="str">
        <f t="shared" si="349"/>
        <v>ne</v>
      </c>
      <c r="BS1589" s="54" t="str">
        <f t="shared" si="340"/>
        <v>ne</v>
      </c>
    </row>
    <row r="1590" spans="2:71" x14ac:dyDescent="0.2">
      <c r="B1590" s="54" t="e">
        <f>VLOOKUP(E1590,'VPS1'!$J$10:$J$29,1,FALSE)</f>
        <v>#N/A</v>
      </c>
      <c r="C1590" s="131" t="str">
        <f t="shared" si="341"/>
        <v/>
      </c>
      <c r="D1590" s="132"/>
      <c r="E1590" s="132"/>
      <c r="F1590" s="55"/>
      <c r="G1590" s="132"/>
      <c r="H1590" s="132"/>
      <c r="I1590" s="132"/>
      <c r="J1590" s="132"/>
      <c r="K1590" s="132"/>
      <c r="L1590" s="133"/>
      <c r="M1590" s="134"/>
      <c r="N1590" s="132"/>
      <c r="O1590" s="132"/>
      <c r="P1590" s="134" t="str">
        <f t="shared" si="342"/>
        <v>nepildyti</v>
      </c>
      <c r="Q1590" s="135" t="str">
        <f t="shared" si="34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50"/>
        <v>0</v>
      </c>
      <c r="BH1590" s="54">
        <f t="shared" si="343"/>
        <v>0</v>
      </c>
      <c r="BI1590" s="54">
        <f t="shared" si="338"/>
        <v>0</v>
      </c>
      <c r="BJ1590" s="54">
        <f t="shared" si="351"/>
        <v>0</v>
      </c>
      <c r="BK1590" s="54">
        <f t="shared" si="339"/>
        <v>0</v>
      </c>
      <c r="BL1590" s="54">
        <f t="shared" si="344"/>
        <v>0</v>
      </c>
      <c r="BM1590" s="54">
        <f t="shared" si="345"/>
        <v>0</v>
      </c>
      <c r="BN1590" s="54" t="str">
        <f t="shared" si="346"/>
        <v>ne</v>
      </c>
      <c r="BO1590" s="54" t="str">
        <f t="shared" si="347"/>
        <v>ne</v>
      </c>
      <c r="BP1590" s="54" t="str">
        <f t="shared" si="347"/>
        <v>ne</v>
      </c>
      <c r="BQ1590" s="54" t="str">
        <f t="shared" si="348"/>
        <v>ne</v>
      </c>
      <c r="BR1590" s="54" t="str">
        <f t="shared" si="349"/>
        <v>ne</v>
      </c>
      <c r="BS1590" s="54" t="str">
        <f t="shared" si="340"/>
        <v>ne</v>
      </c>
    </row>
    <row r="1591" spans="2:71" x14ac:dyDescent="0.2">
      <c r="B1591" s="54" t="e">
        <f>VLOOKUP(E1591,'VPS1'!$J$10:$J$29,1,FALSE)</f>
        <v>#N/A</v>
      </c>
      <c r="C1591" s="131" t="str">
        <f t="shared" si="341"/>
        <v/>
      </c>
      <c r="D1591" s="132"/>
      <c r="E1591" s="132"/>
      <c r="F1591" s="55"/>
      <c r="G1591" s="132"/>
      <c r="H1591" s="132"/>
      <c r="I1591" s="132"/>
      <c r="J1591" s="132"/>
      <c r="K1591" s="132"/>
      <c r="L1591" s="133"/>
      <c r="M1591" s="134"/>
      <c r="N1591" s="132"/>
      <c r="O1591" s="132"/>
      <c r="P1591" s="134" t="str">
        <f t="shared" si="342"/>
        <v>nepildyti</v>
      </c>
      <c r="Q1591" s="135" t="str">
        <f t="shared" si="34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50"/>
        <v>0</v>
      </c>
      <c r="BH1591" s="54">
        <f t="shared" si="343"/>
        <v>0</v>
      </c>
      <c r="BI1591" s="54">
        <f t="shared" si="338"/>
        <v>0</v>
      </c>
      <c r="BJ1591" s="54">
        <f t="shared" si="351"/>
        <v>0</v>
      </c>
      <c r="BK1591" s="54">
        <f t="shared" si="339"/>
        <v>0</v>
      </c>
      <c r="BL1591" s="54">
        <f t="shared" si="344"/>
        <v>0</v>
      </c>
      <c r="BM1591" s="54">
        <f t="shared" si="345"/>
        <v>0</v>
      </c>
      <c r="BN1591" s="54" t="str">
        <f t="shared" si="346"/>
        <v>ne</v>
      </c>
      <c r="BO1591" s="54" t="str">
        <f t="shared" si="347"/>
        <v>ne</v>
      </c>
      <c r="BP1591" s="54" t="str">
        <f t="shared" si="347"/>
        <v>ne</v>
      </c>
      <c r="BQ1591" s="54" t="str">
        <f t="shared" si="348"/>
        <v>ne</v>
      </c>
      <c r="BR1591" s="54" t="str">
        <f t="shared" si="349"/>
        <v>ne</v>
      </c>
      <c r="BS1591" s="54" t="str">
        <f t="shared" si="340"/>
        <v>ne</v>
      </c>
    </row>
    <row r="1592" spans="2:71" x14ac:dyDescent="0.2">
      <c r="B1592" s="54" t="e">
        <f>VLOOKUP(E1592,'VPS1'!$J$10:$J$29,1,FALSE)</f>
        <v>#N/A</v>
      </c>
      <c r="C1592" s="131" t="str">
        <f t="shared" si="341"/>
        <v/>
      </c>
      <c r="D1592" s="132"/>
      <c r="E1592" s="132"/>
      <c r="F1592" s="55"/>
      <c r="G1592" s="132"/>
      <c r="H1592" s="132"/>
      <c r="I1592" s="132"/>
      <c r="J1592" s="132"/>
      <c r="K1592" s="132"/>
      <c r="L1592" s="133"/>
      <c r="M1592" s="134"/>
      <c r="N1592" s="132"/>
      <c r="O1592" s="132"/>
      <c r="P1592" s="134" t="str">
        <f t="shared" si="342"/>
        <v>nepildyti</v>
      </c>
      <c r="Q1592" s="135" t="str">
        <f t="shared" si="34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50"/>
        <v>0</v>
      </c>
      <c r="BH1592" s="54">
        <f t="shared" si="343"/>
        <v>0</v>
      </c>
      <c r="BI1592" s="54">
        <f t="shared" si="338"/>
        <v>0</v>
      </c>
      <c r="BJ1592" s="54">
        <f t="shared" si="351"/>
        <v>0</v>
      </c>
      <c r="BK1592" s="54">
        <f t="shared" si="339"/>
        <v>0</v>
      </c>
      <c r="BL1592" s="54">
        <f t="shared" si="344"/>
        <v>0</v>
      </c>
      <c r="BM1592" s="54">
        <f t="shared" si="345"/>
        <v>0</v>
      </c>
      <c r="BN1592" s="54" t="str">
        <f t="shared" si="346"/>
        <v>ne</v>
      </c>
      <c r="BO1592" s="54" t="str">
        <f t="shared" si="347"/>
        <v>ne</v>
      </c>
      <c r="BP1592" s="54" t="str">
        <f t="shared" si="347"/>
        <v>ne</v>
      </c>
      <c r="BQ1592" s="54" t="str">
        <f t="shared" si="348"/>
        <v>ne</v>
      </c>
      <c r="BR1592" s="54" t="str">
        <f t="shared" si="349"/>
        <v>ne</v>
      </c>
      <c r="BS1592" s="54" t="str">
        <f t="shared" si="340"/>
        <v>ne</v>
      </c>
    </row>
    <row r="1593" spans="2:71" x14ac:dyDescent="0.2">
      <c r="B1593" s="54" t="e">
        <f>VLOOKUP(E1593,'VPS1'!$J$10:$J$29,1,FALSE)</f>
        <v>#N/A</v>
      </c>
      <c r="C1593" s="131" t="str">
        <f t="shared" si="341"/>
        <v/>
      </c>
      <c r="D1593" s="132"/>
      <c r="E1593" s="132"/>
      <c r="F1593" s="55"/>
      <c r="G1593" s="132"/>
      <c r="H1593" s="132"/>
      <c r="I1593" s="132"/>
      <c r="J1593" s="132"/>
      <c r="K1593" s="132"/>
      <c r="L1593" s="133"/>
      <c r="M1593" s="134"/>
      <c r="N1593" s="132"/>
      <c r="O1593" s="132"/>
      <c r="P1593" s="134" t="str">
        <f t="shared" si="342"/>
        <v>nepildyti</v>
      </c>
      <c r="Q1593" s="135" t="str">
        <f t="shared" si="34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50"/>
        <v>0</v>
      </c>
      <c r="BH1593" s="54">
        <f t="shared" si="343"/>
        <v>0</v>
      </c>
      <c r="BI1593" s="54">
        <f t="shared" si="338"/>
        <v>0</v>
      </c>
      <c r="BJ1593" s="54">
        <f t="shared" si="351"/>
        <v>0</v>
      </c>
      <c r="BK1593" s="54">
        <f t="shared" si="339"/>
        <v>0</v>
      </c>
      <c r="BL1593" s="54">
        <f t="shared" si="344"/>
        <v>0</v>
      </c>
      <c r="BM1593" s="54">
        <f t="shared" si="345"/>
        <v>0</v>
      </c>
      <c r="BN1593" s="54" t="str">
        <f t="shared" si="346"/>
        <v>ne</v>
      </c>
      <c r="BO1593" s="54" t="str">
        <f t="shared" si="347"/>
        <v>ne</v>
      </c>
      <c r="BP1593" s="54" t="str">
        <f t="shared" si="347"/>
        <v>ne</v>
      </c>
      <c r="BQ1593" s="54" t="str">
        <f t="shared" si="348"/>
        <v>ne</v>
      </c>
      <c r="BR1593" s="54" t="str">
        <f t="shared" si="349"/>
        <v>ne</v>
      </c>
      <c r="BS1593" s="54" t="str">
        <f t="shared" si="340"/>
        <v>ne</v>
      </c>
    </row>
    <row r="1594" spans="2:71" x14ac:dyDescent="0.2">
      <c r="B1594" s="54" t="e">
        <f>VLOOKUP(E1594,'VPS1'!$J$10:$J$29,1,FALSE)</f>
        <v>#N/A</v>
      </c>
      <c r="C1594" s="131" t="str">
        <f t="shared" si="341"/>
        <v/>
      </c>
      <c r="D1594" s="132"/>
      <c r="E1594" s="132"/>
      <c r="F1594" s="55"/>
      <c r="G1594" s="132"/>
      <c r="H1594" s="132"/>
      <c r="I1594" s="132"/>
      <c r="J1594" s="132"/>
      <c r="K1594" s="132"/>
      <c r="L1594" s="133"/>
      <c r="M1594" s="134"/>
      <c r="N1594" s="132"/>
      <c r="O1594" s="132"/>
      <c r="P1594" s="134" t="str">
        <f t="shared" si="342"/>
        <v>nepildyti</v>
      </c>
      <c r="Q1594" s="135" t="str">
        <f t="shared" si="34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50"/>
        <v>0</v>
      </c>
      <c r="BH1594" s="54">
        <f t="shared" si="343"/>
        <v>0</v>
      </c>
      <c r="BI1594" s="54">
        <f t="shared" si="338"/>
        <v>0</v>
      </c>
      <c r="BJ1594" s="54">
        <f t="shared" si="351"/>
        <v>0</v>
      </c>
      <c r="BK1594" s="54">
        <f t="shared" si="339"/>
        <v>0</v>
      </c>
      <c r="BL1594" s="54">
        <f t="shared" si="344"/>
        <v>0</v>
      </c>
      <c r="BM1594" s="54">
        <f t="shared" si="345"/>
        <v>0</v>
      </c>
      <c r="BN1594" s="54" t="str">
        <f t="shared" si="346"/>
        <v>ne</v>
      </c>
      <c r="BO1594" s="54" t="str">
        <f t="shared" si="347"/>
        <v>ne</v>
      </c>
      <c r="BP1594" s="54" t="str">
        <f t="shared" si="347"/>
        <v>ne</v>
      </c>
      <c r="BQ1594" s="54" t="str">
        <f t="shared" si="348"/>
        <v>ne</v>
      </c>
      <c r="BR1594" s="54" t="str">
        <f t="shared" si="349"/>
        <v>ne</v>
      </c>
      <c r="BS1594" s="54" t="str">
        <f t="shared" si="340"/>
        <v>ne</v>
      </c>
    </row>
    <row r="1595" spans="2:71" x14ac:dyDescent="0.2">
      <c r="B1595" s="54" t="e">
        <f>VLOOKUP(E1595,'VPS1'!$J$10:$J$29,1,FALSE)</f>
        <v>#N/A</v>
      </c>
      <c r="C1595" s="131" t="str">
        <f t="shared" si="341"/>
        <v/>
      </c>
      <c r="D1595" s="132"/>
      <c r="E1595" s="132"/>
      <c r="F1595" s="55"/>
      <c r="G1595" s="132"/>
      <c r="H1595" s="132"/>
      <c r="I1595" s="132"/>
      <c r="J1595" s="132"/>
      <c r="K1595" s="132"/>
      <c r="L1595" s="133"/>
      <c r="M1595" s="134"/>
      <c r="N1595" s="132"/>
      <c r="O1595" s="132"/>
      <c r="P1595" s="134" t="str">
        <f t="shared" si="342"/>
        <v>nepildyti</v>
      </c>
      <c r="Q1595" s="135" t="str">
        <f t="shared" si="34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50"/>
        <v>0</v>
      </c>
      <c r="BH1595" s="54">
        <f t="shared" si="343"/>
        <v>0</v>
      </c>
      <c r="BI1595" s="54">
        <f t="shared" si="338"/>
        <v>0</v>
      </c>
      <c r="BJ1595" s="54">
        <f t="shared" si="351"/>
        <v>0</v>
      </c>
      <c r="BK1595" s="54">
        <f t="shared" si="339"/>
        <v>0</v>
      </c>
      <c r="BL1595" s="54">
        <f t="shared" si="344"/>
        <v>0</v>
      </c>
      <c r="BM1595" s="54">
        <f t="shared" si="345"/>
        <v>0</v>
      </c>
      <c r="BN1595" s="54" t="str">
        <f t="shared" si="346"/>
        <v>ne</v>
      </c>
      <c r="BO1595" s="54" t="str">
        <f t="shared" si="347"/>
        <v>ne</v>
      </c>
      <c r="BP1595" s="54" t="str">
        <f t="shared" si="347"/>
        <v>ne</v>
      </c>
      <c r="BQ1595" s="54" t="str">
        <f t="shared" si="348"/>
        <v>ne</v>
      </c>
      <c r="BR1595" s="54" t="str">
        <f t="shared" si="349"/>
        <v>ne</v>
      </c>
      <c r="BS1595" s="54" t="str">
        <f t="shared" si="340"/>
        <v>ne</v>
      </c>
    </row>
    <row r="1596" spans="2:71" x14ac:dyDescent="0.2">
      <c r="B1596" s="54" t="e">
        <f>VLOOKUP(E1596,'VPS1'!$J$10:$J$29,1,FALSE)</f>
        <v>#N/A</v>
      </c>
      <c r="C1596" s="131" t="str">
        <f t="shared" si="341"/>
        <v/>
      </c>
      <c r="D1596" s="132"/>
      <c r="E1596" s="132"/>
      <c r="F1596" s="55"/>
      <c r="G1596" s="132"/>
      <c r="H1596" s="132"/>
      <c r="I1596" s="132"/>
      <c r="J1596" s="132"/>
      <c r="K1596" s="132"/>
      <c r="L1596" s="133"/>
      <c r="M1596" s="134"/>
      <c r="N1596" s="132"/>
      <c r="O1596" s="132"/>
      <c r="P1596" s="134" t="str">
        <f t="shared" si="342"/>
        <v>nepildyti</v>
      </c>
      <c r="Q1596" s="135" t="str">
        <f t="shared" si="34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50"/>
        <v>0</v>
      </c>
      <c r="BH1596" s="54">
        <f t="shared" si="343"/>
        <v>0</v>
      </c>
      <c r="BI1596" s="54">
        <f t="shared" si="338"/>
        <v>0</v>
      </c>
      <c r="BJ1596" s="54">
        <f t="shared" si="351"/>
        <v>0</v>
      </c>
      <c r="BK1596" s="54">
        <f t="shared" si="339"/>
        <v>0</v>
      </c>
      <c r="BL1596" s="54">
        <f t="shared" si="344"/>
        <v>0</v>
      </c>
      <c r="BM1596" s="54">
        <f t="shared" si="345"/>
        <v>0</v>
      </c>
      <c r="BN1596" s="54" t="str">
        <f t="shared" si="346"/>
        <v>ne</v>
      </c>
      <c r="BO1596" s="54" t="str">
        <f t="shared" si="347"/>
        <v>ne</v>
      </c>
      <c r="BP1596" s="54" t="str">
        <f t="shared" si="347"/>
        <v>ne</v>
      </c>
      <c r="BQ1596" s="54" t="str">
        <f t="shared" si="348"/>
        <v>ne</v>
      </c>
      <c r="BR1596" s="54" t="str">
        <f t="shared" si="349"/>
        <v>ne</v>
      </c>
      <c r="BS1596" s="54" t="str">
        <f t="shared" si="340"/>
        <v>ne</v>
      </c>
    </row>
    <row r="1597" spans="2:71" x14ac:dyDescent="0.2">
      <c r="B1597" s="54" t="e">
        <f>VLOOKUP(E1597,'VPS1'!$J$10:$J$29,1,FALSE)</f>
        <v>#N/A</v>
      </c>
      <c r="C1597" s="131" t="str">
        <f t="shared" si="341"/>
        <v/>
      </c>
      <c r="D1597" s="132"/>
      <c r="E1597" s="132"/>
      <c r="F1597" s="55"/>
      <c r="G1597" s="132"/>
      <c r="H1597" s="132"/>
      <c r="I1597" s="132"/>
      <c r="J1597" s="132"/>
      <c r="K1597" s="132"/>
      <c r="L1597" s="133"/>
      <c r="M1597" s="134"/>
      <c r="N1597" s="132"/>
      <c r="O1597" s="132"/>
      <c r="P1597" s="134" t="str">
        <f t="shared" si="342"/>
        <v>nepildyti</v>
      </c>
      <c r="Q1597" s="135" t="str">
        <f t="shared" si="34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50"/>
        <v>0</v>
      </c>
      <c r="BH1597" s="54">
        <f t="shared" si="343"/>
        <v>0</v>
      </c>
      <c r="BI1597" s="54">
        <f t="shared" si="338"/>
        <v>0</v>
      </c>
      <c r="BJ1597" s="54">
        <f t="shared" si="351"/>
        <v>0</v>
      </c>
      <c r="BK1597" s="54">
        <f t="shared" si="339"/>
        <v>0</v>
      </c>
      <c r="BL1597" s="54">
        <f t="shared" si="344"/>
        <v>0</v>
      </c>
      <c r="BM1597" s="54">
        <f t="shared" si="345"/>
        <v>0</v>
      </c>
      <c r="BN1597" s="54" t="str">
        <f t="shared" si="346"/>
        <v>ne</v>
      </c>
      <c r="BO1597" s="54" t="str">
        <f t="shared" si="347"/>
        <v>ne</v>
      </c>
      <c r="BP1597" s="54" t="str">
        <f t="shared" si="347"/>
        <v>ne</v>
      </c>
      <c r="BQ1597" s="54" t="str">
        <f t="shared" si="348"/>
        <v>ne</v>
      </c>
      <c r="BR1597" s="54" t="str">
        <f t="shared" si="349"/>
        <v>ne</v>
      </c>
      <c r="BS1597" s="54" t="str">
        <f t="shared" si="340"/>
        <v>ne</v>
      </c>
    </row>
    <row r="1598" spans="2:71" x14ac:dyDescent="0.2">
      <c r="B1598" s="54" t="e">
        <f>VLOOKUP(E1598,'VPS1'!$J$10:$J$29,1,FALSE)</f>
        <v>#N/A</v>
      </c>
      <c r="C1598" s="131" t="str">
        <f t="shared" si="341"/>
        <v/>
      </c>
      <c r="D1598" s="132"/>
      <c r="E1598" s="132"/>
      <c r="F1598" s="55"/>
      <c r="G1598" s="132"/>
      <c r="H1598" s="132"/>
      <c r="I1598" s="132"/>
      <c r="J1598" s="132"/>
      <c r="K1598" s="132"/>
      <c r="L1598" s="133"/>
      <c r="M1598" s="134"/>
      <c r="N1598" s="132"/>
      <c r="O1598" s="132"/>
      <c r="P1598" s="134" t="str">
        <f t="shared" si="342"/>
        <v>nepildyti</v>
      </c>
      <c r="Q1598" s="135" t="str">
        <f t="shared" si="34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50"/>
        <v>0</v>
      </c>
      <c r="BH1598" s="54">
        <f t="shared" si="343"/>
        <v>0</v>
      </c>
      <c r="BI1598" s="54">
        <f t="shared" si="338"/>
        <v>0</v>
      </c>
      <c r="BJ1598" s="54">
        <f t="shared" si="351"/>
        <v>0</v>
      </c>
      <c r="BK1598" s="54">
        <f t="shared" si="339"/>
        <v>0</v>
      </c>
      <c r="BL1598" s="54">
        <f t="shared" si="344"/>
        <v>0</v>
      </c>
      <c r="BM1598" s="54">
        <f t="shared" si="345"/>
        <v>0</v>
      </c>
      <c r="BN1598" s="54" t="str">
        <f t="shared" si="346"/>
        <v>ne</v>
      </c>
      <c r="BO1598" s="54" t="str">
        <f t="shared" si="347"/>
        <v>ne</v>
      </c>
      <c r="BP1598" s="54" t="str">
        <f t="shared" si="347"/>
        <v>ne</v>
      </c>
      <c r="BQ1598" s="54" t="str">
        <f t="shared" si="348"/>
        <v>ne</v>
      </c>
      <c r="BR1598" s="54" t="str">
        <f t="shared" si="349"/>
        <v>ne</v>
      </c>
      <c r="BS1598" s="54" t="str">
        <f t="shared" si="340"/>
        <v>ne</v>
      </c>
    </row>
    <row r="1599" spans="2:71" x14ac:dyDescent="0.2">
      <c r="B1599" s="54" t="e">
        <f>VLOOKUP(E1599,'VPS1'!$J$10:$J$29,1,FALSE)</f>
        <v>#N/A</v>
      </c>
      <c r="C1599" s="131" t="str">
        <f t="shared" si="341"/>
        <v/>
      </c>
      <c r="D1599" s="132"/>
      <c r="E1599" s="132"/>
      <c r="F1599" s="55"/>
      <c r="G1599" s="132"/>
      <c r="H1599" s="132"/>
      <c r="I1599" s="132"/>
      <c r="J1599" s="132"/>
      <c r="K1599" s="132"/>
      <c r="L1599" s="133"/>
      <c r="M1599" s="134"/>
      <c r="N1599" s="132"/>
      <c r="O1599" s="132"/>
      <c r="P1599" s="134" t="str">
        <f t="shared" si="342"/>
        <v>nepildyti</v>
      </c>
      <c r="Q1599" s="135" t="str">
        <f t="shared" si="34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50"/>
        <v>0</v>
      </c>
      <c r="BH1599" s="54">
        <f t="shared" si="343"/>
        <v>0</v>
      </c>
      <c r="BI1599" s="54">
        <f t="shared" si="338"/>
        <v>0</v>
      </c>
      <c r="BJ1599" s="54">
        <f t="shared" si="351"/>
        <v>0</v>
      </c>
      <c r="BK1599" s="54">
        <f t="shared" si="339"/>
        <v>0</v>
      </c>
      <c r="BL1599" s="54">
        <f t="shared" si="344"/>
        <v>0</v>
      </c>
      <c r="BM1599" s="54">
        <f t="shared" si="345"/>
        <v>0</v>
      </c>
      <c r="BN1599" s="54" t="str">
        <f t="shared" si="346"/>
        <v>ne</v>
      </c>
      <c r="BO1599" s="54" t="str">
        <f t="shared" si="347"/>
        <v>ne</v>
      </c>
      <c r="BP1599" s="54" t="str">
        <f t="shared" si="347"/>
        <v>ne</v>
      </c>
      <c r="BQ1599" s="54" t="str">
        <f t="shared" si="348"/>
        <v>ne</v>
      </c>
      <c r="BR1599" s="54" t="str">
        <f t="shared" si="349"/>
        <v>ne</v>
      </c>
      <c r="BS1599" s="54" t="str">
        <f t="shared" si="340"/>
        <v>ne</v>
      </c>
    </row>
    <row r="1600" spans="2:71" x14ac:dyDescent="0.2">
      <c r="B1600" s="54" t="e">
        <f>VLOOKUP(E1600,'VPS1'!$J$10:$J$29,1,FALSE)</f>
        <v>#N/A</v>
      </c>
      <c r="C1600" s="131" t="str">
        <f t="shared" si="341"/>
        <v/>
      </c>
      <c r="D1600" s="132"/>
      <c r="E1600" s="132"/>
      <c r="F1600" s="55"/>
      <c r="G1600" s="132"/>
      <c r="H1600" s="132"/>
      <c r="I1600" s="132"/>
      <c r="J1600" s="132"/>
      <c r="K1600" s="132"/>
      <c r="L1600" s="133"/>
      <c r="M1600" s="134"/>
      <c r="N1600" s="132"/>
      <c r="O1600" s="132"/>
      <c r="P1600" s="134" t="str">
        <f t="shared" si="342"/>
        <v>nepildyti</v>
      </c>
      <c r="Q1600" s="135" t="str">
        <f t="shared" si="34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50"/>
        <v>0</v>
      </c>
      <c r="BH1600" s="54">
        <f t="shared" si="343"/>
        <v>0</v>
      </c>
      <c r="BI1600" s="54">
        <f t="shared" si="338"/>
        <v>0</v>
      </c>
      <c r="BJ1600" s="54">
        <f t="shared" si="351"/>
        <v>0</v>
      </c>
      <c r="BK1600" s="54">
        <f t="shared" si="339"/>
        <v>0</v>
      </c>
      <c r="BL1600" s="54">
        <f t="shared" si="344"/>
        <v>0</v>
      </c>
      <c r="BM1600" s="54">
        <f t="shared" si="345"/>
        <v>0</v>
      </c>
      <c r="BN1600" s="54" t="str">
        <f t="shared" si="346"/>
        <v>ne</v>
      </c>
      <c r="BO1600" s="54" t="str">
        <f t="shared" si="347"/>
        <v>ne</v>
      </c>
      <c r="BP1600" s="54" t="str">
        <f t="shared" si="347"/>
        <v>ne</v>
      </c>
      <c r="BQ1600" s="54" t="str">
        <f t="shared" si="348"/>
        <v>ne</v>
      </c>
      <c r="BR1600" s="54" t="str">
        <f t="shared" si="349"/>
        <v>ne</v>
      </c>
      <c r="BS1600" s="54" t="str">
        <f t="shared" si="340"/>
        <v>ne</v>
      </c>
    </row>
    <row r="1601" spans="2:71" x14ac:dyDescent="0.2">
      <c r="B1601" s="54" t="e">
        <f>VLOOKUP(E1601,'VPS1'!$J$10:$J$29,1,FALSE)</f>
        <v>#N/A</v>
      </c>
      <c r="C1601" s="131" t="str">
        <f t="shared" si="341"/>
        <v/>
      </c>
      <c r="D1601" s="132"/>
      <c r="E1601" s="132"/>
      <c r="F1601" s="55"/>
      <c r="G1601" s="132"/>
      <c r="H1601" s="132"/>
      <c r="I1601" s="132"/>
      <c r="J1601" s="132"/>
      <c r="K1601" s="132"/>
      <c r="L1601" s="133"/>
      <c r="M1601" s="134"/>
      <c r="N1601" s="132"/>
      <c r="O1601" s="132"/>
      <c r="P1601" s="134" t="str">
        <f t="shared" si="342"/>
        <v>nepildyti</v>
      </c>
      <c r="Q1601" s="135" t="str">
        <f t="shared" si="34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50"/>
        <v>0</v>
      </c>
      <c r="BH1601" s="54">
        <f t="shared" si="343"/>
        <v>0</v>
      </c>
      <c r="BI1601" s="54">
        <f t="shared" si="338"/>
        <v>0</v>
      </c>
      <c r="BJ1601" s="54">
        <f t="shared" si="351"/>
        <v>0</v>
      </c>
      <c r="BK1601" s="54">
        <f t="shared" si="339"/>
        <v>0</v>
      </c>
      <c r="BL1601" s="54">
        <f t="shared" si="344"/>
        <v>0</v>
      </c>
      <c r="BM1601" s="54">
        <f t="shared" si="345"/>
        <v>0</v>
      </c>
      <c r="BN1601" s="54" t="str">
        <f t="shared" si="346"/>
        <v>ne</v>
      </c>
      <c r="BO1601" s="54" t="str">
        <f t="shared" si="347"/>
        <v>ne</v>
      </c>
      <c r="BP1601" s="54" t="str">
        <f t="shared" si="347"/>
        <v>ne</v>
      </c>
      <c r="BQ1601" s="54" t="str">
        <f t="shared" si="348"/>
        <v>ne</v>
      </c>
      <c r="BR1601" s="54" t="str">
        <f t="shared" si="349"/>
        <v>ne</v>
      </c>
      <c r="BS1601" s="54" t="str">
        <f t="shared" si="340"/>
        <v>ne</v>
      </c>
    </row>
    <row r="1602" spans="2:71" x14ac:dyDescent="0.2">
      <c r="B1602" s="54" t="e">
        <f>VLOOKUP(E1602,'VPS1'!$J$10:$J$29,1,FALSE)</f>
        <v>#N/A</v>
      </c>
      <c r="C1602" s="131" t="str">
        <f t="shared" si="341"/>
        <v/>
      </c>
      <c r="D1602" s="132"/>
      <c r="E1602" s="132"/>
      <c r="F1602" s="55"/>
      <c r="G1602" s="132"/>
      <c r="H1602" s="132"/>
      <c r="I1602" s="132"/>
      <c r="J1602" s="132"/>
      <c r="K1602" s="132"/>
      <c r="L1602" s="133"/>
      <c r="M1602" s="134"/>
      <c r="N1602" s="132"/>
      <c r="O1602" s="132"/>
      <c r="P1602" s="134" t="str">
        <f t="shared" si="342"/>
        <v>nepildyti</v>
      </c>
      <c r="Q1602" s="135" t="str">
        <f t="shared" si="34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50"/>
        <v>0</v>
      </c>
      <c r="BH1602" s="54">
        <f t="shared" si="343"/>
        <v>0</v>
      </c>
      <c r="BI1602" s="54">
        <f t="shared" si="338"/>
        <v>0</v>
      </c>
      <c r="BJ1602" s="54">
        <f t="shared" si="351"/>
        <v>0</v>
      </c>
      <c r="BK1602" s="54">
        <f t="shared" si="339"/>
        <v>0</v>
      </c>
      <c r="BL1602" s="54">
        <f t="shared" si="344"/>
        <v>0</v>
      </c>
      <c r="BM1602" s="54">
        <f t="shared" si="345"/>
        <v>0</v>
      </c>
      <c r="BN1602" s="54" t="str">
        <f t="shared" si="346"/>
        <v>ne</v>
      </c>
      <c r="BO1602" s="54" t="str">
        <f t="shared" si="347"/>
        <v>ne</v>
      </c>
      <c r="BP1602" s="54" t="str">
        <f t="shared" si="347"/>
        <v>ne</v>
      </c>
      <c r="BQ1602" s="54" t="str">
        <f t="shared" si="348"/>
        <v>ne</v>
      </c>
      <c r="BR1602" s="54" t="str">
        <f t="shared" si="349"/>
        <v>ne</v>
      </c>
      <c r="BS1602" s="54" t="str">
        <f t="shared" si="340"/>
        <v>ne</v>
      </c>
    </row>
    <row r="1603" spans="2:71" x14ac:dyDescent="0.2">
      <c r="B1603" s="54" t="e">
        <f>VLOOKUP(E1603,'VPS1'!$J$10:$J$29,1,FALSE)</f>
        <v>#N/A</v>
      </c>
      <c r="C1603" s="131" t="str">
        <f t="shared" si="341"/>
        <v/>
      </c>
      <c r="D1603" s="132"/>
      <c r="E1603" s="132"/>
      <c r="F1603" s="55"/>
      <c r="G1603" s="132"/>
      <c r="H1603" s="132"/>
      <c r="I1603" s="132"/>
      <c r="J1603" s="132"/>
      <c r="K1603" s="132"/>
      <c r="L1603" s="133"/>
      <c r="M1603" s="134"/>
      <c r="N1603" s="132"/>
      <c r="O1603" s="132"/>
      <c r="P1603" s="134" t="str">
        <f t="shared" si="342"/>
        <v>nepildyti</v>
      </c>
      <c r="Q1603" s="135" t="str">
        <f t="shared" si="34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50"/>
        <v>0</v>
      </c>
      <c r="BH1603" s="54">
        <f t="shared" si="343"/>
        <v>0</v>
      </c>
      <c r="BI1603" s="54">
        <f t="shared" si="338"/>
        <v>0</v>
      </c>
      <c r="BJ1603" s="54">
        <f t="shared" si="351"/>
        <v>0</v>
      </c>
      <c r="BK1603" s="54">
        <f t="shared" si="339"/>
        <v>0</v>
      </c>
      <c r="BL1603" s="54">
        <f t="shared" si="344"/>
        <v>0</v>
      </c>
      <c r="BM1603" s="54">
        <f t="shared" si="345"/>
        <v>0</v>
      </c>
      <c r="BN1603" s="54" t="str">
        <f t="shared" si="346"/>
        <v>ne</v>
      </c>
      <c r="BO1603" s="54" t="str">
        <f t="shared" si="347"/>
        <v>ne</v>
      </c>
      <c r="BP1603" s="54" t="str">
        <f t="shared" si="347"/>
        <v>ne</v>
      </c>
      <c r="BQ1603" s="54" t="str">
        <f t="shared" si="348"/>
        <v>ne</v>
      </c>
      <c r="BR1603" s="54" t="str">
        <f t="shared" si="349"/>
        <v>ne</v>
      </c>
      <c r="BS1603" s="54" t="str">
        <f t="shared" si="340"/>
        <v>ne</v>
      </c>
    </row>
    <row r="1604" spans="2:71" x14ac:dyDescent="0.2">
      <c r="B1604" s="54" t="e">
        <f>VLOOKUP(E1604,'VPS1'!$J$10:$J$29,1,FALSE)</f>
        <v>#N/A</v>
      </c>
      <c r="C1604" s="131" t="str">
        <f t="shared" si="341"/>
        <v/>
      </c>
      <c r="D1604" s="132"/>
      <c r="E1604" s="132"/>
      <c r="F1604" s="55"/>
      <c r="G1604" s="132"/>
      <c r="H1604" s="132"/>
      <c r="I1604" s="132"/>
      <c r="J1604" s="132"/>
      <c r="K1604" s="132"/>
      <c r="L1604" s="133"/>
      <c r="M1604" s="134"/>
      <c r="N1604" s="132"/>
      <c r="O1604" s="132"/>
      <c r="P1604" s="134" t="str">
        <f t="shared" si="342"/>
        <v>nepildyti</v>
      </c>
      <c r="Q1604" s="135" t="str">
        <f t="shared" si="34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50"/>
        <v>0</v>
      </c>
      <c r="BH1604" s="54">
        <f t="shared" si="343"/>
        <v>0</v>
      </c>
      <c r="BI1604" s="54">
        <f t="shared" si="338"/>
        <v>0</v>
      </c>
      <c r="BJ1604" s="54">
        <f t="shared" si="351"/>
        <v>0</v>
      </c>
      <c r="BK1604" s="54">
        <f t="shared" si="339"/>
        <v>0</v>
      </c>
      <c r="BL1604" s="54">
        <f t="shared" si="344"/>
        <v>0</v>
      </c>
      <c r="BM1604" s="54">
        <f t="shared" si="345"/>
        <v>0</v>
      </c>
      <c r="BN1604" s="54" t="str">
        <f t="shared" si="346"/>
        <v>ne</v>
      </c>
      <c r="BO1604" s="54" t="str">
        <f t="shared" si="347"/>
        <v>ne</v>
      </c>
      <c r="BP1604" s="54" t="str">
        <f t="shared" si="347"/>
        <v>ne</v>
      </c>
      <c r="BQ1604" s="54" t="str">
        <f t="shared" si="348"/>
        <v>ne</v>
      </c>
      <c r="BR1604" s="54" t="str">
        <f t="shared" si="349"/>
        <v>ne</v>
      </c>
      <c r="BS1604" s="54" t="str">
        <f t="shared" si="340"/>
        <v>ne</v>
      </c>
    </row>
    <row r="1605" spans="2:71" x14ac:dyDescent="0.2">
      <c r="B1605" s="54" t="e">
        <f>VLOOKUP(E1605,'VPS1'!$J$10:$J$29,1,FALSE)</f>
        <v>#N/A</v>
      </c>
      <c r="C1605" s="131" t="str">
        <f t="shared" si="341"/>
        <v/>
      </c>
      <c r="D1605" s="132"/>
      <c r="E1605" s="132"/>
      <c r="F1605" s="55"/>
      <c r="G1605" s="132"/>
      <c r="H1605" s="132"/>
      <c r="I1605" s="132"/>
      <c r="J1605" s="132"/>
      <c r="K1605" s="132"/>
      <c r="L1605" s="133"/>
      <c r="M1605" s="134"/>
      <c r="N1605" s="132"/>
      <c r="O1605" s="132"/>
      <c r="P1605" s="134" t="str">
        <f t="shared" si="342"/>
        <v>nepildyti</v>
      </c>
      <c r="Q1605" s="135" t="str">
        <f t="shared" si="34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50"/>
        <v>0</v>
      </c>
      <c r="BH1605" s="54">
        <f t="shared" si="343"/>
        <v>0</v>
      </c>
      <c r="BI1605" s="54">
        <f t="shared" si="338"/>
        <v>0</v>
      </c>
      <c r="BJ1605" s="54">
        <f t="shared" si="351"/>
        <v>0</v>
      </c>
      <c r="BK1605" s="54">
        <f t="shared" si="339"/>
        <v>0</v>
      </c>
      <c r="BL1605" s="54">
        <f t="shared" si="344"/>
        <v>0</v>
      </c>
      <c r="BM1605" s="54">
        <f t="shared" si="345"/>
        <v>0</v>
      </c>
      <c r="BN1605" s="54" t="str">
        <f t="shared" si="346"/>
        <v>ne</v>
      </c>
      <c r="BO1605" s="54" t="str">
        <f t="shared" si="347"/>
        <v>ne</v>
      </c>
      <c r="BP1605" s="54" t="str">
        <f t="shared" si="347"/>
        <v>ne</v>
      </c>
      <c r="BQ1605" s="54" t="str">
        <f t="shared" si="348"/>
        <v>ne</v>
      </c>
      <c r="BR1605" s="54" t="str">
        <f t="shared" si="349"/>
        <v>ne</v>
      </c>
      <c r="BS1605" s="54" t="str">
        <f t="shared" si="340"/>
        <v>ne</v>
      </c>
    </row>
    <row r="1606" spans="2:71" x14ac:dyDescent="0.2">
      <c r="B1606" s="54" t="e">
        <f>VLOOKUP(E1606,'VPS1'!$J$10:$J$29,1,FALSE)</f>
        <v>#N/A</v>
      </c>
      <c r="C1606" s="131" t="str">
        <f t="shared" si="341"/>
        <v/>
      </c>
      <c r="D1606" s="132"/>
      <c r="E1606" s="132"/>
      <c r="F1606" s="55"/>
      <c r="G1606" s="132"/>
      <c r="H1606" s="132"/>
      <c r="I1606" s="132"/>
      <c r="J1606" s="132"/>
      <c r="K1606" s="132"/>
      <c r="L1606" s="133"/>
      <c r="M1606" s="134"/>
      <c r="N1606" s="132"/>
      <c r="O1606" s="132"/>
      <c r="P1606" s="134" t="str">
        <f t="shared" si="342"/>
        <v>nepildyti</v>
      </c>
      <c r="Q1606" s="135" t="str">
        <f t="shared" si="34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50"/>
        <v>0</v>
      </c>
      <c r="BH1606" s="54">
        <f t="shared" si="343"/>
        <v>0</v>
      </c>
      <c r="BI1606" s="54">
        <f t="shared" si="338"/>
        <v>0</v>
      </c>
      <c r="BJ1606" s="54">
        <f t="shared" si="351"/>
        <v>0</v>
      </c>
      <c r="BK1606" s="54">
        <f t="shared" si="339"/>
        <v>0</v>
      </c>
      <c r="BL1606" s="54">
        <f t="shared" si="344"/>
        <v>0</v>
      </c>
      <c r="BM1606" s="54">
        <f t="shared" si="345"/>
        <v>0</v>
      </c>
      <c r="BN1606" s="54" t="str">
        <f t="shared" si="346"/>
        <v>ne</v>
      </c>
      <c r="BO1606" s="54" t="str">
        <f t="shared" si="347"/>
        <v>ne</v>
      </c>
      <c r="BP1606" s="54" t="str">
        <f t="shared" si="347"/>
        <v>ne</v>
      </c>
      <c r="BQ1606" s="54" t="str">
        <f t="shared" si="348"/>
        <v>ne</v>
      </c>
      <c r="BR1606" s="54" t="str">
        <f t="shared" si="349"/>
        <v>ne</v>
      </c>
      <c r="BS1606" s="54" t="str">
        <f t="shared" si="340"/>
        <v>ne</v>
      </c>
    </row>
    <row r="1607" spans="2:71" x14ac:dyDescent="0.2">
      <c r="B1607" s="54" t="e">
        <f>VLOOKUP(E1607,'VPS1'!$J$10:$J$29,1,FALSE)</f>
        <v>#N/A</v>
      </c>
      <c r="C1607" s="131" t="str">
        <f t="shared" si="341"/>
        <v/>
      </c>
      <c r="D1607" s="132"/>
      <c r="E1607" s="132"/>
      <c r="F1607" s="55"/>
      <c r="G1607" s="132"/>
      <c r="H1607" s="132"/>
      <c r="I1607" s="132"/>
      <c r="J1607" s="132"/>
      <c r="K1607" s="132"/>
      <c r="L1607" s="133"/>
      <c r="M1607" s="134"/>
      <c r="N1607" s="132"/>
      <c r="O1607" s="132"/>
      <c r="P1607" s="134" t="str">
        <f t="shared" si="342"/>
        <v>nepildyti</v>
      </c>
      <c r="Q1607" s="135" t="str">
        <f t="shared" si="342"/>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50"/>
        <v>0</v>
      </c>
      <c r="BH1607" s="54">
        <f t="shared" si="343"/>
        <v>0</v>
      </c>
      <c r="BI1607" s="54">
        <f t="shared" si="338"/>
        <v>0</v>
      </c>
      <c r="BJ1607" s="54">
        <f t="shared" si="351"/>
        <v>0</v>
      </c>
      <c r="BK1607" s="54">
        <f t="shared" si="339"/>
        <v>0</v>
      </c>
      <c r="BL1607" s="54">
        <f t="shared" si="344"/>
        <v>0</v>
      </c>
      <c r="BM1607" s="54">
        <f t="shared" si="345"/>
        <v>0</v>
      </c>
      <c r="BN1607" s="54" t="str">
        <f t="shared" si="346"/>
        <v>ne</v>
      </c>
      <c r="BO1607" s="54" t="str">
        <f t="shared" si="347"/>
        <v>ne</v>
      </c>
      <c r="BP1607" s="54" t="str">
        <f t="shared" si="347"/>
        <v>ne</v>
      </c>
      <c r="BQ1607" s="54" t="str">
        <f t="shared" si="348"/>
        <v>ne</v>
      </c>
      <c r="BR1607" s="54" t="str">
        <f t="shared" si="349"/>
        <v>ne</v>
      </c>
      <c r="BS1607" s="54" t="str">
        <f t="shared" si="340"/>
        <v>ne</v>
      </c>
    </row>
    <row r="1608" spans="2:71" x14ac:dyDescent="0.2">
      <c r="B1608" s="54" t="e">
        <f>VLOOKUP(E1608,'VPS1'!$J$10:$J$29,1,FALSE)</f>
        <v>#N/A</v>
      </c>
      <c r="C1608" s="131" t="str">
        <f t="shared" si="341"/>
        <v/>
      </c>
      <c r="D1608" s="132"/>
      <c r="E1608" s="132"/>
      <c r="F1608" s="55"/>
      <c r="G1608" s="132"/>
      <c r="H1608" s="132"/>
      <c r="I1608" s="132"/>
      <c r="J1608" s="132"/>
      <c r="K1608" s="132"/>
      <c r="L1608" s="133"/>
      <c r="M1608" s="134"/>
      <c r="N1608" s="132"/>
      <c r="O1608" s="132"/>
      <c r="P1608" s="134" t="str">
        <f t="shared" si="342"/>
        <v>nepildyti</v>
      </c>
      <c r="Q1608" s="135" t="str">
        <f t="shared" si="342"/>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50"/>
        <v>0</v>
      </c>
      <c r="BH1608" s="54">
        <f t="shared" si="343"/>
        <v>0</v>
      </c>
      <c r="BI1608" s="54">
        <f t="shared" si="338"/>
        <v>0</v>
      </c>
      <c r="BJ1608" s="54">
        <f t="shared" si="351"/>
        <v>0</v>
      </c>
      <c r="BK1608" s="54">
        <f t="shared" si="339"/>
        <v>0</v>
      </c>
      <c r="BL1608" s="54">
        <f t="shared" si="344"/>
        <v>0</v>
      </c>
      <c r="BM1608" s="54">
        <f t="shared" si="345"/>
        <v>0</v>
      </c>
      <c r="BN1608" s="54" t="str">
        <f t="shared" si="346"/>
        <v>ne</v>
      </c>
      <c r="BO1608" s="54" t="str">
        <f t="shared" si="347"/>
        <v>ne</v>
      </c>
      <c r="BP1608" s="54" t="str">
        <f t="shared" si="347"/>
        <v>ne</v>
      </c>
      <c r="BQ1608" s="54" t="str">
        <f t="shared" si="348"/>
        <v>ne</v>
      </c>
      <c r="BR1608" s="54" t="str">
        <f t="shared" si="349"/>
        <v>ne</v>
      </c>
      <c r="BS1608" s="54" t="str">
        <f t="shared" si="340"/>
        <v>ne</v>
      </c>
    </row>
    <row r="1609" spans="2:71" x14ac:dyDescent="0.2">
      <c r="B1609" s="54" t="e">
        <f>VLOOKUP(E1609,'VPS1'!$J$10:$J$29,1,FALSE)</f>
        <v>#N/A</v>
      </c>
      <c r="C1609" s="131" t="str">
        <f t="shared" si="341"/>
        <v/>
      </c>
      <c r="D1609" s="132"/>
      <c r="E1609" s="132"/>
      <c r="F1609" s="55"/>
      <c r="G1609" s="132"/>
      <c r="H1609" s="132"/>
      <c r="I1609" s="132"/>
      <c r="J1609" s="132"/>
      <c r="K1609" s="132"/>
      <c r="L1609" s="133"/>
      <c r="M1609" s="134"/>
      <c r="N1609" s="132"/>
      <c r="O1609" s="132"/>
      <c r="P1609" s="134" t="str">
        <f t="shared" si="342"/>
        <v>nepildyti</v>
      </c>
      <c r="Q1609" s="135" t="str">
        <f t="shared" si="342"/>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50"/>
        <v>0</v>
      </c>
      <c r="BH1609" s="54">
        <f t="shared" si="343"/>
        <v>0</v>
      </c>
      <c r="BI1609" s="54">
        <f t="shared" si="338"/>
        <v>0</v>
      </c>
      <c r="BJ1609" s="54">
        <f t="shared" si="351"/>
        <v>0</v>
      </c>
      <c r="BK1609" s="54">
        <f t="shared" si="339"/>
        <v>0</v>
      </c>
      <c r="BL1609" s="54">
        <f t="shared" si="344"/>
        <v>0</v>
      </c>
      <c r="BM1609" s="54">
        <f t="shared" si="345"/>
        <v>0</v>
      </c>
      <c r="BN1609" s="54" t="str">
        <f t="shared" si="346"/>
        <v>ne</v>
      </c>
      <c r="BO1609" s="54" t="str">
        <f t="shared" si="347"/>
        <v>ne</v>
      </c>
      <c r="BP1609" s="54" t="str">
        <f t="shared" si="347"/>
        <v>ne</v>
      </c>
      <c r="BQ1609" s="54" t="str">
        <f t="shared" si="348"/>
        <v>ne</v>
      </c>
      <c r="BR1609" s="54" t="str">
        <f t="shared" si="349"/>
        <v>ne</v>
      </c>
      <c r="BS1609" s="54" t="str">
        <f t="shared" si="340"/>
        <v>ne</v>
      </c>
    </row>
    <row r="1610" spans="2:71" x14ac:dyDescent="0.2">
      <c r="B1610" s="54" t="e">
        <f>VLOOKUP(E1610,'VPS1'!$J$10:$J$29,1,FALSE)</f>
        <v>#N/A</v>
      </c>
      <c r="C1610" s="131" t="str">
        <f t="shared" si="341"/>
        <v/>
      </c>
      <c r="D1610" s="132"/>
      <c r="E1610" s="132"/>
      <c r="F1610" s="55"/>
      <c r="G1610" s="132"/>
      <c r="H1610" s="132"/>
      <c r="I1610" s="132"/>
      <c r="J1610" s="132"/>
      <c r="K1610" s="132"/>
      <c r="L1610" s="133"/>
      <c r="M1610" s="134"/>
      <c r="N1610" s="132"/>
      <c r="O1610" s="132"/>
      <c r="P1610" s="134" t="str">
        <f t="shared" si="342"/>
        <v>nepildyti</v>
      </c>
      <c r="Q1610" s="135" t="str">
        <f t="shared" si="342"/>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50"/>
        <v>0</v>
      </c>
      <c r="BH1610" s="54">
        <f t="shared" si="343"/>
        <v>0</v>
      </c>
      <c r="BI1610" s="54">
        <f t="shared" ref="BI1610:BI1673" si="352">IF($AH1610&gt;0,YEAR($AH1610),)</f>
        <v>0</v>
      </c>
      <c r="BJ1610" s="54">
        <f t="shared" si="351"/>
        <v>0</v>
      </c>
      <c r="BK1610" s="54">
        <f t="shared" ref="BK1610:BK1673" si="353">IF($AJ1610&gt;0,YEAR($AJ1610),)</f>
        <v>0</v>
      </c>
      <c r="BL1610" s="54">
        <f t="shared" si="344"/>
        <v>0</v>
      </c>
      <c r="BM1610" s="54">
        <f t="shared" si="345"/>
        <v>0</v>
      </c>
      <c r="BN1610" s="54" t="str">
        <f t="shared" si="346"/>
        <v>ne</v>
      </c>
      <c r="BO1610" s="54" t="str">
        <f t="shared" si="347"/>
        <v>ne</v>
      </c>
      <c r="BP1610" s="54" t="str">
        <f t="shared" si="347"/>
        <v>ne</v>
      </c>
      <c r="BQ1610" s="54" t="str">
        <f t="shared" si="348"/>
        <v>ne</v>
      </c>
      <c r="BR1610" s="54" t="str">
        <f t="shared" si="349"/>
        <v>ne</v>
      </c>
      <c r="BS1610" s="54" t="str">
        <f t="shared" ref="BS1610:BS1673" si="354">IF(BK1610&gt;0,"taip","ne")</f>
        <v>ne</v>
      </c>
    </row>
    <row r="1611" spans="2:71" x14ac:dyDescent="0.2">
      <c r="B1611" s="54" t="e">
        <f>VLOOKUP(E1611,'VPS1'!$J$10:$J$29,1,FALSE)</f>
        <v>#N/A</v>
      </c>
      <c r="C1611" s="131" t="str">
        <f t="shared" ref="C1611:C1674" si="355">LEFT(E1611,4)</f>
        <v/>
      </c>
      <c r="D1611" s="132"/>
      <c r="E1611" s="132"/>
      <c r="F1611" s="55"/>
      <c r="G1611" s="132"/>
      <c r="H1611" s="132"/>
      <c r="I1611" s="132"/>
      <c r="J1611" s="132"/>
      <c r="K1611" s="132"/>
      <c r="L1611" s="133"/>
      <c r="M1611" s="134"/>
      <c r="N1611" s="132"/>
      <c r="O1611" s="132"/>
      <c r="P1611" s="134" t="str">
        <f t="shared" ref="P1611:Q1674" si="356">IF($N1611="fizinis asmuo","užpildykite","nepildyti")</f>
        <v>nepildyti</v>
      </c>
      <c r="Q1611" s="135" t="str">
        <f t="shared" si="356"/>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50"/>
        <v>0</v>
      </c>
      <c r="BH1611" s="54">
        <f t="shared" ref="BH1611:BH1674" si="357">IF($AF1611&gt;0,YEAR($AF1611),)</f>
        <v>0</v>
      </c>
      <c r="BI1611" s="54">
        <f t="shared" si="352"/>
        <v>0</v>
      </c>
      <c r="BJ1611" s="54">
        <f t="shared" si="351"/>
        <v>0</v>
      </c>
      <c r="BK1611" s="54">
        <f t="shared" si="353"/>
        <v>0</v>
      </c>
      <c r="BL1611" s="54">
        <f t="shared" ref="BL1611:BL1674" si="358">IF($AK1611&gt;0,$AK1611,)</f>
        <v>0</v>
      </c>
      <c r="BM1611" s="54">
        <f t="shared" ref="BM1611:BM1674" si="359">IF($AL1611&gt;0,$AL1611,)</f>
        <v>0</v>
      </c>
      <c r="BN1611" s="54" t="str">
        <f t="shared" ref="BN1611:BN1674" si="360">IF(BH1611&gt;0,"taip","ne")</f>
        <v>ne</v>
      </c>
      <c r="BO1611" s="54" t="str">
        <f t="shared" ref="BO1611:BP1674" si="361">IF(BI1611&gt;0,"taip","ne")</f>
        <v>ne</v>
      </c>
      <c r="BP1611" s="54" t="str">
        <f t="shared" si="361"/>
        <v>ne</v>
      </c>
      <c r="BQ1611" s="54" t="str">
        <f t="shared" ref="BQ1611:BQ1674" si="362">IF(BL1611&gt;0,"taip","ne")</f>
        <v>ne</v>
      </c>
      <c r="BR1611" s="54" t="str">
        <f t="shared" ref="BR1611:BR1674" si="363">IF(BM1611&gt;0,"taip","ne")</f>
        <v>ne</v>
      </c>
      <c r="BS1611" s="54" t="str">
        <f t="shared" si="354"/>
        <v>ne</v>
      </c>
    </row>
    <row r="1612" spans="2:71" x14ac:dyDescent="0.2">
      <c r="B1612" s="54" t="e">
        <f>VLOOKUP(E1612,'VPS1'!$J$10:$J$29,1,FALSE)</f>
        <v>#N/A</v>
      </c>
      <c r="C1612" s="131" t="str">
        <f t="shared" si="355"/>
        <v/>
      </c>
      <c r="D1612" s="132"/>
      <c r="E1612" s="132"/>
      <c r="F1612" s="55"/>
      <c r="G1612" s="132"/>
      <c r="H1612" s="132"/>
      <c r="I1612" s="132"/>
      <c r="J1612" s="132"/>
      <c r="K1612" s="132"/>
      <c r="L1612" s="133"/>
      <c r="M1612" s="134"/>
      <c r="N1612" s="132"/>
      <c r="O1612" s="132"/>
      <c r="P1612" s="134" t="str">
        <f t="shared" si="356"/>
        <v>nepildyti</v>
      </c>
      <c r="Q1612" s="135" t="str">
        <f t="shared" si="35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50"/>
        <v>0</v>
      </c>
      <c r="BH1612" s="54">
        <f t="shared" si="357"/>
        <v>0</v>
      </c>
      <c r="BI1612" s="54">
        <f t="shared" si="352"/>
        <v>0</v>
      </c>
      <c r="BJ1612" s="54">
        <f t="shared" si="351"/>
        <v>0</v>
      </c>
      <c r="BK1612" s="54">
        <f t="shared" si="353"/>
        <v>0</v>
      </c>
      <c r="BL1612" s="54">
        <f t="shared" si="358"/>
        <v>0</v>
      </c>
      <c r="BM1612" s="54">
        <f t="shared" si="359"/>
        <v>0</v>
      </c>
      <c r="BN1612" s="54" t="str">
        <f t="shared" si="360"/>
        <v>ne</v>
      </c>
      <c r="BO1612" s="54" t="str">
        <f t="shared" si="361"/>
        <v>ne</v>
      </c>
      <c r="BP1612" s="54" t="str">
        <f t="shared" si="361"/>
        <v>ne</v>
      </c>
      <c r="BQ1612" s="54" t="str">
        <f t="shared" si="362"/>
        <v>ne</v>
      </c>
      <c r="BR1612" s="54" t="str">
        <f t="shared" si="363"/>
        <v>ne</v>
      </c>
      <c r="BS1612" s="54" t="str">
        <f t="shared" si="354"/>
        <v>ne</v>
      </c>
    </row>
    <row r="1613" spans="2:71" x14ac:dyDescent="0.2">
      <c r="B1613" s="54" t="e">
        <f>VLOOKUP(E1613,'VPS1'!$J$10:$J$29,1,FALSE)</f>
        <v>#N/A</v>
      </c>
      <c r="C1613" s="131" t="str">
        <f t="shared" si="355"/>
        <v/>
      </c>
      <c r="D1613" s="132"/>
      <c r="E1613" s="132"/>
      <c r="F1613" s="55"/>
      <c r="G1613" s="132"/>
      <c r="H1613" s="132"/>
      <c r="I1613" s="132"/>
      <c r="J1613" s="132"/>
      <c r="K1613" s="132"/>
      <c r="L1613" s="133"/>
      <c r="M1613" s="134"/>
      <c r="N1613" s="132"/>
      <c r="O1613" s="132"/>
      <c r="P1613" s="134" t="str">
        <f t="shared" si="356"/>
        <v>nepildyti</v>
      </c>
      <c r="Q1613" s="135" t="str">
        <f t="shared" si="35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50"/>
        <v>0</v>
      </c>
      <c r="BH1613" s="54">
        <f t="shared" si="357"/>
        <v>0</v>
      </c>
      <c r="BI1613" s="54">
        <f t="shared" si="352"/>
        <v>0</v>
      </c>
      <c r="BJ1613" s="54">
        <f t="shared" si="351"/>
        <v>0</v>
      </c>
      <c r="BK1613" s="54">
        <f t="shared" si="353"/>
        <v>0</v>
      </c>
      <c r="BL1613" s="54">
        <f t="shared" si="358"/>
        <v>0</v>
      </c>
      <c r="BM1613" s="54">
        <f t="shared" si="359"/>
        <v>0</v>
      </c>
      <c r="BN1613" s="54" t="str">
        <f t="shared" si="360"/>
        <v>ne</v>
      </c>
      <c r="BO1613" s="54" t="str">
        <f t="shared" si="361"/>
        <v>ne</v>
      </c>
      <c r="BP1613" s="54" t="str">
        <f t="shared" si="361"/>
        <v>ne</v>
      </c>
      <c r="BQ1613" s="54" t="str">
        <f t="shared" si="362"/>
        <v>ne</v>
      </c>
      <c r="BR1613" s="54" t="str">
        <f t="shared" si="363"/>
        <v>ne</v>
      </c>
      <c r="BS1613" s="54" t="str">
        <f t="shared" si="354"/>
        <v>ne</v>
      </c>
    </row>
    <row r="1614" spans="2:71" x14ac:dyDescent="0.2">
      <c r="B1614" s="54" t="e">
        <f>VLOOKUP(E1614,'VPS1'!$J$10:$J$29,1,FALSE)</f>
        <v>#N/A</v>
      </c>
      <c r="C1614" s="131" t="str">
        <f t="shared" si="355"/>
        <v/>
      </c>
      <c r="D1614" s="132"/>
      <c r="E1614" s="132"/>
      <c r="F1614" s="55"/>
      <c r="G1614" s="132"/>
      <c r="H1614" s="132"/>
      <c r="I1614" s="132"/>
      <c r="J1614" s="132"/>
      <c r="K1614" s="132"/>
      <c r="L1614" s="133"/>
      <c r="M1614" s="134"/>
      <c r="N1614" s="132"/>
      <c r="O1614" s="132"/>
      <c r="P1614" s="134" t="str">
        <f t="shared" si="356"/>
        <v>nepildyti</v>
      </c>
      <c r="Q1614" s="135" t="str">
        <f t="shared" si="35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50"/>
        <v>0</v>
      </c>
      <c r="BH1614" s="54">
        <f t="shared" si="357"/>
        <v>0</v>
      </c>
      <c r="BI1614" s="54">
        <f t="shared" si="352"/>
        <v>0</v>
      </c>
      <c r="BJ1614" s="54">
        <f t="shared" si="351"/>
        <v>0</v>
      </c>
      <c r="BK1614" s="54">
        <f t="shared" si="353"/>
        <v>0</v>
      </c>
      <c r="BL1614" s="54">
        <f t="shared" si="358"/>
        <v>0</v>
      </c>
      <c r="BM1614" s="54">
        <f t="shared" si="359"/>
        <v>0</v>
      </c>
      <c r="BN1614" s="54" t="str">
        <f t="shared" si="360"/>
        <v>ne</v>
      </c>
      <c r="BO1614" s="54" t="str">
        <f t="shared" si="361"/>
        <v>ne</v>
      </c>
      <c r="BP1614" s="54" t="str">
        <f t="shared" si="361"/>
        <v>ne</v>
      </c>
      <c r="BQ1614" s="54" t="str">
        <f t="shared" si="362"/>
        <v>ne</v>
      </c>
      <c r="BR1614" s="54" t="str">
        <f t="shared" si="363"/>
        <v>ne</v>
      </c>
      <c r="BS1614" s="54" t="str">
        <f t="shared" si="354"/>
        <v>ne</v>
      </c>
    </row>
    <row r="1615" spans="2:71" x14ac:dyDescent="0.2">
      <c r="B1615" s="54" t="e">
        <f>VLOOKUP(E1615,'VPS1'!$J$10:$J$29,1,FALSE)</f>
        <v>#N/A</v>
      </c>
      <c r="C1615" s="131" t="str">
        <f t="shared" si="355"/>
        <v/>
      </c>
      <c r="D1615" s="132"/>
      <c r="E1615" s="132"/>
      <c r="F1615" s="55"/>
      <c r="G1615" s="132"/>
      <c r="H1615" s="132"/>
      <c r="I1615" s="132"/>
      <c r="J1615" s="132"/>
      <c r="K1615" s="132"/>
      <c r="L1615" s="133"/>
      <c r="M1615" s="134"/>
      <c r="N1615" s="132"/>
      <c r="O1615" s="132"/>
      <c r="P1615" s="134" t="str">
        <f t="shared" si="356"/>
        <v>nepildyti</v>
      </c>
      <c r="Q1615" s="135" t="str">
        <f t="shared" si="35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50"/>
        <v>0</v>
      </c>
      <c r="BH1615" s="54">
        <f t="shared" si="357"/>
        <v>0</v>
      </c>
      <c r="BI1615" s="54">
        <f t="shared" si="352"/>
        <v>0</v>
      </c>
      <c r="BJ1615" s="54">
        <f t="shared" si="351"/>
        <v>0</v>
      </c>
      <c r="BK1615" s="54">
        <f t="shared" si="353"/>
        <v>0</v>
      </c>
      <c r="BL1615" s="54">
        <f t="shared" si="358"/>
        <v>0</v>
      </c>
      <c r="BM1615" s="54">
        <f t="shared" si="359"/>
        <v>0</v>
      </c>
      <c r="BN1615" s="54" t="str">
        <f t="shared" si="360"/>
        <v>ne</v>
      </c>
      <c r="BO1615" s="54" t="str">
        <f t="shared" si="361"/>
        <v>ne</v>
      </c>
      <c r="BP1615" s="54" t="str">
        <f t="shared" si="361"/>
        <v>ne</v>
      </c>
      <c r="BQ1615" s="54" t="str">
        <f t="shared" si="362"/>
        <v>ne</v>
      </c>
      <c r="BR1615" s="54" t="str">
        <f t="shared" si="363"/>
        <v>ne</v>
      </c>
      <c r="BS1615" s="54" t="str">
        <f t="shared" si="354"/>
        <v>ne</v>
      </c>
    </row>
    <row r="1616" spans="2:71" x14ac:dyDescent="0.2">
      <c r="B1616" s="54" t="e">
        <f>VLOOKUP(E1616,'VPS1'!$J$10:$J$29,1,FALSE)</f>
        <v>#N/A</v>
      </c>
      <c r="C1616" s="131" t="str">
        <f t="shared" si="355"/>
        <v/>
      </c>
      <c r="D1616" s="132"/>
      <c r="E1616" s="132"/>
      <c r="F1616" s="55"/>
      <c r="G1616" s="132"/>
      <c r="H1616" s="132"/>
      <c r="I1616" s="132"/>
      <c r="J1616" s="132"/>
      <c r="K1616" s="132"/>
      <c r="L1616" s="133"/>
      <c r="M1616" s="134"/>
      <c r="N1616" s="132"/>
      <c r="O1616" s="132"/>
      <c r="P1616" s="134" t="str">
        <f t="shared" si="356"/>
        <v>nepildyti</v>
      </c>
      <c r="Q1616" s="135" t="str">
        <f t="shared" si="35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50"/>
        <v>0</v>
      </c>
      <c r="BH1616" s="54">
        <f t="shared" si="357"/>
        <v>0</v>
      </c>
      <c r="BI1616" s="54">
        <f t="shared" si="352"/>
        <v>0</v>
      </c>
      <c r="BJ1616" s="54">
        <f t="shared" si="351"/>
        <v>0</v>
      </c>
      <c r="BK1616" s="54">
        <f t="shared" si="353"/>
        <v>0</v>
      </c>
      <c r="BL1616" s="54">
        <f t="shared" si="358"/>
        <v>0</v>
      </c>
      <c r="BM1616" s="54">
        <f t="shared" si="359"/>
        <v>0</v>
      </c>
      <c r="BN1616" s="54" t="str">
        <f t="shared" si="360"/>
        <v>ne</v>
      </c>
      <c r="BO1616" s="54" t="str">
        <f t="shared" si="361"/>
        <v>ne</v>
      </c>
      <c r="BP1616" s="54" t="str">
        <f t="shared" si="361"/>
        <v>ne</v>
      </c>
      <c r="BQ1616" s="54" t="str">
        <f t="shared" si="362"/>
        <v>ne</v>
      </c>
      <c r="BR1616" s="54" t="str">
        <f t="shared" si="363"/>
        <v>ne</v>
      </c>
      <c r="BS1616" s="54" t="str">
        <f t="shared" si="354"/>
        <v>ne</v>
      </c>
    </row>
    <row r="1617" spans="2:71" x14ac:dyDescent="0.2">
      <c r="B1617" s="54" t="e">
        <f>VLOOKUP(E1617,'VPS1'!$J$10:$J$29,1,FALSE)</f>
        <v>#N/A</v>
      </c>
      <c r="C1617" s="131" t="str">
        <f t="shared" si="355"/>
        <v/>
      </c>
      <c r="D1617" s="132"/>
      <c r="E1617" s="132"/>
      <c r="F1617" s="55"/>
      <c r="G1617" s="132"/>
      <c r="H1617" s="132"/>
      <c r="I1617" s="132"/>
      <c r="J1617" s="132"/>
      <c r="K1617" s="132"/>
      <c r="L1617" s="133"/>
      <c r="M1617" s="134"/>
      <c r="N1617" s="132"/>
      <c r="O1617" s="132"/>
      <c r="P1617" s="134" t="str">
        <f t="shared" si="356"/>
        <v>nepildyti</v>
      </c>
      <c r="Q1617" s="135" t="str">
        <f t="shared" si="35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50"/>
        <v>0</v>
      </c>
      <c r="BH1617" s="54">
        <f t="shared" si="357"/>
        <v>0</v>
      </c>
      <c r="BI1617" s="54">
        <f t="shared" si="352"/>
        <v>0</v>
      </c>
      <c r="BJ1617" s="54">
        <f t="shared" si="351"/>
        <v>0</v>
      </c>
      <c r="BK1617" s="54">
        <f t="shared" si="353"/>
        <v>0</v>
      </c>
      <c r="BL1617" s="54">
        <f t="shared" si="358"/>
        <v>0</v>
      </c>
      <c r="BM1617" s="54">
        <f t="shared" si="359"/>
        <v>0</v>
      </c>
      <c r="BN1617" s="54" t="str">
        <f t="shared" si="360"/>
        <v>ne</v>
      </c>
      <c r="BO1617" s="54" t="str">
        <f t="shared" si="361"/>
        <v>ne</v>
      </c>
      <c r="BP1617" s="54" t="str">
        <f t="shared" si="361"/>
        <v>ne</v>
      </c>
      <c r="BQ1617" s="54" t="str">
        <f t="shared" si="362"/>
        <v>ne</v>
      </c>
      <c r="BR1617" s="54" t="str">
        <f t="shared" si="363"/>
        <v>ne</v>
      </c>
      <c r="BS1617" s="54" t="str">
        <f t="shared" si="354"/>
        <v>ne</v>
      </c>
    </row>
    <row r="1618" spans="2:71" x14ac:dyDescent="0.2">
      <c r="B1618" s="54" t="e">
        <f>VLOOKUP(E1618,'VPS1'!$J$10:$J$29,1,FALSE)</f>
        <v>#N/A</v>
      </c>
      <c r="C1618" s="131" t="str">
        <f t="shared" si="355"/>
        <v/>
      </c>
      <c r="D1618" s="132"/>
      <c r="E1618" s="132"/>
      <c r="F1618" s="55"/>
      <c r="G1618" s="132"/>
      <c r="H1618" s="132"/>
      <c r="I1618" s="132"/>
      <c r="J1618" s="132"/>
      <c r="K1618" s="132"/>
      <c r="L1618" s="133"/>
      <c r="M1618" s="134"/>
      <c r="N1618" s="132"/>
      <c r="O1618" s="132"/>
      <c r="P1618" s="134" t="str">
        <f t="shared" si="356"/>
        <v>nepildyti</v>
      </c>
      <c r="Q1618" s="135" t="str">
        <f t="shared" si="35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si="350"/>
        <v>0</v>
      </c>
      <c r="BH1618" s="54">
        <f t="shared" si="357"/>
        <v>0</v>
      </c>
      <c r="BI1618" s="54">
        <f t="shared" si="352"/>
        <v>0</v>
      </c>
      <c r="BJ1618" s="54">
        <f t="shared" si="351"/>
        <v>0</v>
      </c>
      <c r="BK1618" s="54">
        <f t="shared" si="353"/>
        <v>0</v>
      </c>
      <c r="BL1618" s="54">
        <f t="shared" si="358"/>
        <v>0</v>
      </c>
      <c r="BM1618" s="54">
        <f t="shared" si="359"/>
        <v>0</v>
      </c>
      <c r="BN1618" s="54" t="str">
        <f t="shared" si="360"/>
        <v>ne</v>
      </c>
      <c r="BO1618" s="54" t="str">
        <f t="shared" si="361"/>
        <v>ne</v>
      </c>
      <c r="BP1618" s="54" t="str">
        <f t="shared" si="361"/>
        <v>ne</v>
      </c>
      <c r="BQ1618" s="54" t="str">
        <f t="shared" si="362"/>
        <v>ne</v>
      </c>
      <c r="BR1618" s="54" t="str">
        <f t="shared" si="363"/>
        <v>ne</v>
      </c>
      <c r="BS1618" s="54" t="str">
        <f t="shared" si="354"/>
        <v>ne</v>
      </c>
    </row>
    <row r="1619" spans="2:71" x14ac:dyDescent="0.2">
      <c r="B1619" s="54" t="e">
        <f>VLOOKUP(E1619,'VPS1'!$J$10:$J$29,1,FALSE)</f>
        <v>#N/A</v>
      </c>
      <c r="C1619" s="131" t="str">
        <f t="shared" si="355"/>
        <v/>
      </c>
      <c r="D1619" s="132"/>
      <c r="E1619" s="132"/>
      <c r="F1619" s="55"/>
      <c r="G1619" s="132"/>
      <c r="H1619" s="132"/>
      <c r="I1619" s="132"/>
      <c r="J1619" s="132"/>
      <c r="K1619" s="132"/>
      <c r="L1619" s="133"/>
      <c r="M1619" s="134"/>
      <c r="N1619" s="132"/>
      <c r="O1619" s="132"/>
      <c r="P1619" s="134" t="str">
        <f t="shared" si="356"/>
        <v>nepildyti</v>
      </c>
      <c r="Q1619" s="135" t="str">
        <f t="shared" si="35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50"/>
        <v>0</v>
      </c>
      <c r="BH1619" s="54">
        <f t="shared" si="357"/>
        <v>0</v>
      </c>
      <c r="BI1619" s="54">
        <f t="shared" si="352"/>
        <v>0</v>
      </c>
      <c r="BJ1619" s="54">
        <f t="shared" si="351"/>
        <v>0</v>
      </c>
      <c r="BK1619" s="54">
        <f t="shared" si="353"/>
        <v>0</v>
      </c>
      <c r="BL1619" s="54">
        <f t="shared" si="358"/>
        <v>0</v>
      </c>
      <c r="BM1619" s="54">
        <f t="shared" si="359"/>
        <v>0</v>
      </c>
      <c r="BN1619" s="54" t="str">
        <f t="shared" si="360"/>
        <v>ne</v>
      </c>
      <c r="BO1619" s="54" t="str">
        <f t="shared" si="361"/>
        <v>ne</v>
      </c>
      <c r="BP1619" s="54" t="str">
        <f t="shared" si="361"/>
        <v>ne</v>
      </c>
      <c r="BQ1619" s="54" t="str">
        <f t="shared" si="362"/>
        <v>ne</v>
      </c>
      <c r="BR1619" s="54" t="str">
        <f t="shared" si="363"/>
        <v>ne</v>
      </c>
      <c r="BS1619" s="54" t="str">
        <f t="shared" si="354"/>
        <v>ne</v>
      </c>
    </row>
    <row r="1620" spans="2:71" x14ac:dyDescent="0.2">
      <c r="B1620" s="54" t="e">
        <f>VLOOKUP(E1620,'VPS1'!$J$10:$J$29,1,FALSE)</f>
        <v>#N/A</v>
      </c>
      <c r="C1620" s="131" t="str">
        <f t="shared" si="355"/>
        <v/>
      </c>
      <c r="D1620" s="132"/>
      <c r="E1620" s="132"/>
      <c r="F1620" s="55"/>
      <c r="G1620" s="132"/>
      <c r="H1620" s="132"/>
      <c r="I1620" s="132"/>
      <c r="J1620" s="132"/>
      <c r="K1620" s="132"/>
      <c r="L1620" s="133"/>
      <c r="M1620" s="134"/>
      <c r="N1620" s="132"/>
      <c r="O1620" s="132"/>
      <c r="P1620" s="134" t="str">
        <f t="shared" si="356"/>
        <v>nepildyti</v>
      </c>
      <c r="Q1620" s="135" t="str">
        <f t="shared" si="35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50"/>
        <v>0</v>
      </c>
      <c r="BH1620" s="54">
        <f t="shared" si="357"/>
        <v>0</v>
      </c>
      <c r="BI1620" s="54">
        <f t="shared" si="352"/>
        <v>0</v>
      </c>
      <c r="BJ1620" s="54">
        <f t="shared" si="351"/>
        <v>0</v>
      </c>
      <c r="BK1620" s="54">
        <f t="shared" si="353"/>
        <v>0</v>
      </c>
      <c r="BL1620" s="54">
        <f t="shared" si="358"/>
        <v>0</v>
      </c>
      <c r="BM1620" s="54">
        <f t="shared" si="359"/>
        <v>0</v>
      </c>
      <c r="BN1620" s="54" t="str">
        <f t="shared" si="360"/>
        <v>ne</v>
      </c>
      <c r="BO1620" s="54" t="str">
        <f t="shared" si="361"/>
        <v>ne</v>
      </c>
      <c r="BP1620" s="54" t="str">
        <f t="shared" si="361"/>
        <v>ne</v>
      </c>
      <c r="BQ1620" s="54" t="str">
        <f t="shared" si="362"/>
        <v>ne</v>
      </c>
      <c r="BR1620" s="54" t="str">
        <f t="shared" si="363"/>
        <v>ne</v>
      </c>
      <c r="BS1620" s="54" t="str">
        <f t="shared" si="354"/>
        <v>ne</v>
      </c>
    </row>
    <row r="1621" spans="2:71" x14ac:dyDescent="0.2">
      <c r="B1621" s="54" t="e">
        <f>VLOOKUP(E1621,'VPS1'!$J$10:$J$29,1,FALSE)</f>
        <v>#N/A</v>
      </c>
      <c r="C1621" s="131" t="str">
        <f t="shared" si="355"/>
        <v/>
      </c>
      <c r="D1621" s="132"/>
      <c r="E1621" s="132"/>
      <c r="F1621" s="55"/>
      <c r="G1621" s="132"/>
      <c r="H1621" s="132"/>
      <c r="I1621" s="132"/>
      <c r="J1621" s="132"/>
      <c r="K1621" s="132"/>
      <c r="L1621" s="133"/>
      <c r="M1621" s="134"/>
      <c r="N1621" s="132"/>
      <c r="O1621" s="132"/>
      <c r="P1621" s="134" t="str">
        <f t="shared" si="356"/>
        <v>nepildyti</v>
      </c>
      <c r="Q1621" s="135" t="str">
        <f t="shared" si="35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50"/>
        <v>0</v>
      </c>
      <c r="BH1621" s="54">
        <f t="shared" si="357"/>
        <v>0</v>
      </c>
      <c r="BI1621" s="54">
        <f t="shared" si="352"/>
        <v>0</v>
      </c>
      <c r="BJ1621" s="54">
        <f t="shared" si="351"/>
        <v>0</v>
      </c>
      <c r="BK1621" s="54">
        <f t="shared" si="353"/>
        <v>0</v>
      </c>
      <c r="BL1621" s="54">
        <f t="shared" si="358"/>
        <v>0</v>
      </c>
      <c r="BM1621" s="54">
        <f t="shared" si="359"/>
        <v>0</v>
      </c>
      <c r="BN1621" s="54" t="str">
        <f t="shared" si="360"/>
        <v>ne</v>
      </c>
      <c r="BO1621" s="54" t="str">
        <f t="shared" si="361"/>
        <v>ne</v>
      </c>
      <c r="BP1621" s="54" t="str">
        <f t="shared" si="361"/>
        <v>ne</v>
      </c>
      <c r="BQ1621" s="54" t="str">
        <f t="shared" si="362"/>
        <v>ne</v>
      </c>
      <c r="BR1621" s="54" t="str">
        <f t="shared" si="363"/>
        <v>ne</v>
      </c>
      <c r="BS1621" s="54" t="str">
        <f t="shared" si="354"/>
        <v>ne</v>
      </c>
    </row>
    <row r="1622" spans="2:71" x14ac:dyDescent="0.2">
      <c r="B1622" s="54" t="e">
        <f>VLOOKUP(E1622,'VPS1'!$J$10:$J$29,1,FALSE)</f>
        <v>#N/A</v>
      </c>
      <c r="C1622" s="131" t="str">
        <f t="shared" si="355"/>
        <v/>
      </c>
      <c r="D1622" s="132"/>
      <c r="E1622" s="132"/>
      <c r="F1622" s="55"/>
      <c r="G1622" s="132"/>
      <c r="H1622" s="132"/>
      <c r="I1622" s="132"/>
      <c r="J1622" s="132"/>
      <c r="K1622" s="132"/>
      <c r="L1622" s="133"/>
      <c r="M1622" s="134"/>
      <c r="N1622" s="132"/>
      <c r="O1622" s="132"/>
      <c r="P1622" s="134" t="str">
        <f t="shared" si="356"/>
        <v>nepildyti</v>
      </c>
      <c r="Q1622" s="135" t="str">
        <f t="shared" si="35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ref="BG1622:BG1685" si="364">IF($F1622&gt;0,YEAR($F1622),)</f>
        <v>0</v>
      </c>
      <c r="BH1622" s="54">
        <f t="shared" si="357"/>
        <v>0</v>
      </c>
      <c r="BI1622" s="54">
        <f t="shared" si="352"/>
        <v>0</v>
      </c>
      <c r="BJ1622" s="54">
        <f t="shared" ref="BJ1622:BJ1685" si="365">IF($AI1622&gt;0,YEAR($AI1622),)</f>
        <v>0</v>
      </c>
      <c r="BK1622" s="54">
        <f t="shared" si="353"/>
        <v>0</v>
      </c>
      <c r="BL1622" s="54">
        <f t="shared" si="358"/>
        <v>0</v>
      </c>
      <c r="BM1622" s="54">
        <f t="shared" si="359"/>
        <v>0</v>
      </c>
      <c r="BN1622" s="54" t="str">
        <f t="shared" si="360"/>
        <v>ne</v>
      </c>
      <c r="BO1622" s="54" t="str">
        <f t="shared" si="361"/>
        <v>ne</v>
      </c>
      <c r="BP1622" s="54" t="str">
        <f t="shared" si="361"/>
        <v>ne</v>
      </c>
      <c r="BQ1622" s="54" t="str">
        <f t="shared" si="362"/>
        <v>ne</v>
      </c>
      <c r="BR1622" s="54" t="str">
        <f t="shared" si="363"/>
        <v>ne</v>
      </c>
      <c r="BS1622" s="54" t="str">
        <f t="shared" si="354"/>
        <v>ne</v>
      </c>
    </row>
    <row r="1623" spans="2:71" x14ac:dyDescent="0.2">
      <c r="B1623" s="54" t="e">
        <f>VLOOKUP(E1623,'VPS1'!$J$10:$J$29,1,FALSE)</f>
        <v>#N/A</v>
      </c>
      <c r="C1623" s="131" t="str">
        <f t="shared" si="355"/>
        <v/>
      </c>
      <c r="D1623" s="132"/>
      <c r="E1623" s="132"/>
      <c r="F1623" s="55"/>
      <c r="G1623" s="132"/>
      <c r="H1623" s="132"/>
      <c r="I1623" s="132"/>
      <c r="J1623" s="132"/>
      <c r="K1623" s="132"/>
      <c r="L1623" s="133"/>
      <c r="M1623" s="134"/>
      <c r="N1623" s="132"/>
      <c r="O1623" s="132"/>
      <c r="P1623" s="134" t="str">
        <f t="shared" si="356"/>
        <v>nepildyti</v>
      </c>
      <c r="Q1623" s="135" t="str">
        <f t="shared" si="35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si="364"/>
        <v>0</v>
      </c>
      <c r="BH1623" s="54">
        <f t="shared" si="357"/>
        <v>0</v>
      </c>
      <c r="BI1623" s="54">
        <f t="shared" si="352"/>
        <v>0</v>
      </c>
      <c r="BJ1623" s="54">
        <f t="shared" si="365"/>
        <v>0</v>
      </c>
      <c r="BK1623" s="54">
        <f t="shared" si="353"/>
        <v>0</v>
      </c>
      <c r="BL1623" s="54">
        <f t="shared" si="358"/>
        <v>0</v>
      </c>
      <c r="BM1623" s="54">
        <f t="shared" si="359"/>
        <v>0</v>
      </c>
      <c r="BN1623" s="54" t="str">
        <f t="shared" si="360"/>
        <v>ne</v>
      </c>
      <c r="BO1623" s="54" t="str">
        <f t="shared" si="361"/>
        <v>ne</v>
      </c>
      <c r="BP1623" s="54" t="str">
        <f t="shared" si="361"/>
        <v>ne</v>
      </c>
      <c r="BQ1623" s="54" t="str">
        <f t="shared" si="362"/>
        <v>ne</v>
      </c>
      <c r="BR1623" s="54" t="str">
        <f t="shared" si="363"/>
        <v>ne</v>
      </c>
      <c r="BS1623" s="54" t="str">
        <f t="shared" si="354"/>
        <v>ne</v>
      </c>
    </row>
    <row r="1624" spans="2:71" x14ac:dyDescent="0.2">
      <c r="B1624" s="54" t="e">
        <f>VLOOKUP(E1624,'VPS1'!$J$10:$J$29,1,FALSE)</f>
        <v>#N/A</v>
      </c>
      <c r="C1624" s="131" t="str">
        <f t="shared" si="355"/>
        <v/>
      </c>
      <c r="D1624" s="132"/>
      <c r="E1624" s="132"/>
      <c r="F1624" s="55"/>
      <c r="G1624" s="132"/>
      <c r="H1624" s="132"/>
      <c r="I1624" s="132"/>
      <c r="J1624" s="132"/>
      <c r="K1624" s="132"/>
      <c r="L1624" s="133"/>
      <c r="M1624" s="134"/>
      <c r="N1624" s="132"/>
      <c r="O1624" s="132"/>
      <c r="P1624" s="134" t="str">
        <f t="shared" si="356"/>
        <v>nepildyti</v>
      </c>
      <c r="Q1624" s="135" t="str">
        <f t="shared" si="35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64"/>
        <v>0</v>
      </c>
      <c r="BH1624" s="54">
        <f t="shared" si="357"/>
        <v>0</v>
      </c>
      <c r="BI1624" s="54">
        <f t="shared" si="352"/>
        <v>0</v>
      </c>
      <c r="BJ1624" s="54">
        <f t="shared" si="365"/>
        <v>0</v>
      </c>
      <c r="BK1624" s="54">
        <f t="shared" si="353"/>
        <v>0</v>
      </c>
      <c r="BL1624" s="54">
        <f t="shared" si="358"/>
        <v>0</v>
      </c>
      <c r="BM1624" s="54">
        <f t="shared" si="359"/>
        <v>0</v>
      </c>
      <c r="BN1624" s="54" t="str">
        <f t="shared" si="360"/>
        <v>ne</v>
      </c>
      <c r="BO1624" s="54" t="str">
        <f t="shared" si="361"/>
        <v>ne</v>
      </c>
      <c r="BP1624" s="54" t="str">
        <f t="shared" si="361"/>
        <v>ne</v>
      </c>
      <c r="BQ1624" s="54" t="str">
        <f t="shared" si="362"/>
        <v>ne</v>
      </c>
      <c r="BR1624" s="54" t="str">
        <f t="shared" si="363"/>
        <v>ne</v>
      </c>
      <c r="BS1624" s="54" t="str">
        <f t="shared" si="354"/>
        <v>ne</v>
      </c>
    </row>
    <row r="1625" spans="2:71" x14ac:dyDescent="0.2">
      <c r="B1625" s="54" t="e">
        <f>VLOOKUP(E1625,'VPS1'!$J$10:$J$29,1,FALSE)</f>
        <v>#N/A</v>
      </c>
      <c r="C1625" s="131" t="str">
        <f t="shared" si="355"/>
        <v/>
      </c>
      <c r="D1625" s="132"/>
      <c r="E1625" s="132"/>
      <c r="F1625" s="55"/>
      <c r="G1625" s="132"/>
      <c r="H1625" s="132"/>
      <c r="I1625" s="132"/>
      <c r="J1625" s="132"/>
      <c r="K1625" s="132"/>
      <c r="L1625" s="133"/>
      <c r="M1625" s="134"/>
      <c r="N1625" s="132"/>
      <c r="O1625" s="132"/>
      <c r="P1625" s="134" t="str">
        <f t="shared" si="356"/>
        <v>nepildyti</v>
      </c>
      <c r="Q1625" s="135" t="str">
        <f t="shared" si="35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64"/>
        <v>0</v>
      </c>
      <c r="BH1625" s="54">
        <f t="shared" si="357"/>
        <v>0</v>
      </c>
      <c r="BI1625" s="54">
        <f t="shared" si="352"/>
        <v>0</v>
      </c>
      <c r="BJ1625" s="54">
        <f t="shared" si="365"/>
        <v>0</v>
      </c>
      <c r="BK1625" s="54">
        <f t="shared" si="353"/>
        <v>0</v>
      </c>
      <c r="BL1625" s="54">
        <f t="shared" si="358"/>
        <v>0</v>
      </c>
      <c r="BM1625" s="54">
        <f t="shared" si="359"/>
        <v>0</v>
      </c>
      <c r="BN1625" s="54" t="str">
        <f t="shared" si="360"/>
        <v>ne</v>
      </c>
      <c r="BO1625" s="54" t="str">
        <f t="shared" si="361"/>
        <v>ne</v>
      </c>
      <c r="BP1625" s="54" t="str">
        <f t="shared" si="361"/>
        <v>ne</v>
      </c>
      <c r="BQ1625" s="54" t="str">
        <f t="shared" si="362"/>
        <v>ne</v>
      </c>
      <c r="BR1625" s="54" t="str">
        <f t="shared" si="363"/>
        <v>ne</v>
      </c>
      <c r="BS1625" s="54" t="str">
        <f t="shared" si="354"/>
        <v>ne</v>
      </c>
    </row>
    <row r="1626" spans="2:71" x14ac:dyDescent="0.2">
      <c r="B1626" s="54" t="e">
        <f>VLOOKUP(E1626,'VPS1'!$J$10:$J$29,1,FALSE)</f>
        <v>#N/A</v>
      </c>
      <c r="C1626" s="131" t="str">
        <f t="shared" si="355"/>
        <v/>
      </c>
      <c r="D1626" s="132"/>
      <c r="E1626" s="132"/>
      <c r="F1626" s="55"/>
      <c r="G1626" s="132"/>
      <c r="H1626" s="132"/>
      <c r="I1626" s="132"/>
      <c r="J1626" s="132"/>
      <c r="K1626" s="132"/>
      <c r="L1626" s="133"/>
      <c r="M1626" s="134"/>
      <c r="N1626" s="132"/>
      <c r="O1626" s="132"/>
      <c r="P1626" s="134" t="str">
        <f t="shared" si="356"/>
        <v>nepildyti</v>
      </c>
      <c r="Q1626" s="135" t="str">
        <f t="shared" si="35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64"/>
        <v>0</v>
      </c>
      <c r="BH1626" s="54">
        <f t="shared" si="357"/>
        <v>0</v>
      </c>
      <c r="BI1626" s="54">
        <f t="shared" si="352"/>
        <v>0</v>
      </c>
      <c r="BJ1626" s="54">
        <f t="shared" si="365"/>
        <v>0</v>
      </c>
      <c r="BK1626" s="54">
        <f t="shared" si="353"/>
        <v>0</v>
      </c>
      <c r="BL1626" s="54">
        <f t="shared" si="358"/>
        <v>0</v>
      </c>
      <c r="BM1626" s="54">
        <f t="shared" si="359"/>
        <v>0</v>
      </c>
      <c r="BN1626" s="54" t="str">
        <f t="shared" si="360"/>
        <v>ne</v>
      </c>
      <c r="BO1626" s="54" t="str">
        <f t="shared" si="361"/>
        <v>ne</v>
      </c>
      <c r="BP1626" s="54" t="str">
        <f t="shared" si="361"/>
        <v>ne</v>
      </c>
      <c r="BQ1626" s="54" t="str">
        <f t="shared" si="362"/>
        <v>ne</v>
      </c>
      <c r="BR1626" s="54" t="str">
        <f t="shared" si="363"/>
        <v>ne</v>
      </c>
      <c r="BS1626" s="54" t="str">
        <f t="shared" si="354"/>
        <v>ne</v>
      </c>
    </row>
    <row r="1627" spans="2:71" x14ac:dyDescent="0.2">
      <c r="B1627" s="54" t="e">
        <f>VLOOKUP(E1627,'VPS1'!$J$10:$J$29,1,FALSE)</f>
        <v>#N/A</v>
      </c>
      <c r="C1627" s="131" t="str">
        <f t="shared" si="355"/>
        <v/>
      </c>
      <c r="D1627" s="132"/>
      <c r="E1627" s="132"/>
      <c r="F1627" s="55"/>
      <c r="G1627" s="132"/>
      <c r="H1627" s="132"/>
      <c r="I1627" s="132"/>
      <c r="J1627" s="132"/>
      <c r="K1627" s="132"/>
      <c r="L1627" s="133"/>
      <c r="M1627" s="134"/>
      <c r="N1627" s="132"/>
      <c r="O1627" s="132"/>
      <c r="P1627" s="134" t="str">
        <f t="shared" si="356"/>
        <v>nepildyti</v>
      </c>
      <c r="Q1627" s="135" t="str">
        <f t="shared" si="35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64"/>
        <v>0</v>
      </c>
      <c r="BH1627" s="54">
        <f t="shared" si="357"/>
        <v>0</v>
      </c>
      <c r="BI1627" s="54">
        <f t="shared" si="352"/>
        <v>0</v>
      </c>
      <c r="BJ1627" s="54">
        <f t="shared" si="365"/>
        <v>0</v>
      </c>
      <c r="BK1627" s="54">
        <f t="shared" si="353"/>
        <v>0</v>
      </c>
      <c r="BL1627" s="54">
        <f t="shared" si="358"/>
        <v>0</v>
      </c>
      <c r="BM1627" s="54">
        <f t="shared" si="359"/>
        <v>0</v>
      </c>
      <c r="BN1627" s="54" t="str">
        <f t="shared" si="360"/>
        <v>ne</v>
      </c>
      <c r="BO1627" s="54" t="str">
        <f t="shared" si="361"/>
        <v>ne</v>
      </c>
      <c r="BP1627" s="54" t="str">
        <f t="shared" si="361"/>
        <v>ne</v>
      </c>
      <c r="BQ1627" s="54" t="str">
        <f t="shared" si="362"/>
        <v>ne</v>
      </c>
      <c r="BR1627" s="54" t="str">
        <f t="shared" si="363"/>
        <v>ne</v>
      </c>
      <c r="BS1627" s="54" t="str">
        <f t="shared" si="354"/>
        <v>ne</v>
      </c>
    </row>
    <row r="1628" spans="2:71" x14ac:dyDescent="0.2">
      <c r="B1628" s="54" t="e">
        <f>VLOOKUP(E1628,'VPS1'!$J$10:$J$29,1,FALSE)</f>
        <v>#N/A</v>
      </c>
      <c r="C1628" s="131" t="str">
        <f t="shared" si="355"/>
        <v/>
      </c>
      <c r="D1628" s="132"/>
      <c r="E1628" s="132"/>
      <c r="F1628" s="55"/>
      <c r="G1628" s="132"/>
      <c r="H1628" s="132"/>
      <c r="I1628" s="132"/>
      <c r="J1628" s="132"/>
      <c r="K1628" s="132"/>
      <c r="L1628" s="133"/>
      <c r="M1628" s="134"/>
      <c r="N1628" s="132"/>
      <c r="O1628" s="132"/>
      <c r="P1628" s="134" t="str">
        <f t="shared" si="356"/>
        <v>nepildyti</v>
      </c>
      <c r="Q1628" s="135" t="str">
        <f t="shared" si="35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64"/>
        <v>0</v>
      </c>
      <c r="BH1628" s="54">
        <f t="shared" si="357"/>
        <v>0</v>
      </c>
      <c r="BI1628" s="54">
        <f t="shared" si="352"/>
        <v>0</v>
      </c>
      <c r="BJ1628" s="54">
        <f t="shared" si="365"/>
        <v>0</v>
      </c>
      <c r="BK1628" s="54">
        <f t="shared" si="353"/>
        <v>0</v>
      </c>
      <c r="BL1628" s="54">
        <f t="shared" si="358"/>
        <v>0</v>
      </c>
      <c r="BM1628" s="54">
        <f t="shared" si="359"/>
        <v>0</v>
      </c>
      <c r="BN1628" s="54" t="str">
        <f t="shared" si="360"/>
        <v>ne</v>
      </c>
      <c r="BO1628" s="54" t="str">
        <f t="shared" si="361"/>
        <v>ne</v>
      </c>
      <c r="BP1628" s="54" t="str">
        <f t="shared" si="361"/>
        <v>ne</v>
      </c>
      <c r="BQ1628" s="54" t="str">
        <f t="shared" si="362"/>
        <v>ne</v>
      </c>
      <c r="BR1628" s="54" t="str">
        <f t="shared" si="363"/>
        <v>ne</v>
      </c>
      <c r="BS1628" s="54" t="str">
        <f t="shared" si="354"/>
        <v>ne</v>
      </c>
    </row>
    <row r="1629" spans="2:71" x14ac:dyDescent="0.2">
      <c r="B1629" s="54" t="e">
        <f>VLOOKUP(E1629,'VPS1'!$J$10:$J$29,1,FALSE)</f>
        <v>#N/A</v>
      </c>
      <c r="C1629" s="131" t="str">
        <f t="shared" si="355"/>
        <v/>
      </c>
      <c r="D1629" s="132"/>
      <c r="E1629" s="132"/>
      <c r="F1629" s="55"/>
      <c r="G1629" s="132"/>
      <c r="H1629" s="132"/>
      <c r="I1629" s="132"/>
      <c r="J1629" s="132"/>
      <c r="K1629" s="132"/>
      <c r="L1629" s="133"/>
      <c r="M1629" s="134"/>
      <c r="N1629" s="132"/>
      <c r="O1629" s="132"/>
      <c r="P1629" s="134" t="str">
        <f t="shared" si="356"/>
        <v>nepildyti</v>
      </c>
      <c r="Q1629" s="135" t="str">
        <f t="shared" si="35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64"/>
        <v>0</v>
      </c>
      <c r="BH1629" s="54">
        <f t="shared" si="357"/>
        <v>0</v>
      </c>
      <c r="BI1629" s="54">
        <f t="shared" si="352"/>
        <v>0</v>
      </c>
      <c r="BJ1629" s="54">
        <f t="shared" si="365"/>
        <v>0</v>
      </c>
      <c r="BK1629" s="54">
        <f t="shared" si="353"/>
        <v>0</v>
      </c>
      <c r="BL1629" s="54">
        <f t="shared" si="358"/>
        <v>0</v>
      </c>
      <c r="BM1629" s="54">
        <f t="shared" si="359"/>
        <v>0</v>
      </c>
      <c r="BN1629" s="54" t="str">
        <f t="shared" si="360"/>
        <v>ne</v>
      </c>
      <c r="BO1629" s="54" t="str">
        <f t="shared" si="361"/>
        <v>ne</v>
      </c>
      <c r="BP1629" s="54" t="str">
        <f t="shared" si="361"/>
        <v>ne</v>
      </c>
      <c r="BQ1629" s="54" t="str">
        <f t="shared" si="362"/>
        <v>ne</v>
      </c>
      <c r="BR1629" s="54" t="str">
        <f t="shared" si="363"/>
        <v>ne</v>
      </c>
      <c r="BS1629" s="54" t="str">
        <f t="shared" si="354"/>
        <v>ne</v>
      </c>
    </row>
    <row r="1630" spans="2:71" x14ac:dyDescent="0.2">
      <c r="B1630" s="54" t="e">
        <f>VLOOKUP(E1630,'VPS1'!$J$10:$J$29,1,FALSE)</f>
        <v>#N/A</v>
      </c>
      <c r="C1630" s="131" t="str">
        <f t="shared" si="355"/>
        <v/>
      </c>
      <c r="D1630" s="132"/>
      <c r="E1630" s="132"/>
      <c r="F1630" s="55"/>
      <c r="G1630" s="132"/>
      <c r="H1630" s="132"/>
      <c r="I1630" s="132"/>
      <c r="J1630" s="132"/>
      <c r="K1630" s="132"/>
      <c r="L1630" s="133"/>
      <c r="M1630" s="134"/>
      <c r="N1630" s="132"/>
      <c r="O1630" s="132"/>
      <c r="P1630" s="134" t="str">
        <f t="shared" si="356"/>
        <v>nepildyti</v>
      </c>
      <c r="Q1630" s="135" t="str">
        <f t="shared" si="35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64"/>
        <v>0</v>
      </c>
      <c r="BH1630" s="54">
        <f t="shared" si="357"/>
        <v>0</v>
      </c>
      <c r="BI1630" s="54">
        <f t="shared" si="352"/>
        <v>0</v>
      </c>
      <c r="BJ1630" s="54">
        <f t="shared" si="365"/>
        <v>0</v>
      </c>
      <c r="BK1630" s="54">
        <f t="shared" si="353"/>
        <v>0</v>
      </c>
      <c r="BL1630" s="54">
        <f t="shared" si="358"/>
        <v>0</v>
      </c>
      <c r="BM1630" s="54">
        <f t="shared" si="359"/>
        <v>0</v>
      </c>
      <c r="BN1630" s="54" t="str">
        <f t="shared" si="360"/>
        <v>ne</v>
      </c>
      <c r="BO1630" s="54" t="str">
        <f t="shared" si="361"/>
        <v>ne</v>
      </c>
      <c r="BP1630" s="54" t="str">
        <f t="shared" si="361"/>
        <v>ne</v>
      </c>
      <c r="BQ1630" s="54" t="str">
        <f t="shared" si="362"/>
        <v>ne</v>
      </c>
      <c r="BR1630" s="54" t="str">
        <f t="shared" si="363"/>
        <v>ne</v>
      </c>
      <c r="BS1630" s="54" t="str">
        <f t="shared" si="354"/>
        <v>ne</v>
      </c>
    </row>
    <row r="1631" spans="2:71" x14ac:dyDescent="0.2">
      <c r="B1631" s="54" t="e">
        <f>VLOOKUP(E1631,'VPS1'!$J$10:$J$29,1,FALSE)</f>
        <v>#N/A</v>
      </c>
      <c r="C1631" s="131" t="str">
        <f t="shared" si="355"/>
        <v/>
      </c>
      <c r="D1631" s="132"/>
      <c r="E1631" s="132"/>
      <c r="F1631" s="55"/>
      <c r="G1631" s="132"/>
      <c r="H1631" s="132"/>
      <c r="I1631" s="132"/>
      <c r="J1631" s="132"/>
      <c r="K1631" s="132"/>
      <c r="L1631" s="133"/>
      <c r="M1631" s="134"/>
      <c r="N1631" s="132"/>
      <c r="O1631" s="132"/>
      <c r="P1631" s="134" t="str">
        <f t="shared" si="356"/>
        <v>nepildyti</v>
      </c>
      <c r="Q1631" s="135" t="str">
        <f t="shared" si="35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64"/>
        <v>0</v>
      </c>
      <c r="BH1631" s="54">
        <f t="shared" si="357"/>
        <v>0</v>
      </c>
      <c r="BI1631" s="54">
        <f t="shared" si="352"/>
        <v>0</v>
      </c>
      <c r="BJ1631" s="54">
        <f t="shared" si="365"/>
        <v>0</v>
      </c>
      <c r="BK1631" s="54">
        <f t="shared" si="353"/>
        <v>0</v>
      </c>
      <c r="BL1631" s="54">
        <f t="shared" si="358"/>
        <v>0</v>
      </c>
      <c r="BM1631" s="54">
        <f t="shared" si="359"/>
        <v>0</v>
      </c>
      <c r="BN1631" s="54" t="str">
        <f t="shared" si="360"/>
        <v>ne</v>
      </c>
      <c r="BO1631" s="54" t="str">
        <f t="shared" si="361"/>
        <v>ne</v>
      </c>
      <c r="BP1631" s="54" t="str">
        <f t="shared" si="361"/>
        <v>ne</v>
      </c>
      <c r="BQ1631" s="54" t="str">
        <f t="shared" si="362"/>
        <v>ne</v>
      </c>
      <c r="BR1631" s="54" t="str">
        <f t="shared" si="363"/>
        <v>ne</v>
      </c>
      <c r="BS1631" s="54" t="str">
        <f t="shared" si="354"/>
        <v>ne</v>
      </c>
    </row>
    <row r="1632" spans="2:71" x14ac:dyDescent="0.2">
      <c r="B1632" s="54" t="e">
        <f>VLOOKUP(E1632,'VPS1'!$J$10:$J$29,1,FALSE)</f>
        <v>#N/A</v>
      </c>
      <c r="C1632" s="131" t="str">
        <f t="shared" si="355"/>
        <v/>
      </c>
      <c r="D1632" s="132"/>
      <c r="E1632" s="132"/>
      <c r="F1632" s="55"/>
      <c r="G1632" s="132"/>
      <c r="H1632" s="132"/>
      <c r="I1632" s="132"/>
      <c r="J1632" s="132"/>
      <c r="K1632" s="132"/>
      <c r="L1632" s="133"/>
      <c r="M1632" s="134"/>
      <c r="N1632" s="132"/>
      <c r="O1632" s="132"/>
      <c r="P1632" s="134" t="str">
        <f t="shared" si="356"/>
        <v>nepildyti</v>
      </c>
      <c r="Q1632" s="135" t="str">
        <f t="shared" si="35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64"/>
        <v>0</v>
      </c>
      <c r="BH1632" s="54">
        <f t="shared" si="357"/>
        <v>0</v>
      </c>
      <c r="BI1632" s="54">
        <f t="shared" si="352"/>
        <v>0</v>
      </c>
      <c r="BJ1632" s="54">
        <f t="shared" si="365"/>
        <v>0</v>
      </c>
      <c r="BK1632" s="54">
        <f t="shared" si="353"/>
        <v>0</v>
      </c>
      <c r="BL1632" s="54">
        <f t="shared" si="358"/>
        <v>0</v>
      </c>
      <c r="BM1632" s="54">
        <f t="shared" si="359"/>
        <v>0</v>
      </c>
      <c r="BN1632" s="54" t="str">
        <f t="shared" si="360"/>
        <v>ne</v>
      </c>
      <c r="BO1632" s="54" t="str">
        <f t="shared" si="361"/>
        <v>ne</v>
      </c>
      <c r="BP1632" s="54" t="str">
        <f t="shared" si="361"/>
        <v>ne</v>
      </c>
      <c r="BQ1632" s="54" t="str">
        <f t="shared" si="362"/>
        <v>ne</v>
      </c>
      <c r="BR1632" s="54" t="str">
        <f t="shared" si="363"/>
        <v>ne</v>
      </c>
      <c r="BS1632" s="54" t="str">
        <f t="shared" si="354"/>
        <v>ne</v>
      </c>
    </row>
    <row r="1633" spans="2:71" x14ac:dyDescent="0.2">
      <c r="B1633" s="54" t="e">
        <f>VLOOKUP(E1633,'VPS1'!$J$10:$J$29,1,FALSE)</f>
        <v>#N/A</v>
      </c>
      <c r="C1633" s="131" t="str">
        <f t="shared" si="355"/>
        <v/>
      </c>
      <c r="D1633" s="132"/>
      <c r="E1633" s="132"/>
      <c r="F1633" s="55"/>
      <c r="G1633" s="132"/>
      <c r="H1633" s="132"/>
      <c r="I1633" s="132"/>
      <c r="J1633" s="132"/>
      <c r="K1633" s="132"/>
      <c r="L1633" s="133"/>
      <c r="M1633" s="134"/>
      <c r="N1633" s="132"/>
      <c r="O1633" s="132"/>
      <c r="P1633" s="134" t="str">
        <f t="shared" si="356"/>
        <v>nepildyti</v>
      </c>
      <c r="Q1633" s="135" t="str">
        <f t="shared" si="35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64"/>
        <v>0</v>
      </c>
      <c r="BH1633" s="54">
        <f t="shared" si="357"/>
        <v>0</v>
      </c>
      <c r="BI1633" s="54">
        <f t="shared" si="352"/>
        <v>0</v>
      </c>
      <c r="BJ1633" s="54">
        <f t="shared" si="365"/>
        <v>0</v>
      </c>
      <c r="BK1633" s="54">
        <f t="shared" si="353"/>
        <v>0</v>
      </c>
      <c r="BL1633" s="54">
        <f t="shared" si="358"/>
        <v>0</v>
      </c>
      <c r="BM1633" s="54">
        <f t="shared" si="359"/>
        <v>0</v>
      </c>
      <c r="BN1633" s="54" t="str">
        <f t="shared" si="360"/>
        <v>ne</v>
      </c>
      <c r="BO1633" s="54" t="str">
        <f t="shared" si="361"/>
        <v>ne</v>
      </c>
      <c r="BP1633" s="54" t="str">
        <f t="shared" si="361"/>
        <v>ne</v>
      </c>
      <c r="BQ1633" s="54" t="str">
        <f t="shared" si="362"/>
        <v>ne</v>
      </c>
      <c r="BR1633" s="54" t="str">
        <f t="shared" si="363"/>
        <v>ne</v>
      </c>
      <c r="BS1633" s="54" t="str">
        <f t="shared" si="354"/>
        <v>ne</v>
      </c>
    </row>
    <row r="1634" spans="2:71" x14ac:dyDescent="0.2">
      <c r="B1634" s="54" t="e">
        <f>VLOOKUP(E1634,'VPS1'!$J$10:$J$29,1,FALSE)</f>
        <v>#N/A</v>
      </c>
      <c r="C1634" s="131" t="str">
        <f t="shared" si="355"/>
        <v/>
      </c>
      <c r="D1634" s="132"/>
      <c r="E1634" s="132"/>
      <c r="F1634" s="55"/>
      <c r="G1634" s="132"/>
      <c r="H1634" s="132"/>
      <c r="I1634" s="132"/>
      <c r="J1634" s="132"/>
      <c r="K1634" s="132"/>
      <c r="L1634" s="133"/>
      <c r="M1634" s="134"/>
      <c r="N1634" s="132"/>
      <c r="O1634" s="132"/>
      <c r="P1634" s="134" t="str">
        <f t="shared" si="356"/>
        <v>nepildyti</v>
      </c>
      <c r="Q1634" s="135" t="str">
        <f t="shared" si="35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64"/>
        <v>0</v>
      </c>
      <c r="BH1634" s="54">
        <f t="shared" si="357"/>
        <v>0</v>
      </c>
      <c r="BI1634" s="54">
        <f t="shared" si="352"/>
        <v>0</v>
      </c>
      <c r="BJ1634" s="54">
        <f t="shared" si="365"/>
        <v>0</v>
      </c>
      <c r="BK1634" s="54">
        <f t="shared" si="353"/>
        <v>0</v>
      </c>
      <c r="BL1634" s="54">
        <f t="shared" si="358"/>
        <v>0</v>
      </c>
      <c r="BM1634" s="54">
        <f t="shared" si="359"/>
        <v>0</v>
      </c>
      <c r="BN1634" s="54" t="str">
        <f t="shared" si="360"/>
        <v>ne</v>
      </c>
      <c r="BO1634" s="54" t="str">
        <f t="shared" si="361"/>
        <v>ne</v>
      </c>
      <c r="BP1634" s="54" t="str">
        <f t="shared" si="361"/>
        <v>ne</v>
      </c>
      <c r="BQ1634" s="54" t="str">
        <f t="shared" si="362"/>
        <v>ne</v>
      </c>
      <c r="BR1634" s="54" t="str">
        <f t="shared" si="363"/>
        <v>ne</v>
      </c>
      <c r="BS1634" s="54" t="str">
        <f t="shared" si="354"/>
        <v>ne</v>
      </c>
    </row>
    <row r="1635" spans="2:71" x14ac:dyDescent="0.2">
      <c r="B1635" s="54" t="e">
        <f>VLOOKUP(E1635,'VPS1'!$J$10:$J$29,1,FALSE)</f>
        <v>#N/A</v>
      </c>
      <c r="C1635" s="131" t="str">
        <f t="shared" si="355"/>
        <v/>
      </c>
      <c r="D1635" s="132"/>
      <c r="E1635" s="132"/>
      <c r="F1635" s="55"/>
      <c r="G1635" s="132"/>
      <c r="H1635" s="132"/>
      <c r="I1635" s="132"/>
      <c r="J1635" s="132"/>
      <c r="K1635" s="132"/>
      <c r="L1635" s="133"/>
      <c r="M1635" s="134"/>
      <c r="N1635" s="132"/>
      <c r="O1635" s="132"/>
      <c r="P1635" s="134" t="str">
        <f t="shared" si="356"/>
        <v>nepildyti</v>
      </c>
      <c r="Q1635" s="135" t="str">
        <f t="shared" si="35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64"/>
        <v>0</v>
      </c>
      <c r="BH1635" s="54">
        <f t="shared" si="357"/>
        <v>0</v>
      </c>
      <c r="BI1635" s="54">
        <f t="shared" si="352"/>
        <v>0</v>
      </c>
      <c r="BJ1635" s="54">
        <f t="shared" si="365"/>
        <v>0</v>
      </c>
      <c r="BK1635" s="54">
        <f t="shared" si="353"/>
        <v>0</v>
      </c>
      <c r="BL1635" s="54">
        <f t="shared" si="358"/>
        <v>0</v>
      </c>
      <c r="BM1635" s="54">
        <f t="shared" si="359"/>
        <v>0</v>
      </c>
      <c r="BN1635" s="54" t="str">
        <f t="shared" si="360"/>
        <v>ne</v>
      </c>
      <c r="BO1635" s="54" t="str">
        <f t="shared" si="361"/>
        <v>ne</v>
      </c>
      <c r="BP1635" s="54" t="str">
        <f t="shared" si="361"/>
        <v>ne</v>
      </c>
      <c r="BQ1635" s="54" t="str">
        <f t="shared" si="362"/>
        <v>ne</v>
      </c>
      <c r="BR1635" s="54" t="str">
        <f t="shared" si="363"/>
        <v>ne</v>
      </c>
      <c r="BS1635" s="54" t="str">
        <f t="shared" si="354"/>
        <v>ne</v>
      </c>
    </row>
    <row r="1636" spans="2:71" x14ac:dyDescent="0.2">
      <c r="B1636" s="54" t="e">
        <f>VLOOKUP(E1636,'VPS1'!$J$10:$J$29,1,FALSE)</f>
        <v>#N/A</v>
      </c>
      <c r="C1636" s="131" t="str">
        <f t="shared" si="355"/>
        <v/>
      </c>
      <c r="D1636" s="132"/>
      <c r="E1636" s="132"/>
      <c r="F1636" s="55"/>
      <c r="G1636" s="132"/>
      <c r="H1636" s="132"/>
      <c r="I1636" s="132"/>
      <c r="J1636" s="132"/>
      <c r="K1636" s="132"/>
      <c r="L1636" s="133"/>
      <c r="M1636" s="134"/>
      <c r="N1636" s="132"/>
      <c r="O1636" s="132"/>
      <c r="P1636" s="134" t="str">
        <f t="shared" si="356"/>
        <v>nepildyti</v>
      </c>
      <c r="Q1636" s="135" t="str">
        <f t="shared" si="35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64"/>
        <v>0</v>
      </c>
      <c r="BH1636" s="54">
        <f t="shared" si="357"/>
        <v>0</v>
      </c>
      <c r="BI1636" s="54">
        <f t="shared" si="352"/>
        <v>0</v>
      </c>
      <c r="BJ1636" s="54">
        <f t="shared" si="365"/>
        <v>0</v>
      </c>
      <c r="BK1636" s="54">
        <f t="shared" si="353"/>
        <v>0</v>
      </c>
      <c r="BL1636" s="54">
        <f t="shared" si="358"/>
        <v>0</v>
      </c>
      <c r="BM1636" s="54">
        <f t="shared" si="359"/>
        <v>0</v>
      </c>
      <c r="BN1636" s="54" t="str">
        <f t="shared" si="360"/>
        <v>ne</v>
      </c>
      <c r="BO1636" s="54" t="str">
        <f t="shared" si="361"/>
        <v>ne</v>
      </c>
      <c r="BP1636" s="54" t="str">
        <f t="shared" si="361"/>
        <v>ne</v>
      </c>
      <c r="BQ1636" s="54" t="str">
        <f t="shared" si="362"/>
        <v>ne</v>
      </c>
      <c r="BR1636" s="54" t="str">
        <f t="shared" si="363"/>
        <v>ne</v>
      </c>
      <c r="BS1636" s="54" t="str">
        <f t="shared" si="354"/>
        <v>ne</v>
      </c>
    </row>
    <row r="1637" spans="2:71" x14ac:dyDescent="0.2">
      <c r="B1637" s="54" t="e">
        <f>VLOOKUP(E1637,'VPS1'!$J$10:$J$29,1,FALSE)</f>
        <v>#N/A</v>
      </c>
      <c r="C1637" s="131" t="str">
        <f t="shared" si="355"/>
        <v/>
      </c>
      <c r="D1637" s="132"/>
      <c r="E1637" s="132"/>
      <c r="F1637" s="55"/>
      <c r="G1637" s="132"/>
      <c r="H1637" s="132"/>
      <c r="I1637" s="132"/>
      <c r="J1637" s="132"/>
      <c r="K1637" s="132"/>
      <c r="L1637" s="133"/>
      <c r="M1637" s="134"/>
      <c r="N1637" s="132"/>
      <c r="O1637" s="132"/>
      <c r="P1637" s="134" t="str">
        <f t="shared" si="356"/>
        <v>nepildyti</v>
      </c>
      <c r="Q1637" s="135" t="str">
        <f t="shared" si="35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64"/>
        <v>0</v>
      </c>
      <c r="BH1637" s="54">
        <f t="shared" si="357"/>
        <v>0</v>
      </c>
      <c r="BI1637" s="54">
        <f t="shared" si="352"/>
        <v>0</v>
      </c>
      <c r="BJ1637" s="54">
        <f t="shared" si="365"/>
        <v>0</v>
      </c>
      <c r="BK1637" s="54">
        <f t="shared" si="353"/>
        <v>0</v>
      </c>
      <c r="BL1637" s="54">
        <f t="shared" si="358"/>
        <v>0</v>
      </c>
      <c r="BM1637" s="54">
        <f t="shared" si="359"/>
        <v>0</v>
      </c>
      <c r="BN1637" s="54" t="str">
        <f t="shared" si="360"/>
        <v>ne</v>
      </c>
      <c r="BO1637" s="54" t="str">
        <f t="shared" si="361"/>
        <v>ne</v>
      </c>
      <c r="BP1637" s="54" t="str">
        <f t="shared" si="361"/>
        <v>ne</v>
      </c>
      <c r="BQ1637" s="54" t="str">
        <f t="shared" si="362"/>
        <v>ne</v>
      </c>
      <c r="BR1637" s="54" t="str">
        <f t="shared" si="363"/>
        <v>ne</v>
      </c>
      <c r="BS1637" s="54" t="str">
        <f t="shared" si="354"/>
        <v>ne</v>
      </c>
    </row>
    <row r="1638" spans="2:71" x14ac:dyDescent="0.2">
      <c r="B1638" s="54" t="e">
        <f>VLOOKUP(E1638,'VPS1'!$J$10:$J$29,1,FALSE)</f>
        <v>#N/A</v>
      </c>
      <c r="C1638" s="131" t="str">
        <f t="shared" si="355"/>
        <v/>
      </c>
      <c r="D1638" s="132"/>
      <c r="E1638" s="132"/>
      <c r="F1638" s="55"/>
      <c r="G1638" s="132"/>
      <c r="H1638" s="132"/>
      <c r="I1638" s="132"/>
      <c r="J1638" s="132"/>
      <c r="K1638" s="132"/>
      <c r="L1638" s="133"/>
      <c r="M1638" s="134"/>
      <c r="N1638" s="132"/>
      <c r="O1638" s="132"/>
      <c r="P1638" s="134" t="str">
        <f t="shared" si="356"/>
        <v>nepildyti</v>
      </c>
      <c r="Q1638" s="135" t="str">
        <f t="shared" si="35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64"/>
        <v>0</v>
      </c>
      <c r="BH1638" s="54">
        <f t="shared" si="357"/>
        <v>0</v>
      </c>
      <c r="BI1638" s="54">
        <f t="shared" si="352"/>
        <v>0</v>
      </c>
      <c r="BJ1638" s="54">
        <f t="shared" si="365"/>
        <v>0</v>
      </c>
      <c r="BK1638" s="54">
        <f t="shared" si="353"/>
        <v>0</v>
      </c>
      <c r="BL1638" s="54">
        <f t="shared" si="358"/>
        <v>0</v>
      </c>
      <c r="BM1638" s="54">
        <f t="shared" si="359"/>
        <v>0</v>
      </c>
      <c r="BN1638" s="54" t="str">
        <f t="shared" si="360"/>
        <v>ne</v>
      </c>
      <c r="BO1638" s="54" t="str">
        <f t="shared" si="361"/>
        <v>ne</v>
      </c>
      <c r="BP1638" s="54" t="str">
        <f t="shared" si="361"/>
        <v>ne</v>
      </c>
      <c r="BQ1638" s="54" t="str">
        <f t="shared" si="362"/>
        <v>ne</v>
      </c>
      <c r="BR1638" s="54" t="str">
        <f t="shared" si="363"/>
        <v>ne</v>
      </c>
      <c r="BS1638" s="54" t="str">
        <f t="shared" si="354"/>
        <v>ne</v>
      </c>
    </row>
    <row r="1639" spans="2:71" x14ac:dyDescent="0.2">
      <c r="B1639" s="54" t="e">
        <f>VLOOKUP(E1639,'VPS1'!$J$10:$J$29,1,FALSE)</f>
        <v>#N/A</v>
      </c>
      <c r="C1639" s="131" t="str">
        <f t="shared" si="355"/>
        <v/>
      </c>
      <c r="D1639" s="132"/>
      <c r="E1639" s="132"/>
      <c r="F1639" s="55"/>
      <c r="G1639" s="132"/>
      <c r="H1639" s="132"/>
      <c r="I1639" s="132"/>
      <c r="J1639" s="132"/>
      <c r="K1639" s="132"/>
      <c r="L1639" s="133"/>
      <c r="M1639" s="134"/>
      <c r="N1639" s="132"/>
      <c r="O1639" s="132"/>
      <c r="P1639" s="134" t="str">
        <f t="shared" si="356"/>
        <v>nepildyti</v>
      </c>
      <c r="Q1639" s="135" t="str">
        <f t="shared" si="35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64"/>
        <v>0</v>
      </c>
      <c r="BH1639" s="54">
        <f t="shared" si="357"/>
        <v>0</v>
      </c>
      <c r="BI1639" s="54">
        <f t="shared" si="352"/>
        <v>0</v>
      </c>
      <c r="BJ1639" s="54">
        <f t="shared" si="365"/>
        <v>0</v>
      </c>
      <c r="BK1639" s="54">
        <f t="shared" si="353"/>
        <v>0</v>
      </c>
      <c r="BL1639" s="54">
        <f t="shared" si="358"/>
        <v>0</v>
      </c>
      <c r="BM1639" s="54">
        <f t="shared" si="359"/>
        <v>0</v>
      </c>
      <c r="BN1639" s="54" t="str">
        <f t="shared" si="360"/>
        <v>ne</v>
      </c>
      <c r="BO1639" s="54" t="str">
        <f t="shared" si="361"/>
        <v>ne</v>
      </c>
      <c r="BP1639" s="54" t="str">
        <f t="shared" si="361"/>
        <v>ne</v>
      </c>
      <c r="BQ1639" s="54" t="str">
        <f t="shared" si="362"/>
        <v>ne</v>
      </c>
      <c r="BR1639" s="54" t="str">
        <f t="shared" si="363"/>
        <v>ne</v>
      </c>
      <c r="BS1639" s="54" t="str">
        <f t="shared" si="354"/>
        <v>ne</v>
      </c>
    </row>
    <row r="1640" spans="2:71" x14ac:dyDescent="0.2">
      <c r="B1640" s="54" t="e">
        <f>VLOOKUP(E1640,'VPS1'!$J$10:$J$29,1,FALSE)</f>
        <v>#N/A</v>
      </c>
      <c r="C1640" s="131" t="str">
        <f t="shared" si="355"/>
        <v/>
      </c>
      <c r="D1640" s="132"/>
      <c r="E1640" s="132"/>
      <c r="F1640" s="55"/>
      <c r="G1640" s="132"/>
      <c r="H1640" s="132"/>
      <c r="I1640" s="132"/>
      <c r="J1640" s="132"/>
      <c r="K1640" s="132"/>
      <c r="L1640" s="133"/>
      <c r="M1640" s="134"/>
      <c r="N1640" s="132"/>
      <c r="O1640" s="132"/>
      <c r="P1640" s="134" t="str">
        <f t="shared" si="356"/>
        <v>nepildyti</v>
      </c>
      <c r="Q1640" s="135" t="str">
        <f t="shared" si="35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64"/>
        <v>0</v>
      </c>
      <c r="BH1640" s="54">
        <f t="shared" si="357"/>
        <v>0</v>
      </c>
      <c r="BI1640" s="54">
        <f t="shared" si="352"/>
        <v>0</v>
      </c>
      <c r="BJ1640" s="54">
        <f t="shared" si="365"/>
        <v>0</v>
      </c>
      <c r="BK1640" s="54">
        <f t="shared" si="353"/>
        <v>0</v>
      </c>
      <c r="BL1640" s="54">
        <f t="shared" si="358"/>
        <v>0</v>
      </c>
      <c r="BM1640" s="54">
        <f t="shared" si="359"/>
        <v>0</v>
      </c>
      <c r="BN1640" s="54" t="str">
        <f t="shared" si="360"/>
        <v>ne</v>
      </c>
      <c r="BO1640" s="54" t="str">
        <f t="shared" si="361"/>
        <v>ne</v>
      </c>
      <c r="BP1640" s="54" t="str">
        <f t="shared" si="361"/>
        <v>ne</v>
      </c>
      <c r="BQ1640" s="54" t="str">
        <f t="shared" si="362"/>
        <v>ne</v>
      </c>
      <c r="BR1640" s="54" t="str">
        <f t="shared" si="363"/>
        <v>ne</v>
      </c>
      <c r="BS1640" s="54" t="str">
        <f t="shared" si="354"/>
        <v>ne</v>
      </c>
    </row>
    <row r="1641" spans="2:71" x14ac:dyDescent="0.2">
      <c r="B1641" s="54" t="e">
        <f>VLOOKUP(E1641,'VPS1'!$J$10:$J$29,1,FALSE)</f>
        <v>#N/A</v>
      </c>
      <c r="C1641" s="131" t="str">
        <f t="shared" si="355"/>
        <v/>
      </c>
      <c r="D1641" s="132"/>
      <c r="E1641" s="132"/>
      <c r="F1641" s="55"/>
      <c r="G1641" s="132"/>
      <c r="H1641" s="132"/>
      <c r="I1641" s="132"/>
      <c r="J1641" s="132"/>
      <c r="K1641" s="132"/>
      <c r="L1641" s="133"/>
      <c r="M1641" s="134"/>
      <c r="N1641" s="132"/>
      <c r="O1641" s="132"/>
      <c r="P1641" s="134" t="str">
        <f t="shared" si="356"/>
        <v>nepildyti</v>
      </c>
      <c r="Q1641" s="135" t="str">
        <f t="shared" si="35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64"/>
        <v>0</v>
      </c>
      <c r="BH1641" s="54">
        <f t="shared" si="357"/>
        <v>0</v>
      </c>
      <c r="BI1641" s="54">
        <f t="shared" si="352"/>
        <v>0</v>
      </c>
      <c r="BJ1641" s="54">
        <f t="shared" si="365"/>
        <v>0</v>
      </c>
      <c r="BK1641" s="54">
        <f t="shared" si="353"/>
        <v>0</v>
      </c>
      <c r="BL1641" s="54">
        <f t="shared" si="358"/>
        <v>0</v>
      </c>
      <c r="BM1641" s="54">
        <f t="shared" si="359"/>
        <v>0</v>
      </c>
      <c r="BN1641" s="54" t="str">
        <f t="shared" si="360"/>
        <v>ne</v>
      </c>
      <c r="BO1641" s="54" t="str">
        <f t="shared" si="361"/>
        <v>ne</v>
      </c>
      <c r="BP1641" s="54" t="str">
        <f t="shared" si="361"/>
        <v>ne</v>
      </c>
      <c r="BQ1641" s="54" t="str">
        <f t="shared" si="362"/>
        <v>ne</v>
      </c>
      <c r="BR1641" s="54" t="str">
        <f t="shared" si="363"/>
        <v>ne</v>
      </c>
      <c r="BS1641" s="54" t="str">
        <f t="shared" si="354"/>
        <v>ne</v>
      </c>
    </row>
    <row r="1642" spans="2:71" x14ac:dyDescent="0.2">
      <c r="B1642" s="54" t="e">
        <f>VLOOKUP(E1642,'VPS1'!$J$10:$J$29,1,FALSE)</f>
        <v>#N/A</v>
      </c>
      <c r="C1642" s="131" t="str">
        <f t="shared" si="355"/>
        <v/>
      </c>
      <c r="D1642" s="132"/>
      <c r="E1642" s="132"/>
      <c r="F1642" s="55"/>
      <c r="G1642" s="132"/>
      <c r="H1642" s="132"/>
      <c r="I1642" s="132"/>
      <c r="J1642" s="132"/>
      <c r="K1642" s="132"/>
      <c r="L1642" s="133"/>
      <c r="M1642" s="134"/>
      <c r="N1642" s="132"/>
      <c r="O1642" s="132"/>
      <c r="P1642" s="134" t="str">
        <f t="shared" si="356"/>
        <v>nepildyti</v>
      </c>
      <c r="Q1642" s="135" t="str">
        <f t="shared" si="35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64"/>
        <v>0</v>
      </c>
      <c r="BH1642" s="54">
        <f t="shared" si="357"/>
        <v>0</v>
      </c>
      <c r="BI1642" s="54">
        <f t="shared" si="352"/>
        <v>0</v>
      </c>
      <c r="BJ1642" s="54">
        <f t="shared" si="365"/>
        <v>0</v>
      </c>
      <c r="BK1642" s="54">
        <f t="shared" si="353"/>
        <v>0</v>
      </c>
      <c r="BL1642" s="54">
        <f t="shared" si="358"/>
        <v>0</v>
      </c>
      <c r="BM1642" s="54">
        <f t="shared" si="359"/>
        <v>0</v>
      </c>
      <c r="BN1642" s="54" t="str">
        <f t="shared" si="360"/>
        <v>ne</v>
      </c>
      <c r="BO1642" s="54" t="str">
        <f t="shared" si="361"/>
        <v>ne</v>
      </c>
      <c r="BP1642" s="54" t="str">
        <f t="shared" si="361"/>
        <v>ne</v>
      </c>
      <c r="BQ1642" s="54" t="str">
        <f t="shared" si="362"/>
        <v>ne</v>
      </c>
      <c r="BR1642" s="54" t="str">
        <f t="shared" si="363"/>
        <v>ne</v>
      </c>
      <c r="BS1642" s="54" t="str">
        <f t="shared" si="354"/>
        <v>ne</v>
      </c>
    </row>
    <row r="1643" spans="2:71" x14ac:dyDescent="0.2">
      <c r="B1643" s="54" t="e">
        <f>VLOOKUP(E1643,'VPS1'!$J$10:$J$29,1,FALSE)</f>
        <v>#N/A</v>
      </c>
      <c r="C1643" s="131" t="str">
        <f t="shared" si="355"/>
        <v/>
      </c>
      <c r="D1643" s="132"/>
      <c r="E1643" s="132"/>
      <c r="F1643" s="55"/>
      <c r="G1643" s="132"/>
      <c r="H1643" s="132"/>
      <c r="I1643" s="132"/>
      <c r="J1643" s="132"/>
      <c r="K1643" s="132"/>
      <c r="L1643" s="133"/>
      <c r="M1643" s="134"/>
      <c r="N1643" s="132"/>
      <c r="O1643" s="132"/>
      <c r="P1643" s="134" t="str">
        <f t="shared" si="356"/>
        <v>nepildyti</v>
      </c>
      <c r="Q1643" s="135" t="str">
        <f t="shared" si="35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64"/>
        <v>0</v>
      </c>
      <c r="BH1643" s="54">
        <f t="shared" si="357"/>
        <v>0</v>
      </c>
      <c r="BI1643" s="54">
        <f t="shared" si="352"/>
        <v>0</v>
      </c>
      <c r="BJ1643" s="54">
        <f t="shared" si="365"/>
        <v>0</v>
      </c>
      <c r="BK1643" s="54">
        <f t="shared" si="353"/>
        <v>0</v>
      </c>
      <c r="BL1643" s="54">
        <f t="shared" si="358"/>
        <v>0</v>
      </c>
      <c r="BM1643" s="54">
        <f t="shared" si="359"/>
        <v>0</v>
      </c>
      <c r="BN1643" s="54" t="str">
        <f t="shared" si="360"/>
        <v>ne</v>
      </c>
      <c r="BO1643" s="54" t="str">
        <f t="shared" si="361"/>
        <v>ne</v>
      </c>
      <c r="BP1643" s="54" t="str">
        <f t="shared" si="361"/>
        <v>ne</v>
      </c>
      <c r="BQ1643" s="54" t="str">
        <f t="shared" si="362"/>
        <v>ne</v>
      </c>
      <c r="BR1643" s="54" t="str">
        <f t="shared" si="363"/>
        <v>ne</v>
      </c>
      <c r="BS1643" s="54" t="str">
        <f t="shared" si="354"/>
        <v>ne</v>
      </c>
    </row>
    <row r="1644" spans="2:71" x14ac:dyDescent="0.2">
      <c r="B1644" s="54" t="e">
        <f>VLOOKUP(E1644,'VPS1'!$J$10:$J$29,1,FALSE)</f>
        <v>#N/A</v>
      </c>
      <c r="C1644" s="131" t="str">
        <f t="shared" si="355"/>
        <v/>
      </c>
      <c r="D1644" s="132"/>
      <c r="E1644" s="132"/>
      <c r="F1644" s="55"/>
      <c r="G1644" s="132"/>
      <c r="H1644" s="132"/>
      <c r="I1644" s="132"/>
      <c r="J1644" s="132"/>
      <c r="K1644" s="132"/>
      <c r="L1644" s="133"/>
      <c r="M1644" s="134"/>
      <c r="N1644" s="132"/>
      <c r="O1644" s="132"/>
      <c r="P1644" s="134" t="str">
        <f t="shared" si="356"/>
        <v>nepildyti</v>
      </c>
      <c r="Q1644" s="135" t="str">
        <f t="shared" si="35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64"/>
        <v>0</v>
      </c>
      <c r="BH1644" s="54">
        <f t="shared" si="357"/>
        <v>0</v>
      </c>
      <c r="BI1644" s="54">
        <f t="shared" si="352"/>
        <v>0</v>
      </c>
      <c r="BJ1644" s="54">
        <f t="shared" si="365"/>
        <v>0</v>
      </c>
      <c r="BK1644" s="54">
        <f t="shared" si="353"/>
        <v>0</v>
      </c>
      <c r="BL1644" s="54">
        <f t="shared" si="358"/>
        <v>0</v>
      </c>
      <c r="BM1644" s="54">
        <f t="shared" si="359"/>
        <v>0</v>
      </c>
      <c r="BN1644" s="54" t="str">
        <f t="shared" si="360"/>
        <v>ne</v>
      </c>
      <c r="BO1644" s="54" t="str">
        <f t="shared" si="361"/>
        <v>ne</v>
      </c>
      <c r="BP1644" s="54" t="str">
        <f t="shared" si="361"/>
        <v>ne</v>
      </c>
      <c r="BQ1644" s="54" t="str">
        <f t="shared" si="362"/>
        <v>ne</v>
      </c>
      <c r="BR1644" s="54" t="str">
        <f t="shared" si="363"/>
        <v>ne</v>
      </c>
      <c r="BS1644" s="54" t="str">
        <f t="shared" si="354"/>
        <v>ne</v>
      </c>
    </row>
    <row r="1645" spans="2:71" x14ac:dyDescent="0.2">
      <c r="B1645" s="54" t="e">
        <f>VLOOKUP(E1645,'VPS1'!$J$10:$J$29,1,FALSE)</f>
        <v>#N/A</v>
      </c>
      <c r="C1645" s="131" t="str">
        <f t="shared" si="355"/>
        <v/>
      </c>
      <c r="D1645" s="132"/>
      <c r="E1645" s="132"/>
      <c r="F1645" s="55"/>
      <c r="G1645" s="132"/>
      <c r="H1645" s="132"/>
      <c r="I1645" s="132"/>
      <c r="J1645" s="132"/>
      <c r="K1645" s="132"/>
      <c r="L1645" s="133"/>
      <c r="M1645" s="134"/>
      <c r="N1645" s="132"/>
      <c r="O1645" s="132"/>
      <c r="P1645" s="134" t="str">
        <f t="shared" si="356"/>
        <v>nepildyti</v>
      </c>
      <c r="Q1645" s="135" t="str">
        <f t="shared" si="35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64"/>
        <v>0</v>
      </c>
      <c r="BH1645" s="54">
        <f t="shared" si="357"/>
        <v>0</v>
      </c>
      <c r="BI1645" s="54">
        <f t="shared" si="352"/>
        <v>0</v>
      </c>
      <c r="BJ1645" s="54">
        <f t="shared" si="365"/>
        <v>0</v>
      </c>
      <c r="BK1645" s="54">
        <f t="shared" si="353"/>
        <v>0</v>
      </c>
      <c r="BL1645" s="54">
        <f t="shared" si="358"/>
        <v>0</v>
      </c>
      <c r="BM1645" s="54">
        <f t="shared" si="359"/>
        <v>0</v>
      </c>
      <c r="BN1645" s="54" t="str">
        <f t="shared" si="360"/>
        <v>ne</v>
      </c>
      <c r="BO1645" s="54" t="str">
        <f t="shared" si="361"/>
        <v>ne</v>
      </c>
      <c r="BP1645" s="54" t="str">
        <f t="shared" si="361"/>
        <v>ne</v>
      </c>
      <c r="BQ1645" s="54" t="str">
        <f t="shared" si="362"/>
        <v>ne</v>
      </c>
      <c r="BR1645" s="54" t="str">
        <f t="shared" si="363"/>
        <v>ne</v>
      </c>
      <c r="BS1645" s="54" t="str">
        <f t="shared" si="354"/>
        <v>ne</v>
      </c>
    </row>
    <row r="1646" spans="2:71" x14ac:dyDescent="0.2">
      <c r="B1646" s="54" t="e">
        <f>VLOOKUP(E1646,'VPS1'!$J$10:$J$29,1,FALSE)</f>
        <v>#N/A</v>
      </c>
      <c r="C1646" s="131" t="str">
        <f t="shared" si="355"/>
        <v/>
      </c>
      <c r="D1646" s="132"/>
      <c r="E1646" s="132"/>
      <c r="F1646" s="55"/>
      <c r="G1646" s="132"/>
      <c r="H1646" s="132"/>
      <c r="I1646" s="132"/>
      <c r="J1646" s="132"/>
      <c r="K1646" s="132"/>
      <c r="L1646" s="133"/>
      <c r="M1646" s="134"/>
      <c r="N1646" s="132"/>
      <c r="O1646" s="132"/>
      <c r="P1646" s="134" t="str">
        <f t="shared" si="356"/>
        <v>nepildyti</v>
      </c>
      <c r="Q1646" s="135" t="str">
        <f t="shared" si="35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64"/>
        <v>0</v>
      </c>
      <c r="BH1646" s="54">
        <f t="shared" si="357"/>
        <v>0</v>
      </c>
      <c r="BI1646" s="54">
        <f t="shared" si="352"/>
        <v>0</v>
      </c>
      <c r="BJ1646" s="54">
        <f t="shared" si="365"/>
        <v>0</v>
      </c>
      <c r="BK1646" s="54">
        <f t="shared" si="353"/>
        <v>0</v>
      </c>
      <c r="BL1646" s="54">
        <f t="shared" si="358"/>
        <v>0</v>
      </c>
      <c r="BM1646" s="54">
        <f t="shared" si="359"/>
        <v>0</v>
      </c>
      <c r="BN1646" s="54" t="str">
        <f t="shared" si="360"/>
        <v>ne</v>
      </c>
      <c r="BO1646" s="54" t="str">
        <f t="shared" si="361"/>
        <v>ne</v>
      </c>
      <c r="BP1646" s="54" t="str">
        <f t="shared" si="361"/>
        <v>ne</v>
      </c>
      <c r="BQ1646" s="54" t="str">
        <f t="shared" si="362"/>
        <v>ne</v>
      </c>
      <c r="BR1646" s="54" t="str">
        <f t="shared" si="363"/>
        <v>ne</v>
      </c>
      <c r="BS1646" s="54" t="str">
        <f t="shared" si="354"/>
        <v>ne</v>
      </c>
    </row>
    <row r="1647" spans="2:71" x14ac:dyDescent="0.2">
      <c r="B1647" s="54" t="e">
        <f>VLOOKUP(E1647,'VPS1'!$J$10:$J$29,1,FALSE)</f>
        <v>#N/A</v>
      </c>
      <c r="C1647" s="131" t="str">
        <f t="shared" si="355"/>
        <v/>
      </c>
      <c r="D1647" s="132"/>
      <c r="E1647" s="132"/>
      <c r="F1647" s="55"/>
      <c r="G1647" s="132"/>
      <c r="H1647" s="132"/>
      <c r="I1647" s="132"/>
      <c r="J1647" s="132"/>
      <c r="K1647" s="132"/>
      <c r="L1647" s="133"/>
      <c r="M1647" s="134"/>
      <c r="N1647" s="132"/>
      <c r="O1647" s="132"/>
      <c r="P1647" s="134" t="str">
        <f t="shared" si="356"/>
        <v>nepildyti</v>
      </c>
      <c r="Q1647" s="135" t="str">
        <f t="shared" si="35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64"/>
        <v>0</v>
      </c>
      <c r="BH1647" s="54">
        <f t="shared" si="357"/>
        <v>0</v>
      </c>
      <c r="BI1647" s="54">
        <f t="shared" si="352"/>
        <v>0</v>
      </c>
      <c r="BJ1647" s="54">
        <f t="shared" si="365"/>
        <v>0</v>
      </c>
      <c r="BK1647" s="54">
        <f t="shared" si="353"/>
        <v>0</v>
      </c>
      <c r="BL1647" s="54">
        <f t="shared" si="358"/>
        <v>0</v>
      </c>
      <c r="BM1647" s="54">
        <f t="shared" si="359"/>
        <v>0</v>
      </c>
      <c r="BN1647" s="54" t="str">
        <f t="shared" si="360"/>
        <v>ne</v>
      </c>
      <c r="BO1647" s="54" t="str">
        <f t="shared" si="361"/>
        <v>ne</v>
      </c>
      <c r="BP1647" s="54" t="str">
        <f t="shared" si="361"/>
        <v>ne</v>
      </c>
      <c r="BQ1647" s="54" t="str">
        <f t="shared" si="362"/>
        <v>ne</v>
      </c>
      <c r="BR1647" s="54" t="str">
        <f t="shared" si="363"/>
        <v>ne</v>
      </c>
      <c r="BS1647" s="54" t="str">
        <f t="shared" si="354"/>
        <v>ne</v>
      </c>
    </row>
    <row r="1648" spans="2:71" x14ac:dyDescent="0.2">
      <c r="B1648" s="54" t="e">
        <f>VLOOKUP(E1648,'VPS1'!$J$10:$J$29,1,FALSE)</f>
        <v>#N/A</v>
      </c>
      <c r="C1648" s="131" t="str">
        <f t="shared" si="355"/>
        <v/>
      </c>
      <c r="D1648" s="132"/>
      <c r="E1648" s="132"/>
      <c r="F1648" s="55"/>
      <c r="G1648" s="132"/>
      <c r="H1648" s="132"/>
      <c r="I1648" s="132"/>
      <c r="J1648" s="132"/>
      <c r="K1648" s="132"/>
      <c r="L1648" s="133"/>
      <c r="M1648" s="134"/>
      <c r="N1648" s="132"/>
      <c r="O1648" s="132"/>
      <c r="P1648" s="134" t="str">
        <f t="shared" si="356"/>
        <v>nepildyti</v>
      </c>
      <c r="Q1648" s="135" t="str">
        <f t="shared" si="35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64"/>
        <v>0</v>
      </c>
      <c r="BH1648" s="54">
        <f t="shared" si="357"/>
        <v>0</v>
      </c>
      <c r="BI1648" s="54">
        <f t="shared" si="352"/>
        <v>0</v>
      </c>
      <c r="BJ1648" s="54">
        <f t="shared" si="365"/>
        <v>0</v>
      </c>
      <c r="BK1648" s="54">
        <f t="shared" si="353"/>
        <v>0</v>
      </c>
      <c r="BL1648" s="54">
        <f t="shared" si="358"/>
        <v>0</v>
      </c>
      <c r="BM1648" s="54">
        <f t="shared" si="359"/>
        <v>0</v>
      </c>
      <c r="BN1648" s="54" t="str">
        <f t="shared" si="360"/>
        <v>ne</v>
      </c>
      <c r="BO1648" s="54" t="str">
        <f t="shared" si="361"/>
        <v>ne</v>
      </c>
      <c r="BP1648" s="54" t="str">
        <f t="shared" si="361"/>
        <v>ne</v>
      </c>
      <c r="BQ1648" s="54" t="str">
        <f t="shared" si="362"/>
        <v>ne</v>
      </c>
      <c r="BR1648" s="54" t="str">
        <f t="shared" si="363"/>
        <v>ne</v>
      </c>
      <c r="BS1648" s="54" t="str">
        <f t="shared" si="354"/>
        <v>ne</v>
      </c>
    </row>
    <row r="1649" spans="2:71" x14ac:dyDescent="0.2">
      <c r="B1649" s="54" t="e">
        <f>VLOOKUP(E1649,'VPS1'!$J$10:$J$29,1,FALSE)</f>
        <v>#N/A</v>
      </c>
      <c r="C1649" s="131" t="str">
        <f t="shared" si="355"/>
        <v/>
      </c>
      <c r="D1649" s="132"/>
      <c r="E1649" s="132"/>
      <c r="F1649" s="55"/>
      <c r="G1649" s="132"/>
      <c r="H1649" s="132"/>
      <c r="I1649" s="132"/>
      <c r="J1649" s="132"/>
      <c r="K1649" s="132"/>
      <c r="L1649" s="133"/>
      <c r="M1649" s="134"/>
      <c r="N1649" s="132"/>
      <c r="O1649" s="132"/>
      <c r="P1649" s="134" t="str">
        <f t="shared" si="356"/>
        <v>nepildyti</v>
      </c>
      <c r="Q1649" s="135" t="str">
        <f t="shared" si="35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64"/>
        <v>0</v>
      </c>
      <c r="BH1649" s="54">
        <f t="shared" si="357"/>
        <v>0</v>
      </c>
      <c r="BI1649" s="54">
        <f t="shared" si="352"/>
        <v>0</v>
      </c>
      <c r="BJ1649" s="54">
        <f t="shared" si="365"/>
        <v>0</v>
      </c>
      <c r="BK1649" s="54">
        <f t="shared" si="353"/>
        <v>0</v>
      </c>
      <c r="BL1649" s="54">
        <f t="shared" si="358"/>
        <v>0</v>
      </c>
      <c r="BM1649" s="54">
        <f t="shared" si="359"/>
        <v>0</v>
      </c>
      <c r="BN1649" s="54" t="str">
        <f t="shared" si="360"/>
        <v>ne</v>
      </c>
      <c r="BO1649" s="54" t="str">
        <f t="shared" si="361"/>
        <v>ne</v>
      </c>
      <c r="BP1649" s="54" t="str">
        <f t="shared" si="361"/>
        <v>ne</v>
      </c>
      <c r="BQ1649" s="54" t="str">
        <f t="shared" si="362"/>
        <v>ne</v>
      </c>
      <c r="BR1649" s="54" t="str">
        <f t="shared" si="363"/>
        <v>ne</v>
      </c>
      <c r="BS1649" s="54" t="str">
        <f t="shared" si="354"/>
        <v>ne</v>
      </c>
    </row>
    <row r="1650" spans="2:71" x14ac:dyDescent="0.2">
      <c r="B1650" s="54" t="e">
        <f>VLOOKUP(E1650,'VPS1'!$J$10:$J$29,1,FALSE)</f>
        <v>#N/A</v>
      </c>
      <c r="C1650" s="131" t="str">
        <f t="shared" si="355"/>
        <v/>
      </c>
      <c r="D1650" s="132"/>
      <c r="E1650" s="132"/>
      <c r="F1650" s="55"/>
      <c r="G1650" s="132"/>
      <c r="H1650" s="132"/>
      <c r="I1650" s="132"/>
      <c r="J1650" s="132"/>
      <c r="K1650" s="132"/>
      <c r="L1650" s="133"/>
      <c r="M1650" s="134"/>
      <c r="N1650" s="132"/>
      <c r="O1650" s="132"/>
      <c r="P1650" s="134" t="str">
        <f t="shared" si="356"/>
        <v>nepildyti</v>
      </c>
      <c r="Q1650" s="135" t="str">
        <f t="shared" si="35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64"/>
        <v>0</v>
      </c>
      <c r="BH1650" s="54">
        <f t="shared" si="357"/>
        <v>0</v>
      </c>
      <c r="BI1650" s="54">
        <f t="shared" si="352"/>
        <v>0</v>
      </c>
      <c r="BJ1650" s="54">
        <f t="shared" si="365"/>
        <v>0</v>
      </c>
      <c r="BK1650" s="54">
        <f t="shared" si="353"/>
        <v>0</v>
      </c>
      <c r="BL1650" s="54">
        <f t="shared" si="358"/>
        <v>0</v>
      </c>
      <c r="BM1650" s="54">
        <f t="shared" si="359"/>
        <v>0</v>
      </c>
      <c r="BN1650" s="54" t="str">
        <f t="shared" si="360"/>
        <v>ne</v>
      </c>
      <c r="BO1650" s="54" t="str">
        <f t="shared" si="361"/>
        <v>ne</v>
      </c>
      <c r="BP1650" s="54" t="str">
        <f t="shared" si="361"/>
        <v>ne</v>
      </c>
      <c r="BQ1650" s="54" t="str">
        <f t="shared" si="362"/>
        <v>ne</v>
      </c>
      <c r="BR1650" s="54" t="str">
        <f t="shared" si="363"/>
        <v>ne</v>
      </c>
      <c r="BS1650" s="54" t="str">
        <f t="shared" si="354"/>
        <v>ne</v>
      </c>
    </row>
    <row r="1651" spans="2:71" x14ac:dyDescent="0.2">
      <c r="B1651" s="54" t="e">
        <f>VLOOKUP(E1651,'VPS1'!$J$10:$J$29,1,FALSE)</f>
        <v>#N/A</v>
      </c>
      <c r="C1651" s="131" t="str">
        <f t="shared" si="355"/>
        <v/>
      </c>
      <c r="D1651" s="132"/>
      <c r="E1651" s="132"/>
      <c r="F1651" s="55"/>
      <c r="G1651" s="132"/>
      <c r="H1651" s="132"/>
      <c r="I1651" s="132"/>
      <c r="J1651" s="132"/>
      <c r="K1651" s="132"/>
      <c r="L1651" s="133"/>
      <c r="M1651" s="134"/>
      <c r="N1651" s="132"/>
      <c r="O1651" s="132"/>
      <c r="P1651" s="134" t="str">
        <f t="shared" si="356"/>
        <v>nepildyti</v>
      </c>
      <c r="Q1651" s="135" t="str">
        <f t="shared" si="35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64"/>
        <v>0</v>
      </c>
      <c r="BH1651" s="54">
        <f t="shared" si="357"/>
        <v>0</v>
      </c>
      <c r="BI1651" s="54">
        <f t="shared" si="352"/>
        <v>0</v>
      </c>
      <c r="BJ1651" s="54">
        <f t="shared" si="365"/>
        <v>0</v>
      </c>
      <c r="BK1651" s="54">
        <f t="shared" si="353"/>
        <v>0</v>
      </c>
      <c r="BL1651" s="54">
        <f t="shared" si="358"/>
        <v>0</v>
      </c>
      <c r="BM1651" s="54">
        <f t="shared" si="359"/>
        <v>0</v>
      </c>
      <c r="BN1651" s="54" t="str">
        <f t="shared" si="360"/>
        <v>ne</v>
      </c>
      <c r="BO1651" s="54" t="str">
        <f t="shared" si="361"/>
        <v>ne</v>
      </c>
      <c r="BP1651" s="54" t="str">
        <f t="shared" si="361"/>
        <v>ne</v>
      </c>
      <c r="BQ1651" s="54" t="str">
        <f t="shared" si="362"/>
        <v>ne</v>
      </c>
      <c r="BR1651" s="54" t="str">
        <f t="shared" si="363"/>
        <v>ne</v>
      </c>
      <c r="BS1651" s="54" t="str">
        <f t="shared" si="354"/>
        <v>ne</v>
      </c>
    </row>
    <row r="1652" spans="2:71" x14ac:dyDescent="0.2">
      <c r="B1652" s="54" t="e">
        <f>VLOOKUP(E1652,'VPS1'!$J$10:$J$29,1,FALSE)</f>
        <v>#N/A</v>
      </c>
      <c r="C1652" s="131" t="str">
        <f t="shared" si="355"/>
        <v/>
      </c>
      <c r="D1652" s="132"/>
      <c r="E1652" s="132"/>
      <c r="F1652" s="55"/>
      <c r="G1652" s="132"/>
      <c r="H1652" s="132"/>
      <c r="I1652" s="132"/>
      <c r="J1652" s="132"/>
      <c r="K1652" s="132"/>
      <c r="L1652" s="133"/>
      <c r="M1652" s="134"/>
      <c r="N1652" s="132"/>
      <c r="O1652" s="132"/>
      <c r="P1652" s="134" t="str">
        <f t="shared" si="356"/>
        <v>nepildyti</v>
      </c>
      <c r="Q1652" s="135" t="str">
        <f t="shared" si="35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64"/>
        <v>0</v>
      </c>
      <c r="BH1652" s="54">
        <f t="shared" si="357"/>
        <v>0</v>
      </c>
      <c r="BI1652" s="54">
        <f t="shared" si="352"/>
        <v>0</v>
      </c>
      <c r="BJ1652" s="54">
        <f t="shared" si="365"/>
        <v>0</v>
      </c>
      <c r="BK1652" s="54">
        <f t="shared" si="353"/>
        <v>0</v>
      </c>
      <c r="BL1652" s="54">
        <f t="shared" si="358"/>
        <v>0</v>
      </c>
      <c r="BM1652" s="54">
        <f t="shared" si="359"/>
        <v>0</v>
      </c>
      <c r="BN1652" s="54" t="str">
        <f t="shared" si="360"/>
        <v>ne</v>
      </c>
      <c r="BO1652" s="54" t="str">
        <f t="shared" si="361"/>
        <v>ne</v>
      </c>
      <c r="BP1652" s="54" t="str">
        <f t="shared" si="361"/>
        <v>ne</v>
      </c>
      <c r="BQ1652" s="54" t="str">
        <f t="shared" si="362"/>
        <v>ne</v>
      </c>
      <c r="BR1652" s="54" t="str">
        <f t="shared" si="363"/>
        <v>ne</v>
      </c>
      <c r="BS1652" s="54" t="str">
        <f t="shared" si="354"/>
        <v>ne</v>
      </c>
    </row>
    <row r="1653" spans="2:71" x14ac:dyDescent="0.2">
      <c r="B1653" s="54" t="e">
        <f>VLOOKUP(E1653,'VPS1'!$J$10:$J$29,1,FALSE)</f>
        <v>#N/A</v>
      </c>
      <c r="C1653" s="131" t="str">
        <f t="shared" si="355"/>
        <v/>
      </c>
      <c r="D1653" s="132"/>
      <c r="E1653" s="132"/>
      <c r="F1653" s="55"/>
      <c r="G1653" s="132"/>
      <c r="H1653" s="132"/>
      <c r="I1653" s="132"/>
      <c r="J1653" s="132"/>
      <c r="K1653" s="132"/>
      <c r="L1653" s="133"/>
      <c r="M1653" s="134"/>
      <c r="N1653" s="132"/>
      <c r="O1653" s="132"/>
      <c r="P1653" s="134" t="str">
        <f t="shared" si="356"/>
        <v>nepildyti</v>
      </c>
      <c r="Q1653" s="135" t="str">
        <f t="shared" si="35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64"/>
        <v>0</v>
      </c>
      <c r="BH1653" s="54">
        <f t="shared" si="357"/>
        <v>0</v>
      </c>
      <c r="BI1653" s="54">
        <f t="shared" si="352"/>
        <v>0</v>
      </c>
      <c r="BJ1653" s="54">
        <f t="shared" si="365"/>
        <v>0</v>
      </c>
      <c r="BK1653" s="54">
        <f t="shared" si="353"/>
        <v>0</v>
      </c>
      <c r="BL1653" s="54">
        <f t="shared" si="358"/>
        <v>0</v>
      </c>
      <c r="BM1653" s="54">
        <f t="shared" si="359"/>
        <v>0</v>
      </c>
      <c r="BN1653" s="54" t="str">
        <f t="shared" si="360"/>
        <v>ne</v>
      </c>
      <c r="BO1653" s="54" t="str">
        <f t="shared" si="361"/>
        <v>ne</v>
      </c>
      <c r="BP1653" s="54" t="str">
        <f t="shared" si="361"/>
        <v>ne</v>
      </c>
      <c r="BQ1653" s="54" t="str">
        <f t="shared" si="362"/>
        <v>ne</v>
      </c>
      <c r="BR1653" s="54" t="str">
        <f t="shared" si="363"/>
        <v>ne</v>
      </c>
      <c r="BS1653" s="54" t="str">
        <f t="shared" si="354"/>
        <v>ne</v>
      </c>
    </row>
    <row r="1654" spans="2:71" x14ac:dyDescent="0.2">
      <c r="B1654" s="54" t="e">
        <f>VLOOKUP(E1654,'VPS1'!$J$10:$J$29,1,FALSE)</f>
        <v>#N/A</v>
      </c>
      <c r="C1654" s="131" t="str">
        <f t="shared" si="355"/>
        <v/>
      </c>
      <c r="D1654" s="132"/>
      <c r="E1654" s="132"/>
      <c r="F1654" s="55"/>
      <c r="G1654" s="132"/>
      <c r="H1654" s="132"/>
      <c r="I1654" s="132"/>
      <c r="J1654" s="132"/>
      <c r="K1654" s="132"/>
      <c r="L1654" s="133"/>
      <c r="M1654" s="134"/>
      <c r="N1654" s="132"/>
      <c r="O1654" s="132"/>
      <c r="P1654" s="134" t="str">
        <f t="shared" si="356"/>
        <v>nepildyti</v>
      </c>
      <c r="Q1654" s="135" t="str">
        <f t="shared" si="35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64"/>
        <v>0</v>
      </c>
      <c r="BH1654" s="54">
        <f t="shared" si="357"/>
        <v>0</v>
      </c>
      <c r="BI1654" s="54">
        <f t="shared" si="352"/>
        <v>0</v>
      </c>
      <c r="BJ1654" s="54">
        <f t="shared" si="365"/>
        <v>0</v>
      </c>
      <c r="BK1654" s="54">
        <f t="shared" si="353"/>
        <v>0</v>
      </c>
      <c r="BL1654" s="54">
        <f t="shared" si="358"/>
        <v>0</v>
      </c>
      <c r="BM1654" s="54">
        <f t="shared" si="359"/>
        <v>0</v>
      </c>
      <c r="BN1654" s="54" t="str">
        <f t="shared" si="360"/>
        <v>ne</v>
      </c>
      <c r="BO1654" s="54" t="str">
        <f t="shared" si="361"/>
        <v>ne</v>
      </c>
      <c r="BP1654" s="54" t="str">
        <f t="shared" si="361"/>
        <v>ne</v>
      </c>
      <c r="BQ1654" s="54" t="str">
        <f t="shared" si="362"/>
        <v>ne</v>
      </c>
      <c r="BR1654" s="54" t="str">
        <f t="shared" si="363"/>
        <v>ne</v>
      </c>
      <c r="BS1654" s="54" t="str">
        <f t="shared" si="354"/>
        <v>ne</v>
      </c>
    </row>
    <row r="1655" spans="2:71" x14ac:dyDescent="0.2">
      <c r="B1655" s="54" t="e">
        <f>VLOOKUP(E1655,'VPS1'!$J$10:$J$29,1,FALSE)</f>
        <v>#N/A</v>
      </c>
      <c r="C1655" s="131" t="str">
        <f t="shared" si="355"/>
        <v/>
      </c>
      <c r="D1655" s="132"/>
      <c r="E1655" s="132"/>
      <c r="F1655" s="55"/>
      <c r="G1655" s="132"/>
      <c r="H1655" s="132"/>
      <c r="I1655" s="132"/>
      <c r="J1655" s="132"/>
      <c r="K1655" s="132"/>
      <c r="L1655" s="133"/>
      <c r="M1655" s="134"/>
      <c r="N1655" s="132"/>
      <c r="O1655" s="132"/>
      <c r="P1655" s="134" t="str">
        <f t="shared" si="356"/>
        <v>nepildyti</v>
      </c>
      <c r="Q1655" s="135" t="str">
        <f t="shared" si="35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64"/>
        <v>0</v>
      </c>
      <c r="BH1655" s="54">
        <f t="shared" si="357"/>
        <v>0</v>
      </c>
      <c r="BI1655" s="54">
        <f t="shared" si="352"/>
        <v>0</v>
      </c>
      <c r="BJ1655" s="54">
        <f t="shared" si="365"/>
        <v>0</v>
      </c>
      <c r="BK1655" s="54">
        <f t="shared" si="353"/>
        <v>0</v>
      </c>
      <c r="BL1655" s="54">
        <f t="shared" si="358"/>
        <v>0</v>
      </c>
      <c r="BM1655" s="54">
        <f t="shared" si="359"/>
        <v>0</v>
      </c>
      <c r="BN1655" s="54" t="str">
        <f t="shared" si="360"/>
        <v>ne</v>
      </c>
      <c r="BO1655" s="54" t="str">
        <f t="shared" si="361"/>
        <v>ne</v>
      </c>
      <c r="BP1655" s="54" t="str">
        <f t="shared" si="361"/>
        <v>ne</v>
      </c>
      <c r="BQ1655" s="54" t="str">
        <f t="shared" si="362"/>
        <v>ne</v>
      </c>
      <c r="BR1655" s="54" t="str">
        <f t="shared" si="363"/>
        <v>ne</v>
      </c>
      <c r="BS1655" s="54" t="str">
        <f t="shared" si="354"/>
        <v>ne</v>
      </c>
    </row>
    <row r="1656" spans="2:71" x14ac:dyDescent="0.2">
      <c r="B1656" s="54" t="e">
        <f>VLOOKUP(E1656,'VPS1'!$J$10:$J$29,1,FALSE)</f>
        <v>#N/A</v>
      </c>
      <c r="C1656" s="131" t="str">
        <f t="shared" si="355"/>
        <v/>
      </c>
      <c r="D1656" s="132"/>
      <c r="E1656" s="132"/>
      <c r="F1656" s="55"/>
      <c r="G1656" s="132"/>
      <c r="H1656" s="132"/>
      <c r="I1656" s="132"/>
      <c r="J1656" s="132"/>
      <c r="K1656" s="132"/>
      <c r="L1656" s="133"/>
      <c r="M1656" s="134"/>
      <c r="N1656" s="132"/>
      <c r="O1656" s="132"/>
      <c r="P1656" s="134" t="str">
        <f t="shared" si="356"/>
        <v>nepildyti</v>
      </c>
      <c r="Q1656" s="135" t="str">
        <f t="shared" si="35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64"/>
        <v>0</v>
      </c>
      <c r="BH1656" s="54">
        <f t="shared" si="357"/>
        <v>0</v>
      </c>
      <c r="BI1656" s="54">
        <f t="shared" si="352"/>
        <v>0</v>
      </c>
      <c r="BJ1656" s="54">
        <f t="shared" si="365"/>
        <v>0</v>
      </c>
      <c r="BK1656" s="54">
        <f t="shared" si="353"/>
        <v>0</v>
      </c>
      <c r="BL1656" s="54">
        <f t="shared" si="358"/>
        <v>0</v>
      </c>
      <c r="BM1656" s="54">
        <f t="shared" si="359"/>
        <v>0</v>
      </c>
      <c r="BN1656" s="54" t="str">
        <f t="shared" si="360"/>
        <v>ne</v>
      </c>
      <c r="BO1656" s="54" t="str">
        <f t="shared" si="361"/>
        <v>ne</v>
      </c>
      <c r="BP1656" s="54" t="str">
        <f t="shared" si="361"/>
        <v>ne</v>
      </c>
      <c r="BQ1656" s="54" t="str">
        <f t="shared" si="362"/>
        <v>ne</v>
      </c>
      <c r="BR1656" s="54" t="str">
        <f t="shared" si="363"/>
        <v>ne</v>
      </c>
      <c r="BS1656" s="54" t="str">
        <f t="shared" si="354"/>
        <v>ne</v>
      </c>
    </row>
    <row r="1657" spans="2:71" x14ac:dyDescent="0.2">
      <c r="B1657" s="54" t="e">
        <f>VLOOKUP(E1657,'VPS1'!$J$10:$J$29,1,FALSE)</f>
        <v>#N/A</v>
      </c>
      <c r="C1657" s="131" t="str">
        <f t="shared" si="355"/>
        <v/>
      </c>
      <c r="D1657" s="132"/>
      <c r="E1657" s="132"/>
      <c r="F1657" s="55"/>
      <c r="G1657" s="132"/>
      <c r="H1657" s="132"/>
      <c r="I1657" s="132"/>
      <c r="J1657" s="132"/>
      <c r="K1657" s="132"/>
      <c r="L1657" s="133"/>
      <c r="M1657" s="134"/>
      <c r="N1657" s="132"/>
      <c r="O1657" s="132"/>
      <c r="P1657" s="134" t="str">
        <f t="shared" si="356"/>
        <v>nepildyti</v>
      </c>
      <c r="Q1657" s="135" t="str">
        <f t="shared" si="35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64"/>
        <v>0</v>
      </c>
      <c r="BH1657" s="54">
        <f t="shared" si="357"/>
        <v>0</v>
      </c>
      <c r="BI1657" s="54">
        <f t="shared" si="352"/>
        <v>0</v>
      </c>
      <c r="BJ1657" s="54">
        <f t="shared" si="365"/>
        <v>0</v>
      </c>
      <c r="BK1657" s="54">
        <f t="shared" si="353"/>
        <v>0</v>
      </c>
      <c r="BL1657" s="54">
        <f t="shared" si="358"/>
        <v>0</v>
      </c>
      <c r="BM1657" s="54">
        <f t="shared" si="359"/>
        <v>0</v>
      </c>
      <c r="BN1657" s="54" t="str">
        <f t="shared" si="360"/>
        <v>ne</v>
      </c>
      <c r="BO1657" s="54" t="str">
        <f t="shared" si="361"/>
        <v>ne</v>
      </c>
      <c r="BP1657" s="54" t="str">
        <f t="shared" si="361"/>
        <v>ne</v>
      </c>
      <c r="BQ1657" s="54" t="str">
        <f t="shared" si="362"/>
        <v>ne</v>
      </c>
      <c r="BR1657" s="54" t="str">
        <f t="shared" si="363"/>
        <v>ne</v>
      </c>
      <c r="BS1657" s="54" t="str">
        <f t="shared" si="354"/>
        <v>ne</v>
      </c>
    </row>
    <row r="1658" spans="2:71" x14ac:dyDescent="0.2">
      <c r="B1658" s="54" t="e">
        <f>VLOOKUP(E1658,'VPS1'!$J$10:$J$29,1,FALSE)</f>
        <v>#N/A</v>
      </c>
      <c r="C1658" s="131" t="str">
        <f t="shared" si="355"/>
        <v/>
      </c>
      <c r="D1658" s="132"/>
      <c r="E1658" s="132"/>
      <c r="F1658" s="55"/>
      <c r="G1658" s="132"/>
      <c r="H1658" s="132"/>
      <c r="I1658" s="132"/>
      <c r="J1658" s="132"/>
      <c r="K1658" s="132"/>
      <c r="L1658" s="133"/>
      <c r="M1658" s="134"/>
      <c r="N1658" s="132"/>
      <c r="O1658" s="132"/>
      <c r="P1658" s="134" t="str">
        <f t="shared" si="356"/>
        <v>nepildyti</v>
      </c>
      <c r="Q1658" s="135" t="str">
        <f t="shared" si="35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64"/>
        <v>0</v>
      </c>
      <c r="BH1658" s="54">
        <f t="shared" si="357"/>
        <v>0</v>
      </c>
      <c r="BI1658" s="54">
        <f t="shared" si="352"/>
        <v>0</v>
      </c>
      <c r="BJ1658" s="54">
        <f t="shared" si="365"/>
        <v>0</v>
      </c>
      <c r="BK1658" s="54">
        <f t="shared" si="353"/>
        <v>0</v>
      </c>
      <c r="BL1658" s="54">
        <f t="shared" si="358"/>
        <v>0</v>
      </c>
      <c r="BM1658" s="54">
        <f t="shared" si="359"/>
        <v>0</v>
      </c>
      <c r="BN1658" s="54" t="str">
        <f t="shared" si="360"/>
        <v>ne</v>
      </c>
      <c r="BO1658" s="54" t="str">
        <f t="shared" si="361"/>
        <v>ne</v>
      </c>
      <c r="BP1658" s="54" t="str">
        <f t="shared" si="361"/>
        <v>ne</v>
      </c>
      <c r="BQ1658" s="54" t="str">
        <f t="shared" si="362"/>
        <v>ne</v>
      </c>
      <c r="BR1658" s="54" t="str">
        <f t="shared" si="363"/>
        <v>ne</v>
      </c>
      <c r="BS1658" s="54" t="str">
        <f t="shared" si="354"/>
        <v>ne</v>
      </c>
    </row>
    <row r="1659" spans="2:71" x14ac:dyDescent="0.2">
      <c r="B1659" s="54" t="e">
        <f>VLOOKUP(E1659,'VPS1'!$J$10:$J$29,1,FALSE)</f>
        <v>#N/A</v>
      </c>
      <c r="C1659" s="131" t="str">
        <f t="shared" si="355"/>
        <v/>
      </c>
      <c r="D1659" s="132"/>
      <c r="E1659" s="132"/>
      <c r="F1659" s="55"/>
      <c r="G1659" s="132"/>
      <c r="H1659" s="132"/>
      <c r="I1659" s="132"/>
      <c r="J1659" s="132"/>
      <c r="K1659" s="132"/>
      <c r="L1659" s="133"/>
      <c r="M1659" s="134"/>
      <c r="N1659" s="132"/>
      <c r="O1659" s="132"/>
      <c r="P1659" s="134" t="str">
        <f t="shared" si="356"/>
        <v>nepildyti</v>
      </c>
      <c r="Q1659" s="135" t="str">
        <f t="shared" si="35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64"/>
        <v>0</v>
      </c>
      <c r="BH1659" s="54">
        <f t="shared" si="357"/>
        <v>0</v>
      </c>
      <c r="BI1659" s="54">
        <f t="shared" si="352"/>
        <v>0</v>
      </c>
      <c r="BJ1659" s="54">
        <f t="shared" si="365"/>
        <v>0</v>
      </c>
      <c r="BK1659" s="54">
        <f t="shared" si="353"/>
        <v>0</v>
      </c>
      <c r="BL1659" s="54">
        <f t="shared" si="358"/>
        <v>0</v>
      </c>
      <c r="BM1659" s="54">
        <f t="shared" si="359"/>
        <v>0</v>
      </c>
      <c r="BN1659" s="54" t="str">
        <f t="shared" si="360"/>
        <v>ne</v>
      </c>
      <c r="BO1659" s="54" t="str">
        <f t="shared" si="361"/>
        <v>ne</v>
      </c>
      <c r="BP1659" s="54" t="str">
        <f t="shared" si="361"/>
        <v>ne</v>
      </c>
      <c r="BQ1659" s="54" t="str">
        <f t="shared" si="362"/>
        <v>ne</v>
      </c>
      <c r="BR1659" s="54" t="str">
        <f t="shared" si="363"/>
        <v>ne</v>
      </c>
      <c r="BS1659" s="54" t="str">
        <f t="shared" si="354"/>
        <v>ne</v>
      </c>
    </row>
    <row r="1660" spans="2:71" x14ac:dyDescent="0.2">
      <c r="B1660" s="54" t="e">
        <f>VLOOKUP(E1660,'VPS1'!$J$10:$J$29,1,FALSE)</f>
        <v>#N/A</v>
      </c>
      <c r="C1660" s="131" t="str">
        <f t="shared" si="355"/>
        <v/>
      </c>
      <c r="D1660" s="132"/>
      <c r="E1660" s="132"/>
      <c r="F1660" s="55"/>
      <c r="G1660" s="132"/>
      <c r="H1660" s="132"/>
      <c r="I1660" s="132"/>
      <c r="J1660" s="132"/>
      <c r="K1660" s="132"/>
      <c r="L1660" s="133"/>
      <c r="M1660" s="134"/>
      <c r="N1660" s="132"/>
      <c r="O1660" s="132"/>
      <c r="P1660" s="134" t="str">
        <f t="shared" si="356"/>
        <v>nepildyti</v>
      </c>
      <c r="Q1660" s="135" t="str">
        <f t="shared" si="35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64"/>
        <v>0</v>
      </c>
      <c r="BH1660" s="54">
        <f t="shared" si="357"/>
        <v>0</v>
      </c>
      <c r="BI1660" s="54">
        <f t="shared" si="352"/>
        <v>0</v>
      </c>
      <c r="BJ1660" s="54">
        <f t="shared" si="365"/>
        <v>0</v>
      </c>
      <c r="BK1660" s="54">
        <f t="shared" si="353"/>
        <v>0</v>
      </c>
      <c r="BL1660" s="54">
        <f t="shared" si="358"/>
        <v>0</v>
      </c>
      <c r="BM1660" s="54">
        <f t="shared" si="359"/>
        <v>0</v>
      </c>
      <c r="BN1660" s="54" t="str">
        <f t="shared" si="360"/>
        <v>ne</v>
      </c>
      <c r="BO1660" s="54" t="str">
        <f t="shared" si="361"/>
        <v>ne</v>
      </c>
      <c r="BP1660" s="54" t="str">
        <f t="shared" si="361"/>
        <v>ne</v>
      </c>
      <c r="BQ1660" s="54" t="str">
        <f t="shared" si="362"/>
        <v>ne</v>
      </c>
      <c r="BR1660" s="54" t="str">
        <f t="shared" si="363"/>
        <v>ne</v>
      </c>
      <c r="BS1660" s="54" t="str">
        <f t="shared" si="354"/>
        <v>ne</v>
      </c>
    </row>
    <row r="1661" spans="2:71" x14ac:dyDescent="0.2">
      <c r="B1661" s="54" t="e">
        <f>VLOOKUP(E1661,'VPS1'!$J$10:$J$29,1,FALSE)</f>
        <v>#N/A</v>
      </c>
      <c r="C1661" s="131" t="str">
        <f t="shared" si="355"/>
        <v/>
      </c>
      <c r="D1661" s="132"/>
      <c r="E1661" s="132"/>
      <c r="F1661" s="55"/>
      <c r="G1661" s="132"/>
      <c r="H1661" s="132"/>
      <c r="I1661" s="132"/>
      <c r="J1661" s="132"/>
      <c r="K1661" s="132"/>
      <c r="L1661" s="133"/>
      <c r="M1661" s="134"/>
      <c r="N1661" s="132"/>
      <c r="O1661" s="132"/>
      <c r="P1661" s="134" t="str">
        <f t="shared" si="356"/>
        <v>nepildyti</v>
      </c>
      <c r="Q1661" s="135" t="str">
        <f t="shared" si="35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64"/>
        <v>0</v>
      </c>
      <c r="BH1661" s="54">
        <f t="shared" si="357"/>
        <v>0</v>
      </c>
      <c r="BI1661" s="54">
        <f t="shared" si="352"/>
        <v>0</v>
      </c>
      <c r="BJ1661" s="54">
        <f t="shared" si="365"/>
        <v>0</v>
      </c>
      <c r="BK1661" s="54">
        <f t="shared" si="353"/>
        <v>0</v>
      </c>
      <c r="BL1661" s="54">
        <f t="shared" si="358"/>
        <v>0</v>
      </c>
      <c r="BM1661" s="54">
        <f t="shared" si="359"/>
        <v>0</v>
      </c>
      <c r="BN1661" s="54" t="str">
        <f t="shared" si="360"/>
        <v>ne</v>
      </c>
      <c r="BO1661" s="54" t="str">
        <f t="shared" si="361"/>
        <v>ne</v>
      </c>
      <c r="BP1661" s="54" t="str">
        <f t="shared" si="361"/>
        <v>ne</v>
      </c>
      <c r="BQ1661" s="54" t="str">
        <f t="shared" si="362"/>
        <v>ne</v>
      </c>
      <c r="BR1661" s="54" t="str">
        <f t="shared" si="363"/>
        <v>ne</v>
      </c>
      <c r="BS1661" s="54" t="str">
        <f t="shared" si="354"/>
        <v>ne</v>
      </c>
    </row>
    <row r="1662" spans="2:71" x14ac:dyDescent="0.2">
      <c r="B1662" s="54" t="e">
        <f>VLOOKUP(E1662,'VPS1'!$J$10:$J$29,1,FALSE)</f>
        <v>#N/A</v>
      </c>
      <c r="C1662" s="131" t="str">
        <f t="shared" si="355"/>
        <v/>
      </c>
      <c r="D1662" s="132"/>
      <c r="E1662" s="132"/>
      <c r="F1662" s="55"/>
      <c r="G1662" s="132"/>
      <c r="H1662" s="132"/>
      <c r="I1662" s="132"/>
      <c r="J1662" s="132"/>
      <c r="K1662" s="132"/>
      <c r="L1662" s="133"/>
      <c r="M1662" s="134"/>
      <c r="N1662" s="132"/>
      <c r="O1662" s="132"/>
      <c r="P1662" s="134" t="str">
        <f t="shared" si="356"/>
        <v>nepildyti</v>
      </c>
      <c r="Q1662" s="135" t="str">
        <f t="shared" si="35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64"/>
        <v>0</v>
      </c>
      <c r="BH1662" s="54">
        <f t="shared" si="357"/>
        <v>0</v>
      </c>
      <c r="BI1662" s="54">
        <f t="shared" si="352"/>
        <v>0</v>
      </c>
      <c r="BJ1662" s="54">
        <f t="shared" si="365"/>
        <v>0</v>
      </c>
      <c r="BK1662" s="54">
        <f t="shared" si="353"/>
        <v>0</v>
      </c>
      <c r="BL1662" s="54">
        <f t="shared" si="358"/>
        <v>0</v>
      </c>
      <c r="BM1662" s="54">
        <f t="shared" si="359"/>
        <v>0</v>
      </c>
      <c r="BN1662" s="54" t="str">
        <f t="shared" si="360"/>
        <v>ne</v>
      </c>
      <c r="BO1662" s="54" t="str">
        <f t="shared" si="361"/>
        <v>ne</v>
      </c>
      <c r="BP1662" s="54" t="str">
        <f t="shared" si="361"/>
        <v>ne</v>
      </c>
      <c r="BQ1662" s="54" t="str">
        <f t="shared" si="362"/>
        <v>ne</v>
      </c>
      <c r="BR1662" s="54" t="str">
        <f t="shared" si="363"/>
        <v>ne</v>
      </c>
      <c r="BS1662" s="54" t="str">
        <f t="shared" si="354"/>
        <v>ne</v>
      </c>
    </row>
    <row r="1663" spans="2:71" x14ac:dyDescent="0.2">
      <c r="B1663" s="54" t="e">
        <f>VLOOKUP(E1663,'VPS1'!$J$10:$J$29,1,FALSE)</f>
        <v>#N/A</v>
      </c>
      <c r="C1663" s="131" t="str">
        <f t="shared" si="355"/>
        <v/>
      </c>
      <c r="D1663" s="132"/>
      <c r="E1663" s="132"/>
      <c r="F1663" s="55"/>
      <c r="G1663" s="132"/>
      <c r="H1663" s="132"/>
      <c r="I1663" s="132"/>
      <c r="J1663" s="132"/>
      <c r="K1663" s="132"/>
      <c r="L1663" s="133"/>
      <c r="M1663" s="134"/>
      <c r="N1663" s="132"/>
      <c r="O1663" s="132"/>
      <c r="P1663" s="134" t="str">
        <f t="shared" si="356"/>
        <v>nepildyti</v>
      </c>
      <c r="Q1663" s="135" t="str">
        <f t="shared" si="35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64"/>
        <v>0</v>
      </c>
      <c r="BH1663" s="54">
        <f t="shared" si="357"/>
        <v>0</v>
      </c>
      <c r="BI1663" s="54">
        <f t="shared" si="352"/>
        <v>0</v>
      </c>
      <c r="BJ1663" s="54">
        <f t="shared" si="365"/>
        <v>0</v>
      </c>
      <c r="BK1663" s="54">
        <f t="shared" si="353"/>
        <v>0</v>
      </c>
      <c r="BL1663" s="54">
        <f t="shared" si="358"/>
        <v>0</v>
      </c>
      <c r="BM1663" s="54">
        <f t="shared" si="359"/>
        <v>0</v>
      </c>
      <c r="BN1663" s="54" t="str">
        <f t="shared" si="360"/>
        <v>ne</v>
      </c>
      <c r="BO1663" s="54" t="str">
        <f t="shared" si="361"/>
        <v>ne</v>
      </c>
      <c r="BP1663" s="54" t="str">
        <f t="shared" si="361"/>
        <v>ne</v>
      </c>
      <c r="BQ1663" s="54" t="str">
        <f t="shared" si="362"/>
        <v>ne</v>
      </c>
      <c r="BR1663" s="54" t="str">
        <f t="shared" si="363"/>
        <v>ne</v>
      </c>
      <c r="BS1663" s="54" t="str">
        <f t="shared" si="354"/>
        <v>ne</v>
      </c>
    </row>
    <row r="1664" spans="2:71" x14ac:dyDescent="0.2">
      <c r="B1664" s="54" t="e">
        <f>VLOOKUP(E1664,'VPS1'!$J$10:$J$29,1,FALSE)</f>
        <v>#N/A</v>
      </c>
      <c r="C1664" s="131" t="str">
        <f t="shared" si="355"/>
        <v/>
      </c>
      <c r="D1664" s="132"/>
      <c r="E1664" s="132"/>
      <c r="F1664" s="55"/>
      <c r="G1664" s="132"/>
      <c r="H1664" s="132"/>
      <c r="I1664" s="132"/>
      <c r="J1664" s="132"/>
      <c r="K1664" s="132"/>
      <c r="L1664" s="133"/>
      <c r="M1664" s="134"/>
      <c r="N1664" s="132"/>
      <c r="O1664" s="132"/>
      <c r="P1664" s="134" t="str">
        <f t="shared" si="356"/>
        <v>nepildyti</v>
      </c>
      <c r="Q1664" s="135" t="str">
        <f t="shared" si="35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64"/>
        <v>0</v>
      </c>
      <c r="BH1664" s="54">
        <f t="shared" si="357"/>
        <v>0</v>
      </c>
      <c r="BI1664" s="54">
        <f t="shared" si="352"/>
        <v>0</v>
      </c>
      <c r="BJ1664" s="54">
        <f t="shared" si="365"/>
        <v>0</v>
      </c>
      <c r="BK1664" s="54">
        <f t="shared" si="353"/>
        <v>0</v>
      </c>
      <c r="BL1664" s="54">
        <f t="shared" si="358"/>
        <v>0</v>
      </c>
      <c r="BM1664" s="54">
        <f t="shared" si="359"/>
        <v>0</v>
      </c>
      <c r="BN1664" s="54" t="str">
        <f t="shared" si="360"/>
        <v>ne</v>
      </c>
      <c r="BO1664" s="54" t="str">
        <f t="shared" si="361"/>
        <v>ne</v>
      </c>
      <c r="BP1664" s="54" t="str">
        <f t="shared" si="361"/>
        <v>ne</v>
      </c>
      <c r="BQ1664" s="54" t="str">
        <f t="shared" si="362"/>
        <v>ne</v>
      </c>
      <c r="BR1664" s="54" t="str">
        <f t="shared" si="363"/>
        <v>ne</v>
      </c>
      <c r="BS1664" s="54" t="str">
        <f t="shared" si="354"/>
        <v>ne</v>
      </c>
    </row>
    <row r="1665" spans="2:71" x14ac:dyDescent="0.2">
      <c r="B1665" s="54" t="e">
        <f>VLOOKUP(E1665,'VPS1'!$J$10:$J$29,1,FALSE)</f>
        <v>#N/A</v>
      </c>
      <c r="C1665" s="131" t="str">
        <f t="shared" si="355"/>
        <v/>
      </c>
      <c r="D1665" s="132"/>
      <c r="E1665" s="132"/>
      <c r="F1665" s="55"/>
      <c r="G1665" s="132"/>
      <c r="H1665" s="132"/>
      <c r="I1665" s="132"/>
      <c r="J1665" s="132"/>
      <c r="K1665" s="132"/>
      <c r="L1665" s="133"/>
      <c r="M1665" s="134"/>
      <c r="N1665" s="132"/>
      <c r="O1665" s="132"/>
      <c r="P1665" s="134" t="str">
        <f t="shared" si="356"/>
        <v>nepildyti</v>
      </c>
      <c r="Q1665" s="135" t="str">
        <f t="shared" si="35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64"/>
        <v>0</v>
      </c>
      <c r="BH1665" s="54">
        <f t="shared" si="357"/>
        <v>0</v>
      </c>
      <c r="BI1665" s="54">
        <f t="shared" si="352"/>
        <v>0</v>
      </c>
      <c r="BJ1665" s="54">
        <f t="shared" si="365"/>
        <v>0</v>
      </c>
      <c r="BK1665" s="54">
        <f t="shared" si="353"/>
        <v>0</v>
      </c>
      <c r="BL1665" s="54">
        <f t="shared" si="358"/>
        <v>0</v>
      </c>
      <c r="BM1665" s="54">
        <f t="shared" si="359"/>
        <v>0</v>
      </c>
      <c r="BN1665" s="54" t="str">
        <f t="shared" si="360"/>
        <v>ne</v>
      </c>
      <c r="BO1665" s="54" t="str">
        <f t="shared" si="361"/>
        <v>ne</v>
      </c>
      <c r="BP1665" s="54" t="str">
        <f t="shared" si="361"/>
        <v>ne</v>
      </c>
      <c r="BQ1665" s="54" t="str">
        <f t="shared" si="362"/>
        <v>ne</v>
      </c>
      <c r="BR1665" s="54" t="str">
        <f t="shared" si="363"/>
        <v>ne</v>
      </c>
      <c r="BS1665" s="54" t="str">
        <f t="shared" si="354"/>
        <v>ne</v>
      </c>
    </row>
    <row r="1666" spans="2:71" x14ac:dyDescent="0.2">
      <c r="B1666" s="54" t="e">
        <f>VLOOKUP(E1666,'VPS1'!$J$10:$J$29,1,FALSE)</f>
        <v>#N/A</v>
      </c>
      <c r="C1666" s="131" t="str">
        <f t="shared" si="355"/>
        <v/>
      </c>
      <c r="D1666" s="132"/>
      <c r="E1666" s="132"/>
      <c r="F1666" s="55"/>
      <c r="G1666" s="132"/>
      <c r="H1666" s="132"/>
      <c r="I1666" s="132"/>
      <c r="J1666" s="132"/>
      <c r="K1666" s="132"/>
      <c r="L1666" s="133"/>
      <c r="M1666" s="134"/>
      <c r="N1666" s="132"/>
      <c r="O1666" s="132"/>
      <c r="P1666" s="134" t="str">
        <f t="shared" si="356"/>
        <v>nepildyti</v>
      </c>
      <c r="Q1666" s="135" t="str">
        <f t="shared" si="35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64"/>
        <v>0</v>
      </c>
      <c r="BH1666" s="54">
        <f t="shared" si="357"/>
        <v>0</v>
      </c>
      <c r="BI1666" s="54">
        <f t="shared" si="352"/>
        <v>0</v>
      </c>
      <c r="BJ1666" s="54">
        <f t="shared" si="365"/>
        <v>0</v>
      </c>
      <c r="BK1666" s="54">
        <f t="shared" si="353"/>
        <v>0</v>
      </c>
      <c r="BL1666" s="54">
        <f t="shared" si="358"/>
        <v>0</v>
      </c>
      <c r="BM1666" s="54">
        <f t="shared" si="359"/>
        <v>0</v>
      </c>
      <c r="BN1666" s="54" t="str">
        <f t="shared" si="360"/>
        <v>ne</v>
      </c>
      <c r="BO1666" s="54" t="str">
        <f t="shared" si="361"/>
        <v>ne</v>
      </c>
      <c r="BP1666" s="54" t="str">
        <f t="shared" si="361"/>
        <v>ne</v>
      </c>
      <c r="BQ1666" s="54" t="str">
        <f t="shared" si="362"/>
        <v>ne</v>
      </c>
      <c r="BR1666" s="54" t="str">
        <f t="shared" si="363"/>
        <v>ne</v>
      </c>
      <c r="BS1666" s="54" t="str">
        <f t="shared" si="354"/>
        <v>ne</v>
      </c>
    </row>
    <row r="1667" spans="2:71" x14ac:dyDescent="0.2">
      <c r="B1667" s="54" t="e">
        <f>VLOOKUP(E1667,'VPS1'!$J$10:$J$29,1,FALSE)</f>
        <v>#N/A</v>
      </c>
      <c r="C1667" s="131" t="str">
        <f t="shared" si="355"/>
        <v/>
      </c>
      <c r="D1667" s="132"/>
      <c r="E1667" s="132"/>
      <c r="F1667" s="55"/>
      <c r="G1667" s="132"/>
      <c r="H1667" s="132"/>
      <c r="I1667" s="132"/>
      <c r="J1667" s="132"/>
      <c r="K1667" s="132"/>
      <c r="L1667" s="133"/>
      <c r="M1667" s="134"/>
      <c r="N1667" s="132"/>
      <c r="O1667" s="132"/>
      <c r="P1667" s="134" t="str">
        <f t="shared" si="356"/>
        <v>nepildyti</v>
      </c>
      <c r="Q1667" s="135" t="str">
        <f t="shared" si="35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64"/>
        <v>0</v>
      </c>
      <c r="BH1667" s="54">
        <f t="shared" si="357"/>
        <v>0</v>
      </c>
      <c r="BI1667" s="54">
        <f t="shared" si="352"/>
        <v>0</v>
      </c>
      <c r="BJ1667" s="54">
        <f t="shared" si="365"/>
        <v>0</v>
      </c>
      <c r="BK1667" s="54">
        <f t="shared" si="353"/>
        <v>0</v>
      </c>
      <c r="BL1667" s="54">
        <f t="shared" si="358"/>
        <v>0</v>
      </c>
      <c r="BM1667" s="54">
        <f t="shared" si="359"/>
        <v>0</v>
      </c>
      <c r="BN1667" s="54" t="str">
        <f t="shared" si="360"/>
        <v>ne</v>
      </c>
      <c r="BO1667" s="54" t="str">
        <f t="shared" si="361"/>
        <v>ne</v>
      </c>
      <c r="BP1667" s="54" t="str">
        <f t="shared" si="361"/>
        <v>ne</v>
      </c>
      <c r="BQ1667" s="54" t="str">
        <f t="shared" si="362"/>
        <v>ne</v>
      </c>
      <c r="BR1667" s="54" t="str">
        <f t="shared" si="363"/>
        <v>ne</v>
      </c>
      <c r="BS1667" s="54" t="str">
        <f t="shared" si="354"/>
        <v>ne</v>
      </c>
    </row>
    <row r="1668" spans="2:71" x14ac:dyDescent="0.2">
      <c r="B1668" s="54" t="e">
        <f>VLOOKUP(E1668,'VPS1'!$J$10:$J$29,1,FALSE)</f>
        <v>#N/A</v>
      </c>
      <c r="C1668" s="131" t="str">
        <f t="shared" si="355"/>
        <v/>
      </c>
      <c r="D1668" s="132"/>
      <c r="E1668" s="132"/>
      <c r="F1668" s="55"/>
      <c r="G1668" s="132"/>
      <c r="H1668" s="132"/>
      <c r="I1668" s="132"/>
      <c r="J1668" s="132"/>
      <c r="K1668" s="132"/>
      <c r="L1668" s="133"/>
      <c r="M1668" s="134"/>
      <c r="N1668" s="132"/>
      <c r="O1668" s="132"/>
      <c r="P1668" s="134" t="str">
        <f t="shared" si="356"/>
        <v>nepildyti</v>
      </c>
      <c r="Q1668" s="135" t="str">
        <f t="shared" si="35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64"/>
        <v>0</v>
      </c>
      <c r="BH1668" s="54">
        <f t="shared" si="357"/>
        <v>0</v>
      </c>
      <c r="BI1668" s="54">
        <f t="shared" si="352"/>
        <v>0</v>
      </c>
      <c r="BJ1668" s="54">
        <f t="shared" si="365"/>
        <v>0</v>
      </c>
      <c r="BK1668" s="54">
        <f t="shared" si="353"/>
        <v>0</v>
      </c>
      <c r="BL1668" s="54">
        <f t="shared" si="358"/>
        <v>0</v>
      </c>
      <c r="BM1668" s="54">
        <f t="shared" si="359"/>
        <v>0</v>
      </c>
      <c r="BN1668" s="54" t="str">
        <f t="shared" si="360"/>
        <v>ne</v>
      </c>
      <c r="BO1668" s="54" t="str">
        <f t="shared" si="361"/>
        <v>ne</v>
      </c>
      <c r="BP1668" s="54" t="str">
        <f t="shared" si="361"/>
        <v>ne</v>
      </c>
      <c r="BQ1668" s="54" t="str">
        <f t="shared" si="362"/>
        <v>ne</v>
      </c>
      <c r="BR1668" s="54" t="str">
        <f t="shared" si="363"/>
        <v>ne</v>
      </c>
      <c r="BS1668" s="54" t="str">
        <f t="shared" si="354"/>
        <v>ne</v>
      </c>
    </row>
    <row r="1669" spans="2:71" x14ac:dyDescent="0.2">
      <c r="B1669" s="54" t="e">
        <f>VLOOKUP(E1669,'VPS1'!$J$10:$J$29,1,FALSE)</f>
        <v>#N/A</v>
      </c>
      <c r="C1669" s="131" t="str">
        <f t="shared" si="355"/>
        <v/>
      </c>
      <c r="D1669" s="132"/>
      <c r="E1669" s="132"/>
      <c r="F1669" s="55"/>
      <c r="G1669" s="132"/>
      <c r="H1669" s="132"/>
      <c r="I1669" s="132"/>
      <c r="J1669" s="132"/>
      <c r="K1669" s="132"/>
      <c r="L1669" s="133"/>
      <c r="M1669" s="134"/>
      <c r="N1669" s="132"/>
      <c r="O1669" s="132"/>
      <c r="P1669" s="134" t="str">
        <f t="shared" si="356"/>
        <v>nepildyti</v>
      </c>
      <c r="Q1669" s="135" t="str">
        <f t="shared" si="35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64"/>
        <v>0</v>
      </c>
      <c r="BH1669" s="54">
        <f t="shared" si="357"/>
        <v>0</v>
      </c>
      <c r="BI1669" s="54">
        <f t="shared" si="352"/>
        <v>0</v>
      </c>
      <c r="BJ1669" s="54">
        <f t="shared" si="365"/>
        <v>0</v>
      </c>
      <c r="BK1669" s="54">
        <f t="shared" si="353"/>
        <v>0</v>
      </c>
      <c r="BL1669" s="54">
        <f t="shared" si="358"/>
        <v>0</v>
      </c>
      <c r="BM1669" s="54">
        <f t="shared" si="359"/>
        <v>0</v>
      </c>
      <c r="BN1669" s="54" t="str">
        <f t="shared" si="360"/>
        <v>ne</v>
      </c>
      <c r="BO1669" s="54" t="str">
        <f t="shared" si="361"/>
        <v>ne</v>
      </c>
      <c r="BP1669" s="54" t="str">
        <f t="shared" si="361"/>
        <v>ne</v>
      </c>
      <c r="BQ1669" s="54" t="str">
        <f t="shared" si="362"/>
        <v>ne</v>
      </c>
      <c r="BR1669" s="54" t="str">
        <f t="shared" si="363"/>
        <v>ne</v>
      </c>
      <c r="BS1669" s="54" t="str">
        <f t="shared" si="354"/>
        <v>ne</v>
      </c>
    </row>
    <row r="1670" spans="2:71" x14ac:dyDescent="0.2">
      <c r="B1670" s="54" t="e">
        <f>VLOOKUP(E1670,'VPS1'!$J$10:$J$29,1,FALSE)</f>
        <v>#N/A</v>
      </c>
      <c r="C1670" s="131" t="str">
        <f t="shared" si="355"/>
        <v/>
      </c>
      <c r="D1670" s="132"/>
      <c r="E1670" s="132"/>
      <c r="F1670" s="55"/>
      <c r="G1670" s="132"/>
      <c r="H1670" s="132"/>
      <c r="I1670" s="132"/>
      <c r="J1670" s="132"/>
      <c r="K1670" s="132"/>
      <c r="L1670" s="133"/>
      <c r="M1670" s="134"/>
      <c r="N1670" s="132"/>
      <c r="O1670" s="132"/>
      <c r="P1670" s="134" t="str">
        <f t="shared" si="356"/>
        <v>nepildyti</v>
      </c>
      <c r="Q1670" s="135" t="str">
        <f t="shared" si="35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64"/>
        <v>0</v>
      </c>
      <c r="BH1670" s="54">
        <f t="shared" si="357"/>
        <v>0</v>
      </c>
      <c r="BI1670" s="54">
        <f t="shared" si="352"/>
        <v>0</v>
      </c>
      <c r="BJ1670" s="54">
        <f t="shared" si="365"/>
        <v>0</v>
      </c>
      <c r="BK1670" s="54">
        <f t="shared" si="353"/>
        <v>0</v>
      </c>
      <c r="BL1670" s="54">
        <f t="shared" si="358"/>
        <v>0</v>
      </c>
      <c r="BM1670" s="54">
        <f t="shared" si="359"/>
        <v>0</v>
      </c>
      <c r="BN1670" s="54" t="str">
        <f t="shared" si="360"/>
        <v>ne</v>
      </c>
      <c r="BO1670" s="54" t="str">
        <f t="shared" si="361"/>
        <v>ne</v>
      </c>
      <c r="BP1670" s="54" t="str">
        <f t="shared" si="361"/>
        <v>ne</v>
      </c>
      <c r="BQ1670" s="54" t="str">
        <f t="shared" si="362"/>
        <v>ne</v>
      </c>
      <c r="BR1670" s="54" t="str">
        <f t="shared" si="363"/>
        <v>ne</v>
      </c>
      <c r="BS1670" s="54" t="str">
        <f t="shared" si="354"/>
        <v>ne</v>
      </c>
    </row>
    <row r="1671" spans="2:71" x14ac:dyDescent="0.2">
      <c r="B1671" s="54" t="e">
        <f>VLOOKUP(E1671,'VPS1'!$J$10:$J$29,1,FALSE)</f>
        <v>#N/A</v>
      </c>
      <c r="C1671" s="131" t="str">
        <f t="shared" si="355"/>
        <v/>
      </c>
      <c r="D1671" s="132"/>
      <c r="E1671" s="132"/>
      <c r="F1671" s="55"/>
      <c r="G1671" s="132"/>
      <c r="H1671" s="132"/>
      <c r="I1671" s="132"/>
      <c r="J1671" s="132"/>
      <c r="K1671" s="132"/>
      <c r="L1671" s="133"/>
      <c r="M1671" s="134"/>
      <c r="N1671" s="132"/>
      <c r="O1671" s="132"/>
      <c r="P1671" s="134" t="str">
        <f t="shared" si="356"/>
        <v>nepildyti</v>
      </c>
      <c r="Q1671" s="135" t="str">
        <f t="shared" si="356"/>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64"/>
        <v>0</v>
      </c>
      <c r="BH1671" s="54">
        <f t="shared" si="357"/>
        <v>0</v>
      </c>
      <c r="BI1671" s="54">
        <f t="shared" si="352"/>
        <v>0</v>
      </c>
      <c r="BJ1671" s="54">
        <f t="shared" si="365"/>
        <v>0</v>
      </c>
      <c r="BK1671" s="54">
        <f t="shared" si="353"/>
        <v>0</v>
      </c>
      <c r="BL1671" s="54">
        <f t="shared" si="358"/>
        <v>0</v>
      </c>
      <c r="BM1671" s="54">
        <f t="shared" si="359"/>
        <v>0</v>
      </c>
      <c r="BN1671" s="54" t="str">
        <f t="shared" si="360"/>
        <v>ne</v>
      </c>
      <c r="BO1671" s="54" t="str">
        <f t="shared" si="361"/>
        <v>ne</v>
      </c>
      <c r="BP1671" s="54" t="str">
        <f t="shared" si="361"/>
        <v>ne</v>
      </c>
      <c r="BQ1671" s="54" t="str">
        <f t="shared" si="362"/>
        <v>ne</v>
      </c>
      <c r="BR1671" s="54" t="str">
        <f t="shared" si="363"/>
        <v>ne</v>
      </c>
      <c r="BS1671" s="54" t="str">
        <f t="shared" si="354"/>
        <v>ne</v>
      </c>
    </row>
    <row r="1672" spans="2:71" x14ac:dyDescent="0.2">
      <c r="B1672" s="54" t="e">
        <f>VLOOKUP(E1672,'VPS1'!$J$10:$J$29,1,FALSE)</f>
        <v>#N/A</v>
      </c>
      <c r="C1672" s="131" t="str">
        <f t="shared" si="355"/>
        <v/>
      </c>
      <c r="D1672" s="132"/>
      <c r="E1672" s="132"/>
      <c r="F1672" s="55"/>
      <c r="G1672" s="132"/>
      <c r="H1672" s="132"/>
      <c r="I1672" s="132"/>
      <c r="J1672" s="132"/>
      <c r="K1672" s="132"/>
      <c r="L1672" s="133"/>
      <c r="M1672" s="134"/>
      <c r="N1672" s="132"/>
      <c r="O1672" s="132"/>
      <c r="P1672" s="134" t="str">
        <f t="shared" si="356"/>
        <v>nepildyti</v>
      </c>
      <c r="Q1672" s="135" t="str">
        <f t="shared" si="356"/>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64"/>
        <v>0</v>
      </c>
      <c r="BH1672" s="54">
        <f t="shared" si="357"/>
        <v>0</v>
      </c>
      <c r="BI1672" s="54">
        <f t="shared" si="352"/>
        <v>0</v>
      </c>
      <c r="BJ1672" s="54">
        <f t="shared" si="365"/>
        <v>0</v>
      </c>
      <c r="BK1672" s="54">
        <f t="shared" si="353"/>
        <v>0</v>
      </c>
      <c r="BL1672" s="54">
        <f t="shared" si="358"/>
        <v>0</v>
      </c>
      <c r="BM1672" s="54">
        <f t="shared" si="359"/>
        <v>0</v>
      </c>
      <c r="BN1672" s="54" t="str">
        <f t="shared" si="360"/>
        <v>ne</v>
      </c>
      <c r="BO1672" s="54" t="str">
        <f t="shared" si="361"/>
        <v>ne</v>
      </c>
      <c r="BP1672" s="54" t="str">
        <f t="shared" si="361"/>
        <v>ne</v>
      </c>
      <c r="BQ1672" s="54" t="str">
        <f t="shared" si="362"/>
        <v>ne</v>
      </c>
      <c r="BR1672" s="54" t="str">
        <f t="shared" si="363"/>
        <v>ne</v>
      </c>
      <c r="BS1672" s="54" t="str">
        <f t="shared" si="354"/>
        <v>ne</v>
      </c>
    </row>
    <row r="1673" spans="2:71" x14ac:dyDescent="0.2">
      <c r="B1673" s="54" t="e">
        <f>VLOOKUP(E1673,'VPS1'!$J$10:$J$29,1,FALSE)</f>
        <v>#N/A</v>
      </c>
      <c r="C1673" s="131" t="str">
        <f t="shared" si="355"/>
        <v/>
      </c>
      <c r="D1673" s="132"/>
      <c r="E1673" s="132"/>
      <c r="F1673" s="55"/>
      <c r="G1673" s="132"/>
      <c r="H1673" s="132"/>
      <c r="I1673" s="132"/>
      <c r="J1673" s="132"/>
      <c r="K1673" s="132"/>
      <c r="L1673" s="133"/>
      <c r="M1673" s="134"/>
      <c r="N1673" s="132"/>
      <c r="O1673" s="132"/>
      <c r="P1673" s="134" t="str">
        <f t="shared" si="356"/>
        <v>nepildyti</v>
      </c>
      <c r="Q1673" s="135" t="str">
        <f t="shared" si="356"/>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64"/>
        <v>0</v>
      </c>
      <c r="BH1673" s="54">
        <f t="shared" si="357"/>
        <v>0</v>
      </c>
      <c r="BI1673" s="54">
        <f t="shared" si="352"/>
        <v>0</v>
      </c>
      <c r="BJ1673" s="54">
        <f t="shared" si="365"/>
        <v>0</v>
      </c>
      <c r="BK1673" s="54">
        <f t="shared" si="353"/>
        <v>0</v>
      </c>
      <c r="BL1673" s="54">
        <f t="shared" si="358"/>
        <v>0</v>
      </c>
      <c r="BM1673" s="54">
        <f t="shared" si="359"/>
        <v>0</v>
      </c>
      <c r="BN1673" s="54" t="str">
        <f t="shared" si="360"/>
        <v>ne</v>
      </c>
      <c r="BO1673" s="54" t="str">
        <f t="shared" si="361"/>
        <v>ne</v>
      </c>
      <c r="BP1673" s="54" t="str">
        <f t="shared" si="361"/>
        <v>ne</v>
      </c>
      <c r="BQ1673" s="54" t="str">
        <f t="shared" si="362"/>
        <v>ne</v>
      </c>
      <c r="BR1673" s="54" t="str">
        <f t="shared" si="363"/>
        <v>ne</v>
      </c>
      <c r="BS1673" s="54" t="str">
        <f t="shared" si="354"/>
        <v>ne</v>
      </c>
    </row>
    <row r="1674" spans="2:71" x14ac:dyDescent="0.2">
      <c r="B1674" s="54" t="e">
        <f>VLOOKUP(E1674,'VPS1'!$J$10:$J$29,1,FALSE)</f>
        <v>#N/A</v>
      </c>
      <c r="C1674" s="131" t="str">
        <f t="shared" si="355"/>
        <v/>
      </c>
      <c r="D1674" s="132"/>
      <c r="E1674" s="132"/>
      <c r="F1674" s="55"/>
      <c r="G1674" s="132"/>
      <c r="H1674" s="132"/>
      <c r="I1674" s="132"/>
      <c r="J1674" s="132"/>
      <c r="K1674" s="132"/>
      <c r="L1674" s="133"/>
      <c r="M1674" s="134"/>
      <c r="N1674" s="132"/>
      <c r="O1674" s="132"/>
      <c r="P1674" s="134" t="str">
        <f t="shared" si="356"/>
        <v>nepildyti</v>
      </c>
      <c r="Q1674" s="135" t="str">
        <f t="shared" si="356"/>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64"/>
        <v>0</v>
      </c>
      <c r="BH1674" s="54">
        <f t="shared" si="357"/>
        <v>0</v>
      </c>
      <c r="BI1674" s="54">
        <f t="shared" ref="BI1674:BI1737" si="366">IF($AH1674&gt;0,YEAR($AH1674),)</f>
        <v>0</v>
      </c>
      <c r="BJ1674" s="54">
        <f t="shared" si="365"/>
        <v>0</v>
      </c>
      <c r="BK1674" s="54">
        <f t="shared" ref="BK1674:BK1737" si="367">IF($AJ1674&gt;0,YEAR($AJ1674),)</f>
        <v>0</v>
      </c>
      <c r="BL1674" s="54">
        <f t="shared" si="358"/>
        <v>0</v>
      </c>
      <c r="BM1674" s="54">
        <f t="shared" si="359"/>
        <v>0</v>
      </c>
      <c r="BN1674" s="54" t="str">
        <f t="shared" si="360"/>
        <v>ne</v>
      </c>
      <c r="BO1674" s="54" t="str">
        <f t="shared" si="361"/>
        <v>ne</v>
      </c>
      <c r="BP1674" s="54" t="str">
        <f t="shared" si="361"/>
        <v>ne</v>
      </c>
      <c r="BQ1674" s="54" t="str">
        <f t="shared" si="362"/>
        <v>ne</v>
      </c>
      <c r="BR1674" s="54" t="str">
        <f t="shared" si="363"/>
        <v>ne</v>
      </c>
      <c r="BS1674" s="54" t="str">
        <f t="shared" ref="BS1674:BS1737" si="368">IF(BK1674&gt;0,"taip","ne")</f>
        <v>ne</v>
      </c>
    </row>
    <row r="1675" spans="2:71" x14ac:dyDescent="0.2">
      <c r="B1675" s="54" t="e">
        <f>VLOOKUP(E1675,'VPS1'!$J$10:$J$29,1,FALSE)</f>
        <v>#N/A</v>
      </c>
      <c r="C1675" s="131" t="str">
        <f t="shared" ref="C1675:C1738" si="369">LEFT(E1675,4)</f>
        <v/>
      </c>
      <c r="D1675" s="132"/>
      <c r="E1675" s="132"/>
      <c r="F1675" s="55"/>
      <c r="G1675" s="132"/>
      <c r="H1675" s="132"/>
      <c r="I1675" s="132"/>
      <c r="J1675" s="132"/>
      <c r="K1675" s="132"/>
      <c r="L1675" s="133"/>
      <c r="M1675" s="134"/>
      <c r="N1675" s="132"/>
      <c r="O1675" s="132"/>
      <c r="P1675" s="134" t="str">
        <f t="shared" ref="P1675:Q1738" si="370">IF($N1675="fizinis asmuo","užpildykite","nepildyti")</f>
        <v>nepildyti</v>
      </c>
      <c r="Q1675" s="135" t="str">
        <f t="shared" si="370"/>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64"/>
        <v>0</v>
      </c>
      <c r="BH1675" s="54">
        <f t="shared" ref="BH1675:BH1738" si="371">IF($AF1675&gt;0,YEAR($AF1675),)</f>
        <v>0</v>
      </c>
      <c r="BI1675" s="54">
        <f t="shared" si="366"/>
        <v>0</v>
      </c>
      <c r="BJ1675" s="54">
        <f t="shared" si="365"/>
        <v>0</v>
      </c>
      <c r="BK1675" s="54">
        <f t="shared" si="367"/>
        <v>0</v>
      </c>
      <c r="BL1675" s="54">
        <f t="shared" ref="BL1675:BL1738" si="372">IF($AK1675&gt;0,$AK1675,)</f>
        <v>0</v>
      </c>
      <c r="BM1675" s="54">
        <f t="shared" ref="BM1675:BM1738" si="373">IF($AL1675&gt;0,$AL1675,)</f>
        <v>0</v>
      </c>
      <c r="BN1675" s="54" t="str">
        <f t="shared" ref="BN1675:BN1738" si="374">IF(BH1675&gt;0,"taip","ne")</f>
        <v>ne</v>
      </c>
      <c r="BO1675" s="54" t="str">
        <f t="shared" ref="BO1675:BP1738" si="375">IF(BI1675&gt;0,"taip","ne")</f>
        <v>ne</v>
      </c>
      <c r="BP1675" s="54" t="str">
        <f t="shared" si="375"/>
        <v>ne</v>
      </c>
      <c r="BQ1675" s="54" t="str">
        <f t="shared" ref="BQ1675:BQ1738" si="376">IF(BL1675&gt;0,"taip","ne")</f>
        <v>ne</v>
      </c>
      <c r="BR1675" s="54" t="str">
        <f t="shared" ref="BR1675:BR1738" si="377">IF(BM1675&gt;0,"taip","ne")</f>
        <v>ne</v>
      </c>
      <c r="BS1675" s="54" t="str">
        <f t="shared" si="368"/>
        <v>ne</v>
      </c>
    </row>
    <row r="1676" spans="2:71" x14ac:dyDescent="0.2">
      <c r="B1676" s="54" t="e">
        <f>VLOOKUP(E1676,'VPS1'!$J$10:$J$29,1,FALSE)</f>
        <v>#N/A</v>
      </c>
      <c r="C1676" s="131" t="str">
        <f t="shared" si="369"/>
        <v/>
      </c>
      <c r="D1676" s="132"/>
      <c r="E1676" s="132"/>
      <c r="F1676" s="55"/>
      <c r="G1676" s="132"/>
      <c r="H1676" s="132"/>
      <c r="I1676" s="132"/>
      <c r="J1676" s="132"/>
      <c r="K1676" s="132"/>
      <c r="L1676" s="133"/>
      <c r="M1676" s="134"/>
      <c r="N1676" s="132"/>
      <c r="O1676" s="132"/>
      <c r="P1676" s="134" t="str">
        <f t="shared" si="370"/>
        <v>nepildyti</v>
      </c>
      <c r="Q1676" s="135" t="str">
        <f t="shared" si="37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64"/>
        <v>0</v>
      </c>
      <c r="BH1676" s="54">
        <f t="shared" si="371"/>
        <v>0</v>
      </c>
      <c r="BI1676" s="54">
        <f t="shared" si="366"/>
        <v>0</v>
      </c>
      <c r="BJ1676" s="54">
        <f t="shared" si="365"/>
        <v>0</v>
      </c>
      <c r="BK1676" s="54">
        <f t="shared" si="367"/>
        <v>0</v>
      </c>
      <c r="BL1676" s="54">
        <f t="shared" si="372"/>
        <v>0</v>
      </c>
      <c r="BM1676" s="54">
        <f t="shared" si="373"/>
        <v>0</v>
      </c>
      <c r="BN1676" s="54" t="str">
        <f t="shared" si="374"/>
        <v>ne</v>
      </c>
      <c r="BO1676" s="54" t="str">
        <f t="shared" si="375"/>
        <v>ne</v>
      </c>
      <c r="BP1676" s="54" t="str">
        <f t="shared" si="375"/>
        <v>ne</v>
      </c>
      <c r="BQ1676" s="54" t="str">
        <f t="shared" si="376"/>
        <v>ne</v>
      </c>
      <c r="BR1676" s="54" t="str">
        <f t="shared" si="377"/>
        <v>ne</v>
      </c>
      <c r="BS1676" s="54" t="str">
        <f t="shared" si="368"/>
        <v>ne</v>
      </c>
    </row>
    <row r="1677" spans="2:71" x14ac:dyDescent="0.2">
      <c r="B1677" s="54" t="e">
        <f>VLOOKUP(E1677,'VPS1'!$J$10:$J$29,1,FALSE)</f>
        <v>#N/A</v>
      </c>
      <c r="C1677" s="131" t="str">
        <f t="shared" si="369"/>
        <v/>
      </c>
      <c r="D1677" s="132"/>
      <c r="E1677" s="132"/>
      <c r="F1677" s="55"/>
      <c r="G1677" s="132"/>
      <c r="H1677" s="132"/>
      <c r="I1677" s="132"/>
      <c r="J1677" s="132"/>
      <c r="K1677" s="132"/>
      <c r="L1677" s="133"/>
      <c r="M1677" s="134"/>
      <c r="N1677" s="132"/>
      <c r="O1677" s="132"/>
      <c r="P1677" s="134" t="str">
        <f t="shared" si="370"/>
        <v>nepildyti</v>
      </c>
      <c r="Q1677" s="135" t="str">
        <f t="shared" si="37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64"/>
        <v>0</v>
      </c>
      <c r="BH1677" s="54">
        <f t="shared" si="371"/>
        <v>0</v>
      </c>
      <c r="BI1677" s="54">
        <f t="shared" si="366"/>
        <v>0</v>
      </c>
      <c r="BJ1677" s="54">
        <f t="shared" si="365"/>
        <v>0</v>
      </c>
      <c r="BK1677" s="54">
        <f t="shared" si="367"/>
        <v>0</v>
      </c>
      <c r="BL1677" s="54">
        <f t="shared" si="372"/>
        <v>0</v>
      </c>
      <c r="BM1677" s="54">
        <f t="shared" si="373"/>
        <v>0</v>
      </c>
      <c r="BN1677" s="54" t="str">
        <f t="shared" si="374"/>
        <v>ne</v>
      </c>
      <c r="BO1677" s="54" t="str">
        <f t="shared" si="375"/>
        <v>ne</v>
      </c>
      <c r="BP1677" s="54" t="str">
        <f t="shared" si="375"/>
        <v>ne</v>
      </c>
      <c r="BQ1677" s="54" t="str">
        <f t="shared" si="376"/>
        <v>ne</v>
      </c>
      <c r="BR1677" s="54" t="str">
        <f t="shared" si="377"/>
        <v>ne</v>
      </c>
      <c r="BS1677" s="54" t="str">
        <f t="shared" si="368"/>
        <v>ne</v>
      </c>
    </row>
    <row r="1678" spans="2:71" x14ac:dyDescent="0.2">
      <c r="B1678" s="54" t="e">
        <f>VLOOKUP(E1678,'VPS1'!$J$10:$J$29,1,FALSE)</f>
        <v>#N/A</v>
      </c>
      <c r="C1678" s="131" t="str">
        <f t="shared" si="369"/>
        <v/>
      </c>
      <c r="D1678" s="132"/>
      <c r="E1678" s="132"/>
      <c r="F1678" s="55"/>
      <c r="G1678" s="132"/>
      <c r="H1678" s="132"/>
      <c r="I1678" s="132"/>
      <c r="J1678" s="132"/>
      <c r="K1678" s="132"/>
      <c r="L1678" s="133"/>
      <c r="M1678" s="134"/>
      <c r="N1678" s="132"/>
      <c r="O1678" s="132"/>
      <c r="P1678" s="134" t="str">
        <f t="shared" si="370"/>
        <v>nepildyti</v>
      </c>
      <c r="Q1678" s="135" t="str">
        <f t="shared" si="37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64"/>
        <v>0</v>
      </c>
      <c r="BH1678" s="54">
        <f t="shared" si="371"/>
        <v>0</v>
      </c>
      <c r="BI1678" s="54">
        <f t="shared" si="366"/>
        <v>0</v>
      </c>
      <c r="BJ1678" s="54">
        <f t="shared" si="365"/>
        <v>0</v>
      </c>
      <c r="BK1678" s="54">
        <f t="shared" si="367"/>
        <v>0</v>
      </c>
      <c r="BL1678" s="54">
        <f t="shared" si="372"/>
        <v>0</v>
      </c>
      <c r="BM1678" s="54">
        <f t="shared" si="373"/>
        <v>0</v>
      </c>
      <c r="BN1678" s="54" t="str">
        <f t="shared" si="374"/>
        <v>ne</v>
      </c>
      <c r="BO1678" s="54" t="str">
        <f t="shared" si="375"/>
        <v>ne</v>
      </c>
      <c r="BP1678" s="54" t="str">
        <f t="shared" si="375"/>
        <v>ne</v>
      </c>
      <c r="BQ1678" s="54" t="str">
        <f t="shared" si="376"/>
        <v>ne</v>
      </c>
      <c r="BR1678" s="54" t="str">
        <f t="shared" si="377"/>
        <v>ne</v>
      </c>
      <c r="BS1678" s="54" t="str">
        <f t="shared" si="368"/>
        <v>ne</v>
      </c>
    </row>
    <row r="1679" spans="2:71" x14ac:dyDescent="0.2">
      <c r="B1679" s="54" t="e">
        <f>VLOOKUP(E1679,'VPS1'!$J$10:$J$29,1,FALSE)</f>
        <v>#N/A</v>
      </c>
      <c r="C1679" s="131" t="str">
        <f t="shared" si="369"/>
        <v/>
      </c>
      <c r="D1679" s="132"/>
      <c r="E1679" s="132"/>
      <c r="F1679" s="55"/>
      <c r="G1679" s="132"/>
      <c r="H1679" s="132"/>
      <c r="I1679" s="132"/>
      <c r="J1679" s="132"/>
      <c r="K1679" s="132"/>
      <c r="L1679" s="133"/>
      <c r="M1679" s="134"/>
      <c r="N1679" s="132"/>
      <c r="O1679" s="132"/>
      <c r="P1679" s="134" t="str">
        <f t="shared" si="370"/>
        <v>nepildyti</v>
      </c>
      <c r="Q1679" s="135" t="str">
        <f t="shared" si="37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64"/>
        <v>0</v>
      </c>
      <c r="BH1679" s="54">
        <f t="shared" si="371"/>
        <v>0</v>
      </c>
      <c r="BI1679" s="54">
        <f t="shared" si="366"/>
        <v>0</v>
      </c>
      <c r="BJ1679" s="54">
        <f t="shared" si="365"/>
        <v>0</v>
      </c>
      <c r="BK1679" s="54">
        <f t="shared" si="367"/>
        <v>0</v>
      </c>
      <c r="BL1679" s="54">
        <f t="shared" si="372"/>
        <v>0</v>
      </c>
      <c r="BM1679" s="54">
        <f t="shared" si="373"/>
        <v>0</v>
      </c>
      <c r="BN1679" s="54" t="str">
        <f t="shared" si="374"/>
        <v>ne</v>
      </c>
      <c r="BO1679" s="54" t="str">
        <f t="shared" si="375"/>
        <v>ne</v>
      </c>
      <c r="BP1679" s="54" t="str">
        <f t="shared" si="375"/>
        <v>ne</v>
      </c>
      <c r="BQ1679" s="54" t="str">
        <f t="shared" si="376"/>
        <v>ne</v>
      </c>
      <c r="BR1679" s="54" t="str">
        <f t="shared" si="377"/>
        <v>ne</v>
      </c>
      <c r="BS1679" s="54" t="str">
        <f t="shared" si="368"/>
        <v>ne</v>
      </c>
    </row>
    <row r="1680" spans="2:71" x14ac:dyDescent="0.2">
      <c r="B1680" s="54" t="e">
        <f>VLOOKUP(E1680,'VPS1'!$J$10:$J$29,1,FALSE)</f>
        <v>#N/A</v>
      </c>
      <c r="C1680" s="131" t="str">
        <f t="shared" si="369"/>
        <v/>
      </c>
      <c r="D1680" s="132"/>
      <c r="E1680" s="132"/>
      <c r="F1680" s="55"/>
      <c r="G1680" s="132"/>
      <c r="H1680" s="132"/>
      <c r="I1680" s="132"/>
      <c r="J1680" s="132"/>
      <c r="K1680" s="132"/>
      <c r="L1680" s="133"/>
      <c r="M1680" s="134"/>
      <c r="N1680" s="132"/>
      <c r="O1680" s="132"/>
      <c r="P1680" s="134" t="str">
        <f t="shared" si="370"/>
        <v>nepildyti</v>
      </c>
      <c r="Q1680" s="135" t="str">
        <f t="shared" si="37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64"/>
        <v>0</v>
      </c>
      <c r="BH1680" s="54">
        <f t="shared" si="371"/>
        <v>0</v>
      </c>
      <c r="BI1680" s="54">
        <f t="shared" si="366"/>
        <v>0</v>
      </c>
      <c r="BJ1680" s="54">
        <f t="shared" si="365"/>
        <v>0</v>
      </c>
      <c r="BK1680" s="54">
        <f t="shared" si="367"/>
        <v>0</v>
      </c>
      <c r="BL1680" s="54">
        <f t="shared" si="372"/>
        <v>0</v>
      </c>
      <c r="BM1680" s="54">
        <f t="shared" si="373"/>
        <v>0</v>
      </c>
      <c r="BN1680" s="54" t="str">
        <f t="shared" si="374"/>
        <v>ne</v>
      </c>
      <c r="BO1680" s="54" t="str">
        <f t="shared" si="375"/>
        <v>ne</v>
      </c>
      <c r="BP1680" s="54" t="str">
        <f t="shared" si="375"/>
        <v>ne</v>
      </c>
      <c r="BQ1680" s="54" t="str">
        <f t="shared" si="376"/>
        <v>ne</v>
      </c>
      <c r="BR1680" s="54" t="str">
        <f t="shared" si="377"/>
        <v>ne</v>
      </c>
      <c r="BS1680" s="54" t="str">
        <f t="shared" si="368"/>
        <v>ne</v>
      </c>
    </row>
    <row r="1681" spans="2:71" x14ac:dyDescent="0.2">
      <c r="B1681" s="54" t="e">
        <f>VLOOKUP(E1681,'VPS1'!$J$10:$J$29,1,FALSE)</f>
        <v>#N/A</v>
      </c>
      <c r="C1681" s="131" t="str">
        <f t="shared" si="369"/>
        <v/>
      </c>
      <c r="D1681" s="132"/>
      <c r="E1681" s="132"/>
      <c r="F1681" s="55"/>
      <c r="G1681" s="132"/>
      <c r="H1681" s="132"/>
      <c r="I1681" s="132"/>
      <c r="J1681" s="132"/>
      <c r="K1681" s="132"/>
      <c r="L1681" s="133"/>
      <c r="M1681" s="134"/>
      <c r="N1681" s="132"/>
      <c r="O1681" s="132"/>
      <c r="P1681" s="134" t="str">
        <f t="shared" si="370"/>
        <v>nepildyti</v>
      </c>
      <c r="Q1681" s="135" t="str">
        <f t="shared" si="37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64"/>
        <v>0</v>
      </c>
      <c r="BH1681" s="54">
        <f t="shared" si="371"/>
        <v>0</v>
      </c>
      <c r="BI1681" s="54">
        <f t="shared" si="366"/>
        <v>0</v>
      </c>
      <c r="BJ1681" s="54">
        <f t="shared" si="365"/>
        <v>0</v>
      </c>
      <c r="BK1681" s="54">
        <f t="shared" si="367"/>
        <v>0</v>
      </c>
      <c r="BL1681" s="54">
        <f t="shared" si="372"/>
        <v>0</v>
      </c>
      <c r="BM1681" s="54">
        <f t="shared" si="373"/>
        <v>0</v>
      </c>
      <c r="BN1681" s="54" t="str">
        <f t="shared" si="374"/>
        <v>ne</v>
      </c>
      <c r="BO1681" s="54" t="str">
        <f t="shared" si="375"/>
        <v>ne</v>
      </c>
      <c r="BP1681" s="54" t="str">
        <f t="shared" si="375"/>
        <v>ne</v>
      </c>
      <c r="BQ1681" s="54" t="str">
        <f t="shared" si="376"/>
        <v>ne</v>
      </c>
      <c r="BR1681" s="54" t="str">
        <f t="shared" si="377"/>
        <v>ne</v>
      </c>
      <c r="BS1681" s="54" t="str">
        <f t="shared" si="368"/>
        <v>ne</v>
      </c>
    </row>
    <row r="1682" spans="2:71" x14ac:dyDescent="0.2">
      <c r="B1682" s="54" t="e">
        <f>VLOOKUP(E1682,'VPS1'!$J$10:$J$29,1,FALSE)</f>
        <v>#N/A</v>
      </c>
      <c r="C1682" s="131" t="str">
        <f t="shared" si="369"/>
        <v/>
      </c>
      <c r="D1682" s="132"/>
      <c r="E1682" s="132"/>
      <c r="F1682" s="55"/>
      <c r="G1682" s="132"/>
      <c r="H1682" s="132"/>
      <c r="I1682" s="132"/>
      <c r="J1682" s="132"/>
      <c r="K1682" s="132"/>
      <c r="L1682" s="133"/>
      <c r="M1682" s="134"/>
      <c r="N1682" s="132"/>
      <c r="O1682" s="132"/>
      <c r="P1682" s="134" t="str">
        <f t="shared" si="370"/>
        <v>nepildyti</v>
      </c>
      <c r="Q1682" s="135" t="str">
        <f t="shared" si="37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si="364"/>
        <v>0</v>
      </c>
      <c r="BH1682" s="54">
        <f t="shared" si="371"/>
        <v>0</v>
      </c>
      <c r="BI1682" s="54">
        <f t="shared" si="366"/>
        <v>0</v>
      </c>
      <c r="BJ1682" s="54">
        <f t="shared" si="365"/>
        <v>0</v>
      </c>
      <c r="BK1682" s="54">
        <f t="shared" si="367"/>
        <v>0</v>
      </c>
      <c r="BL1682" s="54">
        <f t="shared" si="372"/>
        <v>0</v>
      </c>
      <c r="BM1682" s="54">
        <f t="shared" si="373"/>
        <v>0</v>
      </c>
      <c r="BN1682" s="54" t="str">
        <f t="shared" si="374"/>
        <v>ne</v>
      </c>
      <c r="BO1682" s="54" t="str">
        <f t="shared" si="375"/>
        <v>ne</v>
      </c>
      <c r="BP1682" s="54" t="str">
        <f t="shared" si="375"/>
        <v>ne</v>
      </c>
      <c r="BQ1682" s="54" t="str">
        <f t="shared" si="376"/>
        <v>ne</v>
      </c>
      <c r="BR1682" s="54" t="str">
        <f t="shared" si="377"/>
        <v>ne</v>
      </c>
      <c r="BS1682" s="54" t="str">
        <f t="shared" si="368"/>
        <v>ne</v>
      </c>
    </row>
    <row r="1683" spans="2:71" x14ac:dyDescent="0.2">
      <c r="B1683" s="54" t="e">
        <f>VLOOKUP(E1683,'VPS1'!$J$10:$J$29,1,FALSE)</f>
        <v>#N/A</v>
      </c>
      <c r="C1683" s="131" t="str">
        <f t="shared" si="369"/>
        <v/>
      </c>
      <c r="D1683" s="132"/>
      <c r="E1683" s="132"/>
      <c r="F1683" s="55"/>
      <c r="G1683" s="132"/>
      <c r="H1683" s="132"/>
      <c r="I1683" s="132"/>
      <c r="J1683" s="132"/>
      <c r="K1683" s="132"/>
      <c r="L1683" s="133"/>
      <c r="M1683" s="134"/>
      <c r="N1683" s="132"/>
      <c r="O1683" s="132"/>
      <c r="P1683" s="134" t="str">
        <f t="shared" si="370"/>
        <v>nepildyti</v>
      </c>
      <c r="Q1683" s="135" t="str">
        <f t="shared" si="37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64"/>
        <v>0</v>
      </c>
      <c r="BH1683" s="54">
        <f t="shared" si="371"/>
        <v>0</v>
      </c>
      <c r="BI1683" s="54">
        <f t="shared" si="366"/>
        <v>0</v>
      </c>
      <c r="BJ1683" s="54">
        <f t="shared" si="365"/>
        <v>0</v>
      </c>
      <c r="BK1683" s="54">
        <f t="shared" si="367"/>
        <v>0</v>
      </c>
      <c r="BL1683" s="54">
        <f t="shared" si="372"/>
        <v>0</v>
      </c>
      <c r="BM1683" s="54">
        <f t="shared" si="373"/>
        <v>0</v>
      </c>
      <c r="BN1683" s="54" t="str">
        <f t="shared" si="374"/>
        <v>ne</v>
      </c>
      <c r="BO1683" s="54" t="str">
        <f t="shared" si="375"/>
        <v>ne</v>
      </c>
      <c r="BP1683" s="54" t="str">
        <f t="shared" si="375"/>
        <v>ne</v>
      </c>
      <c r="BQ1683" s="54" t="str">
        <f t="shared" si="376"/>
        <v>ne</v>
      </c>
      <c r="BR1683" s="54" t="str">
        <f t="shared" si="377"/>
        <v>ne</v>
      </c>
      <c r="BS1683" s="54" t="str">
        <f t="shared" si="368"/>
        <v>ne</v>
      </c>
    </row>
    <row r="1684" spans="2:71" x14ac:dyDescent="0.2">
      <c r="B1684" s="54" t="e">
        <f>VLOOKUP(E1684,'VPS1'!$J$10:$J$29,1,FALSE)</f>
        <v>#N/A</v>
      </c>
      <c r="C1684" s="131" t="str">
        <f t="shared" si="369"/>
        <v/>
      </c>
      <c r="D1684" s="132"/>
      <c r="E1684" s="132"/>
      <c r="F1684" s="55"/>
      <c r="G1684" s="132"/>
      <c r="H1684" s="132"/>
      <c r="I1684" s="132"/>
      <c r="J1684" s="132"/>
      <c r="K1684" s="132"/>
      <c r="L1684" s="133"/>
      <c r="M1684" s="134"/>
      <c r="N1684" s="132"/>
      <c r="O1684" s="132"/>
      <c r="P1684" s="134" t="str">
        <f t="shared" si="370"/>
        <v>nepildyti</v>
      </c>
      <c r="Q1684" s="135" t="str">
        <f t="shared" si="37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64"/>
        <v>0</v>
      </c>
      <c r="BH1684" s="54">
        <f t="shared" si="371"/>
        <v>0</v>
      </c>
      <c r="BI1684" s="54">
        <f t="shared" si="366"/>
        <v>0</v>
      </c>
      <c r="BJ1684" s="54">
        <f t="shared" si="365"/>
        <v>0</v>
      </c>
      <c r="BK1684" s="54">
        <f t="shared" si="367"/>
        <v>0</v>
      </c>
      <c r="BL1684" s="54">
        <f t="shared" si="372"/>
        <v>0</v>
      </c>
      <c r="BM1684" s="54">
        <f t="shared" si="373"/>
        <v>0</v>
      </c>
      <c r="BN1684" s="54" t="str">
        <f t="shared" si="374"/>
        <v>ne</v>
      </c>
      <c r="BO1684" s="54" t="str">
        <f t="shared" si="375"/>
        <v>ne</v>
      </c>
      <c r="BP1684" s="54" t="str">
        <f t="shared" si="375"/>
        <v>ne</v>
      </c>
      <c r="BQ1684" s="54" t="str">
        <f t="shared" si="376"/>
        <v>ne</v>
      </c>
      <c r="BR1684" s="54" t="str">
        <f t="shared" si="377"/>
        <v>ne</v>
      </c>
      <c r="BS1684" s="54" t="str">
        <f t="shared" si="368"/>
        <v>ne</v>
      </c>
    </row>
    <row r="1685" spans="2:71" x14ac:dyDescent="0.2">
      <c r="B1685" s="54" t="e">
        <f>VLOOKUP(E1685,'VPS1'!$J$10:$J$29,1,FALSE)</f>
        <v>#N/A</v>
      </c>
      <c r="C1685" s="131" t="str">
        <f t="shared" si="369"/>
        <v/>
      </c>
      <c r="D1685" s="132"/>
      <c r="E1685" s="132"/>
      <c r="F1685" s="55"/>
      <c r="G1685" s="132"/>
      <c r="H1685" s="132"/>
      <c r="I1685" s="132"/>
      <c r="J1685" s="132"/>
      <c r="K1685" s="132"/>
      <c r="L1685" s="133"/>
      <c r="M1685" s="134"/>
      <c r="N1685" s="132"/>
      <c r="O1685" s="132"/>
      <c r="P1685" s="134" t="str">
        <f t="shared" si="370"/>
        <v>nepildyti</v>
      </c>
      <c r="Q1685" s="135" t="str">
        <f t="shared" si="37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64"/>
        <v>0</v>
      </c>
      <c r="BH1685" s="54">
        <f t="shared" si="371"/>
        <v>0</v>
      </c>
      <c r="BI1685" s="54">
        <f t="shared" si="366"/>
        <v>0</v>
      </c>
      <c r="BJ1685" s="54">
        <f t="shared" si="365"/>
        <v>0</v>
      </c>
      <c r="BK1685" s="54">
        <f t="shared" si="367"/>
        <v>0</v>
      </c>
      <c r="BL1685" s="54">
        <f t="shared" si="372"/>
        <v>0</v>
      </c>
      <c r="BM1685" s="54">
        <f t="shared" si="373"/>
        <v>0</v>
      </c>
      <c r="BN1685" s="54" t="str">
        <f t="shared" si="374"/>
        <v>ne</v>
      </c>
      <c r="BO1685" s="54" t="str">
        <f t="shared" si="375"/>
        <v>ne</v>
      </c>
      <c r="BP1685" s="54" t="str">
        <f t="shared" si="375"/>
        <v>ne</v>
      </c>
      <c r="BQ1685" s="54" t="str">
        <f t="shared" si="376"/>
        <v>ne</v>
      </c>
      <c r="BR1685" s="54" t="str">
        <f t="shared" si="377"/>
        <v>ne</v>
      </c>
      <c r="BS1685" s="54" t="str">
        <f t="shared" si="368"/>
        <v>ne</v>
      </c>
    </row>
    <row r="1686" spans="2:71" x14ac:dyDescent="0.2">
      <c r="B1686" s="54" t="e">
        <f>VLOOKUP(E1686,'VPS1'!$J$10:$J$29,1,FALSE)</f>
        <v>#N/A</v>
      </c>
      <c r="C1686" s="131" t="str">
        <f t="shared" si="369"/>
        <v/>
      </c>
      <c r="D1686" s="132"/>
      <c r="E1686" s="132"/>
      <c r="F1686" s="55"/>
      <c r="G1686" s="132"/>
      <c r="H1686" s="132"/>
      <c r="I1686" s="132"/>
      <c r="J1686" s="132"/>
      <c r="K1686" s="132"/>
      <c r="L1686" s="133"/>
      <c r="M1686" s="134"/>
      <c r="N1686" s="132"/>
      <c r="O1686" s="132"/>
      <c r="P1686" s="134" t="str">
        <f t="shared" si="370"/>
        <v>nepildyti</v>
      </c>
      <c r="Q1686" s="135" t="str">
        <f t="shared" si="37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ref="BG1686:BG1749" si="378">IF($F1686&gt;0,YEAR($F1686),)</f>
        <v>0</v>
      </c>
      <c r="BH1686" s="54">
        <f t="shared" si="371"/>
        <v>0</v>
      </c>
      <c r="BI1686" s="54">
        <f t="shared" si="366"/>
        <v>0</v>
      </c>
      <c r="BJ1686" s="54">
        <f t="shared" ref="BJ1686:BJ1749" si="379">IF($AI1686&gt;0,YEAR($AI1686),)</f>
        <v>0</v>
      </c>
      <c r="BK1686" s="54">
        <f t="shared" si="367"/>
        <v>0</v>
      </c>
      <c r="BL1686" s="54">
        <f t="shared" si="372"/>
        <v>0</v>
      </c>
      <c r="BM1686" s="54">
        <f t="shared" si="373"/>
        <v>0</v>
      </c>
      <c r="BN1686" s="54" t="str">
        <f t="shared" si="374"/>
        <v>ne</v>
      </c>
      <c r="BO1686" s="54" t="str">
        <f t="shared" si="375"/>
        <v>ne</v>
      </c>
      <c r="BP1686" s="54" t="str">
        <f t="shared" si="375"/>
        <v>ne</v>
      </c>
      <c r="BQ1686" s="54" t="str">
        <f t="shared" si="376"/>
        <v>ne</v>
      </c>
      <c r="BR1686" s="54" t="str">
        <f t="shared" si="377"/>
        <v>ne</v>
      </c>
      <c r="BS1686" s="54" t="str">
        <f t="shared" si="368"/>
        <v>ne</v>
      </c>
    </row>
    <row r="1687" spans="2:71" x14ac:dyDescent="0.2">
      <c r="B1687" s="54" t="e">
        <f>VLOOKUP(E1687,'VPS1'!$J$10:$J$29,1,FALSE)</f>
        <v>#N/A</v>
      </c>
      <c r="C1687" s="131" t="str">
        <f t="shared" si="369"/>
        <v/>
      </c>
      <c r="D1687" s="132"/>
      <c r="E1687" s="132"/>
      <c r="F1687" s="55"/>
      <c r="G1687" s="132"/>
      <c r="H1687" s="132"/>
      <c r="I1687" s="132"/>
      <c r="J1687" s="132"/>
      <c r="K1687" s="132"/>
      <c r="L1687" s="133"/>
      <c r="M1687" s="134"/>
      <c r="N1687" s="132"/>
      <c r="O1687" s="132"/>
      <c r="P1687" s="134" t="str">
        <f t="shared" si="370"/>
        <v>nepildyti</v>
      </c>
      <c r="Q1687" s="135" t="str">
        <f t="shared" si="37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si="378"/>
        <v>0</v>
      </c>
      <c r="BH1687" s="54">
        <f t="shared" si="371"/>
        <v>0</v>
      </c>
      <c r="BI1687" s="54">
        <f t="shared" si="366"/>
        <v>0</v>
      </c>
      <c r="BJ1687" s="54">
        <f t="shared" si="379"/>
        <v>0</v>
      </c>
      <c r="BK1687" s="54">
        <f t="shared" si="367"/>
        <v>0</v>
      </c>
      <c r="BL1687" s="54">
        <f t="shared" si="372"/>
        <v>0</v>
      </c>
      <c r="BM1687" s="54">
        <f t="shared" si="373"/>
        <v>0</v>
      </c>
      <c r="BN1687" s="54" t="str">
        <f t="shared" si="374"/>
        <v>ne</v>
      </c>
      <c r="BO1687" s="54" t="str">
        <f t="shared" si="375"/>
        <v>ne</v>
      </c>
      <c r="BP1687" s="54" t="str">
        <f t="shared" si="375"/>
        <v>ne</v>
      </c>
      <c r="BQ1687" s="54" t="str">
        <f t="shared" si="376"/>
        <v>ne</v>
      </c>
      <c r="BR1687" s="54" t="str">
        <f t="shared" si="377"/>
        <v>ne</v>
      </c>
      <c r="BS1687" s="54" t="str">
        <f t="shared" si="368"/>
        <v>ne</v>
      </c>
    </row>
    <row r="1688" spans="2:71" x14ac:dyDescent="0.2">
      <c r="B1688" s="54" t="e">
        <f>VLOOKUP(E1688,'VPS1'!$J$10:$J$29,1,FALSE)</f>
        <v>#N/A</v>
      </c>
      <c r="C1688" s="131" t="str">
        <f t="shared" si="369"/>
        <v/>
      </c>
      <c r="D1688" s="132"/>
      <c r="E1688" s="132"/>
      <c r="F1688" s="55"/>
      <c r="G1688" s="132"/>
      <c r="H1688" s="132"/>
      <c r="I1688" s="132"/>
      <c r="J1688" s="132"/>
      <c r="K1688" s="132"/>
      <c r="L1688" s="133"/>
      <c r="M1688" s="134"/>
      <c r="N1688" s="132"/>
      <c r="O1688" s="132"/>
      <c r="P1688" s="134" t="str">
        <f t="shared" si="370"/>
        <v>nepildyti</v>
      </c>
      <c r="Q1688" s="135" t="str">
        <f t="shared" si="37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78"/>
        <v>0</v>
      </c>
      <c r="BH1688" s="54">
        <f t="shared" si="371"/>
        <v>0</v>
      </c>
      <c r="BI1688" s="54">
        <f t="shared" si="366"/>
        <v>0</v>
      </c>
      <c r="BJ1688" s="54">
        <f t="shared" si="379"/>
        <v>0</v>
      </c>
      <c r="BK1688" s="54">
        <f t="shared" si="367"/>
        <v>0</v>
      </c>
      <c r="BL1688" s="54">
        <f t="shared" si="372"/>
        <v>0</v>
      </c>
      <c r="BM1688" s="54">
        <f t="shared" si="373"/>
        <v>0</v>
      </c>
      <c r="BN1688" s="54" t="str">
        <f t="shared" si="374"/>
        <v>ne</v>
      </c>
      <c r="BO1688" s="54" t="str">
        <f t="shared" si="375"/>
        <v>ne</v>
      </c>
      <c r="BP1688" s="54" t="str">
        <f t="shared" si="375"/>
        <v>ne</v>
      </c>
      <c r="BQ1688" s="54" t="str">
        <f t="shared" si="376"/>
        <v>ne</v>
      </c>
      <c r="BR1688" s="54" t="str">
        <f t="shared" si="377"/>
        <v>ne</v>
      </c>
      <c r="BS1688" s="54" t="str">
        <f t="shared" si="368"/>
        <v>ne</v>
      </c>
    </row>
    <row r="1689" spans="2:71" x14ac:dyDescent="0.2">
      <c r="B1689" s="54" t="e">
        <f>VLOOKUP(E1689,'VPS1'!$J$10:$J$29,1,FALSE)</f>
        <v>#N/A</v>
      </c>
      <c r="C1689" s="131" t="str">
        <f t="shared" si="369"/>
        <v/>
      </c>
      <c r="D1689" s="132"/>
      <c r="E1689" s="132"/>
      <c r="F1689" s="55"/>
      <c r="G1689" s="132"/>
      <c r="H1689" s="132"/>
      <c r="I1689" s="132"/>
      <c r="J1689" s="132"/>
      <c r="K1689" s="132"/>
      <c r="L1689" s="133"/>
      <c r="M1689" s="134"/>
      <c r="N1689" s="132"/>
      <c r="O1689" s="132"/>
      <c r="P1689" s="134" t="str">
        <f t="shared" si="370"/>
        <v>nepildyti</v>
      </c>
      <c r="Q1689" s="135" t="str">
        <f t="shared" si="37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78"/>
        <v>0</v>
      </c>
      <c r="BH1689" s="54">
        <f t="shared" si="371"/>
        <v>0</v>
      </c>
      <c r="BI1689" s="54">
        <f t="shared" si="366"/>
        <v>0</v>
      </c>
      <c r="BJ1689" s="54">
        <f t="shared" si="379"/>
        <v>0</v>
      </c>
      <c r="BK1689" s="54">
        <f t="shared" si="367"/>
        <v>0</v>
      </c>
      <c r="BL1689" s="54">
        <f t="shared" si="372"/>
        <v>0</v>
      </c>
      <c r="BM1689" s="54">
        <f t="shared" si="373"/>
        <v>0</v>
      </c>
      <c r="BN1689" s="54" t="str">
        <f t="shared" si="374"/>
        <v>ne</v>
      </c>
      <c r="BO1689" s="54" t="str">
        <f t="shared" si="375"/>
        <v>ne</v>
      </c>
      <c r="BP1689" s="54" t="str">
        <f t="shared" si="375"/>
        <v>ne</v>
      </c>
      <c r="BQ1689" s="54" t="str">
        <f t="shared" si="376"/>
        <v>ne</v>
      </c>
      <c r="BR1689" s="54" t="str">
        <f t="shared" si="377"/>
        <v>ne</v>
      </c>
      <c r="BS1689" s="54" t="str">
        <f t="shared" si="368"/>
        <v>ne</v>
      </c>
    </row>
    <row r="1690" spans="2:71" x14ac:dyDescent="0.2">
      <c r="B1690" s="54" t="e">
        <f>VLOOKUP(E1690,'VPS1'!$J$10:$J$29,1,FALSE)</f>
        <v>#N/A</v>
      </c>
      <c r="C1690" s="131" t="str">
        <f t="shared" si="369"/>
        <v/>
      </c>
      <c r="D1690" s="132"/>
      <c r="E1690" s="132"/>
      <c r="F1690" s="55"/>
      <c r="G1690" s="132"/>
      <c r="H1690" s="132"/>
      <c r="I1690" s="132"/>
      <c r="J1690" s="132"/>
      <c r="K1690" s="132"/>
      <c r="L1690" s="133"/>
      <c r="M1690" s="134"/>
      <c r="N1690" s="132"/>
      <c r="O1690" s="132"/>
      <c r="P1690" s="134" t="str">
        <f t="shared" si="370"/>
        <v>nepildyti</v>
      </c>
      <c r="Q1690" s="135" t="str">
        <f t="shared" si="37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78"/>
        <v>0</v>
      </c>
      <c r="BH1690" s="54">
        <f t="shared" si="371"/>
        <v>0</v>
      </c>
      <c r="BI1690" s="54">
        <f t="shared" si="366"/>
        <v>0</v>
      </c>
      <c r="BJ1690" s="54">
        <f t="shared" si="379"/>
        <v>0</v>
      </c>
      <c r="BK1690" s="54">
        <f t="shared" si="367"/>
        <v>0</v>
      </c>
      <c r="BL1690" s="54">
        <f t="shared" si="372"/>
        <v>0</v>
      </c>
      <c r="BM1690" s="54">
        <f t="shared" si="373"/>
        <v>0</v>
      </c>
      <c r="BN1690" s="54" t="str">
        <f t="shared" si="374"/>
        <v>ne</v>
      </c>
      <c r="BO1690" s="54" t="str">
        <f t="shared" si="375"/>
        <v>ne</v>
      </c>
      <c r="BP1690" s="54" t="str">
        <f t="shared" si="375"/>
        <v>ne</v>
      </c>
      <c r="BQ1690" s="54" t="str">
        <f t="shared" si="376"/>
        <v>ne</v>
      </c>
      <c r="BR1690" s="54" t="str">
        <f t="shared" si="377"/>
        <v>ne</v>
      </c>
      <c r="BS1690" s="54" t="str">
        <f t="shared" si="368"/>
        <v>ne</v>
      </c>
    </row>
    <row r="1691" spans="2:71" x14ac:dyDescent="0.2">
      <c r="B1691" s="54" t="e">
        <f>VLOOKUP(E1691,'VPS1'!$J$10:$J$29,1,FALSE)</f>
        <v>#N/A</v>
      </c>
      <c r="C1691" s="131" t="str">
        <f t="shared" si="369"/>
        <v/>
      </c>
      <c r="D1691" s="132"/>
      <c r="E1691" s="132"/>
      <c r="F1691" s="55"/>
      <c r="G1691" s="132"/>
      <c r="H1691" s="132"/>
      <c r="I1691" s="132"/>
      <c r="J1691" s="132"/>
      <c r="K1691" s="132"/>
      <c r="L1691" s="133"/>
      <c r="M1691" s="134"/>
      <c r="N1691" s="132"/>
      <c r="O1691" s="132"/>
      <c r="P1691" s="134" t="str">
        <f t="shared" si="370"/>
        <v>nepildyti</v>
      </c>
      <c r="Q1691" s="135" t="str">
        <f t="shared" si="37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78"/>
        <v>0</v>
      </c>
      <c r="BH1691" s="54">
        <f t="shared" si="371"/>
        <v>0</v>
      </c>
      <c r="BI1691" s="54">
        <f t="shared" si="366"/>
        <v>0</v>
      </c>
      <c r="BJ1691" s="54">
        <f t="shared" si="379"/>
        <v>0</v>
      </c>
      <c r="BK1691" s="54">
        <f t="shared" si="367"/>
        <v>0</v>
      </c>
      <c r="BL1691" s="54">
        <f t="shared" si="372"/>
        <v>0</v>
      </c>
      <c r="BM1691" s="54">
        <f t="shared" si="373"/>
        <v>0</v>
      </c>
      <c r="BN1691" s="54" t="str">
        <f t="shared" si="374"/>
        <v>ne</v>
      </c>
      <c r="BO1691" s="54" t="str">
        <f t="shared" si="375"/>
        <v>ne</v>
      </c>
      <c r="BP1691" s="54" t="str">
        <f t="shared" si="375"/>
        <v>ne</v>
      </c>
      <c r="BQ1691" s="54" t="str">
        <f t="shared" si="376"/>
        <v>ne</v>
      </c>
      <c r="BR1691" s="54" t="str">
        <f t="shared" si="377"/>
        <v>ne</v>
      </c>
      <c r="BS1691" s="54" t="str">
        <f t="shared" si="368"/>
        <v>ne</v>
      </c>
    </row>
    <row r="1692" spans="2:71" x14ac:dyDescent="0.2">
      <c r="B1692" s="54" t="e">
        <f>VLOOKUP(E1692,'VPS1'!$J$10:$J$29,1,FALSE)</f>
        <v>#N/A</v>
      </c>
      <c r="C1692" s="131" t="str">
        <f t="shared" si="369"/>
        <v/>
      </c>
      <c r="D1692" s="132"/>
      <c r="E1692" s="132"/>
      <c r="F1692" s="55"/>
      <c r="G1692" s="132"/>
      <c r="H1692" s="132"/>
      <c r="I1692" s="132"/>
      <c r="J1692" s="132"/>
      <c r="K1692" s="132"/>
      <c r="L1692" s="133"/>
      <c r="M1692" s="134"/>
      <c r="N1692" s="132"/>
      <c r="O1692" s="132"/>
      <c r="P1692" s="134" t="str">
        <f t="shared" si="370"/>
        <v>nepildyti</v>
      </c>
      <c r="Q1692" s="135" t="str">
        <f t="shared" si="37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78"/>
        <v>0</v>
      </c>
      <c r="BH1692" s="54">
        <f t="shared" si="371"/>
        <v>0</v>
      </c>
      <c r="BI1692" s="54">
        <f t="shared" si="366"/>
        <v>0</v>
      </c>
      <c r="BJ1692" s="54">
        <f t="shared" si="379"/>
        <v>0</v>
      </c>
      <c r="BK1692" s="54">
        <f t="shared" si="367"/>
        <v>0</v>
      </c>
      <c r="BL1692" s="54">
        <f t="shared" si="372"/>
        <v>0</v>
      </c>
      <c r="BM1692" s="54">
        <f t="shared" si="373"/>
        <v>0</v>
      </c>
      <c r="BN1692" s="54" t="str">
        <f t="shared" si="374"/>
        <v>ne</v>
      </c>
      <c r="BO1692" s="54" t="str">
        <f t="shared" si="375"/>
        <v>ne</v>
      </c>
      <c r="BP1692" s="54" t="str">
        <f t="shared" si="375"/>
        <v>ne</v>
      </c>
      <c r="BQ1692" s="54" t="str">
        <f t="shared" si="376"/>
        <v>ne</v>
      </c>
      <c r="BR1692" s="54" t="str">
        <f t="shared" si="377"/>
        <v>ne</v>
      </c>
      <c r="BS1692" s="54" t="str">
        <f t="shared" si="368"/>
        <v>ne</v>
      </c>
    </row>
    <row r="1693" spans="2:71" x14ac:dyDescent="0.2">
      <c r="B1693" s="54" t="e">
        <f>VLOOKUP(E1693,'VPS1'!$J$10:$J$29,1,FALSE)</f>
        <v>#N/A</v>
      </c>
      <c r="C1693" s="131" t="str">
        <f t="shared" si="369"/>
        <v/>
      </c>
      <c r="D1693" s="132"/>
      <c r="E1693" s="132"/>
      <c r="F1693" s="55"/>
      <c r="G1693" s="132"/>
      <c r="H1693" s="132"/>
      <c r="I1693" s="132"/>
      <c r="J1693" s="132"/>
      <c r="K1693" s="132"/>
      <c r="L1693" s="133"/>
      <c r="M1693" s="134"/>
      <c r="N1693" s="132"/>
      <c r="O1693" s="132"/>
      <c r="P1693" s="134" t="str">
        <f t="shared" si="370"/>
        <v>nepildyti</v>
      </c>
      <c r="Q1693" s="135" t="str">
        <f t="shared" si="37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78"/>
        <v>0</v>
      </c>
      <c r="BH1693" s="54">
        <f t="shared" si="371"/>
        <v>0</v>
      </c>
      <c r="BI1693" s="54">
        <f t="shared" si="366"/>
        <v>0</v>
      </c>
      <c r="BJ1693" s="54">
        <f t="shared" si="379"/>
        <v>0</v>
      </c>
      <c r="BK1693" s="54">
        <f t="shared" si="367"/>
        <v>0</v>
      </c>
      <c r="BL1693" s="54">
        <f t="shared" si="372"/>
        <v>0</v>
      </c>
      <c r="BM1693" s="54">
        <f t="shared" si="373"/>
        <v>0</v>
      </c>
      <c r="BN1693" s="54" t="str">
        <f t="shared" si="374"/>
        <v>ne</v>
      </c>
      <c r="BO1693" s="54" t="str">
        <f t="shared" si="375"/>
        <v>ne</v>
      </c>
      <c r="BP1693" s="54" t="str">
        <f t="shared" si="375"/>
        <v>ne</v>
      </c>
      <c r="BQ1693" s="54" t="str">
        <f t="shared" si="376"/>
        <v>ne</v>
      </c>
      <c r="BR1693" s="54" t="str">
        <f t="shared" si="377"/>
        <v>ne</v>
      </c>
      <c r="BS1693" s="54" t="str">
        <f t="shared" si="368"/>
        <v>ne</v>
      </c>
    </row>
    <row r="1694" spans="2:71" x14ac:dyDescent="0.2">
      <c r="B1694" s="54" t="e">
        <f>VLOOKUP(E1694,'VPS1'!$J$10:$J$29,1,FALSE)</f>
        <v>#N/A</v>
      </c>
      <c r="C1694" s="131" t="str">
        <f t="shared" si="369"/>
        <v/>
      </c>
      <c r="D1694" s="132"/>
      <c r="E1694" s="132"/>
      <c r="F1694" s="55"/>
      <c r="G1694" s="132"/>
      <c r="H1694" s="132"/>
      <c r="I1694" s="132"/>
      <c r="J1694" s="132"/>
      <c r="K1694" s="132"/>
      <c r="L1694" s="133"/>
      <c r="M1694" s="134"/>
      <c r="N1694" s="132"/>
      <c r="O1694" s="132"/>
      <c r="P1694" s="134" t="str">
        <f t="shared" si="370"/>
        <v>nepildyti</v>
      </c>
      <c r="Q1694" s="135" t="str">
        <f t="shared" si="37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78"/>
        <v>0</v>
      </c>
      <c r="BH1694" s="54">
        <f t="shared" si="371"/>
        <v>0</v>
      </c>
      <c r="BI1694" s="54">
        <f t="shared" si="366"/>
        <v>0</v>
      </c>
      <c r="BJ1694" s="54">
        <f t="shared" si="379"/>
        <v>0</v>
      </c>
      <c r="BK1694" s="54">
        <f t="shared" si="367"/>
        <v>0</v>
      </c>
      <c r="BL1694" s="54">
        <f t="shared" si="372"/>
        <v>0</v>
      </c>
      <c r="BM1694" s="54">
        <f t="shared" si="373"/>
        <v>0</v>
      </c>
      <c r="BN1694" s="54" t="str">
        <f t="shared" si="374"/>
        <v>ne</v>
      </c>
      <c r="BO1694" s="54" t="str">
        <f t="shared" si="375"/>
        <v>ne</v>
      </c>
      <c r="BP1694" s="54" t="str">
        <f t="shared" si="375"/>
        <v>ne</v>
      </c>
      <c r="BQ1694" s="54" t="str">
        <f t="shared" si="376"/>
        <v>ne</v>
      </c>
      <c r="BR1694" s="54" t="str">
        <f t="shared" si="377"/>
        <v>ne</v>
      </c>
      <c r="BS1694" s="54" t="str">
        <f t="shared" si="368"/>
        <v>ne</v>
      </c>
    </row>
    <row r="1695" spans="2:71" x14ac:dyDescent="0.2">
      <c r="B1695" s="54" t="e">
        <f>VLOOKUP(E1695,'VPS1'!$J$10:$J$29,1,FALSE)</f>
        <v>#N/A</v>
      </c>
      <c r="C1695" s="131" t="str">
        <f t="shared" si="369"/>
        <v/>
      </c>
      <c r="D1695" s="132"/>
      <c r="E1695" s="132"/>
      <c r="F1695" s="55"/>
      <c r="G1695" s="132"/>
      <c r="H1695" s="132"/>
      <c r="I1695" s="132"/>
      <c r="J1695" s="132"/>
      <c r="K1695" s="132"/>
      <c r="L1695" s="133"/>
      <c r="M1695" s="134"/>
      <c r="N1695" s="132"/>
      <c r="O1695" s="132"/>
      <c r="P1695" s="134" t="str">
        <f t="shared" si="370"/>
        <v>nepildyti</v>
      </c>
      <c r="Q1695" s="135" t="str">
        <f t="shared" si="37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78"/>
        <v>0</v>
      </c>
      <c r="BH1695" s="54">
        <f t="shared" si="371"/>
        <v>0</v>
      </c>
      <c r="BI1695" s="54">
        <f t="shared" si="366"/>
        <v>0</v>
      </c>
      <c r="BJ1695" s="54">
        <f t="shared" si="379"/>
        <v>0</v>
      </c>
      <c r="BK1695" s="54">
        <f t="shared" si="367"/>
        <v>0</v>
      </c>
      <c r="BL1695" s="54">
        <f t="shared" si="372"/>
        <v>0</v>
      </c>
      <c r="BM1695" s="54">
        <f t="shared" si="373"/>
        <v>0</v>
      </c>
      <c r="BN1695" s="54" t="str">
        <f t="shared" si="374"/>
        <v>ne</v>
      </c>
      <c r="BO1695" s="54" t="str">
        <f t="shared" si="375"/>
        <v>ne</v>
      </c>
      <c r="BP1695" s="54" t="str">
        <f t="shared" si="375"/>
        <v>ne</v>
      </c>
      <c r="BQ1695" s="54" t="str">
        <f t="shared" si="376"/>
        <v>ne</v>
      </c>
      <c r="BR1695" s="54" t="str">
        <f t="shared" si="377"/>
        <v>ne</v>
      </c>
      <c r="BS1695" s="54" t="str">
        <f t="shared" si="368"/>
        <v>ne</v>
      </c>
    </row>
    <row r="1696" spans="2:71" x14ac:dyDescent="0.2">
      <c r="B1696" s="54" t="e">
        <f>VLOOKUP(E1696,'VPS1'!$J$10:$J$29,1,FALSE)</f>
        <v>#N/A</v>
      </c>
      <c r="C1696" s="131" t="str">
        <f t="shared" si="369"/>
        <v/>
      </c>
      <c r="D1696" s="132"/>
      <c r="E1696" s="132"/>
      <c r="F1696" s="55"/>
      <c r="G1696" s="132"/>
      <c r="H1696" s="132"/>
      <c r="I1696" s="132"/>
      <c r="J1696" s="132"/>
      <c r="K1696" s="132"/>
      <c r="L1696" s="133"/>
      <c r="M1696" s="134"/>
      <c r="N1696" s="132"/>
      <c r="O1696" s="132"/>
      <c r="P1696" s="134" t="str">
        <f t="shared" si="370"/>
        <v>nepildyti</v>
      </c>
      <c r="Q1696" s="135" t="str">
        <f t="shared" si="37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78"/>
        <v>0</v>
      </c>
      <c r="BH1696" s="54">
        <f t="shared" si="371"/>
        <v>0</v>
      </c>
      <c r="BI1696" s="54">
        <f t="shared" si="366"/>
        <v>0</v>
      </c>
      <c r="BJ1696" s="54">
        <f t="shared" si="379"/>
        <v>0</v>
      </c>
      <c r="BK1696" s="54">
        <f t="shared" si="367"/>
        <v>0</v>
      </c>
      <c r="BL1696" s="54">
        <f t="shared" si="372"/>
        <v>0</v>
      </c>
      <c r="BM1696" s="54">
        <f t="shared" si="373"/>
        <v>0</v>
      </c>
      <c r="BN1696" s="54" t="str">
        <f t="shared" si="374"/>
        <v>ne</v>
      </c>
      <c r="BO1696" s="54" t="str">
        <f t="shared" si="375"/>
        <v>ne</v>
      </c>
      <c r="BP1696" s="54" t="str">
        <f t="shared" si="375"/>
        <v>ne</v>
      </c>
      <c r="BQ1696" s="54" t="str">
        <f t="shared" si="376"/>
        <v>ne</v>
      </c>
      <c r="BR1696" s="54" t="str">
        <f t="shared" si="377"/>
        <v>ne</v>
      </c>
      <c r="BS1696" s="54" t="str">
        <f t="shared" si="368"/>
        <v>ne</v>
      </c>
    </row>
    <row r="1697" spans="2:71" x14ac:dyDescent="0.2">
      <c r="B1697" s="54" t="e">
        <f>VLOOKUP(E1697,'VPS1'!$J$10:$J$29,1,FALSE)</f>
        <v>#N/A</v>
      </c>
      <c r="C1697" s="131" t="str">
        <f t="shared" si="369"/>
        <v/>
      </c>
      <c r="D1697" s="132"/>
      <c r="E1697" s="132"/>
      <c r="F1697" s="55"/>
      <c r="G1697" s="132"/>
      <c r="H1697" s="132"/>
      <c r="I1697" s="132"/>
      <c r="J1697" s="132"/>
      <c r="K1697" s="132"/>
      <c r="L1697" s="133"/>
      <c r="M1697" s="134"/>
      <c r="N1697" s="132"/>
      <c r="O1697" s="132"/>
      <c r="P1697" s="134" t="str">
        <f t="shared" si="370"/>
        <v>nepildyti</v>
      </c>
      <c r="Q1697" s="135" t="str">
        <f t="shared" si="37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78"/>
        <v>0</v>
      </c>
      <c r="BH1697" s="54">
        <f t="shared" si="371"/>
        <v>0</v>
      </c>
      <c r="BI1697" s="54">
        <f t="shared" si="366"/>
        <v>0</v>
      </c>
      <c r="BJ1697" s="54">
        <f t="shared" si="379"/>
        <v>0</v>
      </c>
      <c r="BK1697" s="54">
        <f t="shared" si="367"/>
        <v>0</v>
      </c>
      <c r="BL1697" s="54">
        <f t="shared" si="372"/>
        <v>0</v>
      </c>
      <c r="BM1697" s="54">
        <f t="shared" si="373"/>
        <v>0</v>
      </c>
      <c r="BN1697" s="54" t="str">
        <f t="shared" si="374"/>
        <v>ne</v>
      </c>
      <c r="BO1697" s="54" t="str">
        <f t="shared" si="375"/>
        <v>ne</v>
      </c>
      <c r="BP1697" s="54" t="str">
        <f t="shared" si="375"/>
        <v>ne</v>
      </c>
      <c r="BQ1697" s="54" t="str">
        <f t="shared" si="376"/>
        <v>ne</v>
      </c>
      <c r="BR1697" s="54" t="str">
        <f t="shared" si="377"/>
        <v>ne</v>
      </c>
      <c r="BS1697" s="54" t="str">
        <f t="shared" si="368"/>
        <v>ne</v>
      </c>
    </row>
    <row r="1698" spans="2:71" x14ac:dyDescent="0.2">
      <c r="B1698" s="54" t="e">
        <f>VLOOKUP(E1698,'VPS1'!$J$10:$J$29,1,FALSE)</f>
        <v>#N/A</v>
      </c>
      <c r="C1698" s="131" t="str">
        <f t="shared" si="369"/>
        <v/>
      </c>
      <c r="D1698" s="132"/>
      <c r="E1698" s="132"/>
      <c r="F1698" s="55"/>
      <c r="G1698" s="132"/>
      <c r="H1698" s="132"/>
      <c r="I1698" s="132"/>
      <c r="J1698" s="132"/>
      <c r="K1698" s="132"/>
      <c r="L1698" s="133"/>
      <c r="M1698" s="134"/>
      <c r="N1698" s="132"/>
      <c r="O1698" s="132"/>
      <c r="P1698" s="134" t="str">
        <f t="shared" si="370"/>
        <v>nepildyti</v>
      </c>
      <c r="Q1698" s="135" t="str">
        <f t="shared" si="37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78"/>
        <v>0</v>
      </c>
      <c r="BH1698" s="54">
        <f t="shared" si="371"/>
        <v>0</v>
      </c>
      <c r="BI1698" s="54">
        <f t="shared" si="366"/>
        <v>0</v>
      </c>
      <c r="BJ1698" s="54">
        <f t="shared" si="379"/>
        <v>0</v>
      </c>
      <c r="BK1698" s="54">
        <f t="shared" si="367"/>
        <v>0</v>
      </c>
      <c r="BL1698" s="54">
        <f t="shared" si="372"/>
        <v>0</v>
      </c>
      <c r="BM1698" s="54">
        <f t="shared" si="373"/>
        <v>0</v>
      </c>
      <c r="BN1698" s="54" t="str">
        <f t="shared" si="374"/>
        <v>ne</v>
      </c>
      <c r="BO1698" s="54" t="str">
        <f t="shared" si="375"/>
        <v>ne</v>
      </c>
      <c r="BP1698" s="54" t="str">
        <f t="shared" si="375"/>
        <v>ne</v>
      </c>
      <c r="BQ1698" s="54" t="str">
        <f t="shared" si="376"/>
        <v>ne</v>
      </c>
      <c r="BR1698" s="54" t="str">
        <f t="shared" si="377"/>
        <v>ne</v>
      </c>
      <c r="BS1698" s="54" t="str">
        <f t="shared" si="368"/>
        <v>ne</v>
      </c>
    </row>
    <row r="1699" spans="2:71" x14ac:dyDescent="0.2">
      <c r="B1699" s="54" t="e">
        <f>VLOOKUP(E1699,'VPS1'!$J$10:$J$29,1,FALSE)</f>
        <v>#N/A</v>
      </c>
      <c r="C1699" s="131" t="str">
        <f t="shared" si="369"/>
        <v/>
      </c>
      <c r="D1699" s="132"/>
      <c r="E1699" s="132"/>
      <c r="F1699" s="55"/>
      <c r="G1699" s="132"/>
      <c r="H1699" s="132"/>
      <c r="I1699" s="132"/>
      <c r="J1699" s="132"/>
      <c r="K1699" s="132"/>
      <c r="L1699" s="133"/>
      <c r="M1699" s="134"/>
      <c r="N1699" s="132"/>
      <c r="O1699" s="132"/>
      <c r="P1699" s="134" t="str">
        <f t="shared" si="370"/>
        <v>nepildyti</v>
      </c>
      <c r="Q1699" s="135" t="str">
        <f t="shared" si="37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78"/>
        <v>0</v>
      </c>
      <c r="BH1699" s="54">
        <f t="shared" si="371"/>
        <v>0</v>
      </c>
      <c r="BI1699" s="54">
        <f t="shared" si="366"/>
        <v>0</v>
      </c>
      <c r="BJ1699" s="54">
        <f t="shared" si="379"/>
        <v>0</v>
      </c>
      <c r="BK1699" s="54">
        <f t="shared" si="367"/>
        <v>0</v>
      </c>
      <c r="BL1699" s="54">
        <f t="shared" si="372"/>
        <v>0</v>
      </c>
      <c r="BM1699" s="54">
        <f t="shared" si="373"/>
        <v>0</v>
      </c>
      <c r="BN1699" s="54" t="str">
        <f t="shared" si="374"/>
        <v>ne</v>
      </c>
      <c r="BO1699" s="54" t="str">
        <f t="shared" si="375"/>
        <v>ne</v>
      </c>
      <c r="BP1699" s="54" t="str">
        <f t="shared" si="375"/>
        <v>ne</v>
      </c>
      <c r="BQ1699" s="54" t="str">
        <f t="shared" si="376"/>
        <v>ne</v>
      </c>
      <c r="BR1699" s="54" t="str">
        <f t="shared" si="377"/>
        <v>ne</v>
      </c>
      <c r="BS1699" s="54" t="str">
        <f t="shared" si="368"/>
        <v>ne</v>
      </c>
    </row>
    <row r="1700" spans="2:71" x14ac:dyDescent="0.2">
      <c r="B1700" s="54" t="e">
        <f>VLOOKUP(E1700,'VPS1'!$J$10:$J$29,1,FALSE)</f>
        <v>#N/A</v>
      </c>
      <c r="C1700" s="131" t="str">
        <f t="shared" si="369"/>
        <v/>
      </c>
      <c r="D1700" s="132"/>
      <c r="E1700" s="132"/>
      <c r="F1700" s="55"/>
      <c r="G1700" s="132"/>
      <c r="H1700" s="132"/>
      <c r="I1700" s="132"/>
      <c r="J1700" s="132"/>
      <c r="K1700" s="132"/>
      <c r="L1700" s="133"/>
      <c r="M1700" s="134"/>
      <c r="N1700" s="132"/>
      <c r="O1700" s="132"/>
      <c r="P1700" s="134" t="str">
        <f t="shared" si="370"/>
        <v>nepildyti</v>
      </c>
      <c r="Q1700" s="135" t="str">
        <f t="shared" si="37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78"/>
        <v>0</v>
      </c>
      <c r="BH1700" s="54">
        <f t="shared" si="371"/>
        <v>0</v>
      </c>
      <c r="BI1700" s="54">
        <f t="shared" si="366"/>
        <v>0</v>
      </c>
      <c r="BJ1700" s="54">
        <f t="shared" si="379"/>
        <v>0</v>
      </c>
      <c r="BK1700" s="54">
        <f t="shared" si="367"/>
        <v>0</v>
      </c>
      <c r="BL1700" s="54">
        <f t="shared" si="372"/>
        <v>0</v>
      </c>
      <c r="BM1700" s="54">
        <f t="shared" si="373"/>
        <v>0</v>
      </c>
      <c r="BN1700" s="54" t="str">
        <f t="shared" si="374"/>
        <v>ne</v>
      </c>
      <c r="BO1700" s="54" t="str">
        <f t="shared" si="375"/>
        <v>ne</v>
      </c>
      <c r="BP1700" s="54" t="str">
        <f t="shared" si="375"/>
        <v>ne</v>
      </c>
      <c r="BQ1700" s="54" t="str">
        <f t="shared" si="376"/>
        <v>ne</v>
      </c>
      <c r="BR1700" s="54" t="str">
        <f t="shared" si="377"/>
        <v>ne</v>
      </c>
      <c r="BS1700" s="54" t="str">
        <f t="shared" si="368"/>
        <v>ne</v>
      </c>
    </row>
    <row r="1701" spans="2:71" x14ac:dyDescent="0.2">
      <c r="B1701" s="54" t="e">
        <f>VLOOKUP(E1701,'VPS1'!$J$10:$J$29,1,FALSE)</f>
        <v>#N/A</v>
      </c>
      <c r="C1701" s="131" t="str">
        <f t="shared" si="369"/>
        <v/>
      </c>
      <c r="D1701" s="132"/>
      <c r="E1701" s="132"/>
      <c r="F1701" s="55"/>
      <c r="G1701" s="132"/>
      <c r="H1701" s="132"/>
      <c r="I1701" s="132"/>
      <c r="J1701" s="132"/>
      <c r="K1701" s="132"/>
      <c r="L1701" s="133"/>
      <c r="M1701" s="134"/>
      <c r="N1701" s="132"/>
      <c r="O1701" s="132"/>
      <c r="P1701" s="134" t="str">
        <f t="shared" si="370"/>
        <v>nepildyti</v>
      </c>
      <c r="Q1701" s="135" t="str">
        <f t="shared" si="37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78"/>
        <v>0</v>
      </c>
      <c r="BH1701" s="54">
        <f t="shared" si="371"/>
        <v>0</v>
      </c>
      <c r="BI1701" s="54">
        <f t="shared" si="366"/>
        <v>0</v>
      </c>
      <c r="BJ1701" s="54">
        <f t="shared" si="379"/>
        <v>0</v>
      </c>
      <c r="BK1701" s="54">
        <f t="shared" si="367"/>
        <v>0</v>
      </c>
      <c r="BL1701" s="54">
        <f t="shared" si="372"/>
        <v>0</v>
      </c>
      <c r="BM1701" s="54">
        <f t="shared" si="373"/>
        <v>0</v>
      </c>
      <c r="BN1701" s="54" t="str">
        <f t="shared" si="374"/>
        <v>ne</v>
      </c>
      <c r="BO1701" s="54" t="str">
        <f t="shared" si="375"/>
        <v>ne</v>
      </c>
      <c r="BP1701" s="54" t="str">
        <f t="shared" si="375"/>
        <v>ne</v>
      </c>
      <c r="BQ1701" s="54" t="str">
        <f t="shared" si="376"/>
        <v>ne</v>
      </c>
      <c r="BR1701" s="54" t="str">
        <f t="shared" si="377"/>
        <v>ne</v>
      </c>
      <c r="BS1701" s="54" t="str">
        <f t="shared" si="368"/>
        <v>ne</v>
      </c>
    </row>
    <row r="1702" spans="2:71" x14ac:dyDescent="0.2">
      <c r="B1702" s="54" t="e">
        <f>VLOOKUP(E1702,'VPS1'!$J$10:$J$29,1,FALSE)</f>
        <v>#N/A</v>
      </c>
      <c r="C1702" s="131" t="str">
        <f t="shared" si="369"/>
        <v/>
      </c>
      <c r="D1702" s="132"/>
      <c r="E1702" s="132"/>
      <c r="F1702" s="55"/>
      <c r="G1702" s="132"/>
      <c r="H1702" s="132"/>
      <c r="I1702" s="132"/>
      <c r="J1702" s="132"/>
      <c r="K1702" s="132"/>
      <c r="L1702" s="133"/>
      <c r="M1702" s="134"/>
      <c r="N1702" s="132"/>
      <c r="O1702" s="132"/>
      <c r="P1702" s="134" t="str">
        <f t="shared" si="370"/>
        <v>nepildyti</v>
      </c>
      <c r="Q1702" s="135" t="str">
        <f t="shared" si="37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78"/>
        <v>0</v>
      </c>
      <c r="BH1702" s="54">
        <f t="shared" si="371"/>
        <v>0</v>
      </c>
      <c r="BI1702" s="54">
        <f t="shared" si="366"/>
        <v>0</v>
      </c>
      <c r="BJ1702" s="54">
        <f t="shared" si="379"/>
        <v>0</v>
      </c>
      <c r="BK1702" s="54">
        <f t="shared" si="367"/>
        <v>0</v>
      </c>
      <c r="BL1702" s="54">
        <f t="shared" si="372"/>
        <v>0</v>
      </c>
      <c r="BM1702" s="54">
        <f t="shared" si="373"/>
        <v>0</v>
      </c>
      <c r="BN1702" s="54" t="str">
        <f t="shared" si="374"/>
        <v>ne</v>
      </c>
      <c r="BO1702" s="54" t="str">
        <f t="shared" si="375"/>
        <v>ne</v>
      </c>
      <c r="BP1702" s="54" t="str">
        <f t="shared" si="375"/>
        <v>ne</v>
      </c>
      <c r="BQ1702" s="54" t="str">
        <f t="shared" si="376"/>
        <v>ne</v>
      </c>
      <c r="BR1702" s="54" t="str">
        <f t="shared" si="377"/>
        <v>ne</v>
      </c>
      <c r="BS1702" s="54" t="str">
        <f t="shared" si="368"/>
        <v>ne</v>
      </c>
    </row>
    <row r="1703" spans="2:71" x14ac:dyDescent="0.2">
      <c r="B1703" s="54" t="e">
        <f>VLOOKUP(E1703,'VPS1'!$J$10:$J$29,1,FALSE)</f>
        <v>#N/A</v>
      </c>
      <c r="C1703" s="131" t="str">
        <f t="shared" si="369"/>
        <v/>
      </c>
      <c r="D1703" s="132"/>
      <c r="E1703" s="132"/>
      <c r="F1703" s="55"/>
      <c r="G1703" s="132"/>
      <c r="H1703" s="132"/>
      <c r="I1703" s="132"/>
      <c r="J1703" s="132"/>
      <c r="K1703" s="132"/>
      <c r="L1703" s="133"/>
      <c r="M1703" s="134"/>
      <c r="N1703" s="132"/>
      <c r="O1703" s="132"/>
      <c r="P1703" s="134" t="str">
        <f t="shared" si="370"/>
        <v>nepildyti</v>
      </c>
      <c r="Q1703" s="135" t="str">
        <f t="shared" si="37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78"/>
        <v>0</v>
      </c>
      <c r="BH1703" s="54">
        <f t="shared" si="371"/>
        <v>0</v>
      </c>
      <c r="BI1703" s="54">
        <f t="shared" si="366"/>
        <v>0</v>
      </c>
      <c r="BJ1703" s="54">
        <f t="shared" si="379"/>
        <v>0</v>
      </c>
      <c r="BK1703" s="54">
        <f t="shared" si="367"/>
        <v>0</v>
      </c>
      <c r="BL1703" s="54">
        <f t="shared" si="372"/>
        <v>0</v>
      </c>
      <c r="BM1703" s="54">
        <f t="shared" si="373"/>
        <v>0</v>
      </c>
      <c r="BN1703" s="54" t="str">
        <f t="shared" si="374"/>
        <v>ne</v>
      </c>
      <c r="BO1703" s="54" t="str">
        <f t="shared" si="375"/>
        <v>ne</v>
      </c>
      <c r="BP1703" s="54" t="str">
        <f t="shared" si="375"/>
        <v>ne</v>
      </c>
      <c r="BQ1703" s="54" t="str">
        <f t="shared" si="376"/>
        <v>ne</v>
      </c>
      <c r="BR1703" s="54" t="str">
        <f t="shared" si="377"/>
        <v>ne</v>
      </c>
      <c r="BS1703" s="54" t="str">
        <f t="shared" si="368"/>
        <v>ne</v>
      </c>
    </row>
    <row r="1704" spans="2:71" x14ac:dyDescent="0.2">
      <c r="B1704" s="54" t="e">
        <f>VLOOKUP(E1704,'VPS1'!$J$10:$J$29,1,FALSE)</f>
        <v>#N/A</v>
      </c>
      <c r="C1704" s="131" t="str">
        <f t="shared" si="369"/>
        <v/>
      </c>
      <c r="D1704" s="132"/>
      <c r="E1704" s="132"/>
      <c r="F1704" s="55"/>
      <c r="G1704" s="132"/>
      <c r="H1704" s="132"/>
      <c r="I1704" s="132"/>
      <c r="J1704" s="132"/>
      <c r="K1704" s="132"/>
      <c r="L1704" s="133"/>
      <c r="M1704" s="134"/>
      <c r="N1704" s="132"/>
      <c r="O1704" s="132"/>
      <c r="P1704" s="134" t="str">
        <f t="shared" si="370"/>
        <v>nepildyti</v>
      </c>
      <c r="Q1704" s="135" t="str">
        <f t="shared" si="37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78"/>
        <v>0</v>
      </c>
      <c r="BH1704" s="54">
        <f t="shared" si="371"/>
        <v>0</v>
      </c>
      <c r="BI1704" s="54">
        <f t="shared" si="366"/>
        <v>0</v>
      </c>
      <c r="BJ1704" s="54">
        <f t="shared" si="379"/>
        <v>0</v>
      </c>
      <c r="BK1704" s="54">
        <f t="shared" si="367"/>
        <v>0</v>
      </c>
      <c r="BL1704" s="54">
        <f t="shared" si="372"/>
        <v>0</v>
      </c>
      <c r="BM1704" s="54">
        <f t="shared" si="373"/>
        <v>0</v>
      </c>
      <c r="BN1704" s="54" t="str">
        <f t="shared" si="374"/>
        <v>ne</v>
      </c>
      <c r="BO1704" s="54" t="str">
        <f t="shared" si="375"/>
        <v>ne</v>
      </c>
      <c r="BP1704" s="54" t="str">
        <f t="shared" si="375"/>
        <v>ne</v>
      </c>
      <c r="BQ1704" s="54" t="str">
        <f t="shared" si="376"/>
        <v>ne</v>
      </c>
      <c r="BR1704" s="54" t="str">
        <f t="shared" si="377"/>
        <v>ne</v>
      </c>
      <c r="BS1704" s="54" t="str">
        <f t="shared" si="368"/>
        <v>ne</v>
      </c>
    </row>
    <row r="1705" spans="2:71" x14ac:dyDescent="0.2">
      <c r="B1705" s="54" t="e">
        <f>VLOOKUP(E1705,'VPS1'!$J$10:$J$29,1,FALSE)</f>
        <v>#N/A</v>
      </c>
      <c r="C1705" s="131" t="str">
        <f t="shared" si="369"/>
        <v/>
      </c>
      <c r="D1705" s="132"/>
      <c r="E1705" s="132"/>
      <c r="F1705" s="55"/>
      <c r="G1705" s="132"/>
      <c r="H1705" s="132"/>
      <c r="I1705" s="132"/>
      <c r="J1705" s="132"/>
      <c r="K1705" s="132"/>
      <c r="L1705" s="133"/>
      <c r="M1705" s="134"/>
      <c r="N1705" s="132"/>
      <c r="O1705" s="132"/>
      <c r="P1705" s="134" t="str">
        <f t="shared" si="370"/>
        <v>nepildyti</v>
      </c>
      <c r="Q1705" s="135" t="str">
        <f t="shared" si="37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78"/>
        <v>0</v>
      </c>
      <c r="BH1705" s="54">
        <f t="shared" si="371"/>
        <v>0</v>
      </c>
      <c r="BI1705" s="54">
        <f t="shared" si="366"/>
        <v>0</v>
      </c>
      <c r="BJ1705" s="54">
        <f t="shared" si="379"/>
        <v>0</v>
      </c>
      <c r="BK1705" s="54">
        <f t="shared" si="367"/>
        <v>0</v>
      </c>
      <c r="BL1705" s="54">
        <f t="shared" si="372"/>
        <v>0</v>
      </c>
      <c r="BM1705" s="54">
        <f t="shared" si="373"/>
        <v>0</v>
      </c>
      <c r="BN1705" s="54" t="str">
        <f t="shared" si="374"/>
        <v>ne</v>
      </c>
      <c r="BO1705" s="54" t="str">
        <f t="shared" si="375"/>
        <v>ne</v>
      </c>
      <c r="BP1705" s="54" t="str">
        <f t="shared" si="375"/>
        <v>ne</v>
      </c>
      <c r="BQ1705" s="54" t="str">
        <f t="shared" si="376"/>
        <v>ne</v>
      </c>
      <c r="BR1705" s="54" t="str">
        <f t="shared" si="377"/>
        <v>ne</v>
      </c>
      <c r="BS1705" s="54" t="str">
        <f t="shared" si="368"/>
        <v>ne</v>
      </c>
    </row>
    <row r="1706" spans="2:71" x14ac:dyDescent="0.2">
      <c r="B1706" s="54" t="e">
        <f>VLOOKUP(E1706,'VPS1'!$J$10:$J$29,1,FALSE)</f>
        <v>#N/A</v>
      </c>
      <c r="C1706" s="131" t="str">
        <f t="shared" si="369"/>
        <v/>
      </c>
      <c r="D1706" s="132"/>
      <c r="E1706" s="132"/>
      <c r="F1706" s="55"/>
      <c r="G1706" s="132"/>
      <c r="H1706" s="132"/>
      <c r="I1706" s="132"/>
      <c r="J1706" s="132"/>
      <c r="K1706" s="132"/>
      <c r="L1706" s="133"/>
      <c r="M1706" s="134"/>
      <c r="N1706" s="132"/>
      <c r="O1706" s="132"/>
      <c r="P1706" s="134" t="str">
        <f t="shared" si="370"/>
        <v>nepildyti</v>
      </c>
      <c r="Q1706" s="135" t="str">
        <f t="shared" si="37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78"/>
        <v>0</v>
      </c>
      <c r="BH1706" s="54">
        <f t="shared" si="371"/>
        <v>0</v>
      </c>
      <c r="BI1706" s="54">
        <f t="shared" si="366"/>
        <v>0</v>
      </c>
      <c r="BJ1706" s="54">
        <f t="shared" si="379"/>
        <v>0</v>
      </c>
      <c r="BK1706" s="54">
        <f t="shared" si="367"/>
        <v>0</v>
      </c>
      <c r="BL1706" s="54">
        <f t="shared" si="372"/>
        <v>0</v>
      </c>
      <c r="BM1706" s="54">
        <f t="shared" si="373"/>
        <v>0</v>
      </c>
      <c r="BN1706" s="54" t="str">
        <f t="shared" si="374"/>
        <v>ne</v>
      </c>
      <c r="BO1706" s="54" t="str">
        <f t="shared" si="375"/>
        <v>ne</v>
      </c>
      <c r="BP1706" s="54" t="str">
        <f t="shared" si="375"/>
        <v>ne</v>
      </c>
      <c r="BQ1706" s="54" t="str">
        <f t="shared" si="376"/>
        <v>ne</v>
      </c>
      <c r="BR1706" s="54" t="str">
        <f t="shared" si="377"/>
        <v>ne</v>
      </c>
      <c r="BS1706" s="54" t="str">
        <f t="shared" si="368"/>
        <v>ne</v>
      </c>
    </row>
    <row r="1707" spans="2:71" x14ac:dyDescent="0.2">
      <c r="B1707" s="54" t="e">
        <f>VLOOKUP(E1707,'VPS1'!$J$10:$J$29,1,FALSE)</f>
        <v>#N/A</v>
      </c>
      <c r="C1707" s="131" t="str">
        <f t="shared" si="369"/>
        <v/>
      </c>
      <c r="D1707" s="132"/>
      <c r="E1707" s="132"/>
      <c r="F1707" s="55"/>
      <c r="G1707" s="132"/>
      <c r="H1707" s="132"/>
      <c r="I1707" s="132"/>
      <c r="J1707" s="132"/>
      <c r="K1707" s="132"/>
      <c r="L1707" s="133"/>
      <c r="M1707" s="134"/>
      <c r="N1707" s="132"/>
      <c r="O1707" s="132"/>
      <c r="P1707" s="134" t="str">
        <f t="shared" si="370"/>
        <v>nepildyti</v>
      </c>
      <c r="Q1707" s="135" t="str">
        <f t="shared" si="37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78"/>
        <v>0</v>
      </c>
      <c r="BH1707" s="54">
        <f t="shared" si="371"/>
        <v>0</v>
      </c>
      <c r="BI1707" s="54">
        <f t="shared" si="366"/>
        <v>0</v>
      </c>
      <c r="BJ1707" s="54">
        <f t="shared" si="379"/>
        <v>0</v>
      </c>
      <c r="BK1707" s="54">
        <f t="shared" si="367"/>
        <v>0</v>
      </c>
      <c r="BL1707" s="54">
        <f t="shared" si="372"/>
        <v>0</v>
      </c>
      <c r="BM1707" s="54">
        <f t="shared" si="373"/>
        <v>0</v>
      </c>
      <c r="BN1707" s="54" t="str">
        <f t="shared" si="374"/>
        <v>ne</v>
      </c>
      <c r="BO1707" s="54" t="str">
        <f t="shared" si="375"/>
        <v>ne</v>
      </c>
      <c r="BP1707" s="54" t="str">
        <f t="shared" si="375"/>
        <v>ne</v>
      </c>
      <c r="BQ1707" s="54" t="str">
        <f t="shared" si="376"/>
        <v>ne</v>
      </c>
      <c r="BR1707" s="54" t="str">
        <f t="shared" si="377"/>
        <v>ne</v>
      </c>
      <c r="BS1707" s="54" t="str">
        <f t="shared" si="368"/>
        <v>ne</v>
      </c>
    </row>
    <row r="1708" spans="2:71" x14ac:dyDescent="0.2">
      <c r="B1708" s="54" t="e">
        <f>VLOOKUP(E1708,'VPS1'!$J$10:$J$29,1,FALSE)</f>
        <v>#N/A</v>
      </c>
      <c r="C1708" s="131" t="str">
        <f t="shared" si="369"/>
        <v/>
      </c>
      <c r="D1708" s="132"/>
      <c r="E1708" s="132"/>
      <c r="F1708" s="55"/>
      <c r="G1708" s="132"/>
      <c r="H1708" s="132"/>
      <c r="I1708" s="132"/>
      <c r="J1708" s="132"/>
      <c r="K1708" s="132"/>
      <c r="L1708" s="133"/>
      <c r="M1708" s="134"/>
      <c r="N1708" s="132"/>
      <c r="O1708" s="132"/>
      <c r="P1708" s="134" t="str">
        <f t="shared" si="370"/>
        <v>nepildyti</v>
      </c>
      <c r="Q1708" s="135" t="str">
        <f t="shared" si="37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78"/>
        <v>0</v>
      </c>
      <c r="BH1708" s="54">
        <f t="shared" si="371"/>
        <v>0</v>
      </c>
      <c r="BI1708" s="54">
        <f t="shared" si="366"/>
        <v>0</v>
      </c>
      <c r="BJ1708" s="54">
        <f t="shared" si="379"/>
        <v>0</v>
      </c>
      <c r="BK1708" s="54">
        <f t="shared" si="367"/>
        <v>0</v>
      </c>
      <c r="BL1708" s="54">
        <f t="shared" si="372"/>
        <v>0</v>
      </c>
      <c r="BM1708" s="54">
        <f t="shared" si="373"/>
        <v>0</v>
      </c>
      <c r="BN1708" s="54" t="str">
        <f t="shared" si="374"/>
        <v>ne</v>
      </c>
      <c r="BO1708" s="54" t="str">
        <f t="shared" si="375"/>
        <v>ne</v>
      </c>
      <c r="BP1708" s="54" t="str">
        <f t="shared" si="375"/>
        <v>ne</v>
      </c>
      <c r="BQ1708" s="54" t="str">
        <f t="shared" si="376"/>
        <v>ne</v>
      </c>
      <c r="BR1708" s="54" t="str">
        <f t="shared" si="377"/>
        <v>ne</v>
      </c>
      <c r="BS1708" s="54" t="str">
        <f t="shared" si="368"/>
        <v>ne</v>
      </c>
    </row>
    <row r="1709" spans="2:71" x14ac:dyDescent="0.2">
      <c r="B1709" s="54" t="e">
        <f>VLOOKUP(E1709,'VPS1'!$J$10:$J$29,1,FALSE)</f>
        <v>#N/A</v>
      </c>
      <c r="C1709" s="131" t="str">
        <f t="shared" si="369"/>
        <v/>
      </c>
      <c r="D1709" s="132"/>
      <c r="E1709" s="132"/>
      <c r="F1709" s="55"/>
      <c r="G1709" s="132"/>
      <c r="H1709" s="132"/>
      <c r="I1709" s="132"/>
      <c r="J1709" s="132"/>
      <c r="K1709" s="132"/>
      <c r="L1709" s="133"/>
      <c r="M1709" s="134"/>
      <c r="N1709" s="132"/>
      <c r="O1709" s="132"/>
      <c r="P1709" s="134" t="str">
        <f t="shared" si="370"/>
        <v>nepildyti</v>
      </c>
      <c r="Q1709" s="135" t="str">
        <f t="shared" si="37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78"/>
        <v>0</v>
      </c>
      <c r="BH1709" s="54">
        <f t="shared" si="371"/>
        <v>0</v>
      </c>
      <c r="BI1709" s="54">
        <f t="shared" si="366"/>
        <v>0</v>
      </c>
      <c r="BJ1709" s="54">
        <f t="shared" si="379"/>
        <v>0</v>
      </c>
      <c r="BK1709" s="54">
        <f t="shared" si="367"/>
        <v>0</v>
      </c>
      <c r="BL1709" s="54">
        <f t="shared" si="372"/>
        <v>0</v>
      </c>
      <c r="BM1709" s="54">
        <f t="shared" si="373"/>
        <v>0</v>
      </c>
      <c r="BN1709" s="54" t="str">
        <f t="shared" si="374"/>
        <v>ne</v>
      </c>
      <c r="BO1709" s="54" t="str">
        <f t="shared" si="375"/>
        <v>ne</v>
      </c>
      <c r="BP1709" s="54" t="str">
        <f t="shared" si="375"/>
        <v>ne</v>
      </c>
      <c r="BQ1709" s="54" t="str">
        <f t="shared" si="376"/>
        <v>ne</v>
      </c>
      <c r="BR1709" s="54" t="str">
        <f t="shared" si="377"/>
        <v>ne</v>
      </c>
      <c r="BS1709" s="54" t="str">
        <f t="shared" si="368"/>
        <v>ne</v>
      </c>
    </row>
    <row r="1710" spans="2:71" x14ac:dyDescent="0.2">
      <c r="B1710" s="54" t="e">
        <f>VLOOKUP(E1710,'VPS1'!$J$10:$J$29,1,FALSE)</f>
        <v>#N/A</v>
      </c>
      <c r="C1710" s="131" t="str">
        <f t="shared" si="369"/>
        <v/>
      </c>
      <c r="D1710" s="132"/>
      <c r="E1710" s="132"/>
      <c r="F1710" s="55"/>
      <c r="G1710" s="132"/>
      <c r="H1710" s="132"/>
      <c r="I1710" s="132"/>
      <c r="J1710" s="132"/>
      <c r="K1710" s="132"/>
      <c r="L1710" s="133"/>
      <c r="M1710" s="134"/>
      <c r="N1710" s="132"/>
      <c r="O1710" s="132"/>
      <c r="P1710" s="134" t="str">
        <f t="shared" si="370"/>
        <v>nepildyti</v>
      </c>
      <c r="Q1710" s="135" t="str">
        <f t="shared" si="37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78"/>
        <v>0</v>
      </c>
      <c r="BH1710" s="54">
        <f t="shared" si="371"/>
        <v>0</v>
      </c>
      <c r="BI1710" s="54">
        <f t="shared" si="366"/>
        <v>0</v>
      </c>
      <c r="BJ1710" s="54">
        <f t="shared" si="379"/>
        <v>0</v>
      </c>
      <c r="BK1710" s="54">
        <f t="shared" si="367"/>
        <v>0</v>
      </c>
      <c r="BL1710" s="54">
        <f t="shared" si="372"/>
        <v>0</v>
      </c>
      <c r="BM1710" s="54">
        <f t="shared" si="373"/>
        <v>0</v>
      </c>
      <c r="BN1710" s="54" t="str">
        <f t="shared" si="374"/>
        <v>ne</v>
      </c>
      <c r="BO1710" s="54" t="str">
        <f t="shared" si="375"/>
        <v>ne</v>
      </c>
      <c r="BP1710" s="54" t="str">
        <f t="shared" si="375"/>
        <v>ne</v>
      </c>
      <c r="BQ1710" s="54" t="str">
        <f t="shared" si="376"/>
        <v>ne</v>
      </c>
      <c r="BR1710" s="54" t="str">
        <f t="shared" si="377"/>
        <v>ne</v>
      </c>
      <c r="BS1710" s="54" t="str">
        <f t="shared" si="368"/>
        <v>ne</v>
      </c>
    </row>
    <row r="1711" spans="2:71" x14ac:dyDescent="0.2">
      <c r="B1711" s="54" t="e">
        <f>VLOOKUP(E1711,'VPS1'!$J$10:$J$29,1,FALSE)</f>
        <v>#N/A</v>
      </c>
      <c r="C1711" s="131" t="str">
        <f t="shared" si="369"/>
        <v/>
      </c>
      <c r="D1711" s="132"/>
      <c r="E1711" s="132"/>
      <c r="F1711" s="55"/>
      <c r="G1711" s="132"/>
      <c r="H1711" s="132"/>
      <c r="I1711" s="132"/>
      <c r="J1711" s="132"/>
      <c r="K1711" s="132"/>
      <c r="L1711" s="133"/>
      <c r="M1711" s="134"/>
      <c r="N1711" s="132"/>
      <c r="O1711" s="132"/>
      <c r="P1711" s="134" t="str">
        <f t="shared" si="370"/>
        <v>nepildyti</v>
      </c>
      <c r="Q1711" s="135" t="str">
        <f t="shared" si="37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78"/>
        <v>0</v>
      </c>
      <c r="BH1711" s="54">
        <f t="shared" si="371"/>
        <v>0</v>
      </c>
      <c r="BI1711" s="54">
        <f t="shared" si="366"/>
        <v>0</v>
      </c>
      <c r="BJ1711" s="54">
        <f t="shared" si="379"/>
        <v>0</v>
      </c>
      <c r="BK1711" s="54">
        <f t="shared" si="367"/>
        <v>0</v>
      </c>
      <c r="BL1711" s="54">
        <f t="shared" si="372"/>
        <v>0</v>
      </c>
      <c r="BM1711" s="54">
        <f t="shared" si="373"/>
        <v>0</v>
      </c>
      <c r="BN1711" s="54" t="str">
        <f t="shared" si="374"/>
        <v>ne</v>
      </c>
      <c r="BO1711" s="54" t="str">
        <f t="shared" si="375"/>
        <v>ne</v>
      </c>
      <c r="BP1711" s="54" t="str">
        <f t="shared" si="375"/>
        <v>ne</v>
      </c>
      <c r="BQ1711" s="54" t="str">
        <f t="shared" si="376"/>
        <v>ne</v>
      </c>
      <c r="BR1711" s="54" t="str">
        <f t="shared" si="377"/>
        <v>ne</v>
      </c>
      <c r="BS1711" s="54" t="str">
        <f t="shared" si="368"/>
        <v>ne</v>
      </c>
    </row>
    <row r="1712" spans="2:71" x14ac:dyDescent="0.2">
      <c r="B1712" s="54" t="e">
        <f>VLOOKUP(E1712,'VPS1'!$J$10:$J$29,1,FALSE)</f>
        <v>#N/A</v>
      </c>
      <c r="C1712" s="131" t="str">
        <f t="shared" si="369"/>
        <v/>
      </c>
      <c r="D1712" s="132"/>
      <c r="E1712" s="132"/>
      <c r="F1712" s="55"/>
      <c r="G1712" s="132"/>
      <c r="H1712" s="132"/>
      <c r="I1712" s="132"/>
      <c r="J1712" s="132"/>
      <c r="K1712" s="132"/>
      <c r="L1712" s="133"/>
      <c r="M1712" s="134"/>
      <c r="N1712" s="132"/>
      <c r="O1712" s="132"/>
      <c r="P1712" s="134" t="str">
        <f t="shared" si="370"/>
        <v>nepildyti</v>
      </c>
      <c r="Q1712" s="135" t="str">
        <f t="shared" si="37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78"/>
        <v>0</v>
      </c>
      <c r="BH1712" s="54">
        <f t="shared" si="371"/>
        <v>0</v>
      </c>
      <c r="BI1712" s="54">
        <f t="shared" si="366"/>
        <v>0</v>
      </c>
      <c r="BJ1712" s="54">
        <f t="shared" si="379"/>
        <v>0</v>
      </c>
      <c r="BK1712" s="54">
        <f t="shared" si="367"/>
        <v>0</v>
      </c>
      <c r="BL1712" s="54">
        <f t="shared" si="372"/>
        <v>0</v>
      </c>
      <c r="BM1712" s="54">
        <f t="shared" si="373"/>
        <v>0</v>
      </c>
      <c r="BN1712" s="54" t="str">
        <f t="shared" si="374"/>
        <v>ne</v>
      </c>
      <c r="BO1712" s="54" t="str">
        <f t="shared" si="375"/>
        <v>ne</v>
      </c>
      <c r="BP1712" s="54" t="str">
        <f t="shared" si="375"/>
        <v>ne</v>
      </c>
      <c r="BQ1712" s="54" t="str">
        <f t="shared" si="376"/>
        <v>ne</v>
      </c>
      <c r="BR1712" s="54" t="str">
        <f t="shared" si="377"/>
        <v>ne</v>
      </c>
      <c r="BS1712" s="54" t="str">
        <f t="shared" si="368"/>
        <v>ne</v>
      </c>
    </row>
    <row r="1713" spans="2:71" x14ac:dyDescent="0.2">
      <c r="B1713" s="54" t="e">
        <f>VLOOKUP(E1713,'VPS1'!$J$10:$J$29,1,FALSE)</f>
        <v>#N/A</v>
      </c>
      <c r="C1713" s="131" t="str">
        <f t="shared" si="369"/>
        <v/>
      </c>
      <c r="D1713" s="132"/>
      <c r="E1713" s="132"/>
      <c r="F1713" s="55"/>
      <c r="G1713" s="132"/>
      <c r="H1713" s="132"/>
      <c r="I1713" s="132"/>
      <c r="J1713" s="132"/>
      <c r="K1713" s="132"/>
      <c r="L1713" s="133"/>
      <c r="M1713" s="134"/>
      <c r="N1713" s="132"/>
      <c r="O1713" s="132"/>
      <c r="P1713" s="134" t="str">
        <f t="shared" si="370"/>
        <v>nepildyti</v>
      </c>
      <c r="Q1713" s="135" t="str">
        <f t="shared" si="37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78"/>
        <v>0</v>
      </c>
      <c r="BH1713" s="54">
        <f t="shared" si="371"/>
        <v>0</v>
      </c>
      <c r="BI1713" s="54">
        <f t="shared" si="366"/>
        <v>0</v>
      </c>
      <c r="BJ1713" s="54">
        <f t="shared" si="379"/>
        <v>0</v>
      </c>
      <c r="BK1713" s="54">
        <f t="shared" si="367"/>
        <v>0</v>
      </c>
      <c r="BL1713" s="54">
        <f t="shared" si="372"/>
        <v>0</v>
      </c>
      <c r="BM1713" s="54">
        <f t="shared" si="373"/>
        <v>0</v>
      </c>
      <c r="BN1713" s="54" t="str">
        <f t="shared" si="374"/>
        <v>ne</v>
      </c>
      <c r="BO1713" s="54" t="str">
        <f t="shared" si="375"/>
        <v>ne</v>
      </c>
      <c r="BP1713" s="54" t="str">
        <f t="shared" si="375"/>
        <v>ne</v>
      </c>
      <c r="BQ1713" s="54" t="str">
        <f t="shared" si="376"/>
        <v>ne</v>
      </c>
      <c r="BR1713" s="54" t="str">
        <f t="shared" si="377"/>
        <v>ne</v>
      </c>
      <c r="BS1713" s="54" t="str">
        <f t="shared" si="368"/>
        <v>ne</v>
      </c>
    </row>
    <row r="1714" spans="2:71" x14ac:dyDescent="0.2">
      <c r="B1714" s="54" t="e">
        <f>VLOOKUP(E1714,'VPS1'!$J$10:$J$29,1,FALSE)</f>
        <v>#N/A</v>
      </c>
      <c r="C1714" s="131" t="str">
        <f t="shared" si="369"/>
        <v/>
      </c>
      <c r="D1714" s="132"/>
      <c r="E1714" s="132"/>
      <c r="F1714" s="55"/>
      <c r="G1714" s="132"/>
      <c r="H1714" s="132"/>
      <c r="I1714" s="132"/>
      <c r="J1714" s="132"/>
      <c r="K1714" s="132"/>
      <c r="L1714" s="133"/>
      <c r="M1714" s="134"/>
      <c r="N1714" s="132"/>
      <c r="O1714" s="132"/>
      <c r="P1714" s="134" t="str">
        <f t="shared" si="370"/>
        <v>nepildyti</v>
      </c>
      <c r="Q1714" s="135" t="str">
        <f t="shared" si="37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78"/>
        <v>0</v>
      </c>
      <c r="BH1714" s="54">
        <f t="shared" si="371"/>
        <v>0</v>
      </c>
      <c r="BI1714" s="54">
        <f t="shared" si="366"/>
        <v>0</v>
      </c>
      <c r="BJ1714" s="54">
        <f t="shared" si="379"/>
        <v>0</v>
      </c>
      <c r="BK1714" s="54">
        <f t="shared" si="367"/>
        <v>0</v>
      </c>
      <c r="BL1714" s="54">
        <f t="shared" si="372"/>
        <v>0</v>
      </c>
      <c r="BM1714" s="54">
        <f t="shared" si="373"/>
        <v>0</v>
      </c>
      <c r="BN1714" s="54" t="str">
        <f t="shared" si="374"/>
        <v>ne</v>
      </c>
      <c r="BO1714" s="54" t="str">
        <f t="shared" si="375"/>
        <v>ne</v>
      </c>
      <c r="BP1714" s="54" t="str">
        <f t="shared" si="375"/>
        <v>ne</v>
      </c>
      <c r="BQ1714" s="54" t="str">
        <f t="shared" si="376"/>
        <v>ne</v>
      </c>
      <c r="BR1714" s="54" t="str">
        <f t="shared" si="377"/>
        <v>ne</v>
      </c>
      <c r="BS1714" s="54" t="str">
        <f t="shared" si="368"/>
        <v>ne</v>
      </c>
    </row>
    <row r="1715" spans="2:71" x14ac:dyDescent="0.2">
      <c r="B1715" s="54" t="e">
        <f>VLOOKUP(E1715,'VPS1'!$J$10:$J$29,1,FALSE)</f>
        <v>#N/A</v>
      </c>
      <c r="C1715" s="131" t="str">
        <f t="shared" si="369"/>
        <v/>
      </c>
      <c r="D1715" s="132"/>
      <c r="E1715" s="132"/>
      <c r="F1715" s="55"/>
      <c r="G1715" s="132"/>
      <c r="H1715" s="132"/>
      <c r="I1715" s="132"/>
      <c r="J1715" s="132"/>
      <c r="K1715" s="132"/>
      <c r="L1715" s="133"/>
      <c r="M1715" s="134"/>
      <c r="N1715" s="132"/>
      <c r="O1715" s="132"/>
      <c r="P1715" s="134" t="str">
        <f t="shared" si="370"/>
        <v>nepildyti</v>
      </c>
      <c r="Q1715" s="135" t="str">
        <f t="shared" si="37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78"/>
        <v>0</v>
      </c>
      <c r="BH1715" s="54">
        <f t="shared" si="371"/>
        <v>0</v>
      </c>
      <c r="BI1715" s="54">
        <f t="shared" si="366"/>
        <v>0</v>
      </c>
      <c r="BJ1715" s="54">
        <f t="shared" si="379"/>
        <v>0</v>
      </c>
      <c r="BK1715" s="54">
        <f t="shared" si="367"/>
        <v>0</v>
      </c>
      <c r="BL1715" s="54">
        <f t="shared" si="372"/>
        <v>0</v>
      </c>
      <c r="BM1715" s="54">
        <f t="shared" si="373"/>
        <v>0</v>
      </c>
      <c r="BN1715" s="54" t="str">
        <f t="shared" si="374"/>
        <v>ne</v>
      </c>
      <c r="BO1715" s="54" t="str">
        <f t="shared" si="375"/>
        <v>ne</v>
      </c>
      <c r="BP1715" s="54" t="str">
        <f t="shared" si="375"/>
        <v>ne</v>
      </c>
      <c r="BQ1715" s="54" t="str">
        <f t="shared" si="376"/>
        <v>ne</v>
      </c>
      <c r="BR1715" s="54" t="str">
        <f t="shared" si="377"/>
        <v>ne</v>
      </c>
      <c r="BS1715" s="54" t="str">
        <f t="shared" si="368"/>
        <v>ne</v>
      </c>
    </row>
    <row r="1716" spans="2:71" x14ac:dyDescent="0.2">
      <c r="B1716" s="54" t="e">
        <f>VLOOKUP(E1716,'VPS1'!$J$10:$J$29,1,FALSE)</f>
        <v>#N/A</v>
      </c>
      <c r="C1716" s="131" t="str">
        <f t="shared" si="369"/>
        <v/>
      </c>
      <c r="D1716" s="132"/>
      <c r="E1716" s="132"/>
      <c r="F1716" s="55"/>
      <c r="G1716" s="132"/>
      <c r="H1716" s="132"/>
      <c r="I1716" s="132"/>
      <c r="J1716" s="132"/>
      <c r="K1716" s="132"/>
      <c r="L1716" s="133"/>
      <c r="M1716" s="134"/>
      <c r="N1716" s="132"/>
      <c r="O1716" s="132"/>
      <c r="P1716" s="134" t="str">
        <f t="shared" si="370"/>
        <v>nepildyti</v>
      </c>
      <c r="Q1716" s="135" t="str">
        <f t="shared" si="37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78"/>
        <v>0</v>
      </c>
      <c r="BH1716" s="54">
        <f t="shared" si="371"/>
        <v>0</v>
      </c>
      <c r="BI1716" s="54">
        <f t="shared" si="366"/>
        <v>0</v>
      </c>
      <c r="BJ1716" s="54">
        <f t="shared" si="379"/>
        <v>0</v>
      </c>
      <c r="BK1716" s="54">
        <f t="shared" si="367"/>
        <v>0</v>
      </c>
      <c r="BL1716" s="54">
        <f t="shared" si="372"/>
        <v>0</v>
      </c>
      <c r="BM1716" s="54">
        <f t="shared" si="373"/>
        <v>0</v>
      </c>
      <c r="BN1716" s="54" t="str">
        <f t="shared" si="374"/>
        <v>ne</v>
      </c>
      <c r="BO1716" s="54" t="str">
        <f t="shared" si="375"/>
        <v>ne</v>
      </c>
      <c r="BP1716" s="54" t="str">
        <f t="shared" si="375"/>
        <v>ne</v>
      </c>
      <c r="BQ1716" s="54" t="str">
        <f t="shared" si="376"/>
        <v>ne</v>
      </c>
      <c r="BR1716" s="54" t="str">
        <f t="shared" si="377"/>
        <v>ne</v>
      </c>
      <c r="BS1716" s="54" t="str">
        <f t="shared" si="368"/>
        <v>ne</v>
      </c>
    </row>
    <row r="1717" spans="2:71" x14ac:dyDescent="0.2">
      <c r="B1717" s="54" t="e">
        <f>VLOOKUP(E1717,'VPS1'!$J$10:$J$29,1,FALSE)</f>
        <v>#N/A</v>
      </c>
      <c r="C1717" s="131" t="str">
        <f t="shared" si="369"/>
        <v/>
      </c>
      <c r="D1717" s="132"/>
      <c r="E1717" s="132"/>
      <c r="F1717" s="55"/>
      <c r="G1717" s="132"/>
      <c r="H1717" s="132"/>
      <c r="I1717" s="132"/>
      <c r="J1717" s="132"/>
      <c r="K1717" s="132"/>
      <c r="L1717" s="133"/>
      <c r="M1717" s="134"/>
      <c r="N1717" s="132"/>
      <c r="O1717" s="132"/>
      <c r="P1717" s="134" t="str">
        <f t="shared" si="370"/>
        <v>nepildyti</v>
      </c>
      <c r="Q1717" s="135" t="str">
        <f t="shared" si="37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78"/>
        <v>0</v>
      </c>
      <c r="BH1717" s="54">
        <f t="shared" si="371"/>
        <v>0</v>
      </c>
      <c r="BI1717" s="54">
        <f t="shared" si="366"/>
        <v>0</v>
      </c>
      <c r="BJ1717" s="54">
        <f t="shared" si="379"/>
        <v>0</v>
      </c>
      <c r="BK1717" s="54">
        <f t="shared" si="367"/>
        <v>0</v>
      </c>
      <c r="BL1717" s="54">
        <f t="shared" si="372"/>
        <v>0</v>
      </c>
      <c r="BM1717" s="54">
        <f t="shared" si="373"/>
        <v>0</v>
      </c>
      <c r="BN1717" s="54" t="str">
        <f t="shared" si="374"/>
        <v>ne</v>
      </c>
      <c r="BO1717" s="54" t="str">
        <f t="shared" si="375"/>
        <v>ne</v>
      </c>
      <c r="BP1717" s="54" t="str">
        <f t="shared" si="375"/>
        <v>ne</v>
      </c>
      <c r="BQ1717" s="54" t="str">
        <f t="shared" si="376"/>
        <v>ne</v>
      </c>
      <c r="BR1717" s="54" t="str">
        <f t="shared" si="377"/>
        <v>ne</v>
      </c>
      <c r="BS1717" s="54" t="str">
        <f t="shared" si="368"/>
        <v>ne</v>
      </c>
    </row>
    <row r="1718" spans="2:71" x14ac:dyDescent="0.2">
      <c r="B1718" s="54" t="e">
        <f>VLOOKUP(E1718,'VPS1'!$J$10:$J$29,1,FALSE)</f>
        <v>#N/A</v>
      </c>
      <c r="C1718" s="131" t="str">
        <f t="shared" si="369"/>
        <v/>
      </c>
      <c r="D1718" s="132"/>
      <c r="E1718" s="132"/>
      <c r="F1718" s="55"/>
      <c r="G1718" s="132"/>
      <c r="H1718" s="132"/>
      <c r="I1718" s="132"/>
      <c r="J1718" s="132"/>
      <c r="K1718" s="132"/>
      <c r="L1718" s="133"/>
      <c r="M1718" s="134"/>
      <c r="N1718" s="132"/>
      <c r="O1718" s="132"/>
      <c r="P1718" s="134" t="str">
        <f t="shared" si="370"/>
        <v>nepildyti</v>
      </c>
      <c r="Q1718" s="135" t="str">
        <f t="shared" si="37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78"/>
        <v>0</v>
      </c>
      <c r="BH1718" s="54">
        <f t="shared" si="371"/>
        <v>0</v>
      </c>
      <c r="BI1718" s="54">
        <f t="shared" si="366"/>
        <v>0</v>
      </c>
      <c r="BJ1718" s="54">
        <f t="shared" si="379"/>
        <v>0</v>
      </c>
      <c r="BK1718" s="54">
        <f t="shared" si="367"/>
        <v>0</v>
      </c>
      <c r="BL1718" s="54">
        <f t="shared" si="372"/>
        <v>0</v>
      </c>
      <c r="BM1718" s="54">
        <f t="shared" si="373"/>
        <v>0</v>
      </c>
      <c r="BN1718" s="54" t="str">
        <f t="shared" si="374"/>
        <v>ne</v>
      </c>
      <c r="BO1718" s="54" t="str">
        <f t="shared" si="375"/>
        <v>ne</v>
      </c>
      <c r="BP1718" s="54" t="str">
        <f t="shared" si="375"/>
        <v>ne</v>
      </c>
      <c r="BQ1718" s="54" t="str">
        <f t="shared" si="376"/>
        <v>ne</v>
      </c>
      <c r="BR1718" s="54" t="str">
        <f t="shared" si="377"/>
        <v>ne</v>
      </c>
      <c r="BS1718" s="54" t="str">
        <f t="shared" si="368"/>
        <v>ne</v>
      </c>
    </row>
    <row r="1719" spans="2:71" x14ac:dyDescent="0.2">
      <c r="B1719" s="54" t="e">
        <f>VLOOKUP(E1719,'VPS1'!$J$10:$J$29,1,FALSE)</f>
        <v>#N/A</v>
      </c>
      <c r="C1719" s="131" t="str">
        <f t="shared" si="369"/>
        <v/>
      </c>
      <c r="D1719" s="132"/>
      <c r="E1719" s="132"/>
      <c r="F1719" s="55"/>
      <c r="G1719" s="132"/>
      <c r="H1719" s="132"/>
      <c r="I1719" s="132"/>
      <c r="J1719" s="132"/>
      <c r="K1719" s="132"/>
      <c r="L1719" s="133"/>
      <c r="M1719" s="134"/>
      <c r="N1719" s="132"/>
      <c r="O1719" s="132"/>
      <c r="P1719" s="134" t="str">
        <f t="shared" si="370"/>
        <v>nepildyti</v>
      </c>
      <c r="Q1719" s="135" t="str">
        <f t="shared" si="37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78"/>
        <v>0</v>
      </c>
      <c r="BH1719" s="54">
        <f t="shared" si="371"/>
        <v>0</v>
      </c>
      <c r="BI1719" s="54">
        <f t="shared" si="366"/>
        <v>0</v>
      </c>
      <c r="BJ1719" s="54">
        <f t="shared" si="379"/>
        <v>0</v>
      </c>
      <c r="BK1719" s="54">
        <f t="shared" si="367"/>
        <v>0</v>
      </c>
      <c r="BL1719" s="54">
        <f t="shared" si="372"/>
        <v>0</v>
      </c>
      <c r="BM1719" s="54">
        <f t="shared" si="373"/>
        <v>0</v>
      </c>
      <c r="BN1719" s="54" t="str">
        <f t="shared" si="374"/>
        <v>ne</v>
      </c>
      <c r="BO1719" s="54" t="str">
        <f t="shared" si="375"/>
        <v>ne</v>
      </c>
      <c r="BP1719" s="54" t="str">
        <f t="shared" si="375"/>
        <v>ne</v>
      </c>
      <c r="BQ1719" s="54" t="str">
        <f t="shared" si="376"/>
        <v>ne</v>
      </c>
      <c r="BR1719" s="54" t="str">
        <f t="shared" si="377"/>
        <v>ne</v>
      </c>
      <c r="BS1719" s="54" t="str">
        <f t="shared" si="368"/>
        <v>ne</v>
      </c>
    </row>
    <row r="1720" spans="2:71" x14ac:dyDescent="0.2">
      <c r="B1720" s="54" t="e">
        <f>VLOOKUP(E1720,'VPS1'!$J$10:$J$29,1,FALSE)</f>
        <v>#N/A</v>
      </c>
      <c r="C1720" s="131" t="str">
        <f t="shared" si="369"/>
        <v/>
      </c>
      <c r="D1720" s="132"/>
      <c r="E1720" s="132"/>
      <c r="F1720" s="55"/>
      <c r="G1720" s="132"/>
      <c r="H1720" s="132"/>
      <c r="I1720" s="132"/>
      <c r="J1720" s="132"/>
      <c r="K1720" s="132"/>
      <c r="L1720" s="133"/>
      <c r="M1720" s="134"/>
      <c r="N1720" s="132"/>
      <c r="O1720" s="132"/>
      <c r="P1720" s="134" t="str">
        <f t="shared" si="370"/>
        <v>nepildyti</v>
      </c>
      <c r="Q1720" s="135" t="str">
        <f t="shared" si="37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78"/>
        <v>0</v>
      </c>
      <c r="BH1720" s="54">
        <f t="shared" si="371"/>
        <v>0</v>
      </c>
      <c r="BI1720" s="54">
        <f t="shared" si="366"/>
        <v>0</v>
      </c>
      <c r="BJ1720" s="54">
        <f t="shared" si="379"/>
        <v>0</v>
      </c>
      <c r="BK1720" s="54">
        <f t="shared" si="367"/>
        <v>0</v>
      </c>
      <c r="BL1720" s="54">
        <f t="shared" si="372"/>
        <v>0</v>
      </c>
      <c r="BM1720" s="54">
        <f t="shared" si="373"/>
        <v>0</v>
      </c>
      <c r="BN1720" s="54" t="str">
        <f t="shared" si="374"/>
        <v>ne</v>
      </c>
      <c r="BO1720" s="54" t="str">
        <f t="shared" si="375"/>
        <v>ne</v>
      </c>
      <c r="BP1720" s="54" t="str">
        <f t="shared" si="375"/>
        <v>ne</v>
      </c>
      <c r="BQ1720" s="54" t="str">
        <f t="shared" si="376"/>
        <v>ne</v>
      </c>
      <c r="BR1720" s="54" t="str">
        <f t="shared" si="377"/>
        <v>ne</v>
      </c>
      <c r="BS1720" s="54" t="str">
        <f t="shared" si="368"/>
        <v>ne</v>
      </c>
    </row>
    <row r="1721" spans="2:71" x14ac:dyDescent="0.2">
      <c r="B1721" s="54" t="e">
        <f>VLOOKUP(E1721,'VPS1'!$J$10:$J$29,1,FALSE)</f>
        <v>#N/A</v>
      </c>
      <c r="C1721" s="131" t="str">
        <f t="shared" si="369"/>
        <v/>
      </c>
      <c r="D1721" s="132"/>
      <c r="E1721" s="132"/>
      <c r="F1721" s="55"/>
      <c r="G1721" s="132"/>
      <c r="H1721" s="132"/>
      <c r="I1721" s="132"/>
      <c r="J1721" s="132"/>
      <c r="K1721" s="132"/>
      <c r="L1721" s="133"/>
      <c r="M1721" s="134"/>
      <c r="N1721" s="132"/>
      <c r="O1721" s="132"/>
      <c r="P1721" s="134" t="str">
        <f t="shared" si="370"/>
        <v>nepildyti</v>
      </c>
      <c r="Q1721" s="135" t="str">
        <f t="shared" si="37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78"/>
        <v>0</v>
      </c>
      <c r="BH1721" s="54">
        <f t="shared" si="371"/>
        <v>0</v>
      </c>
      <c r="BI1721" s="54">
        <f t="shared" si="366"/>
        <v>0</v>
      </c>
      <c r="BJ1721" s="54">
        <f t="shared" si="379"/>
        <v>0</v>
      </c>
      <c r="BK1721" s="54">
        <f t="shared" si="367"/>
        <v>0</v>
      </c>
      <c r="BL1721" s="54">
        <f t="shared" si="372"/>
        <v>0</v>
      </c>
      <c r="BM1721" s="54">
        <f t="shared" si="373"/>
        <v>0</v>
      </c>
      <c r="BN1721" s="54" t="str">
        <f t="shared" si="374"/>
        <v>ne</v>
      </c>
      <c r="BO1721" s="54" t="str">
        <f t="shared" si="375"/>
        <v>ne</v>
      </c>
      <c r="BP1721" s="54" t="str">
        <f t="shared" si="375"/>
        <v>ne</v>
      </c>
      <c r="BQ1721" s="54" t="str">
        <f t="shared" si="376"/>
        <v>ne</v>
      </c>
      <c r="BR1721" s="54" t="str">
        <f t="shared" si="377"/>
        <v>ne</v>
      </c>
      <c r="BS1721" s="54" t="str">
        <f t="shared" si="368"/>
        <v>ne</v>
      </c>
    </row>
    <row r="1722" spans="2:71" x14ac:dyDescent="0.2">
      <c r="B1722" s="54" t="e">
        <f>VLOOKUP(E1722,'VPS1'!$J$10:$J$29,1,FALSE)</f>
        <v>#N/A</v>
      </c>
      <c r="C1722" s="131" t="str">
        <f t="shared" si="369"/>
        <v/>
      </c>
      <c r="D1722" s="132"/>
      <c r="E1722" s="132"/>
      <c r="F1722" s="55"/>
      <c r="G1722" s="132"/>
      <c r="H1722" s="132"/>
      <c r="I1722" s="132"/>
      <c r="J1722" s="132"/>
      <c r="K1722" s="132"/>
      <c r="L1722" s="133"/>
      <c r="M1722" s="134"/>
      <c r="N1722" s="132"/>
      <c r="O1722" s="132"/>
      <c r="P1722" s="134" t="str">
        <f t="shared" si="370"/>
        <v>nepildyti</v>
      </c>
      <c r="Q1722" s="135" t="str">
        <f t="shared" si="37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78"/>
        <v>0</v>
      </c>
      <c r="BH1722" s="54">
        <f t="shared" si="371"/>
        <v>0</v>
      </c>
      <c r="BI1722" s="54">
        <f t="shared" si="366"/>
        <v>0</v>
      </c>
      <c r="BJ1722" s="54">
        <f t="shared" si="379"/>
        <v>0</v>
      </c>
      <c r="BK1722" s="54">
        <f t="shared" si="367"/>
        <v>0</v>
      </c>
      <c r="BL1722" s="54">
        <f t="shared" si="372"/>
        <v>0</v>
      </c>
      <c r="BM1722" s="54">
        <f t="shared" si="373"/>
        <v>0</v>
      </c>
      <c r="BN1722" s="54" t="str">
        <f t="shared" si="374"/>
        <v>ne</v>
      </c>
      <c r="BO1722" s="54" t="str">
        <f t="shared" si="375"/>
        <v>ne</v>
      </c>
      <c r="BP1722" s="54" t="str">
        <f t="shared" si="375"/>
        <v>ne</v>
      </c>
      <c r="BQ1722" s="54" t="str">
        <f t="shared" si="376"/>
        <v>ne</v>
      </c>
      <c r="BR1722" s="54" t="str">
        <f t="shared" si="377"/>
        <v>ne</v>
      </c>
      <c r="BS1722" s="54" t="str">
        <f t="shared" si="368"/>
        <v>ne</v>
      </c>
    </row>
    <row r="1723" spans="2:71" x14ac:dyDescent="0.2">
      <c r="B1723" s="54" t="e">
        <f>VLOOKUP(E1723,'VPS1'!$J$10:$J$29,1,FALSE)</f>
        <v>#N/A</v>
      </c>
      <c r="C1723" s="131" t="str">
        <f t="shared" si="369"/>
        <v/>
      </c>
      <c r="D1723" s="132"/>
      <c r="E1723" s="132"/>
      <c r="F1723" s="55"/>
      <c r="G1723" s="132"/>
      <c r="H1723" s="132"/>
      <c r="I1723" s="132"/>
      <c r="J1723" s="132"/>
      <c r="K1723" s="132"/>
      <c r="L1723" s="133"/>
      <c r="M1723" s="134"/>
      <c r="N1723" s="132"/>
      <c r="O1723" s="132"/>
      <c r="P1723" s="134" t="str">
        <f t="shared" si="370"/>
        <v>nepildyti</v>
      </c>
      <c r="Q1723" s="135" t="str">
        <f t="shared" si="37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78"/>
        <v>0</v>
      </c>
      <c r="BH1723" s="54">
        <f t="shared" si="371"/>
        <v>0</v>
      </c>
      <c r="BI1723" s="54">
        <f t="shared" si="366"/>
        <v>0</v>
      </c>
      <c r="BJ1723" s="54">
        <f t="shared" si="379"/>
        <v>0</v>
      </c>
      <c r="BK1723" s="54">
        <f t="shared" si="367"/>
        <v>0</v>
      </c>
      <c r="BL1723" s="54">
        <f t="shared" si="372"/>
        <v>0</v>
      </c>
      <c r="BM1723" s="54">
        <f t="shared" si="373"/>
        <v>0</v>
      </c>
      <c r="BN1723" s="54" t="str">
        <f t="shared" si="374"/>
        <v>ne</v>
      </c>
      <c r="BO1723" s="54" t="str">
        <f t="shared" si="375"/>
        <v>ne</v>
      </c>
      <c r="BP1723" s="54" t="str">
        <f t="shared" si="375"/>
        <v>ne</v>
      </c>
      <c r="BQ1723" s="54" t="str">
        <f t="shared" si="376"/>
        <v>ne</v>
      </c>
      <c r="BR1723" s="54" t="str">
        <f t="shared" si="377"/>
        <v>ne</v>
      </c>
      <c r="BS1723" s="54" t="str">
        <f t="shared" si="368"/>
        <v>ne</v>
      </c>
    </row>
    <row r="1724" spans="2:71" x14ac:dyDescent="0.2">
      <c r="B1724" s="54" t="e">
        <f>VLOOKUP(E1724,'VPS1'!$J$10:$J$29,1,FALSE)</f>
        <v>#N/A</v>
      </c>
      <c r="C1724" s="131" t="str">
        <f t="shared" si="369"/>
        <v/>
      </c>
      <c r="D1724" s="132"/>
      <c r="E1724" s="132"/>
      <c r="F1724" s="55"/>
      <c r="G1724" s="132"/>
      <c r="H1724" s="132"/>
      <c r="I1724" s="132"/>
      <c r="J1724" s="132"/>
      <c r="K1724" s="132"/>
      <c r="L1724" s="133"/>
      <c r="M1724" s="134"/>
      <c r="N1724" s="132"/>
      <c r="O1724" s="132"/>
      <c r="P1724" s="134" t="str">
        <f t="shared" si="370"/>
        <v>nepildyti</v>
      </c>
      <c r="Q1724" s="135" t="str">
        <f t="shared" si="37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78"/>
        <v>0</v>
      </c>
      <c r="BH1724" s="54">
        <f t="shared" si="371"/>
        <v>0</v>
      </c>
      <c r="BI1724" s="54">
        <f t="shared" si="366"/>
        <v>0</v>
      </c>
      <c r="BJ1724" s="54">
        <f t="shared" si="379"/>
        <v>0</v>
      </c>
      <c r="BK1724" s="54">
        <f t="shared" si="367"/>
        <v>0</v>
      </c>
      <c r="BL1724" s="54">
        <f t="shared" si="372"/>
        <v>0</v>
      </c>
      <c r="BM1724" s="54">
        <f t="shared" si="373"/>
        <v>0</v>
      </c>
      <c r="BN1724" s="54" t="str">
        <f t="shared" si="374"/>
        <v>ne</v>
      </c>
      <c r="BO1724" s="54" t="str">
        <f t="shared" si="375"/>
        <v>ne</v>
      </c>
      <c r="BP1724" s="54" t="str">
        <f t="shared" si="375"/>
        <v>ne</v>
      </c>
      <c r="BQ1724" s="54" t="str">
        <f t="shared" si="376"/>
        <v>ne</v>
      </c>
      <c r="BR1724" s="54" t="str">
        <f t="shared" si="377"/>
        <v>ne</v>
      </c>
      <c r="BS1724" s="54" t="str">
        <f t="shared" si="368"/>
        <v>ne</v>
      </c>
    </row>
    <row r="1725" spans="2:71" x14ac:dyDescent="0.2">
      <c r="B1725" s="54" t="e">
        <f>VLOOKUP(E1725,'VPS1'!$J$10:$J$29,1,FALSE)</f>
        <v>#N/A</v>
      </c>
      <c r="C1725" s="131" t="str">
        <f t="shared" si="369"/>
        <v/>
      </c>
      <c r="D1725" s="132"/>
      <c r="E1725" s="132"/>
      <c r="F1725" s="55"/>
      <c r="G1725" s="132"/>
      <c r="H1725" s="132"/>
      <c r="I1725" s="132"/>
      <c r="J1725" s="132"/>
      <c r="K1725" s="132"/>
      <c r="L1725" s="133"/>
      <c r="M1725" s="134"/>
      <c r="N1725" s="132"/>
      <c r="O1725" s="132"/>
      <c r="P1725" s="134" t="str">
        <f t="shared" si="370"/>
        <v>nepildyti</v>
      </c>
      <c r="Q1725" s="135" t="str">
        <f t="shared" si="37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78"/>
        <v>0</v>
      </c>
      <c r="BH1725" s="54">
        <f t="shared" si="371"/>
        <v>0</v>
      </c>
      <c r="BI1725" s="54">
        <f t="shared" si="366"/>
        <v>0</v>
      </c>
      <c r="BJ1725" s="54">
        <f t="shared" si="379"/>
        <v>0</v>
      </c>
      <c r="BK1725" s="54">
        <f t="shared" si="367"/>
        <v>0</v>
      </c>
      <c r="BL1725" s="54">
        <f t="shared" si="372"/>
        <v>0</v>
      </c>
      <c r="BM1725" s="54">
        <f t="shared" si="373"/>
        <v>0</v>
      </c>
      <c r="BN1725" s="54" t="str">
        <f t="shared" si="374"/>
        <v>ne</v>
      </c>
      <c r="BO1725" s="54" t="str">
        <f t="shared" si="375"/>
        <v>ne</v>
      </c>
      <c r="BP1725" s="54" t="str">
        <f t="shared" si="375"/>
        <v>ne</v>
      </c>
      <c r="BQ1725" s="54" t="str">
        <f t="shared" si="376"/>
        <v>ne</v>
      </c>
      <c r="BR1725" s="54" t="str">
        <f t="shared" si="377"/>
        <v>ne</v>
      </c>
      <c r="BS1725" s="54" t="str">
        <f t="shared" si="368"/>
        <v>ne</v>
      </c>
    </row>
    <row r="1726" spans="2:71" x14ac:dyDescent="0.2">
      <c r="B1726" s="54" t="e">
        <f>VLOOKUP(E1726,'VPS1'!$J$10:$J$29,1,FALSE)</f>
        <v>#N/A</v>
      </c>
      <c r="C1726" s="131" t="str">
        <f t="shared" si="369"/>
        <v/>
      </c>
      <c r="D1726" s="132"/>
      <c r="E1726" s="132"/>
      <c r="F1726" s="55"/>
      <c r="G1726" s="132"/>
      <c r="H1726" s="132"/>
      <c r="I1726" s="132"/>
      <c r="J1726" s="132"/>
      <c r="K1726" s="132"/>
      <c r="L1726" s="133"/>
      <c r="M1726" s="134"/>
      <c r="N1726" s="132"/>
      <c r="O1726" s="132"/>
      <c r="P1726" s="134" t="str">
        <f t="shared" si="370"/>
        <v>nepildyti</v>
      </c>
      <c r="Q1726" s="135" t="str">
        <f t="shared" si="37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78"/>
        <v>0</v>
      </c>
      <c r="BH1726" s="54">
        <f t="shared" si="371"/>
        <v>0</v>
      </c>
      <c r="BI1726" s="54">
        <f t="shared" si="366"/>
        <v>0</v>
      </c>
      <c r="BJ1726" s="54">
        <f t="shared" si="379"/>
        <v>0</v>
      </c>
      <c r="BK1726" s="54">
        <f t="shared" si="367"/>
        <v>0</v>
      </c>
      <c r="BL1726" s="54">
        <f t="shared" si="372"/>
        <v>0</v>
      </c>
      <c r="BM1726" s="54">
        <f t="shared" si="373"/>
        <v>0</v>
      </c>
      <c r="BN1726" s="54" t="str">
        <f t="shared" si="374"/>
        <v>ne</v>
      </c>
      <c r="BO1726" s="54" t="str">
        <f t="shared" si="375"/>
        <v>ne</v>
      </c>
      <c r="BP1726" s="54" t="str">
        <f t="shared" si="375"/>
        <v>ne</v>
      </c>
      <c r="BQ1726" s="54" t="str">
        <f t="shared" si="376"/>
        <v>ne</v>
      </c>
      <c r="BR1726" s="54" t="str">
        <f t="shared" si="377"/>
        <v>ne</v>
      </c>
      <c r="BS1726" s="54" t="str">
        <f t="shared" si="368"/>
        <v>ne</v>
      </c>
    </row>
    <row r="1727" spans="2:71" x14ac:dyDescent="0.2">
      <c r="B1727" s="54" t="e">
        <f>VLOOKUP(E1727,'VPS1'!$J$10:$J$29,1,FALSE)</f>
        <v>#N/A</v>
      </c>
      <c r="C1727" s="131" t="str">
        <f t="shared" si="369"/>
        <v/>
      </c>
      <c r="D1727" s="132"/>
      <c r="E1727" s="132"/>
      <c r="F1727" s="55"/>
      <c r="G1727" s="132"/>
      <c r="H1727" s="132"/>
      <c r="I1727" s="132"/>
      <c r="J1727" s="132"/>
      <c r="K1727" s="132"/>
      <c r="L1727" s="133"/>
      <c r="M1727" s="134"/>
      <c r="N1727" s="132"/>
      <c r="O1727" s="132"/>
      <c r="P1727" s="134" t="str">
        <f t="shared" si="370"/>
        <v>nepildyti</v>
      </c>
      <c r="Q1727" s="135" t="str">
        <f t="shared" si="37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78"/>
        <v>0</v>
      </c>
      <c r="BH1727" s="54">
        <f t="shared" si="371"/>
        <v>0</v>
      </c>
      <c r="BI1727" s="54">
        <f t="shared" si="366"/>
        <v>0</v>
      </c>
      <c r="BJ1727" s="54">
        <f t="shared" si="379"/>
        <v>0</v>
      </c>
      <c r="BK1727" s="54">
        <f t="shared" si="367"/>
        <v>0</v>
      </c>
      <c r="BL1727" s="54">
        <f t="shared" si="372"/>
        <v>0</v>
      </c>
      <c r="BM1727" s="54">
        <f t="shared" si="373"/>
        <v>0</v>
      </c>
      <c r="BN1727" s="54" t="str">
        <f t="shared" si="374"/>
        <v>ne</v>
      </c>
      <c r="BO1727" s="54" t="str">
        <f t="shared" si="375"/>
        <v>ne</v>
      </c>
      <c r="BP1727" s="54" t="str">
        <f t="shared" si="375"/>
        <v>ne</v>
      </c>
      <c r="BQ1727" s="54" t="str">
        <f t="shared" si="376"/>
        <v>ne</v>
      </c>
      <c r="BR1727" s="54" t="str">
        <f t="shared" si="377"/>
        <v>ne</v>
      </c>
      <c r="BS1727" s="54" t="str">
        <f t="shared" si="368"/>
        <v>ne</v>
      </c>
    </row>
    <row r="1728" spans="2:71" x14ac:dyDescent="0.2">
      <c r="B1728" s="54" t="e">
        <f>VLOOKUP(E1728,'VPS1'!$J$10:$J$29,1,FALSE)</f>
        <v>#N/A</v>
      </c>
      <c r="C1728" s="131" t="str">
        <f t="shared" si="369"/>
        <v/>
      </c>
      <c r="D1728" s="132"/>
      <c r="E1728" s="132"/>
      <c r="F1728" s="55"/>
      <c r="G1728" s="132"/>
      <c r="H1728" s="132"/>
      <c r="I1728" s="132"/>
      <c r="J1728" s="132"/>
      <c r="K1728" s="132"/>
      <c r="L1728" s="133"/>
      <c r="M1728" s="134"/>
      <c r="N1728" s="132"/>
      <c r="O1728" s="132"/>
      <c r="P1728" s="134" t="str">
        <f t="shared" si="370"/>
        <v>nepildyti</v>
      </c>
      <c r="Q1728" s="135" t="str">
        <f t="shared" si="37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78"/>
        <v>0</v>
      </c>
      <c r="BH1728" s="54">
        <f t="shared" si="371"/>
        <v>0</v>
      </c>
      <c r="BI1728" s="54">
        <f t="shared" si="366"/>
        <v>0</v>
      </c>
      <c r="BJ1728" s="54">
        <f t="shared" si="379"/>
        <v>0</v>
      </c>
      <c r="BK1728" s="54">
        <f t="shared" si="367"/>
        <v>0</v>
      </c>
      <c r="BL1728" s="54">
        <f t="shared" si="372"/>
        <v>0</v>
      </c>
      <c r="BM1728" s="54">
        <f t="shared" si="373"/>
        <v>0</v>
      </c>
      <c r="BN1728" s="54" t="str">
        <f t="shared" si="374"/>
        <v>ne</v>
      </c>
      <c r="BO1728" s="54" t="str">
        <f t="shared" si="375"/>
        <v>ne</v>
      </c>
      <c r="BP1728" s="54" t="str">
        <f t="shared" si="375"/>
        <v>ne</v>
      </c>
      <c r="BQ1728" s="54" t="str">
        <f t="shared" si="376"/>
        <v>ne</v>
      </c>
      <c r="BR1728" s="54" t="str">
        <f t="shared" si="377"/>
        <v>ne</v>
      </c>
      <c r="BS1728" s="54" t="str">
        <f t="shared" si="368"/>
        <v>ne</v>
      </c>
    </row>
    <row r="1729" spans="2:71" x14ac:dyDescent="0.2">
      <c r="B1729" s="54" t="e">
        <f>VLOOKUP(E1729,'VPS1'!$J$10:$J$29,1,FALSE)</f>
        <v>#N/A</v>
      </c>
      <c r="C1729" s="131" t="str">
        <f t="shared" si="369"/>
        <v/>
      </c>
      <c r="D1729" s="132"/>
      <c r="E1729" s="132"/>
      <c r="F1729" s="55"/>
      <c r="G1729" s="132"/>
      <c r="H1729" s="132"/>
      <c r="I1729" s="132"/>
      <c r="J1729" s="132"/>
      <c r="K1729" s="132"/>
      <c r="L1729" s="133"/>
      <c r="M1729" s="134"/>
      <c r="N1729" s="132"/>
      <c r="O1729" s="132"/>
      <c r="P1729" s="134" t="str">
        <f t="shared" si="370"/>
        <v>nepildyti</v>
      </c>
      <c r="Q1729" s="135" t="str">
        <f t="shared" si="37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78"/>
        <v>0</v>
      </c>
      <c r="BH1729" s="54">
        <f t="shared" si="371"/>
        <v>0</v>
      </c>
      <c r="BI1729" s="54">
        <f t="shared" si="366"/>
        <v>0</v>
      </c>
      <c r="BJ1729" s="54">
        <f t="shared" si="379"/>
        <v>0</v>
      </c>
      <c r="BK1729" s="54">
        <f t="shared" si="367"/>
        <v>0</v>
      </c>
      <c r="BL1729" s="54">
        <f t="shared" si="372"/>
        <v>0</v>
      </c>
      <c r="BM1729" s="54">
        <f t="shared" si="373"/>
        <v>0</v>
      </c>
      <c r="BN1729" s="54" t="str">
        <f t="shared" si="374"/>
        <v>ne</v>
      </c>
      <c r="BO1729" s="54" t="str">
        <f t="shared" si="375"/>
        <v>ne</v>
      </c>
      <c r="BP1729" s="54" t="str">
        <f t="shared" si="375"/>
        <v>ne</v>
      </c>
      <c r="BQ1729" s="54" t="str">
        <f t="shared" si="376"/>
        <v>ne</v>
      </c>
      <c r="BR1729" s="54" t="str">
        <f t="shared" si="377"/>
        <v>ne</v>
      </c>
      <c r="BS1729" s="54" t="str">
        <f t="shared" si="368"/>
        <v>ne</v>
      </c>
    </row>
    <row r="1730" spans="2:71" x14ac:dyDescent="0.2">
      <c r="B1730" s="54" t="e">
        <f>VLOOKUP(E1730,'VPS1'!$J$10:$J$29,1,FALSE)</f>
        <v>#N/A</v>
      </c>
      <c r="C1730" s="131" t="str">
        <f t="shared" si="369"/>
        <v/>
      </c>
      <c r="D1730" s="132"/>
      <c r="E1730" s="132"/>
      <c r="F1730" s="55"/>
      <c r="G1730" s="132"/>
      <c r="H1730" s="132"/>
      <c r="I1730" s="132"/>
      <c r="J1730" s="132"/>
      <c r="K1730" s="132"/>
      <c r="L1730" s="133"/>
      <c r="M1730" s="134"/>
      <c r="N1730" s="132"/>
      <c r="O1730" s="132"/>
      <c r="P1730" s="134" t="str">
        <f t="shared" si="370"/>
        <v>nepildyti</v>
      </c>
      <c r="Q1730" s="135" t="str">
        <f t="shared" si="37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78"/>
        <v>0</v>
      </c>
      <c r="BH1730" s="54">
        <f t="shared" si="371"/>
        <v>0</v>
      </c>
      <c r="BI1730" s="54">
        <f t="shared" si="366"/>
        <v>0</v>
      </c>
      <c r="BJ1730" s="54">
        <f t="shared" si="379"/>
        <v>0</v>
      </c>
      <c r="BK1730" s="54">
        <f t="shared" si="367"/>
        <v>0</v>
      </c>
      <c r="BL1730" s="54">
        <f t="shared" si="372"/>
        <v>0</v>
      </c>
      <c r="BM1730" s="54">
        <f t="shared" si="373"/>
        <v>0</v>
      </c>
      <c r="BN1730" s="54" t="str">
        <f t="shared" si="374"/>
        <v>ne</v>
      </c>
      <c r="BO1730" s="54" t="str">
        <f t="shared" si="375"/>
        <v>ne</v>
      </c>
      <c r="BP1730" s="54" t="str">
        <f t="shared" si="375"/>
        <v>ne</v>
      </c>
      <c r="BQ1730" s="54" t="str">
        <f t="shared" si="376"/>
        <v>ne</v>
      </c>
      <c r="BR1730" s="54" t="str">
        <f t="shared" si="377"/>
        <v>ne</v>
      </c>
      <c r="BS1730" s="54" t="str">
        <f t="shared" si="368"/>
        <v>ne</v>
      </c>
    </row>
    <row r="1731" spans="2:71" x14ac:dyDescent="0.2">
      <c r="B1731" s="54" t="e">
        <f>VLOOKUP(E1731,'VPS1'!$J$10:$J$29,1,FALSE)</f>
        <v>#N/A</v>
      </c>
      <c r="C1731" s="131" t="str">
        <f t="shared" si="369"/>
        <v/>
      </c>
      <c r="D1731" s="132"/>
      <c r="E1731" s="132"/>
      <c r="F1731" s="55"/>
      <c r="G1731" s="132"/>
      <c r="H1731" s="132"/>
      <c r="I1731" s="132"/>
      <c r="J1731" s="132"/>
      <c r="K1731" s="132"/>
      <c r="L1731" s="133"/>
      <c r="M1731" s="134"/>
      <c r="N1731" s="132"/>
      <c r="O1731" s="132"/>
      <c r="P1731" s="134" t="str">
        <f t="shared" si="370"/>
        <v>nepildyti</v>
      </c>
      <c r="Q1731" s="135" t="str">
        <f t="shared" si="37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78"/>
        <v>0</v>
      </c>
      <c r="BH1731" s="54">
        <f t="shared" si="371"/>
        <v>0</v>
      </c>
      <c r="BI1731" s="54">
        <f t="shared" si="366"/>
        <v>0</v>
      </c>
      <c r="BJ1731" s="54">
        <f t="shared" si="379"/>
        <v>0</v>
      </c>
      <c r="BK1731" s="54">
        <f t="shared" si="367"/>
        <v>0</v>
      </c>
      <c r="BL1731" s="54">
        <f t="shared" si="372"/>
        <v>0</v>
      </c>
      <c r="BM1731" s="54">
        <f t="shared" si="373"/>
        <v>0</v>
      </c>
      <c r="BN1731" s="54" t="str">
        <f t="shared" si="374"/>
        <v>ne</v>
      </c>
      <c r="BO1731" s="54" t="str">
        <f t="shared" si="375"/>
        <v>ne</v>
      </c>
      <c r="BP1731" s="54" t="str">
        <f t="shared" si="375"/>
        <v>ne</v>
      </c>
      <c r="BQ1731" s="54" t="str">
        <f t="shared" si="376"/>
        <v>ne</v>
      </c>
      <c r="BR1731" s="54" t="str">
        <f t="shared" si="377"/>
        <v>ne</v>
      </c>
      <c r="BS1731" s="54" t="str">
        <f t="shared" si="368"/>
        <v>ne</v>
      </c>
    </row>
    <row r="1732" spans="2:71" x14ac:dyDescent="0.2">
      <c r="B1732" s="54" t="e">
        <f>VLOOKUP(E1732,'VPS1'!$J$10:$J$29,1,FALSE)</f>
        <v>#N/A</v>
      </c>
      <c r="C1732" s="131" t="str">
        <f t="shared" si="369"/>
        <v/>
      </c>
      <c r="D1732" s="132"/>
      <c r="E1732" s="132"/>
      <c r="F1732" s="55"/>
      <c r="G1732" s="132"/>
      <c r="H1732" s="132"/>
      <c r="I1732" s="132"/>
      <c r="J1732" s="132"/>
      <c r="K1732" s="132"/>
      <c r="L1732" s="133"/>
      <c r="M1732" s="134"/>
      <c r="N1732" s="132"/>
      <c r="O1732" s="132"/>
      <c r="P1732" s="134" t="str">
        <f t="shared" si="370"/>
        <v>nepildyti</v>
      </c>
      <c r="Q1732" s="135" t="str">
        <f t="shared" si="37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78"/>
        <v>0</v>
      </c>
      <c r="BH1732" s="54">
        <f t="shared" si="371"/>
        <v>0</v>
      </c>
      <c r="BI1732" s="54">
        <f t="shared" si="366"/>
        <v>0</v>
      </c>
      <c r="BJ1732" s="54">
        <f t="shared" si="379"/>
        <v>0</v>
      </c>
      <c r="BK1732" s="54">
        <f t="shared" si="367"/>
        <v>0</v>
      </c>
      <c r="BL1732" s="54">
        <f t="shared" si="372"/>
        <v>0</v>
      </c>
      <c r="BM1732" s="54">
        <f t="shared" si="373"/>
        <v>0</v>
      </c>
      <c r="BN1732" s="54" t="str">
        <f t="shared" si="374"/>
        <v>ne</v>
      </c>
      <c r="BO1732" s="54" t="str">
        <f t="shared" si="375"/>
        <v>ne</v>
      </c>
      <c r="BP1732" s="54" t="str">
        <f t="shared" si="375"/>
        <v>ne</v>
      </c>
      <c r="BQ1732" s="54" t="str">
        <f t="shared" si="376"/>
        <v>ne</v>
      </c>
      <c r="BR1732" s="54" t="str">
        <f t="shared" si="377"/>
        <v>ne</v>
      </c>
      <c r="BS1732" s="54" t="str">
        <f t="shared" si="368"/>
        <v>ne</v>
      </c>
    </row>
    <row r="1733" spans="2:71" x14ac:dyDescent="0.2">
      <c r="B1733" s="54" t="e">
        <f>VLOOKUP(E1733,'VPS1'!$J$10:$J$29,1,FALSE)</f>
        <v>#N/A</v>
      </c>
      <c r="C1733" s="131" t="str">
        <f t="shared" si="369"/>
        <v/>
      </c>
      <c r="D1733" s="132"/>
      <c r="E1733" s="132"/>
      <c r="F1733" s="55"/>
      <c r="G1733" s="132"/>
      <c r="H1733" s="132"/>
      <c r="I1733" s="132"/>
      <c r="J1733" s="132"/>
      <c r="K1733" s="132"/>
      <c r="L1733" s="133"/>
      <c r="M1733" s="134"/>
      <c r="N1733" s="132"/>
      <c r="O1733" s="132"/>
      <c r="P1733" s="134" t="str">
        <f t="shared" si="370"/>
        <v>nepildyti</v>
      </c>
      <c r="Q1733" s="135" t="str">
        <f t="shared" si="37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78"/>
        <v>0</v>
      </c>
      <c r="BH1733" s="54">
        <f t="shared" si="371"/>
        <v>0</v>
      </c>
      <c r="BI1733" s="54">
        <f t="shared" si="366"/>
        <v>0</v>
      </c>
      <c r="BJ1733" s="54">
        <f t="shared" si="379"/>
        <v>0</v>
      </c>
      <c r="BK1733" s="54">
        <f t="shared" si="367"/>
        <v>0</v>
      </c>
      <c r="BL1733" s="54">
        <f t="shared" si="372"/>
        <v>0</v>
      </c>
      <c r="BM1733" s="54">
        <f t="shared" si="373"/>
        <v>0</v>
      </c>
      <c r="BN1733" s="54" t="str">
        <f t="shared" si="374"/>
        <v>ne</v>
      </c>
      <c r="BO1733" s="54" t="str">
        <f t="shared" si="375"/>
        <v>ne</v>
      </c>
      <c r="BP1733" s="54" t="str">
        <f t="shared" si="375"/>
        <v>ne</v>
      </c>
      <c r="BQ1733" s="54" t="str">
        <f t="shared" si="376"/>
        <v>ne</v>
      </c>
      <c r="BR1733" s="54" t="str">
        <f t="shared" si="377"/>
        <v>ne</v>
      </c>
      <c r="BS1733" s="54" t="str">
        <f t="shared" si="368"/>
        <v>ne</v>
      </c>
    </row>
    <row r="1734" spans="2:71" x14ac:dyDescent="0.2">
      <c r="B1734" s="54" t="e">
        <f>VLOOKUP(E1734,'VPS1'!$J$10:$J$29,1,FALSE)</f>
        <v>#N/A</v>
      </c>
      <c r="C1734" s="131" t="str">
        <f t="shared" si="369"/>
        <v/>
      </c>
      <c r="D1734" s="132"/>
      <c r="E1734" s="132"/>
      <c r="F1734" s="55"/>
      <c r="G1734" s="132"/>
      <c r="H1734" s="132"/>
      <c r="I1734" s="132"/>
      <c r="J1734" s="132"/>
      <c r="K1734" s="132"/>
      <c r="L1734" s="133"/>
      <c r="M1734" s="134"/>
      <c r="N1734" s="132"/>
      <c r="O1734" s="132"/>
      <c r="P1734" s="134" t="str">
        <f t="shared" si="370"/>
        <v>nepildyti</v>
      </c>
      <c r="Q1734" s="135" t="str">
        <f t="shared" si="37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78"/>
        <v>0</v>
      </c>
      <c r="BH1734" s="54">
        <f t="shared" si="371"/>
        <v>0</v>
      </c>
      <c r="BI1734" s="54">
        <f t="shared" si="366"/>
        <v>0</v>
      </c>
      <c r="BJ1734" s="54">
        <f t="shared" si="379"/>
        <v>0</v>
      </c>
      <c r="BK1734" s="54">
        <f t="shared" si="367"/>
        <v>0</v>
      </c>
      <c r="BL1734" s="54">
        <f t="shared" si="372"/>
        <v>0</v>
      </c>
      <c r="BM1734" s="54">
        <f t="shared" si="373"/>
        <v>0</v>
      </c>
      <c r="BN1734" s="54" t="str">
        <f t="shared" si="374"/>
        <v>ne</v>
      </c>
      <c r="BO1734" s="54" t="str">
        <f t="shared" si="375"/>
        <v>ne</v>
      </c>
      <c r="BP1734" s="54" t="str">
        <f t="shared" si="375"/>
        <v>ne</v>
      </c>
      <c r="BQ1734" s="54" t="str">
        <f t="shared" si="376"/>
        <v>ne</v>
      </c>
      <c r="BR1734" s="54" t="str">
        <f t="shared" si="377"/>
        <v>ne</v>
      </c>
      <c r="BS1734" s="54" t="str">
        <f t="shared" si="368"/>
        <v>ne</v>
      </c>
    </row>
    <row r="1735" spans="2:71" x14ac:dyDescent="0.2">
      <c r="B1735" s="54" t="e">
        <f>VLOOKUP(E1735,'VPS1'!$J$10:$J$29,1,FALSE)</f>
        <v>#N/A</v>
      </c>
      <c r="C1735" s="131" t="str">
        <f t="shared" si="369"/>
        <v/>
      </c>
      <c r="D1735" s="132"/>
      <c r="E1735" s="132"/>
      <c r="F1735" s="55"/>
      <c r="G1735" s="132"/>
      <c r="H1735" s="132"/>
      <c r="I1735" s="132"/>
      <c r="J1735" s="132"/>
      <c r="K1735" s="132"/>
      <c r="L1735" s="133"/>
      <c r="M1735" s="134"/>
      <c r="N1735" s="132"/>
      <c r="O1735" s="132"/>
      <c r="P1735" s="134" t="str">
        <f t="shared" si="370"/>
        <v>nepildyti</v>
      </c>
      <c r="Q1735" s="135" t="str">
        <f t="shared" si="370"/>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78"/>
        <v>0</v>
      </c>
      <c r="BH1735" s="54">
        <f t="shared" si="371"/>
        <v>0</v>
      </c>
      <c r="BI1735" s="54">
        <f t="shared" si="366"/>
        <v>0</v>
      </c>
      <c r="BJ1735" s="54">
        <f t="shared" si="379"/>
        <v>0</v>
      </c>
      <c r="BK1735" s="54">
        <f t="shared" si="367"/>
        <v>0</v>
      </c>
      <c r="BL1735" s="54">
        <f t="shared" si="372"/>
        <v>0</v>
      </c>
      <c r="BM1735" s="54">
        <f t="shared" si="373"/>
        <v>0</v>
      </c>
      <c r="BN1735" s="54" t="str">
        <f t="shared" si="374"/>
        <v>ne</v>
      </c>
      <c r="BO1735" s="54" t="str">
        <f t="shared" si="375"/>
        <v>ne</v>
      </c>
      <c r="BP1735" s="54" t="str">
        <f t="shared" si="375"/>
        <v>ne</v>
      </c>
      <c r="BQ1735" s="54" t="str">
        <f t="shared" si="376"/>
        <v>ne</v>
      </c>
      <c r="BR1735" s="54" t="str">
        <f t="shared" si="377"/>
        <v>ne</v>
      </c>
      <c r="BS1735" s="54" t="str">
        <f t="shared" si="368"/>
        <v>ne</v>
      </c>
    </row>
    <row r="1736" spans="2:71" x14ac:dyDescent="0.2">
      <c r="B1736" s="54" t="e">
        <f>VLOOKUP(E1736,'VPS1'!$J$10:$J$29,1,FALSE)</f>
        <v>#N/A</v>
      </c>
      <c r="C1736" s="131" t="str">
        <f t="shared" si="369"/>
        <v/>
      </c>
      <c r="D1736" s="132"/>
      <c r="E1736" s="132"/>
      <c r="F1736" s="55"/>
      <c r="G1736" s="132"/>
      <c r="H1736" s="132"/>
      <c r="I1736" s="132"/>
      <c r="J1736" s="132"/>
      <c r="K1736" s="132"/>
      <c r="L1736" s="133"/>
      <c r="M1736" s="134"/>
      <c r="N1736" s="132"/>
      <c r="O1736" s="132"/>
      <c r="P1736" s="134" t="str">
        <f t="shared" si="370"/>
        <v>nepildyti</v>
      </c>
      <c r="Q1736" s="135" t="str">
        <f t="shared" si="370"/>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78"/>
        <v>0</v>
      </c>
      <c r="BH1736" s="54">
        <f t="shared" si="371"/>
        <v>0</v>
      </c>
      <c r="BI1736" s="54">
        <f t="shared" si="366"/>
        <v>0</v>
      </c>
      <c r="BJ1736" s="54">
        <f t="shared" si="379"/>
        <v>0</v>
      </c>
      <c r="BK1736" s="54">
        <f t="shared" si="367"/>
        <v>0</v>
      </c>
      <c r="BL1736" s="54">
        <f t="shared" si="372"/>
        <v>0</v>
      </c>
      <c r="BM1736" s="54">
        <f t="shared" si="373"/>
        <v>0</v>
      </c>
      <c r="BN1736" s="54" t="str">
        <f t="shared" si="374"/>
        <v>ne</v>
      </c>
      <c r="BO1736" s="54" t="str">
        <f t="shared" si="375"/>
        <v>ne</v>
      </c>
      <c r="BP1736" s="54" t="str">
        <f t="shared" si="375"/>
        <v>ne</v>
      </c>
      <c r="BQ1736" s="54" t="str">
        <f t="shared" si="376"/>
        <v>ne</v>
      </c>
      <c r="BR1736" s="54" t="str">
        <f t="shared" si="377"/>
        <v>ne</v>
      </c>
      <c r="BS1736" s="54" t="str">
        <f t="shared" si="368"/>
        <v>ne</v>
      </c>
    </row>
    <row r="1737" spans="2:71" x14ac:dyDescent="0.2">
      <c r="B1737" s="54" t="e">
        <f>VLOOKUP(E1737,'VPS1'!$J$10:$J$29,1,FALSE)</f>
        <v>#N/A</v>
      </c>
      <c r="C1737" s="131" t="str">
        <f t="shared" si="369"/>
        <v/>
      </c>
      <c r="D1737" s="132"/>
      <c r="E1737" s="132"/>
      <c r="F1737" s="55"/>
      <c r="G1737" s="132"/>
      <c r="H1737" s="132"/>
      <c r="I1737" s="132"/>
      <c r="J1737" s="132"/>
      <c r="K1737" s="132"/>
      <c r="L1737" s="133"/>
      <c r="M1737" s="134"/>
      <c r="N1737" s="132"/>
      <c r="O1737" s="132"/>
      <c r="P1737" s="134" t="str">
        <f t="shared" si="370"/>
        <v>nepildyti</v>
      </c>
      <c r="Q1737" s="135" t="str">
        <f t="shared" si="370"/>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78"/>
        <v>0</v>
      </c>
      <c r="BH1737" s="54">
        <f t="shared" si="371"/>
        <v>0</v>
      </c>
      <c r="BI1737" s="54">
        <f t="shared" si="366"/>
        <v>0</v>
      </c>
      <c r="BJ1737" s="54">
        <f t="shared" si="379"/>
        <v>0</v>
      </c>
      <c r="BK1737" s="54">
        <f t="shared" si="367"/>
        <v>0</v>
      </c>
      <c r="BL1737" s="54">
        <f t="shared" si="372"/>
        <v>0</v>
      </c>
      <c r="BM1737" s="54">
        <f t="shared" si="373"/>
        <v>0</v>
      </c>
      <c r="BN1737" s="54" t="str">
        <f t="shared" si="374"/>
        <v>ne</v>
      </c>
      <c r="BO1737" s="54" t="str">
        <f t="shared" si="375"/>
        <v>ne</v>
      </c>
      <c r="BP1737" s="54" t="str">
        <f t="shared" si="375"/>
        <v>ne</v>
      </c>
      <c r="BQ1737" s="54" t="str">
        <f t="shared" si="376"/>
        <v>ne</v>
      </c>
      <c r="BR1737" s="54" t="str">
        <f t="shared" si="377"/>
        <v>ne</v>
      </c>
      <c r="BS1737" s="54" t="str">
        <f t="shared" si="368"/>
        <v>ne</v>
      </c>
    </row>
    <row r="1738" spans="2:71" x14ac:dyDescent="0.2">
      <c r="B1738" s="54" t="e">
        <f>VLOOKUP(E1738,'VPS1'!$J$10:$J$29,1,FALSE)</f>
        <v>#N/A</v>
      </c>
      <c r="C1738" s="131" t="str">
        <f t="shared" si="369"/>
        <v/>
      </c>
      <c r="D1738" s="132"/>
      <c r="E1738" s="132"/>
      <c r="F1738" s="55"/>
      <c r="G1738" s="132"/>
      <c r="H1738" s="132"/>
      <c r="I1738" s="132"/>
      <c r="J1738" s="132"/>
      <c r="K1738" s="132"/>
      <c r="L1738" s="133"/>
      <c r="M1738" s="134"/>
      <c r="N1738" s="132"/>
      <c r="O1738" s="132"/>
      <c r="P1738" s="134" t="str">
        <f t="shared" si="370"/>
        <v>nepildyti</v>
      </c>
      <c r="Q1738" s="135" t="str">
        <f t="shared" si="370"/>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78"/>
        <v>0</v>
      </c>
      <c r="BH1738" s="54">
        <f t="shared" si="371"/>
        <v>0</v>
      </c>
      <c r="BI1738" s="54">
        <f t="shared" ref="BI1738:BI1801" si="380">IF($AH1738&gt;0,YEAR($AH1738),)</f>
        <v>0</v>
      </c>
      <c r="BJ1738" s="54">
        <f t="shared" si="379"/>
        <v>0</v>
      </c>
      <c r="BK1738" s="54">
        <f t="shared" ref="BK1738:BK1801" si="381">IF($AJ1738&gt;0,YEAR($AJ1738),)</f>
        <v>0</v>
      </c>
      <c r="BL1738" s="54">
        <f t="shared" si="372"/>
        <v>0</v>
      </c>
      <c r="BM1738" s="54">
        <f t="shared" si="373"/>
        <v>0</v>
      </c>
      <c r="BN1738" s="54" t="str">
        <f t="shared" si="374"/>
        <v>ne</v>
      </c>
      <c r="BO1738" s="54" t="str">
        <f t="shared" si="375"/>
        <v>ne</v>
      </c>
      <c r="BP1738" s="54" t="str">
        <f t="shared" si="375"/>
        <v>ne</v>
      </c>
      <c r="BQ1738" s="54" t="str">
        <f t="shared" si="376"/>
        <v>ne</v>
      </c>
      <c r="BR1738" s="54" t="str">
        <f t="shared" si="377"/>
        <v>ne</v>
      </c>
      <c r="BS1738" s="54" t="str">
        <f t="shared" ref="BS1738:BS1801" si="382">IF(BK1738&gt;0,"taip","ne")</f>
        <v>ne</v>
      </c>
    </row>
    <row r="1739" spans="2:71" x14ac:dyDescent="0.2">
      <c r="B1739" s="54" t="e">
        <f>VLOOKUP(E1739,'VPS1'!$J$10:$J$29,1,FALSE)</f>
        <v>#N/A</v>
      </c>
      <c r="C1739" s="131" t="str">
        <f t="shared" ref="C1739:C1802" si="383">LEFT(E1739,4)</f>
        <v/>
      </c>
      <c r="D1739" s="132"/>
      <c r="E1739" s="132"/>
      <c r="F1739" s="55"/>
      <c r="G1739" s="132"/>
      <c r="H1739" s="132"/>
      <c r="I1739" s="132"/>
      <c r="J1739" s="132"/>
      <c r="K1739" s="132"/>
      <c r="L1739" s="133"/>
      <c r="M1739" s="134"/>
      <c r="N1739" s="132"/>
      <c r="O1739" s="132"/>
      <c r="P1739" s="134" t="str">
        <f t="shared" ref="P1739:Q1802" si="384">IF($N1739="fizinis asmuo","užpildykite","nepildyti")</f>
        <v>nepildyti</v>
      </c>
      <c r="Q1739" s="135" t="str">
        <f t="shared" si="384"/>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78"/>
        <v>0</v>
      </c>
      <c r="BH1739" s="54">
        <f t="shared" ref="BH1739:BH1802" si="385">IF($AF1739&gt;0,YEAR($AF1739),)</f>
        <v>0</v>
      </c>
      <c r="BI1739" s="54">
        <f t="shared" si="380"/>
        <v>0</v>
      </c>
      <c r="BJ1739" s="54">
        <f t="shared" si="379"/>
        <v>0</v>
      </c>
      <c r="BK1739" s="54">
        <f t="shared" si="381"/>
        <v>0</v>
      </c>
      <c r="BL1739" s="54">
        <f t="shared" ref="BL1739:BL1802" si="386">IF($AK1739&gt;0,$AK1739,)</f>
        <v>0</v>
      </c>
      <c r="BM1739" s="54">
        <f t="shared" ref="BM1739:BM1802" si="387">IF($AL1739&gt;0,$AL1739,)</f>
        <v>0</v>
      </c>
      <c r="BN1739" s="54" t="str">
        <f t="shared" ref="BN1739:BN1802" si="388">IF(BH1739&gt;0,"taip","ne")</f>
        <v>ne</v>
      </c>
      <c r="BO1739" s="54" t="str">
        <f t="shared" ref="BO1739:BP1802" si="389">IF(BI1739&gt;0,"taip","ne")</f>
        <v>ne</v>
      </c>
      <c r="BP1739" s="54" t="str">
        <f t="shared" si="389"/>
        <v>ne</v>
      </c>
      <c r="BQ1739" s="54" t="str">
        <f t="shared" ref="BQ1739:BQ1802" si="390">IF(BL1739&gt;0,"taip","ne")</f>
        <v>ne</v>
      </c>
      <c r="BR1739" s="54" t="str">
        <f t="shared" ref="BR1739:BR1802" si="391">IF(BM1739&gt;0,"taip","ne")</f>
        <v>ne</v>
      </c>
      <c r="BS1739" s="54" t="str">
        <f t="shared" si="382"/>
        <v>ne</v>
      </c>
    </row>
    <row r="1740" spans="2:71" x14ac:dyDescent="0.2">
      <c r="B1740" s="54" t="e">
        <f>VLOOKUP(E1740,'VPS1'!$J$10:$J$29,1,FALSE)</f>
        <v>#N/A</v>
      </c>
      <c r="C1740" s="131" t="str">
        <f t="shared" si="383"/>
        <v/>
      </c>
      <c r="D1740" s="132"/>
      <c r="E1740" s="132"/>
      <c r="F1740" s="55"/>
      <c r="G1740" s="132"/>
      <c r="H1740" s="132"/>
      <c r="I1740" s="132"/>
      <c r="J1740" s="132"/>
      <c r="K1740" s="132"/>
      <c r="L1740" s="133"/>
      <c r="M1740" s="134"/>
      <c r="N1740" s="132"/>
      <c r="O1740" s="132"/>
      <c r="P1740" s="134" t="str">
        <f t="shared" si="384"/>
        <v>nepildyti</v>
      </c>
      <c r="Q1740" s="135" t="str">
        <f t="shared" si="38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78"/>
        <v>0</v>
      </c>
      <c r="BH1740" s="54">
        <f t="shared" si="385"/>
        <v>0</v>
      </c>
      <c r="BI1740" s="54">
        <f t="shared" si="380"/>
        <v>0</v>
      </c>
      <c r="BJ1740" s="54">
        <f t="shared" si="379"/>
        <v>0</v>
      </c>
      <c r="BK1740" s="54">
        <f t="shared" si="381"/>
        <v>0</v>
      </c>
      <c r="BL1740" s="54">
        <f t="shared" si="386"/>
        <v>0</v>
      </c>
      <c r="BM1740" s="54">
        <f t="shared" si="387"/>
        <v>0</v>
      </c>
      <c r="BN1740" s="54" t="str">
        <f t="shared" si="388"/>
        <v>ne</v>
      </c>
      <c r="BO1740" s="54" t="str">
        <f t="shared" si="389"/>
        <v>ne</v>
      </c>
      <c r="BP1740" s="54" t="str">
        <f t="shared" si="389"/>
        <v>ne</v>
      </c>
      <c r="BQ1740" s="54" t="str">
        <f t="shared" si="390"/>
        <v>ne</v>
      </c>
      <c r="BR1740" s="54" t="str">
        <f t="shared" si="391"/>
        <v>ne</v>
      </c>
      <c r="BS1740" s="54" t="str">
        <f t="shared" si="382"/>
        <v>ne</v>
      </c>
    </row>
    <row r="1741" spans="2:71" x14ac:dyDescent="0.2">
      <c r="B1741" s="54" t="e">
        <f>VLOOKUP(E1741,'VPS1'!$J$10:$J$29,1,FALSE)</f>
        <v>#N/A</v>
      </c>
      <c r="C1741" s="131" t="str">
        <f t="shared" si="383"/>
        <v/>
      </c>
      <c r="D1741" s="132"/>
      <c r="E1741" s="132"/>
      <c r="F1741" s="55"/>
      <c r="G1741" s="132"/>
      <c r="H1741" s="132"/>
      <c r="I1741" s="132"/>
      <c r="J1741" s="132"/>
      <c r="K1741" s="132"/>
      <c r="L1741" s="133"/>
      <c r="M1741" s="134"/>
      <c r="N1741" s="132"/>
      <c r="O1741" s="132"/>
      <c r="P1741" s="134" t="str">
        <f t="shared" si="384"/>
        <v>nepildyti</v>
      </c>
      <c r="Q1741" s="135" t="str">
        <f t="shared" si="38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78"/>
        <v>0</v>
      </c>
      <c r="BH1741" s="54">
        <f t="shared" si="385"/>
        <v>0</v>
      </c>
      <c r="BI1741" s="54">
        <f t="shared" si="380"/>
        <v>0</v>
      </c>
      <c r="BJ1741" s="54">
        <f t="shared" si="379"/>
        <v>0</v>
      </c>
      <c r="BK1741" s="54">
        <f t="shared" si="381"/>
        <v>0</v>
      </c>
      <c r="BL1741" s="54">
        <f t="shared" si="386"/>
        <v>0</v>
      </c>
      <c r="BM1741" s="54">
        <f t="shared" si="387"/>
        <v>0</v>
      </c>
      <c r="BN1741" s="54" t="str">
        <f t="shared" si="388"/>
        <v>ne</v>
      </c>
      <c r="BO1741" s="54" t="str">
        <f t="shared" si="389"/>
        <v>ne</v>
      </c>
      <c r="BP1741" s="54" t="str">
        <f t="shared" si="389"/>
        <v>ne</v>
      </c>
      <c r="BQ1741" s="54" t="str">
        <f t="shared" si="390"/>
        <v>ne</v>
      </c>
      <c r="BR1741" s="54" t="str">
        <f t="shared" si="391"/>
        <v>ne</v>
      </c>
      <c r="BS1741" s="54" t="str">
        <f t="shared" si="382"/>
        <v>ne</v>
      </c>
    </row>
    <row r="1742" spans="2:71" x14ac:dyDescent="0.2">
      <c r="B1742" s="54" t="e">
        <f>VLOOKUP(E1742,'VPS1'!$J$10:$J$29,1,FALSE)</f>
        <v>#N/A</v>
      </c>
      <c r="C1742" s="131" t="str">
        <f t="shared" si="383"/>
        <v/>
      </c>
      <c r="D1742" s="132"/>
      <c r="E1742" s="132"/>
      <c r="F1742" s="55"/>
      <c r="G1742" s="132"/>
      <c r="H1742" s="132"/>
      <c r="I1742" s="132"/>
      <c r="J1742" s="132"/>
      <c r="K1742" s="132"/>
      <c r="L1742" s="133"/>
      <c r="M1742" s="134"/>
      <c r="N1742" s="132"/>
      <c r="O1742" s="132"/>
      <c r="P1742" s="134" t="str">
        <f t="shared" si="384"/>
        <v>nepildyti</v>
      </c>
      <c r="Q1742" s="135" t="str">
        <f t="shared" si="38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78"/>
        <v>0</v>
      </c>
      <c r="BH1742" s="54">
        <f t="shared" si="385"/>
        <v>0</v>
      </c>
      <c r="BI1742" s="54">
        <f t="shared" si="380"/>
        <v>0</v>
      </c>
      <c r="BJ1742" s="54">
        <f t="shared" si="379"/>
        <v>0</v>
      </c>
      <c r="BK1742" s="54">
        <f t="shared" si="381"/>
        <v>0</v>
      </c>
      <c r="BL1742" s="54">
        <f t="shared" si="386"/>
        <v>0</v>
      </c>
      <c r="BM1742" s="54">
        <f t="shared" si="387"/>
        <v>0</v>
      </c>
      <c r="BN1742" s="54" t="str">
        <f t="shared" si="388"/>
        <v>ne</v>
      </c>
      <c r="BO1742" s="54" t="str">
        <f t="shared" si="389"/>
        <v>ne</v>
      </c>
      <c r="BP1742" s="54" t="str">
        <f t="shared" si="389"/>
        <v>ne</v>
      </c>
      <c r="BQ1742" s="54" t="str">
        <f t="shared" si="390"/>
        <v>ne</v>
      </c>
      <c r="BR1742" s="54" t="str">
        <f t="shared" si="391"/>
        <v>ne</v>
      </c>
      <c r="BS1742" s="54" t="str">
        <f t="shared" si="382"/>
        <v>ne</v>
      </c>
    </row>
    <row r="1743" spans="2:71" x14ac:dyDescent="0.2">
      <c r="B1743" s="54" t="e">
        <f>VLOOKUP(E1743,'VPS1'!$J$10:$J$29,1,FALSE)</f>
        <v>#N/A</v>
      </c>
      <c r="C1743" s="131" t="str">
        <f t="shared" si="383"/>
        <v/>
      </c>
      <c r="D1743" s="132"/>
      <c r="E1743" s="132"/>
      <c r="F1743" s="55"/>
      <c r="G1743" s="132"/>
      <c r="H1743" s="132"/>
      <c r="I1743" s="132"/>
      <c r="J1743" s="132"/>
      <c r="K1743" s="132"/>
      <c r="L1743" s="133"/>
      <c r="M1743" s="134"/>
      <c r="N1743" s="132"/>
      <c r="O1743" s="132"/>
      <c r="P1743" s="134" t="str">
        <f t="shared" si="384"/>
        <v>nepildyti</v>
      </c>
      <c r="Q1743" s="135" t="str">
        <f t="shared" si="38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78"/>
        <v>0</v>
      </c>
      <c r="BH1743" s="54">
        <f t="shared" si="385"/>
        <v>0</v>
      </c>
      <c r="BI1743" s="54">
        <f t="shared" si="380"/>
        <v>0</v>
      </c>
      <c r="BJ1743" s="54">
        <f t="shared" si="379"/>
        <v>0</v>
      </c>
      <c r="BK1743" s="54">
        <f t="shared" si="381"/>
        <v>0</v>
      </c>
      <c r="BL1743" s="54">
        <f t="shared" si="386"/>
        <v>0</v>
      </c>
      <c r="BM1743" s="54">
        <f t="shared" si="387"/>
        <v>0</v>
      </c>
      <c r="BN1743" s="54" t="str">
        <f t="shared" si="388"/>
        <v>ne</v>
      </c>
      <c r="BO1743" s="54" t="str">
        <f t="shared" si="389"/>
        <v>ne</v>
      </c>
      <c r="BP1743" s="54" t="str">
        <f t="shared" si="389"/>
        <v>ne</v>
      </c>
      <c r="BQ1743" s="54" t="str">
        <f t="shared" si="390"/>
        <v>ne</v>
      </c>
      <c r="BR1743" s="54" t="str">
        <f t="shared" si="391"/>
        <v>ne</v>
      </c>
      <c r="BS1743" s="54" t="str">
        <f t="shared" si="382"/>
        <v>ne</v>
      </c>
    </row>
    <row r="1744" spans="2:71" x14ac:dyDescent="0.2">
      <c r="B1744" s="54" t="e">
        <f>VLOOKUP(E1744,'VPS1'!$J$10:$J$29,1,FALSE)</f>
        <v>#N/A</v>
      </c>
      <c r="C1744" s="131" t="str">
        <f t="shared" si="383"/>
        <v/>
      </c>
      <c r="D1744" s="132"/>
      <c r="E1744" s="132"/>
      <c r="F1744" s="55"/>
      <c r="G1744" s="132"/>
      <c r="H1744" s="132"/>
      <c r="I1744" s="132"/>
      <c r="J1744" s="132"/>
      <c r="K1744" s="132"/>
      <c r="L1744" s="133"/>
      <c r="M1744" s="134"/>
      <c r="N1744" s="132"/>
      <c r="O1744" s="132"/>
      <c r="P1744" s="134" t="str">
        <f t="shared" si="384"/>
        <v>nepildyti</v>
      </c>
      <c r="Q1744" s="135" t="str">
        <f t="shared" si="38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78"/>
        <v>0</v>
      </c>
      <c r="BH1744" s="54">
        <f t="shared" si="385"/>
        <v>0</v>
      </c>
      <c r="BI1744" s="54">
        <f t="shared" si="380"/>
        <v>0</v>
      </c>
      <c r="BJ1744" s="54">
        <f t="shared" si="379"/>
        <v>0</v>
      </c>
      <c r="BK1744" s="54">
        <f t="shared" si="381"/>
        <v>0</v>
      </c>
      <c r="BL1744" s="54">
        <f t="shared" si="386"/>
        <v>0</v>
      </c>
      <c r="BM1744" s="54">
        <f t="shared" si="387"/>
        <v>0</v>
      </c>
      <c r="BN1744" s="54" t="str">
        <f t="shared" si="388"/>
        <v>ne</v>
      </c>
      <c r="BO1744" s="54" t="str">
        <f t="shared" si="389"/>
        <v>ne</v>
      </c>
      <c r="BP1744" s="54" t="str">
        <f t="shared" si="389"/>
        <v>ne</v>
      </c>
      <c r="BQ1744" s="54" t="str">
        <f t="shared" si="390"/>
        <v>ne</v>
      </c>
      <c r="BR1744" s="54" t="str">
        <f t="shared" si="391"/>
        <v>ne</v>
      </c>
      <c r="BS1744" s="54" t="str">
        <f t="shared" si="382"/>
        <v>ne</v>
      </c>
    </row>
    <row r="1745" spans="2:71" x14ac:dyDescent="0.2">
      <c r="B1745" s="54" t="e">
        <f>VLOOKUP(E1745,'VPS1'!$J$10:$J$29,1,FALSE)</f>
        <v>#N/A</v>
      </c>
      <c r="C1745" s="131" t="str">
        <f t="shared" si="383"/>
        <v/>
      </c>
      <c r="D1745" s="132"/>
      <c r="E1745" s="132"/>
      <c r="F1745" s="55"/>
      <c r="G1745" s="132"/>
      <c r="H1745" s="132"/>
      <c r="I1745" s="132"/>
      <c r="J1745" s="132"/>
      <c r="K1745" s="132"/>
      <c r="L1745" s="133"/>
      <c r="M1745" s="134"/>
      <c r="N1745" s="132"/>
      <c r="O1745" s="132"/>
      <c r="P1745" s="134" t="str">
        <f t="shared" si="384"/>
        <v>nepildyti</v>
      </c>
      <c r="Q1745" s="135" t="str">
        <f t="shared" si="38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78"/>
        <v>0</v>
      </c>
      <c r="BH1745" s="54">
        <f t="shared" si="385"/>
        <v>0</v>
      </c>
      <c r="BI1745" s="54">
        <f t="shared" si="380"/>
        <v>0</v>
      </c>
      <c r="BJ1745" s="54">
        <f t="shared" si="379"/>
        <v>0</v>
      </c>
      <c r="BK1745" s="54">
        <f t="shared" si="381"/>
        <v>0</v>
      </c>
      <c r="BL1745" s="54">
        <f t="shared" si="386"/>
        <v>0</v>
      </c>
      <c r="BM1745" s="54">
        <f t="shared" si="387"/>
        <v>0</v>
      </c>
      <c r="BN1745" s="54" t="str">
        <f t="shared" si="388"/>
        <v>ne</v>
      </c>
      <c r="BO1745" s="54" t="str">
        <f t="shared" si="389"/>
        <v>ne</v>
      </c>
      <c r="BP1745" s="54" t="str">
        <f t="shared" si="389"/>
        <v>ne</v>
      </c>
      <c r="BQ1745" s="54" t="str">
        <f t="shared" si="390"/>
        <v>ne</v>
      </c>
      <c r="BR1745" s="54" t="str">
        <f t="shared" si="391"/>
        <v>ne</v>
      </c>
      <c r="BS1745" s="54" t="str">
        <f t="shared" si="382"/>
        <v>ne</v>
      </c>
    </row>
    <row r="1746" spans="2:71" x14ac:dyDescent="0.2">
      <c r="B1746" s="54" t="e">
        <f>VLOOKUP(E1746,'VPS1'!$J$10:$J$29,1,FALSE)</f>
        <v>#N/A</v>
      </c>
      <c r="C1746" s="131" t="str">
        <f t="shared" si="383"/>
        <v/>
      </c>
      <c r="D1746" s="132"/>
      <c r="E1746" s="132"/>
      <c r="F1746" s="55"/>
      <c r="G1746" s="132"/>
      <c r="H1746" s="132"/>
      <c r="I1746" s="132"/>
      <c r="J1746" s="132"/>
      <c r="K1746" s="132"/>
      <c r="L1746" s="133"/>
      <c r="M1746" s="134"/>
      <c r="N1746" s="132"/>
      <c r="O1746" s="132"/>
      <c r="P1746" s="134" t="str">
        <f t="shared" si="384"/>
        <v>nepildyti</v>
      </c>
      <c r="Q1746" s="135" t="str">
        <f t="shared" si="38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si="378"/>
        <v>0</v>
      </c>
      <c r="BH1746" s="54">
        <f t="shared" si="385"/>
        <v>0</v>
      </c>
      <c r="BI1746" s="54">
        <f t="shared" si="380"/>
        <v>0</v>
      </c>
      <c r="BJ1746" s="54">
        <f t="shared" si="379"/>
        <v>0</v>
      </c>
      <c r="BK1746" s="54">
        <f t="shared" si="381"/>
        <v>0</v>
      </c>
      <c r="BL1746" s="54">
        <f t="shared" si="386"/>
        <v>0</v>
      </c>
      <c r="BM1746" s="54">
        <f t="shared" si="387"/>
        <v>0</v>
      </c>
      <c r="BN1746" s="54" t="str">
        <f t="shared" si="388"/>
        <v>ne</v>
      </c>
      <c r="BO1746" s="54" t="str">
        <f t="shared" si="389"/>
        <v>ne</v>
      </c>
      <c r="BP1746" s="54" t="str">
        <f t="shared" si="389"/>
        <v>ne</v>
      </c>
      <c r="BQ1746" s="54" t="str">
        <f t="shared" si="390"/>
        <v>ne</v>
      </c>
      <c r="BR1746" s="54" t="str">
        <f t="shared" si="391"/>
        <v>ne</v>
      </c>
      <c r="BS1746" s="54" t="str">
        <f t="shared" si="382"/>
        <v>ne</v>
      </c>
    </row>
    <row r="1747" spans="2:71" x14ac:dyDescent="0.2">
      <c r="B1747" s="54" t="e">
        <f>VLOOKUP(E1747,'VPS1'!$J$10:$J$29,1,FALSE)</f>
        <v>#N/A</v>
      </c>
      <c r="C1747" s="131" t="str">
        <f t="shared" si="383"/>
        <v/>
      </c>
      <c r="D1747" s="132"/>
      <c r="E1747" s="132"/>
      <c r="F1747" s="55"/>
      <c r="G1747" s="132"/>
      <c r="H1747" s="132"/>
      <c r="I1747" s="132"/>
      <c r="J1747" s="132"/>
      <c r="K1747" s="132"/>
      <c r="L1747" s="133"/>
      <c r="M1747" s="134"/>
      <c r="N1747" s="132"/>
      <c r="O1747" s="132"/>
      <c r="P1747" s="134" t="str">
        <f t="shared" si="384"/>
        <v>nepildyti</v>
      </c>
      <c r="Q1747" s="135" t="str">
        <f t="shared" si="38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78"/>
        <v>0</v>
      </c>
      <c r="BH1747" s="54">
        <f t="shared" si="385"/>
        <v>0</v>
      </c>
      <c r="BI1747" s="54">
        <f t="shared" si="380"/>
        <v>0</v>
      </c>
      <c r="BJ1747" s="54">
        <f t="shared" si="379"/>
        <v>0</v>
      </c>
      <c r="BK1747" s="54">
        <f t="shared" si="381"/>
        <v>0</v>
      </c>
      <c r="BL1747" s="54">
        <f t="shared" si="386"/>
        <v>0</v>
      </c>
      <c r="BM1747" s="54">
        <f t="shared" si="387"/>
        <v>0</v>
      </c>
      <c r="BN1747" s="54" t="str">
        <f t="shared" si="388"/>
        <v>ne</v>
      </c>
      <c r="BO1747" s="54" t="str">
        <f t="shared" si="389"/>
        <v>ne</v>
      </c>
      <c r="BP1747" s="54" t="str">
        <f t="shared" si="389"/>
        <v>ne</v>
      </c>
      <c r="BQ1747" s="54" t="str">
        <f t="shared" si="390"/>
        <v>ne</v>
      </c>
      <c r="BR1747" s="54" t="str">
        <f t="shared" si="391"/>
        <v>ne</v>
      </c>
      <c r="BS1747" s="54" t="str">
        <f t="shared" si="382"/>
        <v>ne</v>
      </c>
    </row>
    <row r="1748" spans="2:71" x14ac:dyDescent="0.2">
      <c r="B1748" s="54" t="e">
        <f>VLOOKUP(E1748,'VPS1'!$J$10:$J$29,1,FALSE)</f>
        <v>#N/A</v>
      </c>
      <c r="C1748" s="131" t="str">
        <f t="shared" si="383"/>
        <v/>
      </c>
      <c r="D1748" s="132"/>
      <c r="E1748" s="132"/>
      <c r="F1748" s="55"/>
      <c r="G1748" s="132"/>
      <c r="H1748" s="132"/>
      <c r="I1748" s="132"/>
      <c r="J1748" s="132"/>
      <c r="K1748" s="132"/>
      <c r="L1748" s="133"/>
      <c r="M1748" s="134"/>
      <c r="N1748" s="132"/>
      <c r="O1748" s="132"/>
      <c r="P1748" s="134" t="str">
        <f t="shared" si="384"/>
        <v>nepildyti</v>
      </c>
      <c r="Q1748" s="135" t="str">
        <f t="shared" si="38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78"/>
        <v>0</v>
      </c>
      <c r="BH1748" s="54">
        <f t="shared" si="385"/>
        <v>0</v>
      </c>
      <c r="BI1748" s="54">
        <f t="shared" si="380"/>
        <v>0</v>
      </c>
      <c r="BJ1748" s="54">
        <f t="shared" si="379"/>
        <v>0</v>
      </c>
      <c r="BK1748" s="54">
        <f t="shared" si="381"/>
        <v>0</v>
      </c>
      <c r="BL1748" s="54">
        <f t="shared" si="386"/>
        <v>0</v>
      </c>
      <c r="BM1748" s="54">
        <f t="shared" si="387"/>
        <v>0</v>
      </c>
      <c r="BN1748" s="54" t="str">
        <f t="shared" si="388"/>
        <v>ne</v>
      </c>
      <c r="BO1748" s="54" t="str">
        <f t="shared" si="389"/>
        <v>ne</v>
      </c>
      <c r="BP1748" s="54" t="str">
        <f t="shared" si="389"/>
        <v>ne</v>
      </c>
      <c r="BQ1748" s="54" t="str">
        <f t="shared" si="390"/>
        <v>ne</v>
      </c>
      <c r="BR1748" s="54" t="str">
        <f t="shared" si="391"/>
        <v>ne</v>
      </c>
      <c r="BS1748" s="54" t="str">
        <f t="shared" si="382"/>
        <v>ne</v>
      </c>
    </row>
    <row r="1749" spans="2:71" x14ac:dyDescent="0.2">
      <c r="B1749" s="54" t="e">
        <f>VLOOKUP(E1749,'VPS1'!$J$10:$J$29,1,FALSE)</f>
        <v>#N/A</v>
      </c>
      <c r="C1749" s="131" t="str">
        <f t="shared" si="383"/>
        <v/>
      </c>
      <c r="D1749" s="132"/>
      <c r="E1749" s="132"/>
      <c r="F1749" s="55"/>
      <c r="G1749" s="132"/>
      <c r="H1749" s="132"/>
      <c r="I1749" s="132"/>
      <c r="J1749" s="132"/>
      <c r="K1749" s="132"/>
      <c r="L1749" s="133"/>
      <c r="M1749" s="134"/>
      <c r="N1749" s="132"/>
      <c r="O1749" s="132"/>
      <c r="P1749" s="134" t="str">
        <f t="shared" si="384"/>
        <v>nepildyti</v>
      </c>
      <c r="Q1749" s="135" t="str">
        <f t="shared" si="38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78"/>
        <v>0</v>
      </c>
      <c r="BH1749" s="54">
        <f t="shared" si="385"/>
        <v>0</v>
      </c>
      <c r="BI1749" s="54">
        <f t="shared" si="380"/>
        <v>0</v>
      </c>
      <c r="BJ1749" s="54">
        <f t="shared" si="379"/>
        <v>0</v>
      </c>
      <c r="BK1749" s="54">
        <f t="shared" si="381"/>
        <v>0</v>
      </c>
      <c r="BL1749" s="54">
        <f t="shared" si="386"/>
        <v>0</v>
      </c>
      <c r="BM1749" s="54">
        <f t="shared" si="387"/>
        <v>0</v>
      </c>
      <c r="BN1749" s="54" t="str">
        <f t="shared" si="388"/>
        <v>ne</v>
      </c>
      <c r="BO1749" s="54" t="str">
        <f t="shared" si="389"/>
        <v>ne</v>
      </c>
      <c r="BP1749" s="54" t="str">
        <f t="shared" si="389"/>
        <v>ne</v>
      </c>
      <c r="BQ1749" s="54" t="str">
        <f t="shared" si="390"/>
        <v>ne</v>
      </c>
      <c r="BR1749" s="54" t="str">
        <f t="shared" si="391"/>
        <v>ne</v>
      </c>
      <c r="BS1749" s="54" t="str">
        <f t="shared" si="382"/>
        <v>ne</v>
      </c>
    </row>
    <row r="1750" spans="2:71" x14ac:dyDescent="0.2">
      <c r="B1750" s="54" t="e">
        <f>VLOOKUP(E1750,'VPS1'!$J$10:$J$29,1,FALSE)</f>
        <v>#N/A</v>
      </c>
      <c r="C1750" s="131" t="str">
        <f t="shared" si="383"/>
        <v/>
      </c>
      <c r="D1750" s="132"/>
      <c r="E1750" s="132"/>
      <c r="F1750" s="55"/>
      <c r="G1750" s="132"/>
      <c r="H1750" s="132"/>
      <c r="I1750" s="132"/>
      <c r="J1750" s="132"/>
      <c r="K1750" s="132"/>
      <c r="L1750" s="133"/>
      <c r="M1750" s="134"/>
      <c r="N1750" s="132"/>
      <c r="O1750" s="132"/>
      <c r="P1750" s="134" t="str">
        <f t="shared" si="384"/>
        <v>nepildyti</v>
      </c>
      <c r="Q1750" s="135" t="str">
        <f t="shared" si="38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ref="BG1750:BG1813" si="392">IF($F1750&gt;0,YEAR($F1750),)</f>
        <v>0</v>
      </c>
      <c r="BH1750" s="54">
        <f t="shared" si="385"/>
        <v>0</v>
      </c>
      <c r="BI1750" s="54">
        <f t="shared" si="380"/>
        <v>0</v>
      </c>
      <c r="BJ1750" s="54">
        <f t="shared" ref="BJ1750:BJ1813" si="393">IF($AI1750&gt;0,YEAR($AI1750),)</f>
        <v>0</v>
      </c>
      <c r="BK1750" s="54">
        <f t="shared" si="381"/>
        <v>0</v>
      </c>
      <c r="BL1750" s="54">
        <f t="shared" si="386"/>
        <v>0</v>
      </c>
      <c r="BM1750" s="54">
        <f t="shared" si="387"/>
        <v>0</v>
      </c>
      <c r="BN1750" s="54" t="str">
        <f t="shared" si="388"/>
        <v>ne</v>
      </c>
      <c r="BO1750" s="54" t="str">
        <f t="shared" si="389"/>
        <v>ne</v>
      </c>
      <c r="BP1750" s="54" t="str">
        <f t="shared" si="389"/>
        <v>ne</v>
      </c>
      <c r="BQ1750" s="54" t="str">
        <f t="shared" si="390"/>
        <v>ne</v>
      </c>
      <c r="BR1750" s="54" t="str">
        <f t="shared" si="391"/>
        <v>ne</v>
      </c>
      <c r="BS1750" s="54" t="str">
        <f t="shared" si="382"/>
        <v>ne</v>
      </c>
    </row>
    <row r="1751" spans="2:71" x14ac:dyDescent="0.2">
      <c r="B1751" s="54" t="e">
        <f>VLOOKUP(E1751,'VPS1'!$J$10:$J$29,1,FALSE)</f>
        <v>#N/A</v>
      </c>
      <c r="C1751" s="131" t="str">
        <f t="shared" si="383"/>
        <v/>
      </c>
      <c r="D1751" s="132"/>
      <c r="E1751" s="132"/>
      <c r="F1751" s="55"/>
      <c r="G1751" s="132"/>
      <c r="H1751" s="132"/>
      <c r="I1751" s="132"/>
      <c r="J1751" s="132"/>
      <c r="K1751" s="132"/>
      <c r="L1751" s="133"/>
      <c r="M1751" s="134"/>
      <c r="N1751" s="132"/>
      <c r="O1751" s="132"/>
      <c r="P1751" s="134" t="str">
        <f t="shared" si="384"/>
        <v>nepildyti</v>
      </c>
      <c r="Q1751" s="135" t="str">
        <f t="shared" si="38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si="392"/>
        <v>0</v>
      </c>
      <c r="BH1751" s="54">
        <f t="shared" si="385"/>
        <v>0</v>
      </c>
      <c r="BI1751" s="54">
        <f t="shared" si="380"/>
        <v>0</v>
      </c>
      <c r="BJ1751" s="54">
        <f t="shared" si="393"/>
        <v>0</v>
      </c>
      <c r="BK1751" s="54">
        <f t="shared" si="381"/>
        <v>0</v>
      </c>
      <c r="BL1751" s="54">
        <f t="shared" si="386"/>
        <v>0</v>
      </c>
      <c r="BM1751" s="54">
        <f t="shared" si="387"/>
        <v>0</v>
      </c>
      <c r="BN1751" s="54" t="str">
        <f t="shared" si="388"/>
        <v>ne</v>
      </c>
      <c r="BO1751" s="54" t="str">
        <f t="shared" si="389"/>
        <v>ne</v>
      </c>
      <c r="BP1751" s="54" t="str">
        <f t="shared" si="389"/>
        <v>ne</v>
      </c>
      <c r="BQ1751" s="54" t="str">
        <f t="shared" si="390"/>
        <v>ne</v>
      </c>
      <c r="BR1751" s="54" t="str">
        <f t="shared" si="391"/>
        <v>ne</v>
      </c>
      <c r="BS1751" s="54" t="str">
        <f t="shared" si="382"/>
        <v>ne</v>
      </c>
    </row>
    <row r="1752" spans="2:71" x14ac:dyDescent="0.2">
      <c r="B1752" s="54" t="e">
        <f>VLOOKUP(E1752,'VPS1'!$J$10:$J$29,1,FALSE)</f>
        <v>#N/A</v>
      </c>
      <c r="C1752" s="131" t="str">
        <f t="shared" si="383"/>
        <v/>
      </c>
      <c r="D1752" s="132"/>
      <c r="E1752" s="132"/>
      <c r="F1752" s="55"/>
      <c r="G1752" s="132"/>
      <c r="H1752" s="132"/>
      <c r="I1752" s="132"/>
      <c r="J1752" s="132"/>
      <c r="K1752" s="132"/>
      <c r="L1752" s="133"/>
      <c r="M1752" s="134"/>
      <c r="N1752" s="132"/>
      <c r="O1752" s="132"/>
      <c r="P1752" s="134" t="str">
        <f t="shared" si="384"/>
        <v>nepildyti</v>
      </c>
      <c r="Q1752" s="135" t="str">
        <f t="shared" si="38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392"/>
        <v>0</v>
      </c>
      <c r="BH1752" s="54">
        <f t="shared" si="385"/>
        <v>0</v>
      </c>
      <c r="BI1752" s="54">
        <f t="shared" si="380"/>
        <v>0</v>
      </c>
      <c r="BJ1752" s="54">
        <f t="shared" si="393"/>
        <v>0</v>
      </c>
      <c r="BK1752" s="54">
        <f t="shared" si="381"/>
        <v>0</v>
      </c>
      <c r="BL1752" s="54">
        <f t="shared" si="386"/>
        <v>0</v>
      </c>
      <c r="BM1752" s="54">
        <f t="shared" si="387"/>
        <v>0</v>
      </c>
      <c r="BN1752" s="54" t="str">
        <f t="shared" si="388"/>
        <v>ne</v>
      </c>
      <c r="BO1752" s="54" t="str">
        <f t="shared" si="389"/>
        <v>ne</v>
      </c>
      <c r="BP1752" s="54" t="str">
        <f t="shared" si="389"/>
        <v>ne</v>
      </c>
      <c r="BQ1752" s="54" t="str">
        <f t="shared" si="390"/>
        <v>ne</v>
      </c>
      <c r="BR1752" s="54" t="str">
        <f t="shared" si="391"/>
        <v>ne</v>
      </c>
      <c r="BS1752" s="54" t="str">
        <f t="shared" si="382"/>
        <v>ne</v>
      </c>
    </row>
    <row r="1753" spans="2:71" x14ac:dyDescent="0.2">
      <c r="B1753" s="54" t="e">
        <f>VLOOKUP(E1753,'VPS1'!$J$10:$J$29,1,FALSE)</f>
        <v>#N/A</v>
      </c>
      <c r="C1753" s="131" t="str">
        <f t="shared" si="383"/>
        <v/>
      </c>
      <c r="D1753" s="132"/>
      <c r="E1753" s="132"/>
      <c r="F1753" s="55"/>
      <c r="G1753" s="132"/>
      <c r="H1753" s="132"/>
      <c r="I1753" s="132"/>
      <c r="J1753" s="132"/>
      <c r="K1753" s="132"/>
      <c r="L1753" s="133"/>
      <c r="M1753" s="134"/>
      <c r="N1753" s="132"/>
      <c r="O1753" s="132"/>
      <c r="P1753" s="134" t="str">
        <f t="shared" si="384"/>
        <v>nepildyti</v>
      </c>
      <c r="Q1753" s="135" t="str">
        <f t="shared" si="38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392"/>
        <v>0</v>
      </c>
      <c r="BH1753" s="54">
        <f t="shared" si="385"/>
        <v>0</v>
      </c>
      <c r="BI1753" s="54">
        <f t="shared" si="380"/>
        <v>0</v>
      </c>
      <c r="BJ1753" s="54">
        <f t="shared" si="393"/>
        <v>0</v>
      </c>
      <c r="BK1753" s="54">
        <f t="shared" si="381"/>
        <v>0</v>
      </c>
      <c r="BL1753" s="54">
        <f t="shared" si="386"/>
        <v>0</v>
      </c>
      <c r="BM1753" s="54">
        <f t="shared" si="387"/>
        <v>0</v>
      </c>
      <c r="BN1753" s="54" t="str">
        <f t="shared" si="388"/>
        <v>ne</v>
      </c>
      <c r="BO1753" s="54" t="str">
        <f t="shared" si="389"/>
        <v>ne</v>
      </c>
      <c r="BP1753" s="54" t="str">
        <f t="shared" si="389"/>
        <v>ne</v>
      </c>
      <c r="BQ1753" s="54" t="str">
        <f t="shared" si="390"/>
        <v>ne</v>
      </c>
      <c r="BR1753" s="54" t="str">
        <f t="shared" si="391"/>
        <v>ne</v>
      </c>
      <c r="BS1753" s="54" t="str">
        <f t="shared" si="382"/>
        <v>ne</v>
      </c>
    </row>
    <row r="1754" spans="2:71" x14ac:dyDescent="0.2">
      <c r="B1754" s="54" t="e">
        <f>VLOOKUP(E1754,'VPS1'!$J$10:$J$29,1,FALSE)</f>
        <v>#N/A</v>
      </c>
      <c r="C1754" s="131" t="str">
        <f t="shared" si="383"/>
        <v/>
      </c>
      <c r="D1754" s="132"/>
      <c r="E1754" s="132"/>
      <c r="F1754" s="55"/>
      <c r="G1754" s="132"/>
      <c r="H1754" s="132"/>
      <c r="I1754" s="132"/>
      <c r="J1754" s="132"/>
      <c r="K1754" s="132"/>
      <c r="L1754" s="133"/>
      <c r="M1754" s="134"/>
      <c r="N1754" s="132"/>
      <c r="O1754" s="132"/>
      <c r="P1754" s="134" t="str">
        <f t="shared" si="384"/>
        <v>nepildyti</v>
      </c>
      <c r="Q1754" s="135" t="str">
        <f t="shared" si="38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392"/>
        <v>0</v>
      </c>
      <c r="BH1754" s="54">
        <f t="shared" si="385"/>
        <v>0</v>
      </c>
      <c r="BI1754" s="54">
        <f t="shared" si="380"/>
        <v>0</v>
      </c>
      <c r="BJ1754" s="54">
        <f t="shared" si="393"/>
        <v>0</v>
      </c>
      <c r="BK1754" s="54">
        <f t="shared" si="381"/>
        <v>0</v>
      </c>
      <c r="BL1754" s="54">
        <f t="shared" si="386"/>
        <v>0</v>
      </c>
      <c r="BM1754" s="54">
        <f t="shared" si="387"/>
        <v>0</v>
      </c>
      <c r="BN1754" s="54" t="str">
        <f t="shared" si="388"/>
        <v>ne</v>
      </c>
      <c r="BO1754" s="54" t="str">
        <f t="shared" si="389"/>
        <v>ne</v>
      </c>
      <c r="BP1754" s="54" t="str">
        <f t="shared" si="389"/>
        <v>ne</v>
      </c>
      <c r="BQ1754" s="54" t="str">
        <f t="shared" si="390"/>
        <v>ne</v>
      </c>
      <c r="BR1754" s="54" t="str">
        <f t="shared" si="391"/>
        <v>ne</v>
      </c>
      <c r="BS1754" s="54" t="str">
        <f t="shared" si="382"/>
        <v>ne</v>
      </c>
    </row>
    <row r="1755" spans="2:71" x14ac:dyDescent="0.2">
      <c r="B1755" s="54" t="e">
        <f>VLOOKUP(E1755,'VPS1'!$J$10:$J$29,1,FALSE)</f>
        <v>#N/A</v>
      </c>
      <c r="C1755" s="131" t="str">
        <f t="shared" si="383"/>
        <v/>
      </c>
      <c r="D1755" s="132"/>
      <c r="E1755" s="132"/>
      <c r="F1755" s="55"/>
      <c r="G1755" s="132"/>
      <c r="H1755" s="132"/>
      <c r="I1755" s="132"/>
      <c r="J1755" s="132"/>
      <c r="K1755" s="132"/>
      <c r="L1755" s="133"/>
      <c r="M1755" s="134"/>
      <c r="N1755" s="132"/>
      <c r="O1755" s="132"/>
      <c r="P1755" s="134" t="str">
        <f t="shared" si="384"/>
        <v>nepildyti</v>
      </c>
      <c r="Q1755" s="135" t="str">
        <f t="shared" si="38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392"/>
        <v>0</v>
      </c>
      <c r="BH1755" s="54">
        <f t="shared" si="385"/>
        <v>0</v>
      </c>
      <c r="BI1755" s="54">
        <f t="shared" si="380"/>
        <v>0</v>
      </c>
      <c r="BJ1755" s="54">
        <f t="shared" si="393"/>
        <v>0</v>
      </c>
      <c r="BK1755" s="54">
        <f t="shared" si="381"/>
        <v>0</v>
      </c>
      <c r="BL1755" s="54">
        <f t="shared" si="386"/>
        <v>0</v>
      </c>
      <c r="BM1755" s="54">
        <f t="shared" si="387"/>
        <v>0</v>
      </c>
      <c r="BN1755" s="54" t="str">
        <f t="shared" si="388"/>
        <v>ne</v>
      </c>
      <c r="BO1755" s="54" t="str">
        <f t="shared" si="389"/>
        <v>ne</v>
      </c>
      <c r="BP1755" s="54" t="str">
        <f t="shared" si="389"/>
        <v>ne</v>
      </c>
      <c r="BQ1755" s="54" t="str">
        <f t="shared" si="390"/>
        <v>ne</v>
      </c>
      <c r="BR1755" s="54" t="str">
        <f t="shared" si="391"/>
        <v>ne</v>
      </c>
      <c r="BS1755" s="54" t="str">
        <f t="shared" si="382"/>
        <v>ne</v>
      </c>
    </row>
    <row r="1756" spans="2:71" x14ac:dyDescent="0.2">
      <c r="B1756" s="54" t="e">
        <f>VLOOKUP(E1756,'VPS1'!$J$10:$J$29,1,FALSE)</f>
        <v>#N/A</v>
      </c>
      <c r="C1756" s="131" t="str">
        <f t="shared" si="383"/>
        <v/>
      </c>
      <c r="D1756" s="132"/>
      <c r="E1756" s="132"/>
      <c r="F1756" s="55"/>
      <c r="G1756" s="132"/>
      <c r="H1756" s="132"/>
      <c r="I1756" s="132"/>
      <c r="J1756" s="132"/>
      <c r="K1756" s="132"/>
      <c r="L1756" s="133"/>
      <c r="M1756" s="134"/>
      <c r="N1756" s="132"/>
      <c r="O1756" s="132"/>
      <c r="P1756" s="134" t="str">
        <f t="shared" si="384"/>
        <v>nepildyti</v>
      </c>
      <c r="Q1756" s="135" t="str">
        <f t="shared" si="38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392"/>
        <v>0</v>
      </c>
      <c r="BH1756" s="54">
        <f t="shared" si="385"/>
        <v>0</v>
      </c>
      <c r="BI1756" s="54">
        <f t="shared" si="380"/>
        <v>0</v>
      </c>
      <c r="BJ1756" s="54">
        <f t="shared" si="393"/>
        <v>0</v>
      </c>
      <c r="BK1756" s="54">
        <f t="shared" si="381"/>
        <v>0</v>
      </c>
      <c r="BL1756" s="54">
        <f t="shared" si="386"/>
        <v>0</v>
      </c>
      <c r="BM1756" s="54">
        <f t="shared" si="387"/>
        <v>0</v>
      </c>
      <c r="BN1756" s="54" t="str">
        <f t="shared" si="388"/>
        <v>ne</v>
      </c>
      <c r="BO1756" s="54" t="str">
        <f t="shared" si="389"/>
        <v>ne</v>
      </c>
      <c r="BP1756" s="54" t="str">
        <f t="shared" si="389"/>
        <v>ne</v>
      </c>
      <c r="BQ1756" s="54" t="str">
        <f t="shared" si="390"/>
        <v>ne</v>
      </c>
      <c r="BR1756" s="54" t="str">
        <f t="shared" si="391"/>
        <v>ne</v>
      </c>
      <c r="BS1756" s="54" t="str">
        <f t="shared" si="382"/>
        <v>ne</v>
      </c>
    </row>
    <row r="1757" spans="2:71" x14ac:dyDescent="0.2">
      <c r="B1757" s="54" t="e">
        <f>VLOOKUP(E1757,'VPS1'!$J$10:$J$29,1,FALSE)</f>
        <v>#N/A</v>
      </c>
      <c r="C1757" s="131" t="str">
        <f t="shared" si="383"/>
        <v/>
      </c>
      <c r="D1757" s="132"/>
      <c r="E1757" s="132"/>
      <c r="F1757" s="55"/>
      <c r="G1757" s="132"/>
      <c r="H1757" s="132"/>
      <c r="I1757" s="132"/>
      <c r="J1757" s="132"/>
      <c r="K1757" s="132"/>
      <c r="L1757" s="133"/>
      <c r="M1757" s="134"/>
      <c r="N1757" s="132"/>
      <c r="O1757" s="132"/>
      <c r="P1757" s="134" t="str">
        <f t="shared" si="384"/>
        <v>nepildyti</v>
      </c>
      <c r="Q1757" s="135" t="str">
        <f t="shared" si="38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392"/>
        <v>0</v>
      </c>
      <c r="BH1757" s="54">
        <f t="shared" si="385"/>
        <v>0</v>
      </c>
      <c r="BI1757" s="54">
        <f t="shared" si="380"/>
        <v>0</v>
      </c>
      <c r="BJ1757" s="54">
        <f t="shared" si="393"/>
        <v>0</v>
      </c>
      <c r="BK1757" s="54">
        <f t="shared" si="381"/>
        <v>0</v>
      </c>
      <c r="BL1757" s="54">
        <f t="shared" si="386"/>
        <v>0</v>
      </c>
      <c r="BM1757" s="54">
        <f t="shared" si="387"/>
        <v>0</v>
      </c>
      <c r="BN1757" s="54" t="str">
        <f t="shared" si="388"/>
        <v>ne</v>
      </c>
      <c r="BO1757" s="54" t="str">
        <f t="shared" si="389"/>
        <v>ne</v>
      </c>
      <c r="BP1757" s="54" t="str">
        <f t="shared" si="389"/>
        <v>ne</v>
      </c>
      <c r="BQ1757" s="54" t="str">
        <f t="shared" si="390"/>
        <v>ne</v>
      </c>
      <c r="BR1757" s="54" t="str">
        <f t="shared" si="391"/>
        <v>ne</v>
      </c>
      <c r="BS1757" s="54" t="str">
        <f t="shared" si="382"/>
        <v>ne</v>
      </c>
    </row>
    <row r="1758" spans="2:71" x14ac:dyDescent="0.2">
      <c r="B1758" s="54" t="e">
        <f>VLOOKUP(E1758,'VPS1'!$J$10:$J$29,1,FALSE)</f>
        <v>#N/A</v>
      </c>
      <c r="C1758" s="131" t="str">
        <f t="shared" si="383"/>
        <v/>
      </c>
      <c r="D1758" s="132"/>
      <c r="E1758" s="132"/>
      <c r="F1758" s="55"/>
      <c r="G1758" s="132"/>
      <c r="H1758" s="132"/>
      <c r="I1758" s="132"/>
      <c r="J1758" s="132"/>
      <c r="K1758" s="132"/>
      <c r="L1758" s="133"/>
      <c r="M1758" s="134"/>
      <c r="N1758" s="132"/>
      <c r="O1758" s="132"/>
      <c r="P1758" s="134" t="str">
        <f t="shared" si="384"/>
        <v>nepildyti</v>
      </c>
      <c r="Q1758" s="135" t="str">
        <f t="shared" si="38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392"/>
        <v>0</v>
      </c>
      <c r="BH1758" s="54">
        <f t="shared" si="385"/>
        <v>0</v>
      </c>
      <c r="BI1758" s="54">
        <f t="shared" si="380"/>
        <v>0</v>
      </c>
      <c r="BJ1758" s="54">
        <f t="shared" si="393"/>
        <v>0</v>
      </c>
      <c r="BK1758" s="54">
        <f t="shared" si="381"/>
        <v>0</v>
      </c>
      <c r="BL1758" s="54">
        <f t="shared" si="386"/>
        <v>0</v>
      </c>
      <c r="BM1758" s="54">
        <f t="shared" si="387"/>
        <v>0</v>
      </c>
      <c r="BN1758" s="54" t="str">
        <f t="shared" si="388"/>
        <v>ne</v>
      </c>
      <c r="BO1758" s="54" t="str">
        <f t="shared" si="389"/>
        <v>ne</v>
      </c>
      <c r="BP1758" s="54" t="str">
        <f t="shared" si="389"/>
        <v>ne</v>
      </c>
      <c r="BQ1758" s="54" t="str">
        <f t="shared" si="390"/>
        <v>ne</v>
      </c>
      <c r="BR1758" s="54" t="str">
        <f t="shared" si="391"/>
        <v>ne</v>
      </c>
      <c r="BS1758" s="54" t="str">
        <f t="shared" si="382"/>
        <v>ne</v>
      </c>
    </row>
    <row r="1759" spans="2:71" x14ac:dyDescent="0.2">
      <c r="B1759" s="54" t="e">
        <f>VLOOKUP(E1759,'VPS1'!$J$10:$J$29,1,FALSE)</f>
        <v>#N/A</v>
      </c>
      <c r="C1759" s="131" t="str">
        <f t="shared" si="383"/>
        <v/>
      </c>
      <c r="D1759" s="132"/>
      <c r="E1759" s="132"/>
      <c r="F1759" s="55"/>
      <c r="G1759" s="132"/>
      <c r="H1759" s="132"/>
      <c r="I1759" s="132"/>
      <c r="J1759" s="132"/>
      <c r="K1759" s="132"/>
      <c r="L1759" s="133"/>
      <c r="M1759" s="134"/>
      <c r="N1759" s="132"/>
      <c r="O1759" s="132"/>
      <c r="P1759" s="134" t="str">
        <f t="shared" si="384"/>
        <v>nepildyti</v>
      </c>
      <c r="Q1759" s="135" t="str">
        <f t="shared" si="38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392"/>
        <v>0</v>
      </c>
      <c r="BH1759" s="54">
        <f t="shared" si="385"/>
        <v>0</v>
      </c>
      <c r="BI1759" s="54">
        <f t="shared" si="380"/>
        <v>0</v>
      </c>
      <c r="BJ1759" s="54">
        <f t="shared" si="393"/>
        <v>0</v>
      </c>
      <c r="BK1759" s="54">
        <f t="shared" si="381"/>
        <v>0</v>
      </c>
      <c r="BL1759" s="54">
        <f t="shared" si="386"/>
        <v>0</v>
      </c>
      <c r="BM1759" s="54">
        <f t="shared" si="387"/>
        <v>0</v>
      </c>
      <c r="BN1759" s="54" t="str">
        <f t="shared" si="388"/>
        <v>ne</v>
      </c>
      <c r="BO1759" s="54" t="str">
        <f t="shared" si="389"/>
        <v>ne</v>
      </c>
      <c r="BP1759" s="54" t="str">
        <f t="shared" si="389"/>
        <v>ne</v>
      </c>
      <c r="BQ1759" s="54" t="str">
        <f t="shared" si="390"/>
        <v>ne</v>
      </c>
      <c r="BR1759" s="54" t="str">
        <f t="shared" si="391"/>
        <v>ne</v>
      </c>
      <c r="BS1759" s="54" t="str">
        <f t="shared" si="382"/>
        <v>ne</v>
      </c>
    </row>
    <row r="1760" spans="2:71" x14ac:dyDescent="0.2">
      <c r="B1760" s="54" t="e">
        <f>VLOOKUP(E1760,'VPS1'!$J$10:$J$29,1,FALSE)</f>
        <v>#N/A</v>
      </c>
      <c r="C1760" s="131" t="str">
        <f t="shared" si="383"/>
        <v/>
      </c>
      <c r="D1760" s="132"/>
      <c r="E1760" s="132"/>
      <c r="F1760" s="55"/>
      <c r="G1760" s="132"/>
      <c r="H1760" s="132"/>
      <c r="I1760" s="132"/>
      <c r="J1760" s="132"/>
      <c r="K1760" s="132"/>
      <c r="L1760" s="133"/>
      <c r="M1760" s="134"/>
      <c r="N1760" s="132"/>
      <c r="O1760" s="132"/>
      <c r="P1760" s="134" t="str">
        <f t="shared" si="384"/>
        <v>nepildyti</v>
      </c>
      <c r="Q1760" s="135" t="str">
        <f t="shared" si="38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392"/>
        <v>0</v>
      </c>
      <c r="BH1760" s="54">
        <f t="shared" si="385"/>
        <v>0</v>
      </c>
      <c r="BI1760" s="54">
        <f t="shared" si="380"/>
        <v>0</v>
      </c>
      <c r="BJ1760" s="54">
        <f t="shared" si="393"/>
        <v>0</v>
      </c>
      <c r="BK1760" s="54">
        <f t="shared" si="381"/>
        <v>0</v>
      </c>
      <c r="BL1760" s="54">
        <f t="shared" si="386"/>
        <v>0</v>
      </c>
      <c r="BM1760" s="54">
        <f t="shared" si="387"/>
        <v>0</v>
      </c>
      <c r="BN1760" s="54" t="str">
        <f t="shared" si="388"/>
        <v>ne</v>
      </c>
      <c r="BO1760" s="54" t="str">
        <f t="shared" si="389"/>
        <v>ne</v>
      </c>
      <c r="BP1760" s="54" t="str">
        <f t="shared" si="389"/>
        <v>ne</v>
      </c>
      <c r="BQ1760" s="54" t="str">
        <f t="shared" si="390"/>
        <v>ne</v>
      </c>
      <c r="BR1760" s="54" t="str">
        <f t="shared" si="391"/>
        <v>ne</v>
      </c>
      <c r="BS1760" s="54" t="str">
        <f t="shared" si="382"/>
        <v>ne</v>
      </c>
    </row>
    <row r="1761" spans="2:71" x14ac:dyDescent="0.2">
      <c r="B1761" s="54" t="e">
        <f>VLOOKUP(E1761,'VPS1'!$J$10:$J$29,1,FALSE)</f>
        <v>#N/A</v>
      </c>
      <c r="C1761" s="131" t="str">
        <f t="shared" si="383"/>
        <v/>
      </c>
      <c r="D1761" s="132"/>
      <c r="E1761" s="132"/>
      <c r="F1761" s="55"/>
      <c r="G1761" s="132"/>
      <c r="H1761" s="132"/>
      <c r="I1761" s="132"/>
      <c r="J1761" s="132"/>
      <c r="K1761" s="132"/>
      <c r="L1761" s="133"/>
      <c r="M1761" s="134"/>
      <c r="N1761" s="132"/>
      <c r="O1761" s="132"/>
      <c r="P1761" s="134" t="str">
        <f t="shared" si="384"/>
        <v>nepildyti</v>
      </c>
      <c r="Q1761" s="135" t="str">
        <f t="shared" si="38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392"/>
        <v>0</v>
      </c>
      <c r="BH1761" s="54">
        <f t="shared" si="385"/>
        <v>0</v>
      </c>
      <c r="BI1761" s="54">
        <f t="shared" si="380"/>
        <v>0</v>
      </c>
      <c r="BJ1761" s="54">
        <f t="shared" si="393"/>
        <v>0</v>
      </c>
      <c r="BK1761" s="54">
        <f t="shared" si="381"/>
        <v>0</v>
      </c>
      <c r="BL1761" s="54">
        <f t="shared" si="386"/>
        <v>0</v>
      </c>
      <c r="BM1761" s="54">
        <f t="shared" si="387"/>
        <v>0</v>
      </c>
      <c r="BN1761" s="54" t="str">
        <f t="shared" si="388"/>
        <v>ne</v>
      </c>
      <c r="BO1761" s="54" t="str">
        <f t="shared" si="389"/>
        <v>ne</v>
      </c>
      <c r="BP1761" s="54" t="str">
        <f t="shared" si="389"/>
        <v>ne</v>
      </c>
      <c r="BQ1761" s="54" t="str">
        <f t="shared" si="390"/>
        <v>ne</v>
      </c>
      <c r="BR1761" s="54" t="str">
        <f t="shared" si="391"/>
        <v>ne</v>
      </c>
      <c r="BS1761" s="54" t="str">
        <f t="shared" si="382"/>
        <v>ne</v>
      </c>
    </row>
    <row r="1762" spans="2:71" x14ac:dyDescent="0.2">
      <c r="B1762" s="54" t="e">
        <f>VLOOKUP(E1762,'VPS1'!$J$10:$J$29,1,FALSE)</f>
        <v>#N/A</v>
      </c>
      <c r="C1762" s="131" t="str">
        <f t="shared" si="383"/>
        <v/>
      </c>
      <c r="D1762" s="132"/>
      <c r="E1762" s="132"/>
      <c r="F1762" s="55"/>
      <c r="G1762" s="132"/>
      <c r="H1762" s="132"/>
      <c r="I1762" s="132"/>
      <c r="J1762" s="132"/>
      <c r="K1762" s="132"/>
      <c r="L1762" s="133"/>
      <c r="M1762" s="134"/>
      <c r="N1762" s="132"/>
      <c r="O1762" s="132"/>
      <c r="P1762" s="134" t="str">
        <f t="shared" si="384"/>
        <v>nepildyti</v>
      </c>
      <c r="Q1762" s="135" t="str">
        <f t="shared" si="38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392"/>
        <v>0</v>
      </c>
      <c r="BH1762" s="54">
        <f t="shared" si="385"/>
        <v>0</v>
      </c>
      <c r="BI1762" s="54">
        <f t="shared" si="380"/>
        <v>0</v>
      </c>
      <c r="BJ1762" s="54">
        <f t="shared" si="393"/>
        <v>0</v>
      </c>
      <c r="BK1762" s="54">
        <f t="shared" si="381"/>
        <v>0</v>
      </c>
      <c r="BL1762" s="54">
        <f t="shared" si="386"/>
        <v>0</v>
      </c>
      <c r="BM1762" s="54">
        <f t="shared" si="387"/>
        <v>0</v>
      </c>
      <c r="BN1762" s="54" t="str">
        <f t="shared" si="388"/>
        <v>ne</v>
      </c>
      <c r="BO1762" s="54" t="str">
        <f t="shared" si="389"/>
        <v>ne</v>
      </c>
      <c r="BP1762" s="54" t="str">
        <f t="shared" si="389"/>
        <v>ne</v>
      </c>
      <c r="BQ1762" s="54" t="str">
        <f t="shared" si="390"/>
        <v>ne</v>
      </c>
      <c r="BR1762" s="54" t="str">
        <f t="shared" si="391"/>
        <v>ne</v>
      </c>
      <c r="BS1762" s="54" t="str">
        <f t="shared" si="382"/>
        <v>ne</v>
      </c>
    </row>
    <row r="1763" spans="2:71" x14ac:dyDescent="0.2">
      <c r="B1763" s="54" t="e">
        <f>VLOOKUP(E1763,'VPS1'!$J$10:$J$29,1,FALSE)</f>
        <v>#N/A</v>
      </c>
      <c r="C1763" s="131" t="str">
        <f t="shared" si="383"/>
        <v/>
      </c>
      <c r="D1763" s="132"/>
      <c r="E1763" s="132"/>
      <c r="F1763" s="55"/>
      <c r="G1763" s="132"/>
      <c r="H1763" s="132"/>
      <c r="I1763" s="132"/>
      <c r="J1763" s="132"/>
      <c r="K1763" s="132"/>
      <c r="L1763" s="133"/>
      <c r="M1763" s="134"/>
      <c r="N1763" s="132"/>
      <c r="O1763" s="132"/>
      <c r="P1763" s="134" t="str">
        <f t="shared" si="384"/>
        <v>nepildyti</v>
      </c>
      <c r="Q1763" s="135" t="str">
        <f t="shared" si="38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392"/>
        <v>0</v>
      </c>
      <c r="BH1763" s="54">
        <f t="shared" si="385"/>
        <v>0</v>
      </c>
      <c r="BI1763" s="54">
        <f t="shared" si="380"/>
        <v>0</v>
      </c>
      <c r="BJ1763" s="54">
        <f t="shared" si="393"/>
        <v>0</v>
      </c>
      <c r="BK1763" s="54">
        <f t="shared" si="381"/>
        <v>0</v>
      </c>
      <c r="BL1763" s="54">
        <f t="shared" si="386"/>
        <v>0</v>
      </c>
      <c r="BM1763" s="54">
        <f t="shared" si="387"/>
        <v>0</v>
      </c>
      <c r="BN1763" s="54" t="str">
        <f t="shared" si="388"/>
        <v>ne</v>
      </c>
      <c r="BO1763" s="54" t="str">
        <f t="shared" si="389"/>
        <v>ne</v>
      </c>
      <c r="BP1763" s="54" t="str">
        <f t="shared" si="389"/>
        <v>ne</v>
      </c>
      <c r="BQ1763" s="54" t="str">
        <f t="shared" si="390"/>
        <v>ne</v>
      </c>
      <c r="BR1763" s="54" t="str">
        <f t="shared" si="391"/>
        <v>ne</v>
      </c>
      <c r="BS1763" s="54" t="str">
        <f t="shared" si="382"/>
        <v>ne</v>
      </c>
    </row>
    <row r="1764" spans="2:71" x14ac:dyDescent="0.2">
      <c r="B1764" s="54" t="e">
        <f>VLOOKUP(E1764,'VPS1'!$J$10:$J$29,1,FALSE)</f>
        <v>#N/A</v>
      </c>
      <c r="C1764" s="131" t="str">
        <f t="shared" si="383"/>
        <v/>
      </c>
      <c r="D1764" s="132"/>
      <c r="E1764" s="132"/>
      <c r="F1764" s="55"/>
      <c r="G1764" s="132"/>
      <c r="H1764" s="132"/>
      <c r="I1764" s="132"/>
      <c r="J1764" s="132"/>
      <c r="K1764" s="132"/>
      <c r="L1764" s="133"/>
      <c r="M1764" s="134"/>
      <c r="N1764" s="132"/>
      <c r="O1764" s="132"/>
      <c r="P1764" s="134" t="str">
        <f t="shared" si="384"/>
        <v>nepildyti</v>
      </c>
      <c r="Q1764" s="135" t="str">
        <f t="shared" si="38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392"/>
        <v>0</v>
      </c>
      <c r="BH1764" s="54">
        <f t="shared" si="385"/>
        <v>0</v>
      </c>
      <c r="BI1764" s="54">
        <f t="shared" si="380"/>
        <v>0</v>
      </c>
      <c r="BJ1764" s="54">
        <f t="shared" si="393"/>
        <v>0</v>
      </c>
      <c r="BK1764" s="54">
        <f t="shared" si="381"/>
        <v>0</v>
      </c>
      <c r="BL1764" s="54">
        <f t="shared" si="386"/>
        <v>0</v>
      </c>
      <c r="BM1764" s="54">
        <f t="shared" si="387"/>
        <v>0</v>
      </c>
      <c r="BN1764" s="54" t="str">
        <f t="shared" si="388"/>
        <v>ne</v>
      </c>
      <c r="BO1764" s="54" t="str">
        <f t="shared" si="389"/>
        <v>ne</v>
      </c>
      <c r="BP1764" s="54" t="str">
        <f t="shared" si="389"/>
        <v>ne</v>
      </c>
      <c r="BQ1764" s="54" t="str">
        <f t="shared" si="390"/>
        <v>ne</v>
      </c>
      <c r="BR1764" s="54" t="str">
        <f t="shared" si="391"/>
        <v>ne</v>
      </c>
      <c r="BS1764" s="54" t="str">
        <f t="shared" si="382"/>
        <v>ne</v>
      </c>
    </row>
    <row r="1765" spans="2:71" x14ac:dyDescent="0.2">
      <c r="B1765" s="54" t="e">
        <f>VLOOKUP(E1765,'VPS1'!$J$10:$J$29,1,FALSE)</f>
        <v>#N/A</v>
      </c>
      <c r="C1765" s="131" t="str">
        <f t="shared" si="383"/>
        <v/>
      </c>
      <c r="D1765" s="132"/>
      <c r="E1765" s="132"/>
      <c r="F1765" s="55"/>
      <c r="G1765" s="132"/>
      <c r="H1765" s="132"/>
      <c r="I1765" s="132"/>
      <c r="J1765" s="132"/>
      <c r="K1765" s="132"/>
      <c r="L1765" s="133"/>
      <c r="M1765" s="134"/>
      <c r="N1765" s="132"/>
      <c r="O1765" s="132"/>
      <c r="P1765" s="134" t="str">
        <f t="shared" si="384"/>
        <v>nepildyti</v>
      </c>
      <c r="Q1765" s="135" t="str">
        <f t="shared" si="38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392"/>
        <v>0</v>
      </c>
      <c r="BH1765" s="54">
        <f t="shared" si="385"/>
        <v>0</v>
      </c>
      <c r="BI1765" s="54">
        <f t="shared" si="380"/>
        <v>0</v>
      </c>
      <c r="BJ1765" s="54">
        <f t="shared" si="393"/>
        <v>0</v>
      </c>
      <c r="BK1765" s="54">
        <f t="shared" si="381"/>
        <v>0</v>
      </c>
      <c r="BL1765" s="54">
        <f t="shared" si="386"/>
        <v>0</v>
      </c>
      <c r="BM1765" s="54">
        <f t="shared" si="387"/>
        <v>0</v>
      </c>
      <c r="BN1765" s="54" t="str">
        <f t="shared" si="388"/>
        <v>ne</v>
      </c>
      <c r="BO1765" s="54" t="str">
        <f t="shared" si="389"/>
        <v>ne</v>
      </c>
      <c r="BP1765" s="54" t="str">
        <f t="shared" si="389"/>
        <v>ne</v>
      </c>
      <c r="BQ1765" s="54" t="str">
        <f t="shared" si="390"/>
        <v>ne</v>
      </c>
      <c r="BR1765" s="54" t="str">
        <f t="shared" si="391"/>
        <v>ne</v>
      </c>
      <c r="BS1765" s="54" t="str">
        <f t="shared" si="382"/>
        <v>ne</v>
      </c>
    </row>
    <row r="1766" spans="2:71" x14ac:dyDescent="0.2">
      <c r="B1766" s="54" t="e">
        <f>VLOOKUP(E1766,'VPS1'!$J$10:$J$29,1,FALSE)</f>
        <v>#N/A</v>
      </c>
      <c r="C1766" s="131" t="str">
        <f t="shared" si="383"/>
        <v/>
      </c>
      <c r="D1766" s="132"/>
      <c r="E1766" s="132"/>
      <c r="F1766" s="55"/>
      <c r="G1766" s="132"/>
      <c r="H1766" s="132"/>
      <c r="I1766" s="132"/>
      <c r="J1766" s="132"/>
      <c r="K1766" s="132"/>
      <c r="L1766" s="133"/>
      <c r="M1766" s="134"/>
      <c r="N1766" s="132"/>
      <c r="O1766" s="132"/>
      <c r="P1766" s="134" t="str">
        <f t="shared" si="384"/>
        <v>nepildyti</v>
      </c>
      <c r="Q1766" s="135" t="str">
        <f t="shared" si="38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392"/>
        <v>0</v>
      </c>
      <c r="BH1766" s="54">
        <f t="shared" si="385"/>
        <v>0</v>
      </c>
      <c r="BI1766" s="54">
        <f t="shared" si="380"/>
        <v>0</v>
      </c>
      <c r="BJ1766" s="54">
        <f t="shared" si="393"/>
        <v>0</v>
      </c>
      <c r="BK1766" s="54">
        <f t="shared" si="381"/>
        <v>0</v>
      </c>
      <c r="BL1766" s="54">
        <f t="shared" si="386"/>
        <v>0</v>
      </c>
      <c r="BM1766" s="54">
        <f t="shared" si="387"/>
        <v>0</v>
      </c>
      <c r="BN1766" s="54" t="str">
        <f t="shared" si="388"/>
        <v>ne</v>
      </c>
      <c r="BO1766" s="54" t="str">
        <f t="shared" si="389"/>
        <v>ne</v>
      </c>
      <c r="BP1766" s="54" t="str">
        <f t="shared" si="389"/>
        <v>ne</v>
      </c>
      <c r="BQ1766" s="54" t="str">
        <f t="shared" si="390"/>
        <v>ne</v>
      </c>
      <c r="BR1766" s="54" t="str">
        <f t="shared" si="391"/>
        <v>ne</v>
      </c>
      <c r="BS1766" s="54" t="str">
        <f t="shared" si="382"/>
        <v>ne</v>
      </c>
    </row>
    <row r="1767" spans="2:71" x14ac:dyDescent="0.2">
      <c r="B1767" s="54" t="e">
        <f>VLOOKUP(E1767,'VPS1'!$J$10:$J$29,1,FALSE)</f>
        <v>#N/A</v>
      </c>
      <c r="C1767" s="131" t="str">
        <f t="shared" si="383"/>
        <v/>
      </c>
      <c r="D1767" s="132"/>
      <c r="E1767" s="132"/>
      <c r="F1767" s="55"/>
      <c r="G1767" s="132"/>
      <c r="H1767" s="132"/>
      <c r="I1767" s="132"/>
      <c r="J1767" s="132"/>
      <c r="K1767" s="132"/>
      <c r="L1767" s="133"/>
      <c r="M1767" s="134"/>
      <c r="N1767" s="132"/>
      <c r="O1767" s="132"/>
      <c r="P1767" s="134" t="str">
        <f t="shared" si="384"/>
        <v>nepildyti</v>
      </c>
      <c r="Q1767" s="135" t="str">
        <f t="shared" si="38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392"/>
        <v>0</v>
      </c>
      <c r="BH1767" s="54">
        <f t="shared" si="385"/>
        <v>0</v>
      </c>
      <c r="BI1767" s="54">
        <f t="shared" si="380"/>
        <v>0</v>
      </c>
      <c r="BJ1767" s="54">
        <f t="shared" si="393"/>
        <v>0</v>
      </c>
      <c r="BK1767" s="54">
        <f t="shared" si="381"/>
        <v>0</v>
      </c>
      <c r="BL1767" s="54">
        <f t="shared" si="386"/>
        <v>0</v>
      </c>
      <c r="BM1767" s="54">
        <f t="shared" si="387"/>
        <v>0</v>
      </c>
      <c r="BN1767" s="54" t="str">
        <f t="shared" si="388"/>
        <v>ne</v>
      </c>
      <c r="BO1767" s="54" t="str">
        <f t="shared" si="389"/>
        <v>ne</v>
      </c>
      <c r="BP1767" s="54" t="str">
        <f t="shared" si="389"/>
        <v>ne</v>
      </c>
      <c r="BQ1767" s="54" t="str">
        <f t="shared" si="390"/>
        <v>ne</v>
      </c>
      <c r="BR1767" s="54" t="str">
        <f t="shared" si="391"/>
        <v>ne</v>
      </c>
      <c r="BS1767" s="54" t="str">
        <f t="shared" si="382"/>
        <v>ne</v>
      </c>
    </row>
    <row r="1768" spans="2:71" x14ac:dyDescent="0.2">
      <c r="B1768" s="54" t="e">
        <f>VLOOKUP(E1768,'VPS1'!$J$10:$J$29,1,FALSE)</f>
        <v>#N/A</v>
      </c>
      <c r="C1768" s="131" t="str">
        <f t="shared" si="383"/>
        <v/>
      </c>
      <c r="D1768" s="132"/>
      <c r="E1768" s="132"/>
      <c r="F1768" s="55"/>
      <c r="G1768" s="132"/>
      <c r="H1768" s="132"/>
      <c r="I1768" s="132"/>
      <c r="J1768" s="132"/>
      <c r="K1768" s="132"/>
      <c r="L1768" s="133"/>
      <c r="M1768" s="134"/>
      <c r="N1768" s="132"/>
      <c r="O1768" s="132"/>
      <c r="P1768" s="134" t="str">
        <f t="shared" si="384"/>
        <v>nepildyti</v>
      </c>
      <c r="Q1768" s="135" t="str">
        <f t="shared" si="38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392"/>
        <v>0</v>
      </c>
      <c r="BH1768" s="54">
        <f t="shared" si="385"/>
        <v>0</v>
      </c>
      <c r="BI1768" s="54">
        <f t="shared" si="380"/>
        <v>0</v>
      </c>
      <c r="BJ1768" s="54">
        <f t="shared" si="393"/>
        <v>0</v>
      </c>
      <c r="BK1768" s="54">
        <f t="shared" si="381"/>
        <v>0</v>
      </c>
      <c r="BL1768" s="54">
        <f t="shared" si="386"/>
        <v>0</v>
      </c>
      <c r="BM1768" s="54">
        <f t="shared" si="387"/>
        <v>0</v>
      </c>
      <c r="BN1768" s="54" t="str">
        <f t="shared" si="388"/>
        <v>ne</v>
      </c>
      <c r="BO1768" s="54" t="str">
        <f t="shared" si="389"/>
        <v>ne</v>
      </c>
      <c r="BP1768" s="54" t="str">
        <f t="shared" si="389"/>
        <v>ne</v>
      </c>
      <c r="BQ1768" s="54" t="str">
        <f t="shared" si="390"/>
        <v>ne</v>
      </c>
      <c r="BR1768" s="54" t="str">
        <f t="shared" si="391"/>
        <v>ne</v>
      </c>
      <c r="BS1768" s="54" t="str">
        <f t="shared" si="382"/>
        <v>ne</v>
      </c>
    </row>
    <row r="1769" spans="2:71" x14ac:dyDescent="0.2">
      <c r="B1769" s="54" t="e">
        <f>VLOOKUP(E1769,'VPS1'!$J$10:$J$29,1,FALSE)</f>
        <v>#N/A</v>
      </c>
      <c r="C1769" s="131" t="str">
        <f t="shared" si="383"/>
        <v/>
      </c>
      <c r="D1769" s="132"/>
      <c r="E1769" s="132"/>
      <c r="F1769" s="55"/>
      <c r="G1769" s="132"/>
      <c r="H1769" s="132"/>
      <c r="I1769" s="132"/>
      <c r="J1769" s="132"/>
      <c r="K1769" s="132"/>
      <c r="L1769" s="133"/>
      <c r="M1769" s="134"/>
      <c r="N1769" s="132"/>
      <c r="O1769" s="132"/>
      <c r="P1769" s="134" t="str">
        <f t="shared" si="384"/>
        <v>nepildyti</v>
      </c>
      <c r="Q1769" s="135" t="str">
        <f t="shared" si="38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392"/>
        <v>0</v>
      </c>
      <c r="BH1769" s="54">
        <f t="shared" si="385"/>
        <v>0</v>
      </c>
      <c r="BI1769" s="54">
        <f t="shared" si="380"/>
        <v>0</v>
      </c>
      <c r="BJ1769" s="54">
        <f t="shared" si="393"/>
        <v>0</v>
      </c>
      <c r="BK1769" s="54">
        <f t="shared" si="381"/>
        <v>0</v>
      </c>
      <c r="BL1769" s="54">
        <f t="shared" si="386"/>
        <v>0</v>
      </c>
      <c r="BM1769" s="54">
        <f t="shared" si="387"/>
        <v>0</v>
      </c>
      <c r="BN1769" s="54" t="str">
        <f t="shared" si="388"/>
        <v>ne</v>
      </c>
      <c r="BO1769" s="54" t="str">
        <f t="shared" si="389"/>
        <v>ne</v>
      </c>
      <c r="BP1769" s="54" t="str">
        <f t="shared" si="389"/>
        <v>ne</v>
      </c>
      <c r="BQ1769" s="54" t="str">
        <f t="shared" si="390"/>
        <v>ne</v>
      </c>
      <c r="BR1769" s="54" t="str">
        <f t="shared" si="391"/>
        <v>ne</v>
      </c>
      <c r="BS1769" s="54" t="str">
        <f t="shared" si="382"/>
        <v>ne</v>
      </c>
    </row>
    <row r="1770" spans="2:71" x14ac:dyDescent="0.2">
      <c r="B1770" s="54" t="e">
        <f>VLOOKUP(E1770,'VPS1'!$J$10:$J$29,1,FALSE)</f>
        <v>#N/A</v>
      </c>
      <c r="C1770" s="131" t="str">
        <f t="shared" si="383"/>
        <v/>
      </c>
      <c r="D1770" s="132"/>
      <c r="E1770" s="132"/>
      <c r="F1770" s="55"/>
      <c r="G1770" s="132"/>
      <c r="H1770" s="132"/>
      <c r="I1770" s="132"/>
      <c r="J1770" s="132"/>
      <c r="K1770" s="132"/>
      <c r="L1770" s="133"/>
      <c r="M1770" s="134"/>
      <c r="N1770" s="132"/>
      <c r="O1770" s="132"/>
      <c r="P1770" s="134" t="str">
        <f t="shared" si="384"/>
        <v>nepildyti</v>
      </c>
      <c r="Q1770" s="135" t="str">
        <f t="shared" si="38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392"/>
        <v>0</v>
      </c>
      <c r="BH1770" s="54">
        <f t="shared" si="385"/>
        <v>0</v>
      </c>
      <c r="BI1770" s="54">
        <f t="shared" si="380"/>
        <v>0</v>
      </c>
      <c r="BJ1770" s="54">
        <f t="shared" si="393"/>
        <v>0</v>
      </c>
      <c r="BK1770" s="54">
        <f t="shared" si="381"/>
        <v>0</v>
      </c>
      <c r="BL1770" s="54">
        <f t="shared" si="386"/>
        <v>0</v>
      </c>
      <c r="BM1770" s="54">
        <f t="shared" si="387"/>
        <v>0</v>
      </c>
      <c r="BN1770" s="54" t="str">
        <f t="shared" si="388"/>
        <v>ne</v>
      </c>
      <c r="BO1770" s="54" t="str">
        <f t="shared" si="389"/>
        <v>ne</v>
      </c>
      <c r="BP1770" s="54" t="str">
        <f t="shared" si="389"/>
        <v>ne</v>
      </c>
      <c r="BQ1770" s="54" t="str">
        <f t="shared" si="390"/>
        <v>ne</v>
      </c>
      <c r="BR1770" s="54" t="str">
        <f t="shared" si="391"/>
        <v>ne</v>
      </c>
      <c r="BS1770" s="54" t="str">
        <f t="shared" si="382"/>
        <v>ne</v>
      </c>
    </row>
    <row r="1771" spans="2:71" x14ac:dyDescent="0.2">
      <c r="B1771" s="54" t="e">
        <f>VLOOKUP(E1771,'VPS1'!$J$10:$J$29,1,FALSE)</f>
        <v>#N/A</v>
      </c>
      <c r="C1771" s="131" t="str">
        <f t="shared" si="383"/>
        <v/>
      </c>
      <c r="D1771" s="132"/>
      <c r="E1771" s="132"/>
      <c r="F1771" s="55"/>
      <c r="G1771" s="132"/>
      <c r="H1771" s="132"/>
      <c r="I1771" s="132"/>
      <c r="J1771" s="132"/>
      <c r="K1771" s="132"/>
      <c r="L1771" s="133"/>
      <c r="M1771" s="134"/>
      <c r="N1771" s="132"/>
      <c r="O1771" s="132"/>
      <c r="P1771" s="134" t="str">
        <f t="shared" si="384"/>
        <v>nepildyti</v>
      </c>
      <c r="Q1771" s="135" t="str">
        <f t="shared" si="38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392"/>
        <v>0</v>
      </c>
      <c r="BH1771" s="54">
        <f t="shared" si="385"/>
        <v>0</v>
      </c>
      <c r="BI1771" s="54">
        <f t="shared" si="380"/>
        <v>0</v>
      </c>
      <c r="BJ1771" s="54">
        <f t="shared" si="393"/>
        <v>0</v>
      </c>
      <c r="BK1771" s="54">
        <f t="shared" si="381"/>
        <v>0</v>
      </c>
      <c r="BL1771" s="54">
        <f t="shared" si="386"/>
        <v>0</v>
      </c>
      <c r="BM1771" s="54">
        <f t="shared" si="387"/>
        <v>0</v>
      </c>
      <c r="BN1771" s="54" t="str">
        <f t="shared" si="388"/>
        <v>ne</v>
      </c>
      <c r="BO1771" s="54" t="str">
        <f t="shared" si="389"/>
        <v>ne</v>
      </c>
      <c r="BP1771" s="54" t="str">
        <f t="shared" si="389"/>
        <v>ne</v>
      </c>
      <c r="BQ1771" s="54" t="str">
        <f t="shared" si="390"/>
        <v>ne</v>
      </c>
      <c r="BR1771" s="54" t="str">
        <f t="shared" si="391"/>
        <v>ne</v>
      </c>
      <c r="BS1771" s="54" t="str">
        <f t="shared" si="382"/>
        <v>ne</v>
      </c>
    </row>
    <row r="1772" spans="2:71" x14ac:dyDescent="0.2">
      <c r="B1772" s="54" t="e">
        <f>VLOOKUP(E1772,'VPS1'!$J$10:$J$29,1,FALSE)</f>
        <v>#N/A</v>
      </c>
      <c r="C1772" s="131" t="str">
        <f t="shared" si="383"/>
        <v/>
      </c>
      <c r="D1772" s="132"/>
      <c r="E1772" s="132"/>
      <c r="F1772" s="55"/>
      <c r="G1772" s="132"/>
      <c r="H1772" s="132"/>
      <c r="I1772" s="132"/>
      <c r="J1772" s="132"/>
      <c r="K1772" s="132"/>
      <c r="L1772" s="133"/>
      <c r="M1772" s="134"/>
      <c r="N1772" s="132"/>
      <c r="O1772" s="132"/>
      <c r="P1772" s="134" t="str">
        <f t="shared" si="384"/>
        <v>nepildyti</v>
      </c>
      <c r="Q1772" s="135" t="str">
        <f t="shared" si="38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392"/>
        <v>0</v>
      </c>
      <c r="BH1772" s="54">
        <f t="shared" si="385"/>
        <v>0</v>
      </c>
      <c r="BI1772" s="54">
        <f t="shared" si="380"/>
        <v>0</v>
      </c>
      <c r="BJ1772" s="54">
        <f t="shared" si="393"/>
        <v>0</v>
      </c>
      <c r="BK1772" s="54">
        <f t="shared" si="381"/>
        <v>0</v>
      </c>
      <c r="BL1772" s="54">
        <f t="shared" si="386"/>
        <v>0</v>
      </c>
      <c r="BM1772" s="54">
        <f t="shared" si="387"/>
        <v>0</v>
      </c>
      <c r="BN1772" s="54" t="str">
        <f t="shared" si="388"/>
        <v>ne</v>
      </c>
      <c r="BO1772" s="54" t="str">
        <f t="shared" si="389"/>
        <v>ne</v>
      </c>
      <c r="BP1772" s="54" t="str">
        <f t="shared" si="389"/>
        <v>ne</v>
      </c>
      <c r="BQ1772" s="54" t="str">
        <f t="shared" si="390"/>
        <v>ne</v>
      </c>
      <c r="BR1772" s="54" t="str">
        <f t="shared" si="391"/>
        <v>ne</v>
      </c>
      <c r="BS1772" s="54" t="str">
        <f t="shared" si="382"/>
        <v>ne</v>
      </c>
    </row>
    <row r="1773" spans="2:71" x14ac:dyDescent="0.2">
      <c r="B1773" s="54" t="e">
        <f>VLOOKUP(E1773,'VPS1'!$J$10:$J$29,1,FALSE)</f>
        <v>#N/A</v>
      </c>
      <c r="C1773" s="131" t="str">
        <f t="shared" si="383"/>
        <v/>
      </c>
      <c r="D1773" s="132"/>
      <c r="E1773" s="132"/>
      <c r="F1773" s="55"/>
      <c r="G1773" s="132"/>
      <c r="H1773" s="132"/>
      <c r="I1773" s="132"/>
      <c r="J1773" s="132"/>
      <c r="K1773" s="132"/>
      <c r="L1773" s="133"/>
      <c r="M1773" s="134"/>
      <c r="N1773" s="132"/>
      <c r="O1773" s="132"/>
      <c r="P1773" s="134" t="str">
        <f t="shared" si="384"/>
        <v>nepildyti</v>
      </c>
      <c r="Q1773" s="135" t="str">
        <f t="shared" si="38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392"/>
        <v>0</v>
      </c>
      <c r="BH1773" s="54">
        <f t="shared" si="385"/>
        <v>0</v>
      </c>
      <c r="BI1773" s="54">
        <f t="shared" si="380"/>
        <v>0</v>
      </c>
      <c r="BJ1773" s="54">
        <f t="shared" si="393"/>
        <v>0</v>
      </c>
      <c r="BK1773" s="54">
        <f t="shared" si="381"/>
        <v>0</v>
      </c>
      <c r="BL1773" s="54">
        <f t="shared" si="386"/>
        <v>0</v>
      </c>
      <c r="BM1773" s="54">
        <f t="shared" si="387"/>
        <v>0</v>
      </c>
      <c r="BN1773" s="54" t="str">
        <f t="shared" si="388"/>
        <v>ne</v>
      </c>
      <c r="BO1773" s="54" t="str">
        <f t="shared" si="389"/>
        <v>ne</v>
      </c>
      <c r="BP1773" s="54" t="str">
        <f t="shared" si="389"/>
        <v>ne</v>
      </c>
      <c r="BQ1773" s="54" t="str">
        <f t="shared" si="390"/>
        <v>ne</v>
      </c>
      <c r="BR1773" s="54" t="str">
        <f t="shared" si="391"/>
        <v>ne</v>
      </c>
      <c r="BS1773" s="54" t="str">
        <f t="shared" si="382"/>
        <v>ne</v>
      </c>
    </row>
    <row r="1774" spans="2:71" x14ac:dyDescent="0.2">
      <c r="B1774" s="54" t="e">
        <f>VLOOKUP(E1774,'VPS1'!$J$10:$J$29,1,FALSE)</f>
        <v>#N/A</v>
      </c>
      <c r="C1774" s="131" t="str">
        <f t="shared" si="383"/>
        <v/>
      </c>
      <c r="D1774" s="132"/>
      <c r="E1774" s="132"/>
      <c r="F1774" s="55"/>
      <c r="G1774" s="132"/>
      <c r="H1774" s="132"/>
      <c r="I1774" s="132"/>
      <c r="J1774" s="132"/>
      <c r="K1774" s="132"/>
      <c r="L1774" s="133"/>
      <c r="M1774" s="134"/>
      <c r="N1774" s="132"/>
      <c r="O1774" s="132"/>
      <c r="P1774" s="134" t="str">
        <f t="shared" si="384"/>
        <v>nepildyti</v>
      </c>
      <c r="Q1774" s="135" t="str">
        <f t="shared" si="38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392"/>
        <v>0</v>
      </c>
      <c r="BH1774" s="54">
        <f t="shared" si="385"/>
        <v>0</v>
      </c>
      <c r="BI1774" s="54">
        <f t="shared" si="380"/>
        <v>0</v>
      </c>
      <c r="BJ1774" s="54">
        <f t="shared" si="393"/>
        <v>0</v>
      </c>
      <c r="BK1774" s="54">
        <f t="shared" si="381"/>
        <v>0</v>
      </c>
      <c r="BL1774" s="54">
        <f t="shared" si="386"/>
        <v>0</v>
      </c>
      <c r="BM1774" s="54">
        <f t="shared" si="387"/>
        <v>0</v>
      </c>
      <c r="BN1774" s="54" t="str">
        <f t="shared" si="388"/>
        <v>ne</v>
      </c>
      <c r="BO1774" s="54" t="str">
        <f t="shared" si="389"/>
        <v>ne</v>
      </c>
      <c r="BP1774" s="54" t="str">
        <f t="shared" si="389"/>
        <v>ne</v>
      </c>
      <c r="BQ1774" s="54" t="str">
        <f t="shared" si="390"/>
        <v>ne</v>
      </c>
      <c r="BR1774" s="54" t="str">
        <f t="shared" si="391"/>
        <v>ne</v>
      </c>
      <c r="BS1774" s="54" t="str">
        <f t="shared" si="382"/>
        <v>ne</v>
      </c>
    </row>
    <row r="1775" spans="2:71" x14ac:dyDescent="0.2">
      <c r="B1775" s="54" t="e">
        <f>VLOOKUP(E1775,'VPS1'!$J$10:$J$29,1,FALSE)</f>
        <v>#N/A</v>
      </c>
      <c r="C1775" s="131" t="str">
        <f t="shared" si="383"/>
        <v/>
      </c>
      <c r="D1775" s="132"/>
      <c r="E1775" s="132"/>
      <c r="F1775" s="55"/>
      <c r="G1775" s="132"/>
      <c r="H1775" s="132"/>
      <c r="I1775" s="132"/>
      <c r="J1775" s="132"/>
      <c r="K1775" s="132"/>
      <c r="L1775" s="133"/>
      <c r="M1775" s="134"/>
      <c r="N1775" s="132"/>
      <c r="O1775" s="132"/>
      <c r="P1775" s="134" t="str">
        <f t="shared" si="384"/>
        <v>nepildyti</v>
      </c>
      <c r="Q1775" s="135" t="str">
        <f t="shared" si="38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392"/>
        <v>0</v>
      </c>
      <c r="BH1775" s="54">
        <f t="shared" si="385"/>
        <v>0</v>
      </c>
      <c r="BI1775" s="54">
        <f t="shared" si="380"/>
        <v>0</v>
      </c>
      <c r="BJ1775" s="54">
        <f t="shared" si="393"/>
        <v>0</v>
      </c>
      <c r="BK1775" s="54">
        <f t="shared" si="381"/>
        <v>0</v>
      </c>
      <c r="BL1775" s="54">
        <f t="shared" si="386"/>
        <v>0</v>
      </c>
      <c r="BM1775" s="54">
        <f t="shared" si="387"/>
        <v>0</v>
      </c>
      <c r="BN1775" s="54" t="str">
        <f t="shared" si="388"/>
        <v>ne</v>
      </c>
      <c r="BO1775" s="54" t="str">
        <f t="shared" si="389"/>
        <v>ne</v>
      </c>
      <c r="BP1775" s="54" t="str">
        <f t="shared" si="389"/>
        <v>ne</v>
      </c>
      <c r="BQ1775" s="54" t="str">
        <f t="shared" si="390"/>
        <v>ne</v>
      </c>
      <c r="BR1775" s="54" t="str">
        <f t="shared" si="391"/>
        <v>ne</v>
      </c>
      <c r="BS1775" s="54" t="str">
        <f t="shared" si="382"/>
        <v>ne</v>
      </c>
    </row>
    <row r="1776" spans="2:71" x14ac:dyDescent="0.2">
      <c r="B1776" s="54" t="e">
        <f>VLOOKUP(E1776,'VPS1'!$J$10:$J$29,1,FALSE)</f>
        <v>#N/A</v>
      </c>
      <c r="C1776" s="131" t="str">
        <f t="shared" si="383"/>
        <v/>
      </c>
      <c r="D1776" s="132"/>
      <c r="E1776" s="132"/>
      <c r="F1776" s="55"/>
      <c r="G1776" s="132"/>
      <c r="H1776" s="132"/>
      <c r="I1776" s="132"/>
      <c r="J1776" s="132"/>
      <c r="K1776" s="132"/>
      <c r="L1776" s="133"/>
      <c r="M1776" s="134"/>
      <c r="N1776" s="132"/>
      <c r="O1776" s="132"/>
      <c r="P1776" s="134" t="str">
        <f t="shared" si="384"/>
        <v>nepildyti</v>
      </c>
      <c r="Q1776" s="135" t="str">
        <f t="shared" si="38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392"/>
        <v>0</v>
      </c>
      <c r="BH1776" s="54">
        <f t="shared" si="385"/>
        <v>0</v>
      </c>
      <c r="BI1776" s="54">
        <f t="shared" si="380"/>
        <v>0</v>
      </c>
      <c r="BJ1776" s="54">
        <f t="shared" si="393"/>
        <v>0</v>
      </c>
      <c r="BK1776" s="54">
        <f t="shared" si="381"/>
        <v>0</v>
      </c>
      <c r="BL1776" s="54">
        <f t="shared" si="386"/>
        <v>0</v>
      </c>
      <c r="BM1776" s="54">
        <f t="shared" si="387"/>
        <v>0</v>
      </c>
      <c r="BN1776" s="54" t="str">
        <f t="shared" si="388"/>
        <v>ne</v>
      </c>
      <c r="BO1776" s="54" t="str">
        <f t="shared" si="389"/>
        <v>ne</v>
      </c>
      <c r="BP1776" s="54" t="str">
        <f t="shared" si="389"/>
        <v>ne</v>
      </c>
      <c r="BQ1776" s="54" t="str">
        <f t="shared" si="390"/>
        <v>ne</v>
      </c>
      <c r="BR1776" s="54" t="str">
        <f t="shared" si="391"/>
        <v>ne</v>
      </c>
      <c r="BS1776" s="54" t="str">
        <f t="shared" si="382"/>
        <v>ne</v>
      </c>
    </row>
    <row r="1777" spans="2:71" x14ac:dyDescent="0.2">
      <c r="B1777" s="54" t="e">
        <f>VLOOKUP(E1777,'VPS1'!$J$10:$J$29,1,FALSE)</f>
        <v>#N/A</v>
      </c>
      <c r="C1777" s="131" t="str">
        <f t="shared" si="383"/>
        <v/>
      </c>
      <c r="D1777" s="132"/>
      <c r="E1777" s="132"/>
      <c r="F1777" s="55"/>
      <c r="G1777" s="132"/>
      <c r="H1777" s="132"/>
      <c r="I1777" s="132"/>
      <c r="J1777" s="132"/>
      <c r="K1777" s="132"/>
      <c r="L1777" s="133"/>
      <c r="M1777" s="134"/>
      <c r="N1777" s="132"/>
      <c r="O1777" s="132"/>
      <c r="P1777" s="134" t="str">
        <f t="shared" si="384"/>
        <v>nepildyti</v>
      </c>
      <c r="Q1777" s="135" t="str">
        <f t="shared" si="38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392"/>
        <v>0</v>
      </c>
      <c r="BH1777" s="54">
        <f t="shared" si="385"/>
        <v>0</v>
      </c>
      <c r="BI1777" s="54">
        <f t="shared" si="380"/>
        <v>0</v>
      </c>
      <c r="BJ1777" s="54">
        <f t="shared" si="393"/>
        <v>0</v>
      </c>
      <c r="BK1777" s="54">
        <f t="shared" si="381"/>
        <v>0</v>
      </c>
      <c r="BL1777" s="54">
        <f t="shared" si="386"/>
        <v>0</v>
      </c>
      <c r="BM1777" s="54">
        <f t="shared" si="387"/>
        <v>0</v>
      </c>
      <c r="BN1777" s="54" t="str">
        <f t="shared" si="388"/>
        <v>ne</v>
      </c>
      <c r="BO1777" s="54" t="str">
        <f t="shared" si="389"/>
        <v>ne</v>
      </c>
      <c r="BP1777" s="54" t="str">
        <f t="shared" si="389"/>
        <v>ne</v>
      </c>
      <c r="BQ1777" s="54" t="str">
        <f t="shared" si="390"/>
        <v>ne</v>
      </c>
      <c r="BR1777" s="54" t="str">
        <f t="shared" si="391"/>
        <v>ne</v>
      </c>
      <c r="BS1777" s="54" t="str">
        <f t="shared" si="382"/>
        <v>ne</v>
      </c>
    </row>
    <row r="1778" spans="2:71" x14ac:dyDescent="0.2">
      <c r="B1778" s="54" t="e">
        <f>VLOOKUP(E1778,'VPS1'!$J$10:$J$29,1,FALSE)</f>
        <v>#N/A</v>
      </c>
      <c r="C1778" s="131" t="str">
        <f t="shared" si="383"/>
        <v/>
      </c>
      <c r="D1778" s="132"/>
      <c r="E1778" s="132"/>
      <c r="F1778" s="55"/>
      <c r="G1778" s="132"/>
      <c r="H1778" s="132"/>
      <c r="I1778" s="132"/>
      <c r="J1778" s="132"/>
      <c r="K1778" s="132"/>
      <c r="L1778" s="133"/>
      <c r="M1778" s="134"/>
      <c r="N1778" s="132"/>
      <c r="O1778" s="132"/>
      <c r="P1778" s="134" t="str">
        <f t="shared" si="384"/>
        <v>nepildyti</v>
      </c>
      <c r="Q1778" s="135" t="str">
        <f t="shared" si="38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392"/>
        <v>0</v>
      </c>
      <c r="BH1778" s="54">
        <f t="shared" si="385"/>
        <v>0</v>
      </c>
      <c r="BI1778" s="54">
        <f t="shared" si="380"/>
        <v>0</v>
      </c>
      <c r="BJ1778" s="54">
        <f t="shared" si="393"/>
        <v>0</v>
      </c>
      <c r="BK1778" s="54">
        <f t="shared" si="381"/>
        <v>0</v>
      </c>
      <c r="BL1778" s="54">
        <f t="shared" si="386"/>
        <v>0</v>
      </c>
      <c r="BM1778" s="54">
        <f t="shared" si="387"/>
        <v>0</v>
      </c>
      <c r="BN1778" s="54" t="str">
        <f t="shared" si="388"/>
        <v>ne</v>
      </c>
      <c r="BO1778" s="54" t="str">
        <f t="shared" si="389"/>
        <v>ne</v>
      </c>
      <c r="BP1778" s="54" t="str">
        <f t="shared" si="389"/>
        <v>ne</v>
      </c>
      <c r="BQ1778" s="54" t="str">
        <f t="shared" si="390"/>
        <v>ne</v>
      </c>
      <c r="BR1778" s="54" t="str">
        <f t="shared" si="391"/>
        <v>ne</v>
      </c>
      <c r="BS1778" s="54" t="str">
        <f t="shared" si="382"/>
        <v>ne</v>
      </c>
    </row>
    <row r="1779" spans="2:71" x14ac:dyDescent="0.2">
      <c r="B1779" s="54" t="e">
        <f>VLOOKUP(E1779,'VPS1'!$J$10:$J$29,1,FALSE)</f>
        <v>#N/A</v>
      </c>
      <c r="C1779" s="131" t="str">
        <f t="shared" si="383"/>
        <v/>
      </c>
      <c r="D1779" s="132"/>
      <c r="E1779" s="132"/>
      <c r="F1779" s="55"/>
      <c r="G1779" s="132"/>
      <c r="H1779" s="132"/>
      <c r="I1779" s="132"/>
      <c r="J1779" s="132"/>
      <c r="K1779" s="132"/>
      <c r="L1779" s="133"/>
      <c r="M1779" s="134"/>
      <c r="N1779" s="132"/>
      <c r="O1779" s="132"/>
      <c r="P1779" s="134" t="str">
        <f t="shared" si="384"/>
        <v>nepildyti</v>
      </c>
      <c r="Q1779" s="135" t="str">
        <f t="shared" si="38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392"/>
        <v>0</v>
      </c>
      <c r="BH1779" s="54">
        <f t="shared" si="385"/>
        <v>0</v>
      </c>
      <c r="BI1779" s="54">
        <f t="shared" si="380"/>
        <v>0</v>
      </c>
      <c r="BJ1779" s="54">
        <f t="shared" si="393"/>
        <v>0</v>
      </c>
      <c r="BK1779" s="54">
        <f t="shared" si="381"/>
        <v>0</v>
      </c>
      <c r="BL1779" s="54">
        <f t="shared" si="386"/>
        <v>0</v>
      </c>
      <c r="BM1779" s="54">
        <f t="shared" si="387"/>
        <v>0</v>
      </c>
      <c r="BN1779" s="54" t="str">
        <f t="shared" si="388"/>
        <v>ne</v>
      </c>
      <c r="BO1779" s="54" t="str">
        <f t="shared" si="389"/>
        <v>ne</v>
      </c>
      <c r="BP1779" s="54" t="str">
        <f t="shared" si="389"/>
        <v>ne</v>
      </c>
      <c r="BQ1779" s="54" t="str">
        <f t="shared" si="390"/>
        <v>ne</v>
      </c>
      <c r="BR1779" s="54" t="str">
        <f t="shared" si="391"/>
        <v>ne</v>
      </c>
      <c r="BS1779" s="54" t="str">
        <f t="shared" si="382"/>
        <v>ne</v>
      </c>
    </row>
    <row r="1780" spans="2:71" x14ac:dyDescent="0.2">
      <c r="B1780" s="54" t="e">
        <f>VLOOKUP(E1780,'VPS1'!$J$10:$J$29,1,FALSE)</f>
        <v>#N/A</v>
      </c>
      <c r="C1780" s="131" t="str">
        <f t="shared" si="383"/>
        <v/>
      </c>
      <c r="D1780" s="132"/>
      <c r="E1780" s="132"/>
      <c r="F1780" s="55"/>
      <c r="G1780" s="132"/>
      <c r="H1780" s="132"/>
      <c r="I1780" s="132"/>
      <c r="J1780" s="132"/>
      <c r="K1780" s="132"/>
      <c r="L1780" s="133"/>
      <c r="M1780" s="134"/>
      <c r="N1780" s="132"/>
      <c r="O1780" s="132"/>
      <c r="P1780" s="134" t="str">
        <f t="shared" si="384"/>
        <v>nepildyti</v>
      </c>
      <c r="Q1780" s="135" t="str">
        <f t="shared" si="38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392"/>
        <v>0</v>
      </c>
      <c r="BH1780" s="54">
        <f t="shared" si="385"/>
        <v>0</v>
      </c>
      <c r="BI1780" s="54">
        <f t="shared" si="380"/>
        <v>0</v>
      </c>
      <c r="BJ1780" s="54">
        <f t="shared" si="393"/>
        <v>0</v>
      </c>
      <c r="BK1780" s="54">
        <f t="shared" si="381"/>
        <v>0</v>
      </c>
      <c r="BL1780" s="54">
        <f t="shared" si="386"/>
        <v>0</v>
      </c>
      <c r="BM1780" s="54">
        <f t="shared" si="387"/>
        <v>0</v>
      </c>
      <c r="BN1780" s="54" t="str">
        <f t="shared" si="388"/>
        <v>ne</v>
      </c>
      <c r="BO1780" s="54" t="str">
        <f t="shared" si="389"/>
        <v>ne</v>
      </c>
      <c r="BP1780" s="54" t="str">
        <f t="shared" si="389"/>
        <v>ne</v>
      </c>
      <c r="BQ1780" s="54" t="str">
        <f t="shared" si="390"/>
        <v>ne</v>
      </c>
      <c r="BR1780" s="54" t="str">
        <f t="shared" si="391"/>
        <v>ne</v>
      </c>
      <c r="BS1780" s="54" t="str">
        <f t="shared" si="382"/>
        <v>ne</v>
      </c>
    </row>
    <row r="1781" spans="2:71" x14ac:dyDescent="0.2">
      <c r="B1781" s="54" t="e">
        <f>VLOOKUP(E1781,'VPS1'!$J$10:$J$29,1,FALSE)</f>
        <v>#N/A</v>
      </c>
      <c r="C1781" s="131" t="str">
        <f t="shared" si="383"/>
        <v/>
      </c>
      <c r="D1781" s="132"/>
      <c r="E1781" s="132"/>
      <c r="F1781" s="55"/>
      <c r="G1781" s="132"/>
      <c r="H1781" s="132"/>
      <c r="I1781" s="132"/>
      <c r="J1781" s="132"/>
      <c r="K1781" s="132"/>
      <c r="L1781" s="133"/>
      <c r="M1781" s="134"/>
      <c r="N1781" s="132"/>
      <c r="O1781" s="132"/>
      <c r="P1781" s="134" t="str">
        <f t="shared" si="384"/>
        <v>nepildyti</v>
      </c>
      <c r="Q1781" s="135" t="str">
        <f t="shared" si="38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392"/>
        <v>0</v>
      </c>
      <c r="BH1781" s="54">
        <f t="shared" si="385"/>
        <v>0</v>
      </c>
      <c r="BI1781" s="54">
        <f t="shared" si="380"/>
        <v>0</v>
      </c>
      <c r="BJ1781" s="54">
        <f t="shared" si="393"/>
        <v>0</v>
      </c>
      <c r="BK1781" s="54">
        <f t="shared" si="381"/>
        <v>0</v>
      </c>
      <c r="BL1781" s="54">
        <f t="shared" si="386"/>
        <v>0</v>
      </c>
      <c r="BM1781" s="54">
        <f t="shared" si="387"/>
        <v>0</v>
      </c>
      <c r="BN1781" s="54" t="str">
        <f t="shared" si="388"/>
        <v>ne</v>
      </c>
      <c r="BO1781" s="54" t="str">
        <f t="shared" si="389"/>
        <v>ne</v>
      </c>
      <c r="BP1781" s="54" t="str">
        <f t="shared" si="389"/>
        <v>ne</v>
      </c>
      <c r="BQ1781" s="54" t="str">
        <f t="shared" si="390"/>
        <v>ne</v>
      </c>
      <c r="BR1781" s="54" t="str">
        <f t="shared" si="391"/>
        <v>ne</v>
      </c>
      <c r="BS1781" s="54" t="str">
        <f t="shared" si="382"/>
        <v>ne</v>
      </c>
    </row>
    <row r="1782" spans="2:71" x14ac:dyDescent="0.2">
      <c r="B1782" s="54" t="e">
        <f>VLOOKUP(E1782,'VPS1'!$J$10:$J$29,1,FALSE)</f>
        <v>#N/A</v>
      </c>
      <c r="C1782" s="131" t="str">
        <f t="shared" si="383"/>
        <v/>
      </c>
      <c r="D1782" s="132"/>
      <c r="E1782" s="132"/>
      <c r="F1782" s="55"/>
      <c r="G1782" s="132"/>
      <c r="H1782" s="132"/>
      <c r="I1782" s="132"/>
      <c r="J1782" s="132"/>
      <c r="K1782" s="132"/>
      <c r="L1782" s="133"/>
      <c r="M1782" s="134"/>
      <c r="N1782" s="132"/>
      <c r="O1782" s="132"/>
      <c r="P1782" s="134" t="str">
        <f t="shared" si="384"/>
        <v>nepildyti</v>
      </c>
      <c r="Q1782" s="135" t="str">
        <f t="shared" si="38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392"/>
        <v>0</v>
      </c>
      <c r="BH1782" s="54">
        <f t="shared" si="385"/>
        <v>0</v>
      </c>
      <c r="BI1782" s="54">
        <f t="shared" si="380"/>
        <v>0</v>
      </c>
      <c r="BJ1782" s="54">
        <f t="shared" si="393"/>
        <v>0</v>
      </c>
      <c r="BK1782" s="54">
        <f t="shared" si="381"/>
        <v>0</v>
      </c>
      <c r="BL1782" s="54">
        <f t="shared" si="386"/>
        <v>0</v>
      </c>
      <c r="BM1782" s="54">
        <f t="shared" si="387"/>
        <v>0</v>
      </c>
      <c r="BN1782" s="54" t="str">
        <f t="shared" si="388"/>
        <v>ne</v>
      </c>
      <c r="BO1782" s="54" t="str">
        <f t="shared" si="389"/>
        <v>ne</v>
      </c>
      <c r="BP1782" s="54" t="str">
        <f t="shared" si="389"/>
        <v>ne</v>
      </c>
      <c r="BQ1782" s="54" t="str">
        <f t="shared" si="390"/>
        <v>ne</v>
      </c>
      <c r="BR1782" s="54" t="str">
        <f t="shared" si="391"/>
        <v>ne</v>
      </c>
      <c r="BS1782" s="54" t="str">
        <f t="shared" si="382"/>
        <v>ne</v>
      </c>
    </row>
    <row r="1783" spans="2:71" x14ac:dyDescent="0.2">
      <c r="B1783" s="54" t="e">
        <f>VLOOKUP(E1783,'VPS1'!$J$10:$J$29,1,FALSE)</f>
        <v>#N/A</v>
      </c>
      <c r="C1783" s="131" t="str">
        <f t="shared" si="383"/>
        <v/>
      </c>
      <c r="D1783" s="132"/>
      <c r="E1783" s="132"/>
      <c r="F1783" s="55"/>
      <c r="G1783" s="132"/>
      <c r="H1783" s="132"/>
      <c r="I1783" s="132"/>
      <c r="J1783" s="132"/>
      <c r="K1783" s="132"/>
      <c r="L1783" s="133"/>
      <c r="M1783" s="134"/>
      <c r="N1783" s="132"/>
      <c r="O1783" s="132"/>
      <c r="P1783" s="134" t="str">
        <f t="shared" si="384"/>
        <v>nepildyti</v>
      </c>
      <c r="Q1783" s="135" t="str">
        <f t="shared" si="38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392"/>
        <v>0</v>
      </c>
      <c r="BH1783" s="54">
        <f t="shared" si="385"/>
        <v>0</v>
      </c>
      <c r="BI1783" s="54">
        <f t="shared" si="380"/>
        <v>0</v>
      </c>
      <c r="BJ1783" s="54">
        <f t="shared" si="393"/>
        <v>0</v>
      </c>
      <c r="BK1783" s="54">
        <f t="shared" si="381"/>
        <v>0</v>
      </c>
      <c r="BL1783" s="54">
        <f t="shared" si="386"/>
        <v>0</v>
      </c>
      <c r="BM1783" s="54">
        <f t="shared" si="387"/>
        <v>0</v>
      </c>
      <c r="BN1783" s="54" t="str">
        <f t="shared" si="388"/>
        <v>ne</v>
      </c>
      <c r="BO1783" s="54" t="str">
        <f t="shared" si="389"/>
        <v>ne</v>
      </c>
      <c r="BP1783" s="54" t="str">
        <f t="shared" si="389"/>
        <v>ne</v>
      </c>
      <c r="BQ1783" s="54" t="str">
        <f t="shared" si="390"/>
        <v>ne</v>
      </c>
      <c r="BR1783" s="54" t="str">
        <f t="shared" si="391"/>
        <v>ne</v>
      </c>
      <c r="BS1783" s="54" t="str">
        <f t="shared" si="382"/>
        <v>ne</v>
      </c>
    </row>
    <row r="1784" spans="2:71" x14ac:dyDescent="0.2">
      <c r="B1784" s="54" t="e">
        <f>VLOOKUP(E1784,'VPS1'!$J$10:$J$29,1,FALSE)</f>
        <v>#N/A</v>
      </c>
      <c r="C1784" s="131" t="str">
        <f t="shared" si="383"/>
        <v/>
      </c>
      <c r="D1784" s="132"/>
      <c r="E1784" s="132"/>
      <c r="F1784" s="55"/>
      <c r="G1784" s="132"/>
      <c r="H1784" s="132"/>
      <c r="I1784" s="132"/>
      <c r="J1784" s="132"/>
      <c r="K1784" s="132"/>
      <c r="L1784" s="133"/>
      <c r="M1784" s="134"/>
      <c r="N1784" s="132"/>
      <c r="O1784" s="132"/>
      <c r="P1784" s="134" t="str">
        <f t="shared" si="384"/>
        <v>nepildyti</v>
      </c>
      <c r="Q1784" s="135" t="str">
        <f t="shared" si="38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392"/>
        <v>0</v>
      </c>
      <c r="BH1784" s="54">
        <f t="shared" si="385"/>
        <v>0</v>
      </c>
      <c r="BI1784" s="54">
        <f t="shared" si="380"/>
        <v>0</v>
      </c>
      <c r="BJ1784" s="54">
        <f t="shared" si="393"/>
        <v>0</v>
      </c>
      <c r="BK1784" s="54">
        <f t="shared" si="381"/>
        <v>0</v>
      </c>
      <c r="BL1784" s="54">
        <f t="shared" si="386"/>
        <v>0</v>
      </c>
      <c r="BM1784" s="54">
        <f t="shared" si="387"/>
        <v>0</v>
      </c>
      <c r="BN1784" s="54" t="str">
        <f t="shared" si="388"/>
        <v>ne</v>
      </c>
      <c r="BO1784" s="54" t="str">
        <f t="shared" si="389"/>
        <v>ne</v>
      </c>
      <c r="BP1784" s="54" t="str">
        <f t="shared" si="389"/>
        <v>ne</v>
      </c>
      <c r="BQ1784" s="54" t="str">
        <f t="shared" si="390"/>
        <v>ne</v>
      </c>
      <c r="BR1784" s="54" t="str">
        <f t="shared" si="391"/>
        <v>ne</v>
      </c>
      <c r="BS1784" s="54" t="str">
        <f t="shared" si="382"/>
        <v>ne</v>
      </c>
    </row>
    <row r="1785" spans="2:71" x14ac:dyDescent="0.2">
      <c r="B1785" s="54" t="e">
        <f>VLOOKUP(E1785,'VPS1'!$J$10:$J$29,1,FALSE)</f>
        <v>#N/A</v>
      </c>
      <c r="C1785" s="131" t="str">
        <f t="shared" si="383"/>
        <v/>
      </c>
      <c r="D1785" s="132"/>
      <c r="E1785" s="132"/>
      <c r="F1785" s="55"/>
      <c r="G1785" s="132"/>
      <c r="H1785" s="132"/>
      <c r="I1785" s="132"/>
      <c r="J1785" s="132"/>
      <c r="K1785" s="132"/>
      <c r="L1785" s="133"/>
      <c r="M1785" s="134"/>
      <c r="N1785" s="132"/>
      <c r="O1785" s="132"/>
      <c r="P1785" s="134" t="str">
        <f t="shared" si="384"/>
        <v>nepildyti</v>
      </c>
      <c r="Q1785" s="135" t="str">
        <f t="shared" si="38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392"/>
        <v>0</v>
      </c>
      <c r="BH1785" s="54">
        <f t="shared" si="385"/>
        <v>0</v>
      </c>
      <c r="BI1785" s="54">
        <f t="shared" si="380"/>
        <v>0</v>
      </c>
      <c r="BJ1785" s="54">
        <f t="shared" si="393"/>
        <v>0</v>
      </c>
      <c r="BK1785" s="54">
        <f t="shared" si="381"/>
        <v>0</v>
      </c>
      <c r="BL1785" s="54">
        <f t="shared" si="386"/>
        <v>0</v>
      </c>
      <c r="BM1785" s="54">
        <f t="shared" si="387"/>
        <v>0</v>
      </c>
      <c r="BN1785" s="54" t="str">
        <f t="shared" si="388"/>
        <v>ne</v>
      </c>
      <c r="BO1785" s="54" t="str">
        <f t="shared" si="389"/>
        <v>ne</v>
      </c>
      <c r="BP1785" s="54" t="str">
        <f t="shared" si="389"/>
        <v>ne</v>
      </c>
      <c r="BQ1785" s="54" t="str">
        <f t="shared" si="390"/>
        <v>ne</v>
      </c>
      <c r="BR1785" s="54" t="str">
        <f t="shared" si="391"/>
        <v>ne</v>
      </c>
      <c r="BS1785" s="54" t="str">
        <f t="shared" si="382"/>
        <v>ne</v>
      </c>
    </row>
    <row r="1786" spans="2:71" x14ac:dyDescent="0.2">
      <c r="B1786" s="54" t="e">
        <f>VLOOKUP(E1786,'VPS1'!$J$10:$J$29,1,FALSE)</f>
        <v>#N/A</v>
      </c>
      <c r="C1786" s="131" t="str">
        <f t="shared" si="383"/>
        <v/>
      </c>
      <c r="D1786" s="132"/>
      <c r="E1786" s="132"/>
      <c r="F1786" s="55"/>
      <c r="G1786" s="132"/>
      <c r="H1786" s="132"/>
      <c r="I1786" s="132"/>
      <c r="J1786" s="132"/>
      <c r="K1786" s="132"/>
      <c r="L1786" s="133"/>
      <c r="M1786" s="134"/>
      <c r="N1786" s="132"/>
      <c r="O1786" s="132"/>
      <c r="P1786" s="134" t="str">
        <f t="shared" si="384"/>
        <v>nepildyti</v>
      </c>
      <c r="Q1786" s="135" t="str">
        <f t="shared" si="38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392"/>
        <v>0</v>
      </c>
      <c r="BH1786" s="54">
        <f t="shared" si="385"/>
        <v>0</v>
      </c>
      <c r="BI1786" s="54">
        <f t="shared" si="380"/>
        <v>0</v>
      </c>
      <c r="BJ1786" s="54">
        <f t="shared" si="393"/>
        <v>0</v>
      </c>
      <c r="BK1786" s="54">
        <f t="shared" si="381"/>
        <v>0</v>
      </c>
      <c r="BL1786" s="54">
        <f t="shared" si="386"/>
        <v>0</v>
      </c>
      <c r="BM1786" s="54">
        <f t="shared" si="387"/>
        <v>0</v>
      </c>
      <c r="BN1786" s="54" t="str">
        <f t="shared" si="388"/>
        <v>ne</v>
      </c>
      <c r="BO1786" s="54" t="str">
        <f t="shared" si="389"/>
        <v>ne</v>
      </c>
      <c r="BP1786" s="54" t="str">
        <f t="shared" si="389"/>
        <v>ne</v>
      </c>
      <c r="BQ1786" s="54" t="str">
        <f t="shared" si="390"/>
        <v>ne</v>
      </c>
      <c r="BR1786" s="54" t="str">
        <f t="shared" si="391"/>
        <v>ne</v>
      </c>
      <c r="BS1786" s="54" t="str">
        <f t="shared" si="382"/>
        <v>ne</v>
      </c>
    </row>
    <row r="1787" spans="2:71" x14ac:dyDescent="0.2">
      <c r="B1787" s="54" t="e">
        <f>VLOOKUP(E1787,'VPS1'!$J$10:$J$29,1,FALSE)</f>
        <v>#N/A</v>
      </c>
      <c r="C1787" s="131" t="str">
        <f t="shared" si="383"/>
        <v/>
      </c>
      <c r="D1787" s="132"/>
      <c r="E1787" s="132"/>
      <c r="F1787" s="55"/>
      <c r="G1787" s="132"/>
      <c r="H1787" s="132"/>
      <c r="I1787" s="132"/>
      <c r="J1787" s="132"/>
      <c r="K1787" s="132"/>
      <c r="L1787" s="133"/>
      <c r="M1787" s="134"/>
      <c r="N1787" s="132"/>
      <c r="O1787" s="132"/>
      <c r="P1787" s="134" t="str">
        <f t="shared" si="384"/>
        <v>nepildyti</v>
      </c>
      <c r="Q1787" s="135" t="str">
        <f t="shared" si="38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392"/>
        <v>0</v>
      </c>
      <c r="BH1787" s="54">
        <f t="shared" si="385"/>
        <v>0</v>
      </c>
      <c r="BI1787" s="54">
        <f t="shared" si="380"/>
        <v>0</v>
      </c>
      <c r="BJ1787" s="54">
        <f t="shared" si="393"/>
        <v>0</v>
      </c>
      <c r="BK1787" s="54">
        <f t="shared" si="381"/>
        <v>0</v>
      </c>
      <c r="BL1787" s="54">
        <f t="shared" si="386"/>
        <v>0</v>
      </c>
      <c r="BM1787" s="54">
        <f t="shared" si="387"/>
        <v>0</v>
      </c>
      <c r="BN1787" s="54" t="str">
        <f t="shared" si="388"/>
        <v>ne</v>
      </c>
      <c r="BO1787" s="54" t="str">
        <f t="shared" si="389"/>
        <v>ne</v>
      </c>
      <c r="BP1787" s="54" t="str">
        <f t="shared" si="389"/>
        <v>ne</v>
      </c>
      <c r="BQ1787" s="54" t="str">
        <f t="shared" si="390"/>
        <v>ne</v>
      </c>
      <c r="BR1787" s="54" t="str">
        <f t="shared" si="391"/>
        <v>ne</v>
      </c>
      <c r="BS1787" s="54" t="str">
        <f t="shared" si="382"/>
        <v>ne</v>
      </c>
    </row>
    <row r="1788" spans="2:71" x14ac:dyDescent="0.2">
      <c r="B1788" s="54" t="e">
        <f>VLOOKUP(E1788,'VPS1'!$J$10:$J$29,1,FALSE)</f>
        <v>#N/A</v>
      </c>
      <c r="C1788" s="131" t="str">
        <f t="shared" si="383"/>
        <v/>
      </c>
      <c r="D1788" s="132"/>
      <c r="E1788" s="132"/>
      <c r="F1788" s="55"/>
      <c r="G1788" s="132"/>
      <c r="H1788" s="132"/>
      <c r="I1788" s="132"/>
      <c r="J1788" s="132"/>
      <c r="K1788" s="132"/>
      <c r="L1788" s="133"/>
      <c r="M1788" s="134"/>
      <c r="N1788" s="132"/>
      <c r="O1788" s="132"/>
      <c r="P1788" s="134" t="str">
        <f t="shared" si="384"/>
        <v>nepildyti</v>
      </c>
      <c r="Q1788" s="135" t="str">
        <f t="shared" si="38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392"/>
        <v>0</v>
      </c>
      <c r="BH1788" s="54">
        <f t="shared" si="385"/>
        <v>0</v>
      </c>
      <c r="BI1788" s="54">
        <f t="shared" si="380"/>
        <v>0</v>
      </c>
      <c r="BJ1788" s="54">
        <f t="shared" si="393"/>
        <v>0</v>
      </c>
      <c r="BK1788" s="54">
        <f t="shared" si="381"/>
        <v>0</v>
      </c>
      <c r="BL1788" s="54">
        <f t="shared" si="386"/>
        <v>0</v>
      </c>
      <c r="BM1788" s="54">
        <f t="shared" si="387"/>
        <v>0</v>
      </c>
      <c r="BN1788" s="54" t="str">
        <f t="shared" si="388"/>
        <v>ne</v>
      </c>
      <c r="BO1788" s="54" t="str">
        <f t="shared" si="389"/>
        <v>ne</v>
      </c>
      <c r="BP1788" s="54" t="str">
        <f t="shared" si="389"/>
        <v>ne</v>
      </c>
      <c r="BQ1788" s="54" t="str">
        <f t="shared" si="390"/>
        <v>ne</v>
      </c>
      <c r="BR1788" s="54" t="str">
        <f t="shared" si="391"/>
        <v>ne</v>
      </c>
      <c r="BS1788" s="54" t="str">
        <f t="shared" si="382"/>
        <v>ne</v>
      </c>
    </row>
    <row r="1789" spans="2:71" x14ac:dyDescent="0.2">
      <c r="B1789" s="54" t="e">
        <f>VLOOKUP(E1789,'VPS1'!$J$10:$J$29,1,FALSE)</f>
        <v>#N/A</v>
      </c>
      <c r="C1789" s="131" t="str">
        <f t="shared" si="383"/>
        <v/>
      </c>
      <c r="D1789" s="132"/>
      <c r="E1789" s="132"/>
      <c r="F1789" s="55"/>
      <c r="G1789" s="132"/>
      <c r="H1789" s="132"/>
      <c r="I1789" s="132"/>
      <c r="J1789" s="132"/>
      <c r="K1789" s="132"/>
      <c r="L1789" s="133"/>
      <c r="M1789" s="134"/>
      <c r="N1789" s="132"/>
      <c r="O1789" s="132"/>
      <c r="P1789" s="134" t="str">
        <f t="shared" si="384"/>
        <v>nepildyti</v>
      </c>
      <c r="Q1789" s="135" t="str">
        <f t="shared" si="38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392"/>
        <v>0</v>
      </c>
      <c r="BH1789" s="54">
        <f t="shared" si="385"/>
        <v>0</v>
      </c>
      <c r="BI1789" s="54">
        <f t="shared" si="380"/>
        <v>0</v>
      </c>
      <c r="BJ1789" s="54">
        <f t="shared" si="393"/>
        <v>0</v>
      </c>
      <c r="BK1789" s="54">
        <f t="shared" si="381"/>
        <v>0</v>
      </c>
      <c r="BL1789" s="54">
        <f t="shared" si="386"/>
        <v>0</v>
      </c>
      <c r="BM1789" s="54">
        <f t="shared" si="387"/>
        <v>0</v>
      </c>
      <c r="BN1789" s="54" t="str">
        <f t="shared" si="388"/>
        <v>ne</v>
      </c>
      <c r="BO1789" s="54" t="str">
        <f t="shared" si="389"/>
        <v>ne</v>
      </c>
      <c r="BP1789" s="54" t="str">
        <f t="shared" si="389"/>
        <v>ne</v>
      </c>
      <c r="BQ1789" s="54" t="str">
        <f t="shared" si="390"/>
        <v>ne</v>
      </c>
      <c r="BR1789" s="54" t="str">
        <f t="shared" si="391"/>
        <v>ne</v>
      </c>
      <c r="BS1789" s="54" t="str">
        <f t="shared" si="382"/>
        <v>ne</v>
      </c>
    </row>
    <row r="1790" spans="2:71" x14ac:dyDescent="0.2">
      <c r="B1790" s="54" t="e">
        <f>VLOOKUP(E1790,'VPS1'!$J$10:$J$29,1,FALSE)</f>
        <v>#N/A</v>
      </c>
      <c r="C1790" s="131" t="str">
        <f t="shared" si="383"/>
        <v/>
      </c>
      <c r="D1790" s="132"/>
      <c r="E1790" s="132"/>
      <c r="F1790" s="55"/>
      <c r="G1790" s="132"/>
      <c r="H1790" s="132"/>
      <c r="I1790" s="132"/>
      <c r="J1790" s="132"/>
      <c r="K1790" s="132"/>
      <c r="L1790" s="133"/>
      <c r="M1790" s="134"/>
      <c r="N1790" s="132"/>
      <c r="O1790" s="132"/>
      <c r="P1790" s="134" t="str">
        <f t="shared" si="384"/>
        <v>nepildyti</v>
      </c>
      <c r="Q1790" s="135" t="str">
        <f t="shared" si="38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392"/>
        <v>0</v>
      </c>
      <c r="BH1790" s="54">
        <f t="shared" si="385"/>
        <v>0</v>
      </c>
      <c r="BI1790" s="54">
        <f t="shared" si="380"/>
        <v>0</v>
      </c>
      <c r="BJ1790" s="54">
        <f t="shared" si="393"/>
        <v>0</v>
      </c>
      <c r="BK1790" s="54">
        <f t="shared" si="381"/>
        <v>0</v>
      </c>
      <c r="BL1790" s="54">
        <f t="shared" si="386"/>
        <v>0</v>
      </c>
      <c r="BM1790" s="54">
        <f t="shared" si="387"/>
        <v>0</v>
      </c>
      <c r="BN1790" s="54" t="str">
        <f t="shared" si="388"/>
        <v>ne</v>
      </c>
      <c r="BO1790" s="54" t="str">
        <f t="shared" si="389"/>
        <v>ne</v>
      </c>
      <c r="BP1790" s="54" t="str">
        <f t="shared" si="389"/>
        <v>ne</v>
      </c>
      <c r="BQ1790" s="54" t="str">
        <f t="shared" si="390"/>
        <v>ne</v>
      </c>
      <c r="BR1790" s="54" t="str">
        <f t="shared" si="391"/>
        <v>ne</v>
      </c>
      <c r="BS1790" s="54" t="str">
        <f t="shared" si="382"/>
        <v>ne</v>
      </c>
    </row>
    <row r="1791" spans="2:71" x14ac:dyDescent="0.2">
      <c r="B1791" s="54" t="e">
        <f>VLOOKUP(E1791,'VPS1'!$J$10:$J$29,1,FALSE)</f>
        <v>#N/A</v>
      </c>
      <c r="C1791" s="131" t="str">
        <f t="shared" si="383"/>
        <v/>
      </c>
      <c r="D1791" s="132"/>
      <c r="E1791" s="132"/>
      <c r="F1791" s="55"/>
      <c r="G1791" s="132"/>
      <c r="H1791" s="132"/>
      <c r="I1791" s="132"/>
      <c r="J1791" s="132"/>
      <c r="K1791" s="132"/>
      <c r="L1791" s="133"/>
      <c r="M1791" s="134"/>
      <c r="N1791" s="132"/>
      <c r="O1791" s="132"/>
      <c r="P1791" s="134" t="str">
        <f t="shared" si="384"/>
        <v>nepildyti</v>
      </c>
      <c r="Q1791" s="135" t="str">
        <f t="shared" si="38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392"/>
        <v>0</v>
      </c>
      <c r="BH1791" s="54">
        <f t="shared" si="385"/>
        <v>0</v>
      </c>
      <c r="BI1791" s="54">
        <f t="shared" si="380"/>
        <v>0</v>
      </c>
      <c r="BJ1791" s="54">
        <f t="shared" si="393"/>
        <v>0</v>
      </c>
      <c r="BK1791" s="54">
        <f t="shared" si="381"/>
        <v>0</v>
      </c>
      <c r="BL1791" s="54">
        <f t="shared" si="386"/>
        <v>0</v>
      </c>
      <c r="BM1791" s="54">
        <f t="shared" si="387"/>
        <v>0</v>
      </c>
      <c r="BN1791" s="54" t="str">
        <f t="shared" si="388"/>
        <v>ne</v>
      </c>
      <c r="BO1791" s="54" t="str">
        <f t="shared" si="389"/>
        <v>ne</v>
      </c>
      <c r="BP1791" s="54" t="str">
        <f t="shared" si="389"/>
        <v>ne</v>
      </c>
      <c r="BQ1791" s="54" t="str">
        <f t="shared" si="390"/>
        <v>ne</v>
      </c>
      <c r="BR1791" s="54" t="str">
        <f t="shared" si="391"/>
        <v>ne</v>
      </c>
      <c r="BS1791" s="54" t="str">
        <f t="shared" si="382"/>
        <v>ne</v>
      </c>
    </row>
    <row r="1792" spans="2:71" x14ac:dyDescent="0.2">
      <c r="B1792" s="54" t="e">
        <f>VLOOKUP(E1792,'VPS1'!$J$10:$J$29,1,FALSE)</f>
        <v>#N/A</v>
      </c>
      <c r="C1792" s="131" t="str">
        <f t="shared" si="383"/>
        <v/>
      </c>
      <c r="D1792" s="132"/>
      <c r="E1792" s="132"/>
      <c r="F1792" s="55"/>
      <c r="G1792" s="132"/>
      <c r="H1792" s="132"/>
      <c r="I1792" s="132"/>
      <c r="J1792" s="132"/>
      <c r="K1792" s="132"/>
      <c r="L1792" s="133"/>
      <c r="M1792" s="134"/>
      <c r="N1792" s="132"/>
      <c r="O1792" s="132"/>
      <c r="P1792" s="134" t="str">
        <f t="shared" si="384"/>
        <v>nepildyti</v>
      </c>
      <c r="Q1792" s="135" t="str">
        <f t="shared" si="38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392"/>
        <v>0</v>
      </c>
      <c r="BH1792" s="54">
        <f t="shared" si="385"/>
        <v>0</v>
      </c>
      <c r="BI1792" s="54">
        <f t="shared" si="380"/>
        <v>0</v>
      </c>
      <c r="BJ1792" s="54">
        <f t="shared" si="393"/>
        <v>0</v>
      </c>
      <c r="BK1792" s="54">
        <f t="shared" si="381"/>
        <v>0</v>
      </c>
      <c r="BL1792" s="54">
        <f t="shared" si="386"/>
        <v>0</v>
      </c>
      <c r="BM1792" s="54">
        <f t="shared" si="387"/>
        <v>0</v>
      </c>
      <c r="BN1792" s="54" t="str">
        <f t="shared" si="388"/>
        <v>ne</v>
      </c>
      <c r="BO1792" s="54" t="str">
        <f t="shared" si="389"/>
        <v>ne</v>
      </c>
      <c r="BP1792" s="54" t="str">
        <f t="shared" si="389"/>
        <v>ne</v>
      </c>
      <c r="BQ1792" s="54" t="str">
        <f t="shared" si="390"/>
        <v>ne</v>
      </c>
      <c r="BR1792" s="54" t="str">
        <f t="shared" si="391"/>
        <v>ne</v>
      </c>
      <c r="BS1792" s="54" t="str">
        <f t="shared" si="382"/>
        <v>ne</v>
      </c>
    </row>
    <row r="1793" spans="2:71" x14ac:dyDescent="0.2">
      <c r="B1793" s="54" t="e">
        <f>VLOOKUP(E1793,'VPS1'!$J$10:$J$29,1,FALSE)</f>
        <v>#N/A</v>
      </c>
      <c r="C1793" s="131" t="str">
        <f t="shared" si="383"/>
        <v/>
      </c>
      <c r="D1793" s="132"/>
      <c r="E1793" s="132"/>
      <c r="F1793" s="55"/>
      <c r="G1793" s="132"/>
      <c r="H1793" s="132"/>
      <c r="I1793" s="132"/>
      <c r="J1793" s="132"/>
      <c r="K1793" s="132"/>
      <c r="L1793" s="133"/>
      <c r="M1793" s="134"/>
      <c r="N1793" s="132"/>
      <c r="O1793" s="132"/>
      <c r="P1793" s="134" t="str">
        <f t="shared" si="384"/>
        <v>nepildyti</v>
      </c>
      <c r="Q1793" s="135" t="str">
        <f t="shared" si="38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392"/>
        <v>0</v>
      </c>
      <c r="BH1793" s="54">
        <f t="shared" si="385"/>
        <v>0</v>
      </c>
      <c r="BI1793" s="54">
        <f t="shared" si="380"/>
        <v>0</v>
      </c>
      <c r="BJ1793" s="54">
        <f t="shared" si="393"/>
        <v>0</v>
      </c>
      <c r="BK1793" s="54">
        <f t="shared" si="381"/>
        <v>0</v>
      </c>
      <c r="BL1793" s="54">
        <f t="shared" si="386"/>
        <v>0</v>
      </c>
      <c r="BM1793" s="54">
        <f t="shared" si="387"/>
        <v>0</v>
      </c>
      <c r="BN1793" s="54" t="str">
        <f t="shared" si="388"/>
        <v>ne</v>
      </c>
      <c r="BO1793" s="54" t="str">
        <f t="shared" si="389"/>
        <v>ne</v>
      </c>
      <c r="BP1793" s="54" t="str">
        <f t="shared" si="389"/>
        <v>ne</v>
      </c>
      <c r="BQ1793" s="54" t="str">
        <f t="shared" si="390"/>
        <v>ne</v>
      </c>
      <c r="BR1793" s="54" t="str">
        <f t="shared" si="391"/>
        <v>ne</v>
      </c>
      <c r="BS1793" s="54" t="str">
        <f t="shared" si="382"/>
        <v>ne</v>
      </c>
    </row>
    <row r="1794" spans="2:71" x14ac:dyDescent="0.2">
      <c r="B1794" s="54" t="e">
        <f>VLOOKUP(E1794,'VPS1'!$J$10:$J$29,1,FALSE)</f>
        <v>#N/A</v>
      </c>
      <c r="C1794" s="131" t="str">
        <f t="shared" si="383"/>
        <v/>
      </c>
      <c r="D1794" s="132"/>
      <c r="E1794" s="132"/>
      <c r="F1794" s="55"/>
      <c r="G1794" s="132"/>
      <c r="H1794" s="132"/>
      <c r="I1794" s="132"/>
      <c r="J1794" s="132"/>
      <c r="K1794" s="132"/>
      <c r="L1794" s="133"/>
      <c r="M1794" s="134"/>
      <c r="N1794" s="132"/>
      <c r="O1794" s="132"/>
      <c r="P1794" s="134" t="str">
        <f t="shared" si="384"/>
        <v>nepildyti</v>
      </c>
      <c r="Q1794" s="135" t="str">
        <f t="shared" si="38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392"/>
        <v>0</v>
      </c>
      <c r="BH1794" s="54">
        <f t="shared" si="385"/>
        <v>0</v>
      </c>
      <c r="BI1794" s="54">
        <f t="shared" si="380"/>
        <v>0</v>
      </c>
      <c r="BJ1794" s="54">
        <f t="shared" si="393"/>
        <v>0</v>
      </c>
      <c r="BK1794" s="54">
        <f t="shared" si="381"/>
        <v>0</v>
      </c>
      <c r="BL1794" s="54">
        <f t="shared" si="386"/>
        <v>0</v>
      </c>
      <c r="BM1794" s="54">
        <f t="shared" si="387"/>
        <v>0</v>
      </c>
      <c r="BN1794" s="54" t="str">
        <f t="shared" si="388"/>
        <v>ne</v>
      </c>
      <c r="BO1794" s="54" t="str">
        <f t="shared" si="389"/>
        <v>ne</v>
      </c>
      <c r="BP1794" s="54" t="str">
        <f t="shared" si="389"/>
        <v>ne</v>
      </c>
      <c r="BQ1794" s="54" t="str">
        <f t="shared" si="390"/>
        <v>ne</v>
      </c>
      <c r="BR1794" s="54" t="str">
        <f t="shared" si="391"/>
        <v>ne</v>
      </c>
      <c r="BS1794" s="54" t="str">
        <f t="shared" si="382"/>
        <v>ne</v>
      </c>
    </row>
    <row r="1795" spans="2:71" x14ac:dyDescent="0.2">
      <c r="B1795" s="54" t="e">
        <f>VLOOKUP(E1795,'VPS1'!$J$10:$J$29,1,FALSE)</f>
        <v>#N/A</v>
      </c>
      <c r="C1795" s="131" t="str">
        <f t="shared" si="383"/>
        <v/>
      </c>
      <c r="D1795" s="132"/>
      <c r="E1795" s="132"/>
      <c r="F1795" s="55"/>
      <c r="G1795" s="132"/>
      <c r="H1795" s="132"/>
      <c r="I1795" s="132"/>
      <c r="J1795" s="132"/>
      <c r="K1795" s="132"/>
      <c r="L1795" s="133"/>
      <c r="M1795" s="134"/>
      <c r="N1795" s="132"/>
      <c r="O1795" s="132"/>
      <c r="P1795" s="134" t="str">
        <f t="shared" si="384"/>
        <v>nepildyti</v>
      </c>
      <c r="Q1795" s="135" t="str">
        <f t="shared" si="38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392"/>
        <v>0</v>
      </c>
      <c r="BH1795" s="54">
        <f t="shared" si="385"/>
        <v>0</v>
      </c>
      <c r="BI1795" s="54">
        <f t="shared" si="380"/>
        <v>0</v>
      </c>
      <c r="BJ1795" s="54">
        <f t="shared" si="393"/>
        <v>0</v>
      </c>
      <c r="BK1795" s="54">
        <f t="shared" si="381"/>
        <v>0</v>
      </c>
      <c r="BL1795" s="54">
        <f t="shared" si="386"/>
        <v>0</v>
      </c>
      <c r="BM1795" s="54">
        <f t="shared" si="387"/>
        <v>0</v>
      </c>
      <c r="BN1795" s="54" t="str">
        <f t="shared" si="388"/>
        <v>ne</v>
      </c>
      <c r="BO1795" s="54" t="str">
        <f t="shared" si="389"/>
        <v>ne</v>
      </c>
      <c r="BP1795" s="54" t="str">
        <f t="shared" si="389"/>
        <v>ne</v>
      </c>
      <c r="BQ1795" s="54" t="str">
        <f t="shared" si="390"/>
        <v>ne</v>
      </c>
      <c r="BR1795" s="54" t="str">
        <f t="shared" si="391"/>
        <v>ne</v>
      </c>
      <c r="BS1795" s="54" t="str">
        <f t="shared" si="382"/>
        <v>ne</v>
      </c>
    </row>
    <row r="1796" spans="2:71" x14ac:dyDescent="0.2">
      <c r="B1796" s="54" t="e">
        <f>VLOOKUP(E1796,'VPS1'!$J$10:$J$29,1,FALSE)</f>
        <v>#N/A</v>
      </c>
      <c r="C1796" s="131" t="str">
        <f t="shared" si="383"/>
        <v/>
      </c>
      <c r="D1796" s="132"/>
      <c r="E1796" s="132"/>
      <c r="F1796" s="55"/>
      <c r="G1796" s="132"/>
      <c r="H1796" s="132"/>
      <c r="I1796" s="132"/>
      <c r="J1796" s="132"/>
      <c r="K1796" s="132"/>
      <c r="L1796" s="133"/>
      <c r="M1796" s="134"/>
      <c r="N1796" s="132"/>
      <c r="O1796" s="132"/>
      <c r="P1796" s="134" t="str">
        <f t="shared" si="384"/>
        <v>nepildyti</v>
      </c>
      <c r="Q1796" s="135" t="str">
        <f t="shared" si="38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392"/>
        <v>0</v>
      </c>
      <c r="BH1796" s="54">
        <f t="shared" si="385"/>
        <v>0</v>
      </c>
      <c r="BI1796" s="54">
        <f t="shared" si="380"/>
        <v>0</v>
      </c>
      <c r="BJ1796" s="54">
        <f t="shared" si="393"/>
        <v>0</v>
      </c>
      <c r="BK1796" s="54">
        <f t="shared" si="381"/>
        <v>0</v>
      </c>
      <c r="BL1796" s="54">
        <f t="shared" si="386"/>
        <v>0</v>
      </c>
      <c r="BM1796" s="54">
        <f t="shared" si="387"/>
        <v>0</v>
      </c>
      <c r="BN1796" s="54" t="str">
        <f t="shared" si="388"/>
        <v>ne</v>
      </c>
      <c r="BO1796" s="54" t="str">
        <f t="shared" si="389"/>
        <v>ne</v>
      </c>
      <c r="BP1796" s="54" t="str">
        <f t="shared" si="389"/>
        <v>ne</v>
      </c>
      <c r="BQ1796" s="54" t="str">
        <f t="shared" si="390"/>
        <v>ne</v>
      </c>
      <c r="BR1796" s="54" t="str">
        <f t="shared" si="391"/>
        <v>ne</v>
      </c>
      <c r="BS1796" s="54" t="str">
        <f t="shared" si="382"/>
        <v>ne</v>
      </c>
    </row>
    <row r="1797" spans="2:71" x14ac:dyDescent="0.2">
      <c r="B1797" s="54" t="e">
        <f>VLOOKUP(E1797,'VPS1'!$J$10:$J$29,1,FALSE)</f>
        <v>#N/A</v>
      </c>
      <c r="C1797" s="131" t="str">
        <f t="shared" si="383"/>
        <v/>
      </c>
      <c r="D1797" s="132"/>
      <c r="E1797" s="132"/>
      <c r="F1797" s="55"/>
      <c r="G1797" s="132"/>
      <c r="H1797" s="132"/>
      <c r="I1797" s="132"/>
      <c r="J1797" s="132"/>
      <c r="K1797" s="132"/>
      <c r="L1797" s="133"/>
      <c r="M1797" s="134"/>
      <c r="N1797" s="132"/>
      <c r="O1797" s="132"/>
      <c r="P1797" s="134" t="str">
        <f t="shared" si="384"/>
        <v>nepildyti</v>
      </c>
      <c r="Q1797" s="135" t="str">
        <f t="shared" si="38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392"/>
        <v>0</v>
      </c>
      <c r="BH1797" s="54">
        <f t="shared" si="385"/>
        <v>0</v>
      </c>
      <c r="BI1797" s="54">
        <f t="shared" si="380"/>
        <v>0</v>
      </c>
      <c r="BJ1797" s="54">
        <f t="shared" si="393"/>
        <v>0</v>
      </c>
      <c r="BK1797" s="54">
        <f t="shared" si="381"/>
        <v>0</v>
      </c>
      <c r="BL1797" s="54">
        <f t="shared" si="386"/>
        <v>0</v>
      </c>
      <c r="BM1797" s="54">
        <f t="shared" si="387"/>
        <v>0</v>
      </c>
      <c r="BN1797" s="54" t="str">
        <f t="shared" si="388"/>
        <v>ne</v>
      </c>
      <c r="BO1797" s="54" t="str">
        <f t="shared" si="389"/>
        <v>ne</v>
      </c>
      <c r="BP1797" s="54" t="str">
        <f t="shared" si="389"/>
        <v>ne</v>
      </c>
      <c r="BQ1797" s="54" t="str">
        <f t="shared" si="390"/>
        <v>ne</v>
      </c>
      <c r="BR1797" s="54" t="str">
        <f t="shared" si="391"/>
        <v>ne</v>
      </c>
      <c r="BS1797" s="54" t="str">
        <f t="shared" si="382"/>
        <v>ne</v>
      </c>
    </row>
    <row r="1798" spans="2:71" x14ac:dyDescent="0.2">
      <c r="B1798" s="54" t="e">
        <f>VLOOKUP(E1798,'VPS1'!$J$10:$J$29,1,FALSE)</f>
        <v>#N/A</v>
      </c>
      <c r="C1798" s="131" t="str">
        <f t="shared" si="383"/>
        <v/>
      </c>
      <c r="D1798" s="132"/>
      <c r="E1798" s="132"/>
      <c r="F1798" s="55"/>
      <c r="G1798" s="132"/>
      <c r="H1798" s="132"/>
      <c r="I1798" s="132"/>
      <c r="J1798" s="132"/>
      <c r="K1798" s="132"/>
      <c r="L1798" s="133"/>
      <c r="M1798" s="134"/>
      <c r="N1798" s="132"/>
      <c r="O1798" s="132"/>
      <c r="P1798" s="134" t="str">
        <f t="shared" si="384"/>
        <v>nepildyti</v>
      </c>
      <c r="Q1798" s="135" t="str">
        <f t="shared" si="38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392"/>
        <v>0</v>
      </c>
      <c r="BH1798" s="54">
        <f t="shared" si="385"/>
        <v>0</v>
      </c>
      <c r="BI1798" s="54">
        <f t="shared" si="380"/>
        <v>0</v>
      </c>
      <c r="BJ1798" s="54">
        <f t="shared" si="393"/>
        <v>0</v>
      </c>
      <c r="BK1798" s="54">
        <f t="shared" si="381"/>
        <v>0</v>
      </c>
      <c r="BL1798" s="54">
        <f t="shared" si="386"/>
        <v>0</v>
      </c>
      <c r="BM1798" s="54">
        <f t="shared" si="387"/>
        <v>0</v>
      </c>
      <c r="BN1798" s="54" t="str">
        <f t="shared" si="388"/>
        <v>ne</v>
      </c>
      <c r="BO1798" s="54" t="str">
        <f t="shared" si="389"/>
        <v>ne</v>
      </c>
      <c r="BP1798" s="54" t="str">
        <f t="shared" si="389"/>
        <v>ne</v>
      </c>
      <c r="BQ1798" s="54" t="str">
        <f t="shared" si="390"/>
        <v>ne</v>
      </c>
      <c r="BR1798" s="54" t="str">
        <f t="shared" si="391"/>
        <v>ne</v>
      </c>
      <c r="BS1798" s="54" t="str">
        <f t="shared" si="382"/>
        <v>ne</v>
      </c>
    </row>
    <row r="1799" spans="2:71" x14ac:dyDescent="0.2">
      <c r="B1799" s="54" t="e">
        <f>VLOOKUP(E1799,'VPS1'!$J$10:$J$29,1,FALSE)</f>
        <v>#N/A</v>
      </c>
      <c r="C1799" s="131" t="str">
        <f t="shared" si="383"/>
        <v/>
      </c>
      <c r="D1799" s="132"/>
      <c r="E1799" s="132"/>
      <c r="F1799" s="55"/>
      <c r="G1799" s="132"/>
      <c r="H1799" s="132"/>
      <c r="I1799" s="132"/>
      <c r="J1799" s="132"/>
      <c r="K1799" s="132"/>
      <c r="L1799" s="133"/>
      <c r="M1799" s="134"/>
      <c r="N1799" s="132"/>
      <c r="O1799" s="132"/>
      <c r="P1799" s="134" t="str">
        <f t="shared" si="384"/>
        <v>nepildyti</v>
      </c>
      <c r="Q1799" s="135" t="str">
        <f t="shared" si="384"/>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392"/>
        <v>0</v>
      </c>
      <c r="BH1799" s="54">
        <f t="shared" si="385"/>
        <v>0</v>
      </c>
      <c r="BI1799" s="54">
        <f t="shared" si="380"/>
        <v>0</v>
      </c>
      <c r="BJ1799" s="54">
        <f t="shared" si="393"/>
        <v>0</v>
      </c>
      <c r="BK1799" s="54">
        <f t="shared" si="381"/>
        <v>0</v>
      </c>
      <c r="BL1799" s="54">
        <f t="shared" si="386"/>
        <v>0</v>
      </c>
      <c r="BM1799" s="54">
        <f t="shared" si="387"/>
        <v>0</v>
      </c>
      <c r="BN1799" s="54" t="str">
        <f t="shared" si="388"/>
        <v>ne</v>
      </c>
      <c r="BO1799" s="54" t="str">
        <f t="shared" si="389"/>
        <v>ne</v>
      </c>
      <c r="BP1799" s="54" t="str">
        <f t="shared" si="389"/>
        <v>ne</v>
      </c>
      <c r="BQ1799" s="54" t="str">
        <f t="shared" si="390"/>
        <v>ne</v>
      </c>
      <c r="BR1799" s="54" t="str">
        <f t="shared" si="391"/>
        <v>ne</v>
      </c>
      <c r="BS1799" s="54" t="str">
        <f t="shared" si="382"/>
        <v>ne</v>
      </c>
    </row>
    <row r="1800" spans="2:71" x14ac:dyDescent="0.2">
      <c r="B1800" s="54" t="e">
        <f>VLOOKUP(E1800,'VPS1'!$J$10:$J$29,1,FALSE)</f>
        <v>#N/A</v>
      </c>
      <c r="C1800" s="131" t="str">
        <f t="shared" si="383"/>
        <v/>
      </c>
      <c r="D1800" s="132"/>
      <c r="E1800" s="132"/>
      <c r="F1800" s="55"/>
      <c r="G1800" s="132"/>
      <c r="H1800" s="132"/>
      <c r="I1800" s="132"/>
      <c r="J1800" s="132"/>
      <c r="K1800" s="132"/>
      <c r="L1800" s="133"/>
      <c r="M1800" s="134"/>
      <c r="N1800" s="132"/>
      <c r="O1800" s="132"/>
      <c r="P1800" s="134" t="str">
        <f t="shared" si="384"/>
        <v>nepildyti</v>
      </c>
      <c r="Q1800" s="135" t="str">
        <f t="shared" si="384"/>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392"/>
        <v>0</v>
      </c>
      <c r="BH1800" s="54">
        <f t="shared" si="385"/>
        <v>0</v>
      </c>
      <c r="BI1800" s="54">
        <f t="shared" si="380"/>
        <v>0</v>
      </c>
      <c r="BJ1800" s="54">
        <f t="shared" si="393"/>
        <v>0</v>
      </c>
      <c r="BK1800" s="54">
        <f t="shared" si="381"/>
        <v>0</v>
      </c>
      <c r="BL1800" s="54">
        <f t="shared" si="386"/>
        <v>0</v>
      </c>
      <c r="BM1800" s="54">
        <f t="shared" si="387"/>
        <v>0</v>
      </c>
      <c r="BN1800" s="54" t="str">
        <f t="shared" si="388"/>
        <v>ne</v>
      </c>
      <c r="BO1800" s="54" t="str">
        <f t="shared" si="389"/>
        <v>ne</v>
      </c>
      <c r="BP1800" s="54" t="str">
        <f t="shared" si="389"/>
        <v>ne</v>
      </c>
      <c r="BQ1800" s="54" t="str">
        <f t="shared" si="390"/>
        <v>ne</v>
      </c>
      <c r="BR1800" s="54" t="str">
        <f t="shared" si="391"/>
        <v>ne</v>
      </c>
      <c r="BS1800" s="54" t="str">
        <f t="shared" si="382"/>
        <v>ne</v>
      </c>
    </row>
    <row r="1801" spans="2:71" x14ac:dyDescent="0.2">
      <c r="B1801" s="54" t="e">
        <f>VLOOKUP(E1801,'VPS1'!$J$10:$J$29,1,FALSE)</f>
        <v>#N/A</v>
      </c>
      <c r="C1801" s="131" t="str">
        <f t="shared" si="383"/>
        <v/>
      </c>
      <c r="D1801" s="132"/>
      <c r="E1801" s="132"/>
      <c r="F1801" s="55"/>
      <c r="G1801" s="132"/>
      <c r="H1801" s="132"/>
      <c r="I1801" s="132"/>
      <c r="J1801" s="132"/>
      <c r="K1801" s="132"/>
      <c r="L1801" s="133"/>
      <c r="M1801" s="134"/>
      <c r="N1801" s="132"/>
      <c r="O1801" s="132"/>
      <c r="P1801" s="134" t="str">
        <f t="shared" si="384"/>
        <v>nepildyti</v>
      </c>
      <c r="Q1801" s="135" t="str">
        <f t="shared" si="384"/>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392"/>
        <v>0</v>
      </c>
      <c r="BH1801" s="54">
        <f t="shared" si="385"/>
        <v>0</v>
      </c>
      <c r="BI1801" s="54">
        <f t="shared" si="380"/>
        <v>0</v>
      </c>
      <c r="BJ1801" s="54">
        <f t="shared" si="393"/>
        <v>0</v>
      </c>
      <c r="BK1801" s="54">
        <f t="shared" si="381"/>
        <v>0</v>
      </c>
      <c r="BL1801" s="54">
        <f t="shared" si="386"/>
        <v>0</v>
      </c>
      <c r="BM1801" s="54">
        <f t="shared" si="387"/>
        <v>0</v>
      </c>
      <c r="BN1801" s="54" t="str">
        <f t="shared" si="388"/>
        <v>ne</v>
      </c>
      <c r="BO1801" s="54" t="str">
        <f t="shared" si="389"/>
        <v>ne</v>
      </c>
      <c r="BP1801" s="54" t="str">
        <f t="shared" si="389"/>
        <v>ne</v>
      </c>
      <c r="BQ1801" s="54" t="str">
        <f t="shared" si="390"/>
        <v>ne</v>
      </c>
      <c r="BR1801" s="54" t="str">
        <f t="shared" si="391"/>
        <v>ne</v>
      </c>
      <c r="BS1801" s="54" t="str">
        <f t="shared" si="382"/>
        <v>ne</v>
      </c>
    </row>
    <row r="1802" spans="2:71" x14ac:dyDescent="0.2">
      <c r="B1802" s="54" t="e">
        <f>VLOOKUP(E1802,'VPS1'!$J$10:$J$29,1,FALSE)</f>
        <v>#N/A</v>
      </c>
      <c r="C1802" s="131" t="str">
        <f t="shared" si="383"/>
        <v/>
      </c>
      <c r="D1802" s="132"/>
      <c r="E1802" s="132"/>
      <c r="F1802" s="55"/>
      <c r="G1802" s="132"/>
      <c r="H1802" s="132"/>
      <c r="I1802" s="132"/>
      <c r="J1802" s="132"/>
      <c r="K1802" s="132"/>
      <c r="L1802" s="133"/>
      <c r="M1802" s="134"/>
      <c r="N1802" s="132"/>
      <c r="O1802" s="132"/>
      <c r="P1802" s="134" t="str">
        <f t="shared" si="384"/>
        <v>nepildyti</v>
      </c>
      <c r="Q1802" s="135" t="str">
        <f t="shared" si="384"/>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392"/>
        <v>0</v>
      </c>
      <c r="BH1802" s="54">
        <f t="shared" si="385"/>
        <v>0</v>
      </c>
      <c r="BI1802" s="54">
        <f t="shared" ref="BI1802:BI1865" si="394">IF($AH1802&gt;0,YEAR($AH1802),)</f>
        <v>0</v>
      </c>
      <c r="BJ1802" s="54">
        <f t="shared" si="393"/>
        <v>0</v>
      </c>
      <c r="BK1802" s="54">
        <f t="shared" ref="BK1802:BK1865" si="395">IF($AJ1802&gt;0,YEAR($AJ1802),)</f>
        <v>0</v>
      </c>
      <c r="BL1802" s="54">
        <f t="shared" si="386"/>
        <v>0</v>
      </c>
      <c r="BM1802" s="54">
        <f t="shared" si="387"/>
        <v>0</v>
      </c>
      <c r="BN1802" s="54" t="str">
        <f t="shared" si="388"/>
        <v>ne</v>
      </c>
      <c r="BO1802" s="54" t="str">
        <f t="shared" si="389"/>
        <v>ne</v>
      </c>
      <c r="BP1802" s="54" t="str">
        <f t="shared" si="389"/>
        <v>ne</v>
      </c>
      <c r="BQ1802" s="54" t="str">
        <f t="shared" si="390"/>
        <v>ne</v>
      </c>
      <c r="BR1802" s="54" t="str">
        <f t="shared" si="391"/>
        <v>ne</v>
      </c>
      <c r="BS1802" s="54" t="str">
        <f t="shared" ref="BS1802:BS1865" si="396">IF(BK1802&gt;0,"taip","ne")</f>
        <v>ne</v>
      </c>
    </row>
    <row r="1803" spans="2:71" x14ac:dyDescent="0.2">
      <c r="B1803" s="54" t="e">
        <f>VLOOKUP(E1803,'VPS1'!$J$10:$J$29,1,FALSE)</f>
        <v>#N/A</v>
      </c>
      <c r="C1803" s="131" t="str">
        <f t="shared" ref="C1803:C1866" si="397">LEFT(E1803,4)</f>
        <v/>
      </c>
      <c r="D1803" s="132"/>
      <c r="E1803" s="132"/>
      <c r="F1803" s="55"/>
      <c r="G1803" s="132"/>
      <c r="H1803" s="132"/>
      <c r="I1803" s="132"/>
      <c r="J1803" s="132"/>
      <c r="K1803" s="132"/>
      <c r="L1803" s="133"/>
      <c r="M1803" s="134"/>
      <c r="N1803" s="132"/>
      <c r="O1803" s="132"/>
      <c r="P1803" s="134" t="str">
        <f t="shared" ref="P1803:Q1866" si="398">IF($N1803="fizinis asmuo","užpildykite","nepildyti")</f>
        <v>nepildyti</v>
      </c>
      <c r="Q1803" s="135" t="str">
        <f t="shared" si="398"/>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392"/>
        <v>0</v>
      </c>
      <c r="BH1803" s="54">
        <f t="shared" ref="BH1803:BH1866" si="399">IF($AF1803&gt;0,YEAR($AF1803),)</f>
        <v>0</v>
      </c>
      <c r="BI1803" s="54">
        <f t="shared" si="394"/>
        <v>0</v>
      </c>
      <c r="BJ1803" s="54">
        <f t="shared" si="393"/>
        <v>0</v>
      </c>
      <c r="BK1803" s="54">
        <f t="shared" si="395"/>
        <v>0</v>
      </c>
      <c r="BL1803" s="54">
        <f t="shared" ref="BL1803:BL1866" si="400">IF($AK1803&gt;0,$AK1803,)</f>
        <v>0</v>
      </c>
      <c r="BM1803" s="54">
        <f t="shared" ref="BM1803:BM1866" si="401">IF($AL1803&gt;0,$AL1803,)</f>
        <v>0</v>
      </c>
      <c r="BN1803" s="54" t="str">
        <f t="shared" ref="BN1803:BN1866" si="402">IF(BH1803&gt;0,"taip","ne")</f>
        <v>ne</v>
      </c>
      <c r="BO1803" s="54" t="str">
        <f t="shared" ref="BO1803:BP1866" si="403">IF(BI1803&gt;0,"taip","ne")</f>
        <v>ne</v>
      </c>
      <c r="BP1803" s="54" t="str">
        <f t="shared" si="403"/>
        <v>ne</v>
      </c>
      <c r="BQ1803" s="54" t="str">
        <f t="shared" ref="BQ1803:BQ1866" si="404">IF(BL1803&gt;0,"taip","ne")</f>
        <v>ne</v>
      </c>
      <c r="BR1803" s="54" t="str">
        <f t="shared" ref="BR1803:BR1866" si="405">IF(BM1803&gt;0,"taip","ne")</f>
        <v>ne</v>
      </c>
      <c r="BS1803" s="54" t="str">
        <f t="shared" si="396"/>
        <v>ne</v>
      </c>
    </row>
    <row r="1804" spans="2:71" x14ac:dyDescent="0.2">
      <c r="B1804" s="54" t="e">
        <f>VLOOKUP(E1804,'VPS1'!$J$10:$J$29,1,FALSE)</f>
        <v>#N/A</v>
      </c>
      <c r="C1804" s="131" t="str">
        <f t="shared" si="397"/>
        <v/>
      </c>
      <c r="D1804" s="132"/>
      <c r="E1804" s="132"/>
      <c r="F1804" s="55"/>
      <c r="G1804" s="132"/>
      <c r="H1804" s="132"/>
      <c r="I1804" s="132"/>
      <c r="J1804" s="132"/>
      <c r="K1804" s="132"/>
      <c r="L1804" s="133"/>
      <c r="M1804" s="134"/>
      <c r="N1804" s="132"/>
      <c r="O1804" s="132"/>
      <c r="P1804" s="134" t="str">
        <f t="shared" si="398"/>
        <v>nepildyti</v>
      </c>
      <c r="Q1804" s="135" t="str">
        <f t="shared" si="39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392"/>
        <v>0</v>
      </c>
      <c r="BH1804" s="54">
        <f t="shared" si="399"/>
        <v>0</v>
      </c>
      <c r="BI1804" s="54">
        <f t="shared" si="394"/>
        <v>0</v>
      </c>
      <c r="BJ1804" s="54">
        <f t="shared" si="393"/>
        <v>0</v>
      </c>
      <c r="BK1804" s="54">
        <f t="shared" si="395"/>
        <v>0</v>
      </c>
      <c r="BL1804" s="54">
        <f t="shared" si="400"/>
        <v>0</v>
      </c>
      <c r="BM1804" s="54">
        <f t="shared" si="401"/>
        <v>0</v>
      </c>
      <c r="BN1804" s="54" t="str">
        <f t="shared" si="402"/>
        <v>ne</v>
      </c>
      <c r="BO1804" s="54" t="str">
        <f t="shared" si="403"/>
        <v>ne</v>
      </c>
      <c r="BP1804" s="54" t="str">
        <f t="shared" si="403"/>
        <v>ne</v>
      </c>
      <c r="BQ1804" s="54" t="str">
        <f t="shared" si="404"/>
        <v>ne</v>
      </c>
      <c r="BR1804" s="54" t="str">
        <f t="shared" si="405"/>
        <v>ne</v>
      </c>
      <c r="BS1804" s="54" t="str">
        <f t="shared" si="396"/>
        <v>ne</v>
      </c>
    </row>
    <row r="1805" spans="2:71" x14ac:dyDescent="0.2">
      <c r="B1805" s="54" t="e">
        <f>VLOOKUP(E1805,'VPS1'!$J$10:$J$29,1,FALSE)</f>
        <v>#N/A</v>
      </c>
      <c r="C1805" s="131" t="str">
        <f t="shared" si="397"/>
        <v/>
      </c>
      <c r="D1805" s="132"/>
      <c r="E1805" s="132"/>
      <c r="F1805" s="55"/>
      <c r="G1805" s="132"/>
      <c r="H1805" s="132"/>
      <c r="I1805" s="132"/>
      <c r="J1805" s="132"/>
      <c r="K1805" s="132"/>
      <c r="L1805" s="133"/>
      <c r="M1805" s="134"/>
      <c r="N1805" s="132"/>
      <c r="O1805" s="132"/>
      <c r="P1805" s="134" t="str">
        <f t="shared" si="398"/>
        <v>nepildyti</v>
      </c>
      <c r="Q1805" s="135" t="str">
        <f t="shared" si="39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392"/>
        <v>0</v>
      </c>
      <c r="BH1805" s="54">
        <f t="shared" si="399"/>
        <v>0</v>
      </c>
      <c r="BI1805" s="54">
        <f t="shared" si="394"/>
        <v>0</v>
      </c>
      <c r="BJ1805" s="54">
        <f t="shared" si="393"/>
        <v>0</v>
      </c>
      <c r="BK1805" s="54">
        <f t="shared" si="395"/>
        <v>0</v>
      </c>
      <c r="BL1805" s="54">
        <f t="shared" si="400"/>
        <v>0</v>
      </c>
      <c r="BM1805" s="54">
        <f t="shared" si="401"/>
        <v>0</v>
      </c>
      <c r="BN1805" s="54" t="str">
        <f t="shared" si="402"/>
        <v>ne</v>
      </c>
      <c r="BO1805" s="54" t="str">
        <f t="shared" si="403"/>
        <v>ne</v>
      </c>
      <c r="BP1805" s="54" t="str">
        <f t="shared" si="403"/>
        <v>ne</v>
      </c>
      <c r="BQ1805" s="54" t="str">
        <f t="shared" si="404"/>
        <v>ne</v>
      </c>
      <c r="BR1805" s="54" t="str">
        <f t="shared" si="405"/>
        <v>ne</v>
      </c>
      <c r="BS1805" s="54" t="str">
        <f t="shared" si="396"/>
        <v>ne</v>
      </c>
    </row>
    <row r="1806" spans="2:71" x14ac:dyDescent="0.2">
      <c r="B1806" s="54" t="e">
        <f>VLOOKUP(E1806,'VPS1'!$J$10:$J$29,1,FALSE)</f>
        <v>#N/A</v>
      </c>
      <c r="C1806" s="131" t="str">
        <f t="shared" si="397"/>
        <v/>
      </c>
      <c r="D1806" s="132"/>
      <c r="E1806" s="132"/>
      <c r="F1806" s="55"/>
      <c r="G1806" s="132"/>
      <c r="H1806" s="132"/>
      <c r="I1806" s="132"/>
      <c r="J1806" s="132"/>
      <c r="K1806" s="132"/>
      <c r="L1806" s="133"/>
      <c r="M1806" s="134"/>
      <c r="N1806" s="132"/>
      <c r="O1806" s="132"/>
      <c r="P1806" s="134" t="str">
        <f t="shared" si="398"/>
        <v>nepildyti</v>
      </c>
      <c r="Q1806" s="135" t="str">
        <f t="shared" si="39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392"/>
        <v>0</v>
      </c>
      <c r="BH1806" s="54">
        <f t="shared" si="399"/>
        <v>0</v>
      </c>
      <c r="BI1806" s="54">
        <f t="shared" si="394"/>
        <v>0</v>
      </c>
      <c r="BJ1806" s="54">
        <f t="shared" si="393"/>
        <v>0</v>
      </c>
      <c r="BK1806" s="54">
        <f t="shared" si="395"/>
        <v>0</v>
      </c>
      <c r="BL1806" s="54">
        <f t="shared" si="400"/>
        <v>0</v>
      </c>
      <c r="BM1806" s="54">
        <f t="shared" si="401"/>
        <v>0</v>
      </c>
      <c r="BN1806" s="54" t="str">
        <f t="shared" si="402"/>
        <v>ne</v>
      </c>
      <c r="BO1806" s="54" t="str">
        <f t="shared" si="403"/>
        <v>ne</v>
      </c>
      <c r="BP1806" s="54" t="str">
        <f t="shared" si="403"/>
        <v>ne</v>
      </c>
      <c r="BQ1806" s="54" t="str">
        <f t="shared" si="404"/>
        <v>ne</v>
      </c>
      <c r="BR1806" s="54" t="str">
        <f t="shared" si="405"/>
        <v>ne</v>
      </c>
      <c r="BS1806" s="54" t="str">
        <f t="shared" si="396"/>
        <v>ne</v>
      </c>
    </row>
    <row r="1807" spans="2:71" x14ac:dyDescent="0.2">
      <c r="B1807" s="54" t="e">
        <f>VLOOKUP(E1807,'VPS1'!$J$10:$J$29,1,FALSE)</f>
        <v>#N/A</v>
      </c>
      <c r="C1807" s="131" t="str">
        <f t="shared" si="397"/>
        <v/>
      </c>
      <c r="D1807" s="132"/>
      <c r="E1807" s="132"/>
      <c r="F1807" s="55"/>
      <c r="G1807" s="132"/>
      <c r="H1807" s="132"/>
      <c r="I1807" s="132"/>
      <c r="J1807" s="132"/>
      <c r="K1807" s="132"/>
      <c r="L1807" s="133"/>
      <c r="M1807" s="134"/>
      <c r="N1807" s="132"/>
      <c r="O1807" s="132"/>
      <c r="P1807" s="134" t="str">
        <f t="shared" si="398"/>
        <v>nepildyti</v>
      </c>
      <c r="Q1807" s="135" t="str">
        <f t="shared" si="39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392"/>
        <v>0</v>
      </c>
      <c r="BH1807" s="54">
        <f t="shared" si="399"/>
        <v>0</v>
      </c>
      <c r="BI1807" s="54">
        <f t="shared" si="394"/>
        <v>0</v>
      </c>
      <c r="BJ1807" s="54">
        <f t="shared" si="393"/>
        <v>0</v>
      </c>
      <c r="BK1807" s="54">
        <f t="shared" si="395"/>
        <v>0</v>
      </c>
      <c r="BL1807" s="54">
        <f t="shared" si="400"/>
        <v>0</v>
      </c>
      <c r="BM1807" s="54">
        <f t="shared" si="401"/>
        <v>0</v>
      </c>
      <c r="BN1807" s="54" t="str">
        <f t="shared" si="402"/>
        <v>ne</v>
      </c>
      <c r="BO1807" s="54" t="str">
        <f t="shared" si="403"/>
        <v>ne</v>
      </c>
      <c r="BP1807" s="54" t="str">
        <f t="shared" si="403"/>
        <v>ne</v>
      </c>
      <c r="BQ1807" s="54" t="str">
        <f t="shared" si="404"/>
        <v>ne</v>
      </c>
      <c r="BR1807" s="54" t="str">
        <f t="shared" si="405"/>
        <v>ne</v>
      </c>
      <c r="BS1807" s="54" t="str">
        <f t="shared" si="396"/>
        <v>ne</v>
      </c>
    </row>
    <row r="1808" spans="2:71" x14ac:dyDescent="0.2">
      <c r="B1808" s="54" t="e">
        <f>VLOOKUP(E1808,'VPS1'!$J$10:$J$29,1,FALSE)</f>
        <v>#N/A</v>
      </c>
      <c r="C1808" s="131" t="str">
        <f t="shared" si="397"/>
        <v/>
      </c>
      <c r="D1808" s="132"/>
      <c r="E1808" s="132"/>
      <c r="F1808" s="55"/>
      <c r="G1808" s="132"/>
      <c r="H1808" s="132"/>
      <c r="I1808" s="132"/>
      <c r="J1808" s="132"/>
      <c r="K1808" s="132"/>
      <c r="L1808" s="133"/>
      <c r="M1808" s="134"/>
      <c r="N1808" s="132"/>
      <c r="O1808" s="132"/>
      <c r="P1808" s="134" t="str">
        <f t="shared" si="398"/>
        <v>nepildyti</v>
      </c>
      <c r="Q1808" s="135" t="str">
        <f t="shared" si="39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392"/>
        <v>0</v>
      </c>
      <c r="BH1808" s="54">
        <f t="shared" si="399"/>
        <v>0</v>
      </c>
      <c r="BI1808" s="54">
        <f t="shared" si="394"/>
        <v>0</v>
      </c>
      <c r="BJ1808" s="54">
        <f t="shared" si="393"/>
        <v>0</v>
      </c>
      <c r="BK1808" s="54">
        <f t="shared" si="395"/>
        <v>0</v>
      </c>
      <c r="BL1808" s="54">
        <f t="shared" si="400"/>
        <v>0</v>
      </c>
      <c r="BM1808" s="54">
        <f t="shared" si="401"/>
        <v>0</v>
      </c>
      <c r="BN1808" s="54" t="str">
        <f t="shared" si="402"/>
        <v>ne</v>
      </c>
      <c r="BO1808" s="54" t="str">
        <f t="shared" si="403"/>
        <v>ne</v>
      </c>
      <c r="BP1808" s="54" t="str">
        <f t="shared" si="403"/>
        <v>ne</v>
      </c>
      <c r="BQ1808" s="54" t="str">
        <f t="shared" si="404"/>
        <v>ne</v>
      </c>
      <c r="BR1808" s="54" t="str">
        <f t="shared" si="405"/>
        <v>ne</v>
      </c>
      <c r="BS1808" s="54" t="str">
        <f t="shared" si="396"/>
        <v>ne</v>
      </c>
    </row>
    <row r="1809" spans="2:71" x14ac:dyDescent="0.2">
      <c r="B1809" s="54" t="e">
        <f>VLOOKUP(E1809,'VPS1'!$J$10:$J$29,1,FALSE)</f>
        <v>#N/A</v>
      </c>
      <c r="C1809" s="131" t="str">
        <f t="shared" si="397"/>
        <v/>
      </c>
      <c r="D1809" s="132"/>
      <c r="E1809" s="132"/>
      <c r="F1809" s="55"/>
      <c r="G1809" s="132"/>
      <c r="H1809" s="132"/>
      <c r="I1809" s="132"/>
      <c r="J1809" s="132"/>
      <c r="K1809" s="132"/>
      <c r="L1809" s="133"/>
      <c r="M1809" s="134"/>
      <c r="N1809" s="132"/>
      <c r="O1809" s="132"/>
      <c r="P1809" s="134" t="str">
        <f t="shared" si="398"/>
        <v>nepildyti</v>
      </c>
      <c r="Q1809" s="135" t="str">
        <f t="shared" si="39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392"/>
        <v>0</v>
      </c>
      <c r="BH1809" s="54">
        <f t="shared" si="399"/>
        <v>0</v>
      </c>
      <c r="BI1809" s="54">
        <f t="shared" si="394"/>
        <v>0</v>
      </c>
      <c r="BJ1809" s="54">
        <f t="shared" si="393"/>
        <v>0</v>
      </c>
      <c r="BK1809" s="54">
        <f t="shared" si="395"/>
        <v>0</v>
      </c>
      <c r="BL1809" s="54">
        <f t="shared" si="400"/>
        <v>0</v>
      </c>
      <c r="BM1809" s="54">
        <f t="shared" si="401"/>
        <v>0</v>
      </c>
      <c r="BN1809" s="54" t="str">
        <f t="shared" si="402"/>
        <v>ne</v>
      </c>
      <c r="BO1809" s="54" t="str">
        <f t="shared" si="403"/>
        <v>ne</v>
      </c>
      <c r="BP1809" s="54" t="str">
        <f t="shared" si="403"/>
        <v>ne</v>
      </c>
      <c r="BQ1809" s="54" t="str">
        <f t="shared" si="404"/>
        <v>ne</v>
      </c>
      <c r="BR1809" s="54" t="str">
        <f t="shared" si="405"/>
        <v>ne</v>
      </c>
      <c r="BS1809" s="54" t="str">
        <f t="shared" si="396"/>
        <v>ne</v>
      </c>
    </row>
    <row r="1810" spans="2:71" x14ac:dyDescent="0.2">
      <c r="B1810" s="54" t="e">
        <f>VLOOKUP(E1810,'VPS1'!$J$10:$J$29,1,FALSE)</f>
        <v>#N/A</v>
      </c>
      <c r="C1810" s="131" t="str">
        <f t="shared" si="397"/>
        <v/>
      </c>
      <c r="D1810" s="132"/>
      <c r="E1810" s="132"/>
      <c r="F1810" s="55"/>
      <c r="G1810" s="132"/>
      <c r="H1810" s="132"/>
      <c r="I1810" s="132"/>
      <c r="J1810" s="132"/>
      <c r="K1810" s="132"/>
      <c r="L1810" s="133"/>
      <c r="M1810" s="134"/>
      <c r="N1810" s="132"/>
      <c r="O1810" s="132"/>
      <c r="P1810" s="134" t="str">
        <f t="shared" si="398"/>
        <v>nepildyti</v>
      </c>
      <c r="Q1810" s="135" t="str">
        <f t="shared" si="39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si="392"/>
        <v>0</v>
      </c>
      <c r="BH1810" s="54">
        <f t="shared" si="399"/>
        <v>0</v>
      </c>
      <c r="BI1810" s="54">
        <f t="shared" si="394"/>
        <v>0</v>
      </c>
      <c r="BJ1810" s="54">
        <f t="shared" si="393"/>
        <v>0</v>
      </c>
      <c r="BK1810" s="54">
        <f t="shared" si="395"/>
        <v>0</v>
      </c>
      <c r="BL1810" s="54">
        <f t="shared" si="400"/>
        <v>0</v>
      </c>
      <c r="BM1810" s="54">
        <f t="shared" si="401"/>
        <v>0</v>
      </c>
      <c r="BN1810" s="54" t="str">
        <f t="shared" si="402"/>
        <v>ne</v>
      </c>
      <c r="BO1810" s="54" t="str">
        <f t="shared" si="403"/>
        <v>ne</v>
      </c>
      <c r="BP1810" s="54" t="str">
        <f t="shared" si="403"/>
        <v>ne</v>
      </c>
      <c r="BQ1810" s="54" t="str">
        <f t="shared" si="404"/>
        <v>ne</v>
      </c>
      <c r="BR1810" s="54" t="str">
        <f t="shared" si="405"/>
        <v>ne</v>
      </c>
      <c r="BS1810" s="54" t="str">
        <f t="shared" si="396"/>
        <v>ne</v>
      </c>
    </row>
    <row r="1811" spans="2:71" x14ac:dyDescent="0.2">
      <c r="B1811" s="54" t="e">
        <f>VLOOKUP(E1811,'VPS1'!$J$10:$J$29,1,FALSE)</f>
        <v>#N/A</v>
      </c>
      <c r="C1811" s="131" t="str">
        <f t="shared" si="397"/>
        <v/>
      </c>
      <c r="D1811" s="132"/>
      <c r="E1811" s="132"/>
      <c r="F1811" s="55"/>
      <c r="G1811" s="132"/>
      <c r="H1811" s="132"/>
      <c r="I1811" s="132"/>
      <c r="J1811" s="132"/>
      <c r="K1811" s="132"/>
      <c r="L1811" s="133"/>
      <c r="M1811" s="134"/>
      <c r="N1811" s="132"/>
      <c r="O1811" s="132"/>
      <c r="P1811" s="134" t="str">
        <f t="shared" si="398"/>
        <v>nepildyti</v>
      </c>
      <c r="Q1811" s="135" t="str">
        <f t="shared" si="39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392"/>
        <v>0</v>
      </c>
      <c r="BH1811" s="54">
        <f t="shared" si="399"/>
        <v>0</v>
      </c>
      <c r="BI1811" s="54">
        <f t="shared" si="394"/>
        <v>0</v>
      </c>
      <c r="BJ1811" s="54">
        <f t="shared" si="393"/>
        <v>0</v>
      </c>
      <c r="BK1811" s="54">
        <f t="shared" si="395"/>
        <v>0</v>
      </c>
      <c r="BL1811" s="54">
        <f t="shared" si="400"/>
        <v>0</v>
      </c>
      <c r="BM1811" s="54">
        <f t="shared" si="401"/>
        <v>0</v>
      </c>
      <c r="BN1811" s="54" t="str">
        <f t="shared" si="402"/>
        <v>ne</v>
      </c>
      <c r="BO1811" s="54" t="str">
        <f t="shared" si="403"/>
        <v>ne</v>
      </c>
      <c r="BP1811" s="54" t="str">
        <f t="shared" si="403"/>
        <v>ne</v>
      </c>
      <c r="BQ1811" s="54" t="str">
        <f t="shared" si="404"/>
        <v>ne</v>
      </c>
      <c r="BR1811" s="54" t="str">
        <f t="shared" si="405"/>
        <v>ne</v>
      </c>
      <c r="BS1811" s="54" t="str">
        <f t="shared" si="396"/>
        <v>ne</v>
      </c>
    </row>
    <row r="1812" spans="2:71" x14ac:dyDescent="0.2">
      <c r="B1812" s="54" t="e">
        <f>VLOOKUP(E1812,'VPS1'!$J$10:$J$29,1,FALSE)</f>
        <v>#N/A</v>
      </c>
      <c r="C1812" s="131" t="str">
        <f t="shared" si="397"/>
        <v/>
      </c>
      <c r="D1812" s="132"/>
      <c r="E1812" s="132"/>
      <c r="F1812" s="55"/>
      <c r="G1812" s="132"/>
      <c r="H1812" s="132"/>
      <c r="I1812" s="132"/>
      <c r="J1812" s="132"/>
      <c r="K1812" s="132"/>
      <c r="L1812" s="133"/>
      <c r="M1812" s="134"/>
      <c r="N1812" s="132"/>
      <c r="O1812" s="132"/>
      <c r="P1812" s="134" t="str">
        <f t="shared" si="398"/>
        <v>nepildyti</v>
      </c>
      <c r="Q1812" s="135" t="str">
        <f t="shared" si="39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392"/>
        <v>0</v>
      </c>
      <c r="BH1812" s="54">
        <f t="shared" si="399"/>
        <v>0</v>
      </c>
      <c r="BI1812" s="54">
        <f t="shared" si="394"/>
        <v>0</v>
      </c>
      <c r="BJ1812" s="54">
        <f t="shared" si="393"/>
        <v>0</v>
      </c>
      <c r="BK1812" s="54">
        <f t="shared" si="395"/>
        <v>0</v>
      </c>
      <c r="BL1812" s="54">
        <f t="shared" si="400"/>
        <v>0</v>
      </c>
      <c r="BM1812" s="54">
        <f t="shared" si="401"/>
        <v>0</v>
      </c>
      <c r="BN1812" s="54" t="str">
        <f t="shared" si="402"/>
        <v>ne</v>
      </c>
      <c r="BO1812" s="54" t="str">
        <f t="shared" si="403"/>
        <v>ne</v>
      </c>
      <c r="BP1812" s="54" t="str">
        <f t="shared" si="403"/>
        <v>ne</v>
      </c>
      <c r="BQ1812" s="54" t="str">
        <f t="shared" si="404"/>
        <v>ne</v>
      </c>
      <c r="BR1812" s="54" t="str">
        <f t="shared" si="405"/>
        <v>ne</v>
      </c>
      <c r="BS1812" s="54" t="str">
        <f t="shared" si="396"/>
        <v>ne</v>
      </c>
    </row>
    <row r="1813" spans="2:71" x14ac:dyDescent="0.2">
      <c r="B1813" s="54" t="e">
        <f>VLOOKUP(E1813,'VPS1'!$J$10:$J$29,1,FALSE)</f>
        <v>#N/A</v>
      </c>
      <c r="C1813" s="131" t="str">
        <f t="shared" si="397"/>
        <v/>
      </c>
      <c r="D1813" s="132"/>
      <c r="E1813" s="132"/>
      <c r="F1813" s="55"/>
      <c r="G1813" s="132"/>
      <c r="H1813" s="132"/>
      <c r="I1813" s="132"/>
      <c r="J1813" s="132"/>
      <c r="K1813" s="132"/>
      <c r="L1813" s="133"/>
      <c r="M1813" s="134"/>
      <c r="N1813" s="132"/>
      <c r="O1813" s="132"/>
      <c r="P1813" s="134" t="str">
        <f t="shared" si="398"/>
        <v>nepildyti</v>
      </c>
      <c r="Q1813" s="135" t="str">
        <f t="shared" si="39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392"/>
        <v>0</v>
      </c>
      <c r="BH1813" s="54">
        <f t="shared" si="399"/>
        <v>0</v>
      </c>
      <c r="BI1813" s="54">
        <f t="shared" si="394"/>
        <v>0</v>
      </c>
      <c r="BJ1813" s="54">
        <f t="shared" si="393"/>
        <v>0</v>
      </c>
      <c r="BK1813" s="54">
        <f t="shared" si="395"/>
        <v>0</v>
      </c>
      <c r="BL1813" s="54">
        <f t="shared" si="400"/>
        <v>0</v>
      </c>
      <c r="BM1813" s="54">
        <f t="shared" si="401"/>
        <v>0</v>
      </c>
      <c r="BN1813" s="54" t="str">
        <f t="shared" si="402"/>
        <v>ne</v>
      </c>
      <c r="BO1813" s="54" t="str">
        <f t="shared" si="403"/>
        <v>ne</v>
      </c>
      <c r="BP1813" s="54" t="str">
        <f t="shared" si="403"/>
        <v>ne</v>
      </c>
      <c r="BQ1813" s="54" t="str">
        <f t="shared" si="404"/>
        <v>ne</v>
      </c>
      <c r="BR1813" s="54" t="str">
        <f t="shared" si="405"/>
        <v>ne</v>
      </c>
      <c r="BS1813" s="54" t="str">
        <f t="shared" si="396"/>
        <v>ne</v>
      </c>
    </row>
    <row r="1814" spans="2:71" x14ac:dyDescent="0.2">
      <c r="B1814" s="54" t="e">
        <f>VLOOKUP(E1814,'VPS1'!$J$10:$J$29,1,FALSE)</f>
        <v>#N/A</v>
      </c>
      <c r="C1814" s="131" t="str">
        <f t="shared" si="397"/>
        <v/>
      </c>
      <c r="D1814" s="132"/>
      <c r="E1814" s="132"/>
      <c r="F1814" s="55"/>
      <c r="G1814" s="132"/>
      <c r="H1814" s="132"/>
      <c r="I1814" s="132"/>
      <c r="J1814" s="132"/>
      <c r="K1814" s="132"/>
      <c r="L1814" s="133"/>
      <c r="M1814" s="134"/>
      <c r="N1814" s="132"/>
      <c r="O1814" s="132"/>
      <c r="P1814" s="134" t="str">
        <f t="shared" si="398"/>
        <v>nepildyti</v>
      </c>
      <c r="Q1814" s="135" t="str">
        <f t="shared" si="39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ref="BG1814:BG1877" si="406">IF($F1814&gt;0,YEAR($F1814),)</f>
        <v>0</v>
      </c>
      <c r="BH1814" s="54">
        <f t="shared" si="399"/>
        <v>0</v>
      </c>
      <c r="BI1814" s="54">
        <f t="shared" si="394"/>
        <v>0</v>
      </c>
      <c r="BJ1814" s="54">
        <f t="shared" ref="BJ1814:BJ1877" si="407">IF($AI1814&gt;0,YEAR($AI1814),)</f>
        <v>0</v>
      </c>
      <c r="BK1814" s="54">
        <f t="shared" si="395"/>
        <v>0</v>
      </c>
      <c r="BL1814" s="54">
        <f t="shared" si="400"/>
        <v>0</v>
      </c>
      <c r="BM1814" s="54">
        <f t="shared" si="401"/>
        <v>0</v>
      </c>
      <c r="BN1814" s="54" t="str">
        <f t="shared" si="402"/>
        <v>ne</v>
      </c>
      <c r="BO1814" s="54" t="str">
        <f t="shared" si="403"/>
        <v>ne</v>
      </c>
      <c r="BP1814" s="54" t="str">
        <f t="shared" si="403"/>
        <v>ne</v>
      </c>
      <c r="BQ1814" s="54" t="str">
        <f t="shared" si="404"/>
        <v>ne</v>
      </c>
      <c r="BR1814" s="54" t="str">
        <f t="shared" si="405"/>
        <v>ne</v>
      </c>
      <c r="BS1814" s="54" t="str">
        <f t="shared" si="396"/>
        <v>ne</v>
      </c>
    </row>
    <row r="1815" spans="2:71" x14ac:dyDescent="0.2">
      <c r="B1815" s="54" t="e">
        <f>VLOOKUP(E1815,'VPS1'!$J$10:$J$29,1,FALSE)</f>
        <v>#N/A</v>
      </c>
      <c r="C1815" s="131" t="str">
        <f t="shared" si="397"/>
        <v/>
      </c>
      <c r="D1815" s="132"/>
      <c r="E1815" s="132"/>
      <c r="F1815" s="55"/>
      <c r="G1815" s="132"/>
      <c r="H1815" s="132"/>
      <c r="I1815" s="132"/>
      <c r="J1815" s="132"/>
      <c r="K1815" s="132"/>
      <c r="L1815" s="133"/>
      <c r="M1815" s="134"/>
      <c r="N1815" s="132"/>
      <c r="O1815" s="132"/>
      <c r="P1815" s="134" t="str">
        <f t="shared" si="398"/>
        <v>nepildyti</v>
      </c>
      <c r="Q1815" s="135" t="str">
        <f t="shared" si="39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si="406"/>
        <v>0</v>
      </c>
      <c r="BH1815" s="54">
        <f t="shared" si="399"/>
        <v>0</v>
      </c>
      <c r="BI1815" s="54">
        <f t="shared" si="394"/>
        <v>0</v>
      </c>
      <c r="BJ1815" s="54">
        <f t="shared" si="407"/>
        <v>0</v>
      </c>
      <c r="BK1815" s="54">
        <f t="shared" si="395"/>
        <v>0</v>
      </c>
      <c r="BL1815" s="54">
        <f t="shared" si="400"/>
        <v>0</v>
      </c>
      <c r="BM1815" s="54">
        <f t="shared" si="401"/>
        <v>0</v>
      </c>
      <c r="BN1815" s="54" t="str">
        <f t="shared" si="402"/>
        <v>ne</v>
      </c>
      <c r="BO1815" s="54" t="str">
        <f t="shared" si="403"/>
        <v>ne</v>
      </c>
      <c r="BP1815" s="54" t="str">
        <f t="shared" si="403"/>
        <v>ne</v>
      </c>
      <c r="BQ1815" s="54" t="str">
        <f t="shared" si="404"/>
        <v>ne</v>
      </c>
      <c r="BR1815" s="54" t="str">
        <f t="shared" si="405"/>
        <v>ne</v>
      </c>
      <c r="BS1815" s="54" t="str">
        <f t="shared" si="396"/>
        <v>ne</v>
      </c>
    </row>
    <row r="1816" spans="2:71" x14ac:dyDescent="0.2">
      <c r="B1816" s="54" t="e">
        <f>VLOOKUP(E1816,'VPS1'!$J$10:$J$29,1,FALSE)</f>
        <v>#N/A</v>
      </c>
      <c r="C1816" s="131" t="str">
        <f t="shared" si="397"/>
        <v/>
      </c>
      <c r="D1816" s="132"/>
      <c r="E1816" s="132"/>
      <c r="F1816" s="55"/>
      <c r="G1816" s="132"/>
      <c r="H1816" s="132"/>
      <c r="I1816" s="132"/>
      <c r="J1816" s="132"/>
      <c r="K1816" s="132"/>
      <c r="L1816" s="133"/>
      <c r="M1816" s="134"/>
      <c r="N1816" s="132"/>
      <c r="O1816" s="132"/>
      <c r="P1816" s="134" t="str">
        <f t="shared" si="398"/>
        <v>nepildyti</v>
      </c>
      <c r="Q1816" s="135" t="str">
        <f t="shared" si="39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06"/>
        <v>0</v>
      </c>
      <c r="BH1816" s="54">
        <f t="shared" si="399"/>
        <v>0</v>
      </c>
      <c r="BI1816" s="54">
        <f t="shared" si="394"/>
        <v>0</v>
      </c>
      <c r="BJ1816" s="54">
        <f t="shared" si="407"/>
        <v>0</v>
      </c>
      <c r="BK1816" s="54">
        <f t="shared" si="395"/>
        <v>0</v>
      </c>
      <c r="BL1816" s="54">
        <f t="shared" si="400"/>
        <v>0</v>
      </c>
      <c r="BM1816" s="54">
        <f t="shared" si="401"/>
        <v>0</v>
      </c>
      <c r="BN1816" s="54" t="str">
        <f t="shared" si="402"/>
        <v>ne</v>
      </c>
      <c r="BO1816" s="54" t="str">
        <f t="shared" si="403"/>
        <v>ne</v>
      </c>
      <c r="BP1816" s="54" t="str">
        <f t="shared" si="403"/>
        <v>ne</v>
      </c>
      <c r="BQ1816" s="54" t="str">
        <f t="shared" si="404"/>
        <v>ne</v>
      </c>
      <c r="BR1816" s="54" t="str">
        <f t="shared" si="405"/>
        <v>ne</v>
      </c>
      <c r="BS1816" s="54" t="str">
        <f t="shared" si="396"/>
        <v>ne</v>
      </c>
    </row>
    <row r="1817" spans="2:71" x14ac:dyDescent="0.2">
      <c r="B1817" s="54" t="e">
        <f>VLOOKUP(E1817,'VPS1'!$J$10:$J$29,1,FALSE)</f>
        <v>#N/A</v>
      </c>
      <c r="C1817" s="131" t="str">
        <f t="shared" si="397"/>
        <v/>
      </c>
      <c r="D1817" s="132"/>
      <c r="E1817" s="132"/>
      <c r="F1817" s="55"/>
      <c r="G1817" s="132"/>
      <c r="H1817" s="132"/>
      <c r="I1817" s="132"/>
      <c r="J1817" s="132"/>
      <c r="K1817" s="132"/>
      <c r="L1817" s="133"/>
      <c r="M1817" s="134"/>
      <c r="N1817" s="132"/>
      <c r="O1817" s="132"/>
      <c r="P1817" s="134" t="str">
        <f t="shared" si="398"/>
        <v>nepildyti</v>
      </c>
      <c r="Q1817" s="135" t="str">
        <f t="shared" si="39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06"/>
        <v>0</v>
      </c>
      <c r="BH1817" s="54">
        <f t="shared" si="399"/>
        <v>0</v>
      </c>
      <c r="BI1817" s="54">
        <f t="shared" si="394"/>
        <v>0</v>
      </c>
      <c r="BJ1817" s="54">
        <f t="shared" si="407"/>
        <v>0</v>
      </c>
      <c r="BK1817" s="54">
        <f t="shared" si="395"/>
        <v>0</v>
      </c>
      <c r="BL1817" s="54">
        <f t="shared" si="400"/>
        <v>0</v>
      </c>
      <c r="BM1817" s="54">
        <f t="shared" si="401"/>
        <v>0</v>
      </c>
      <c r="BN1817" s="54" t="str">
        <f t="shared" si="402"/>
        <v>ne</v>
      </c>
      <c r="BO1817" s="54" t="str">
        <f t="shared" si="403"/>
        <v>ne</v>
      </c>
      <c r="BP1817" s="54" t="str">
        <f t="shared" si="403"/>
        <v>ne</v>
      </c>
      <c r="BQ1817" s="54" t="str">
        <f t="shared" si="404"/>
        <v>ne</v>
      </c>
      <c r="BR1817" s="54" t="str">
        <f t="shared" si="405"/>
        <v>ne</v>
      </c>
      <c r="BS1817" s="54" t="str">
        <f t="shared" si="396"/>
        <v>ne</v>
      </c>
    </row>
    <row r="1818" spans="2:71" x14ac:dyDescent="0.2">
      <c r="B1818" s="54" t="e">
        <f>VLOOKUP(E1818,'VPS1'!$J$10:$J$29,1,FALSE)</f>
        <v>#N/A</v>
      </c>
      <c r="C1818" s="131" t="str">
        <f t="shared" si="397"/>
        <v/>
      </c>
      <c r="D1818" s="132"/>
      <c r="E1818" s="132"/>
      <c r="F1818" s="55"/>
      <c r="G1818" s="132"/>
      <c r="H1818" s="132"/>
      <c r="I1818" s="132"/>
      <c r="J1818" s="132"/>
      <c r="K1818" s="132"/>
      <c r="L1818" s="133"/>
      <c r="M1818" s="134"/>
      <c r="N1818" s="132"/>
      <c r="O1818" s="132"/>
      <c r="P1818" s="134" t="str">
        <f t="shared" si="398"/>
        <v>nepildyti</v>
      </c>
      <c r="Q1818" s="135" t="str">
        <f t="shared" si="39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06"/>
        <v>0</v>
      </c>
      <c r="BH1818" s="54">
        <f t="shared" si="399"/>
        <v>0</v>
      </c>
      <c r="BI1818" s="54">
        <f t="shared" si="394"/>
        <v>0</v>
      </c>
      <c r="BJ1818" s="54">
        <f t="shared" si="407"/>
        <v>0</v>
      </c>
      <c r="BK1818" s="54">
        <f t="shared" si="395"/>
        <v>0</v>
      </c>
      <c r="BL1818" s="54">
        <f t="shared" si="400"/>
        <v>0</v>
      </c>
      <c r="BM1818" s="54">
        <f t="shared" si="401"/>
        <v>0</v>
      </c>
      <c r="BN1818" s="54" t="str">
        <f t="shared" si="402"/>
        <v>ne</v>
      </c>
      <c r="BO1818" s="54" t="str">
        <f t="shared" si="403"/>
        <v>ne</v>
      </c>
      <c r="BP1818" s="54" t="str">
        <f t="shared" si="403"/>
        <v>ne</v>
      </c>
      <c r="BQ1818" s="54" t="str">
        <f t="shared" si="404"/>
        <v>ne</v>
      </c>
      <c r="BR1818" s="54" t="str">
        <f t="shared" si="405"/>
        <v>ne</v>
      </c>
      <c r="BS1818" s="54" t="str">
        <f t="shared" si="396"/>
        <v>ne</v>
      </c>
    </row>
    <row r="1819" spans="2:71" x14ac:dyDescent="0.2">
      <c r="B1819" s="54" t="e">
        <f>VLOOKUP(E1819,'VPS1'!$J$10:$J$29,1,FALSE)</f>
        <v>#N/A</v>
      </c>
      <c r="C1819" s="131" t="str">
        <f t="shared" si="397"/>
        <v/>
      </c>
      <c r="D1819" s="132"/>
      <c r="E1819" s="132"/>
      <c r="F1819" s="55"/>
      <c r="G1819" s="132"/>
      <c r="H1819" s="132"/>
      <c r="I1819" s="132"/>
      <c r="J1819" s="132"/>
      <c r="K1819" s="132"/>
      <c r="L1819" s="133"/>
      <c r="M1819" s="134"/>
      <c r="N1819" s="132"/>
      <c r="O1819" s="132"/>
      <c r="P1819" s="134" t="str">
        <f t="shared" si="398"/>
        <v>nepildyti</v>
      </c>
      <c r="Q1819" s="135" t="str">
        <f t="shared" si="39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06"/>
        <v>0</v>
      </c>
      <c r="BH1819" s="54">
        <f t="shared" si="399"/>
        <v>0</v>
      </c>
      <c r="BI1819" s="54">
        <f t="shared" si="394"/>
        <v>0</v>
      </c>
      <c r="BJ1819" s="54">
        <f t="shared" si="407"/>
        <v>0</v>
      </c>
      <c r="BK1819" s="54">
        <f t="shared" si="395"/>
        <v>0</v>
      </c>
      <c r="BL1819" s="54">
        <f t="shared" si="400"/>
        <v>0</v>
      </c>
      <c r="BM1819" s="54">
        <f t="shared" si="401"/>
        <v>0</v>
      </c>
      <c r="BN1819" s="54" t="str">
        <f t="shared" si="402"/>
        <v>ne</v>
      </c>
      <c r="BO1819" s="54" t="str">
        <f t="shared" si="403"/>
        <v>ne</v>
      </c>
      <c r="BP1819" s="54" t="str">
        <f t="shared" si="403"/>
        <v>ne</v>
      </c>
      <c r="BQ1819" s="54" t="str">
        <f t="shared" si="404"/>
        <v>ne</v>
      </c>
      <c r="BR1819" s="54" t="str">
        <f t="shared" si="405"/>
        <v>ne</v>
      </c>
      <c r="BS1819" s="54" t="str">
        <f t="shared" si="396"/>
        <v>ne</v>
      </c>
    </row>
    <row r="1820" spans="2:71" x14ac:dyDescent="0.2">
      <c r="B1820" s="54" t="e">
        <f>VLOOKUP(E1820,'VPS1'!$J$10:$J$29,1,FALSE)</f>
        <v>#N/A</v>
      </c>
      <c r="C1820" s="131" t="str">
        <f t="shared" si="397"/>
        <v/>
      </c>
      <c r="D1820" s="132"/>
      <c r="E1820" s="132"/>
      <c r="F1820" s="55"/>
      <c r="G1820" s="132"/>
      <c r="H1820" s="132"/>
      <c r="I1820" s="132"/>
      <c r="J1820" s="132"/>
      <c r="K1820" s="132"/>
      <c r="L1820" s="133"/>
      <c r="M1820" s="134"/>
      <c r="N1820" s="132"/>
      <c r="O1820" s="132"/>
      <c r="P1820" s="134" t="str">
        <f t="shared" si="398"/>
        <v>nepildyti</v>
      </c>
      <c r="Q1820" s="135" t="str">
        <f t="shared" si="39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06"/>
        <v>0</v>
      </c>
      <c r="BH1820" s="54">
        <f t="shared" si="399"/>
        <v>0</v>
      </c>
      <c r="BI1820" s="54">
        <f t="shared" si="394"/>
        <v>0</v>
      </c>
      <c r="BJ1820" s="54">
        <f t="shared" si="407"/>
        <v>0</v>
      </c>
      <c r="BK1820" s="54">
        <f t="shared" si="395"/>
        <v>0</v>
      </c>
      <c r="BL1820" s="54">
        <f t="shared" si="400"/>
        <v>0</v>
      </c>
      <c r="BM1820" s="54">
        <f t="shared" si="401"/>
        <v>0</v>
      </c>
      <c r="BN1820" s="54" t="str">
        <f t="shared" si="402"/>
        <v>ne</v>
      </c>
      <c r="BO1820" s="54" t="str">
        <f t="shared" si="403"/>
        <v>ne</v>
      </c>
      <c r="BP1820" s="54" t="str">
        <f t="shared" si="403"/>
        <v>ne</v>
      </c>
      <c r="BQ1820" s="54" t="str">
        <f t="shared" si="404"/>
        <v>ne</v>
      </c>
      <c r="BR1820" s="54" t="str">
        <f t="shared" si="405"/>
        <v>ne</v>
      </c>
      <c r="BS1820" s="54" t="str">
        <f t="shared" si="396"/>
        <v>ne</v>
      </c>
    </row>
    <row r="1821" spans="2:71" x14ac:dyDescent="0.2">
      <c r="B1821" s="54" t="e">
        <f>VLOOKUP(E1821,'VPS1'!$J$10:$J$29,1,FALSE)</f>
        <v>#N/A</v>
      </c>
      <c r="C1821" s="131" t="str">
        <f t="shared" si="397"/>
        <v/>
      </c>
      <c r="D1821" s="132"/>
      <c r="E1821" s="132"/>
      <c r="F1821" s="55"/>
      <c r="G1821" s="132"/>
      <c r="H1821" s="132"/>
      <c r="I1821" s="132"/>
      <c r="J1821" s="132"/>
      <c r="K1821" s="132"/>
      <c r="L1821" s="133"/>
      <c r="M1821" s="134"/>
      <c r="N1821" s="132"/>
      <c r="O1821" s="132"/>
      <c r="P1821" s="134" t="str">
        <f t="shared" si="398"/>
        <v>nepildyti</v>
      </c>
      <c r="Q1821" s="135" t="str">
        <f t="shared" si="39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06"/>
        <v>0</v>
      </c>
      <c r="BH1821" s="54">
        <f t="shared" si="399"/>
        <v>0</v>
      </c>
      <c r="BI1821" s="54">
        <f t="shared" si="394"/>
        <v>0</v>
      </c>
      <c r="BJ1821" s="54">
        <f t="shared" si="407"/>
        <v>0</v>
      </c>
      <c r="BK1821" s="54">
        <f t="shared" si="395"/>
        <v>0</v>
      </c>
      <c r="BL1821" s="54">
        <f t="shared" si="400"/>
        <v>0</v>
      </c>
      <c r="BM1821" s="54">
        <f t="shared" si="401"/>
        <v>0</v>
      </c>
      <c r="BN1821" s="54" t="str">
        <f t="shared" si="402"/>
        <v>ne</v>
      </c>
      <c r="BO1821" s="54" t="str">
        <f t="shared" si="403"/>
        <v>ne</v>
      </c>
      <c r="BP1821" s="54" t="str">
        <f t="shared" si="403"/>
        <v>ne</v>
      </c>
      <c r="BQ1821" s="54" t="str">
        <f t="shared" si="404"/>
        <v>ne</v>
      </c>
      <c r="BR1821" s="54" t="str">
        <f t="shared" si="405"/>
        <v>ne</v>
      </c>
      <c r="BS1821" s="54" t="str">
        <f t="shared" si="396"/>
        <v>ne</v>
      </c>
    </row>
    <row r="1822" spans="2:71" x14ac:dyDescent="0.2">
      <c r="B1822" s="54" t="e">
        <f>VLOOKUP(E1822,'VPS1'!$J$10:$J$29,1,FALSE)</f>
        <v>#N/A</v>
      </c>
      <c r="C1822" s="131" t="str">
        <f t="shared" si="397"/>
        <v/>
      </c>
      <c r="D1822" s="132"/>
      <c r="E1822" s="132"/>
      <c r="F1822" s="55"/>
      <c r="G1822" s="132"/>
      <c r="H1822" s="132"/>
      <c r="I1822" s="132"/>
      <c r="J1822" s="132"/>
      <c r="K1822" s="132"/>
      <c r="L1822" s="133"/>
      <c r="M1822" s="134"/>
      <c r="N1822" s="132"/>
      <c r="O1822" s="132"/>
      <c r="P1822" s="134" t="str">
        <f t="shared" si="398"/>
        <v>nepildyti</v>
      </c>
      <c r="Q1822" s="135" t="str">
        <f t="shared" si="39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06"/>
        <v>0</v>
      </c>
      <c r="BH1822" s="54">
        <f t="shared" si="399"/>
        <v>0</v>
      </c>
      <c r="BI1822" s="54">
        <f t="shared" si="394"/>
        <v>0</v>
      </c>
      <c r="BJ1822" s="54">
        <f t="shared" si="407"/>
        <v>0</v>
      </c>
      <c r="BK1822" s="54">
        <f t="shared" si="395"/>
        <v>0</v>
      </c>
      <c r="BL1822" s="54">
        <f t="shared" si="400"/>
        <v>0</v>
      </c>
      <c r="BM1822" s="54">
        <f t="shared" si="401"/>
        <v>0</v>
      </c>
      <c r="BN1822" s="54" t="str">
        <f t="shared" si="402"/>
        <v>ne</v>
      </c>
      <c r="BO1822" s="54" t="str">
        <f t="shared" si="403"/>
        <v>ne</v>
      </c>
      <c r="BP1822" s="54" t="str">
        <f t="shared" si="403"/>
        <v>ne</v>
      </c>
      <c r="BQ1822" s="54" t="str">
        <f t="shared" si="404"/>
        <v>ne</v>
      </c>
      <c r="BR1822" s="54" t="str">
        <f t="shared" si="405"/>
        <v>ne</v>
      </c>
      <c r="BS1822" s="54" t="str">
        <f t="shared" si="396"/>
        <v>ne</v>
      </c>
    </row>
    <row r="1823" spans="2:71" x14ac:dyDescent="0.2">
      <c r="B1823" s="54" t="e">
        <f>VLOOKUP(E1823,'VPS1'!$J$10:$J$29,1,FALSE)</f>
        <v>#N/A</v>
      </c>
      <c r="C1823" s="131" t="str">
        <f t="shared" si="397"/>
        <v/>
      </c>
      <c r="D1823" s="132"/>
      <c r="E1823" s="132"/>
      <c r="F1823" s="55"/>
      <c r="G1823" s="132"/>
      <c r="H1823" s="132"/>
      <c r="I1823" s="132"/>
      <c r="J1823" s="132"/>
      <c r="K1823" s="132"/>
      <c r="L1823" s="133"/>
      <c r="M1823" s="134"/>
      <c r="N1823" s="132"/>
      <c r="O1823" s="132"/>
      <c r="P1823" s="134" t="str">
        <f t="shared" si="398"/>
        <v>nepildyti</v>
      </c>
      <c r="Q1823" s="135" t="str">
        <f t="shared" si="39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06"/>
        <v>0</v>
      </c>
      <c r="BH1823" s="54">
        <f t="shared" si="399"/>
        <v>0</v>
      </c>
      <c r="BI1823" s="54">
        <f t="shared" si="394"/>
        <v>0</v>
      </c>
      <c r="BJ1823" s="54">
        <f t="shared" si="407"/>
        <v>0</v>
      </c>
      <c r="BK1823" s="54">
        <f t="shared" si="395"/>
        <v>0</v>
      </c>
      <c r="BL1823" s="54">
        <f t="shared" si="400"/>
        <v>0</v>
      </c>
      <c r="BM1823" s="54">
        <f t="shared" si="401"/>
        <v>0</v>
      </c>
      <c r="BN1823" s="54" t="str">
        <f t="shared" si="402"/>
        <v>ne</v>
      </c>
      <c r="BO1823" s="54" t="str">
        <f t="shared" si="403"/>
        <v>ne</v>
      </c>
      <c r="BP1823" s="54" t="str">
        <f t="shared" si="403"/>
        <v>ne</v>
      </c>
      <c r="BQ1823" s="54" t="str">
        <f t="shared" si="404"/>
        <v>ne</v>
      </c>
      <c r="BR1823" s="54" t="str">
        <f t="shared" si="405"/>
        <v>ne</v>
      </c>
      <c r="BS1823" s="54" t="str">
        <f t="shared" si="396"/>
        <v>ne</v>
      </c>
    </row>
    <row r="1824" spans="2:71" x14ac:dyDescent="0.2">
      <c r="B1824" s="54" t="e">
        <f>VLOOKUP(E1824,'VPS1'!$J$10:$J$29,1,FALSE)</f>
        <v>#N/A</v>
      </c>
      <c r="C1824" s="131" t="str">
        <f t="shared" si="397"/>
        <v/>
      </c>
      <c r="D1824" s="132"/>
      <c r="E1824" s="132"/>
      <c r="F1824" s="55"/>
      <c r="G1824" s="132"/>
      <c r="H1824" s="132"/>
      <c r="I1824" s="132"/>
      <c r="J1824" s="132"/>
      <c r="K1824" s="132"/>
      <c r="L1824" s="133"/>
      <c r="M1824" s="134"/>
      <c r="N1824" s="132"/>
      <c r="O1824" s="132"/>
      <c r="P1824" s="134" t="str">
        <f t="shared" si="398"/>
        <v>nepildyti</v>
      </c>
      <c r="Q1824" s="135" t="str">
        <f t="shared" si="39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06"/>
        <v>0</v>
      </c>
      <c r="BH1824" s="54">
        <f t="shared" si="399"/>
        <v>0</v>
      </c>
      <c r="BI1824" s="54">
        <f t="shared" si="394"/>
        <v>0</v>
      </c>
      <c r="BJ1824" s="54">
        <f t="shared" si="407"/>
        <v>0</v>
      </c>
      <c r="BK1824" s="54">
        <f t="shared" si="395"/>
        <v>0</v>
      </c>
      <c r="BL1824" s="54">
        <f t="shared" si="400"/>
        <v>0</v>
      </c>
      <c r="BM1824" s="54">
        <f t="shared" si="401"/>
        <v>0</v>
      </c>
      <c r="BN1824" s="54" t="str">
        <f t="shared" si="402"/>
        <v>ne</v>
      </c>
      <c r="BO1824" s="54" t="str">
        <f t="shared" si="403"/>
        <v>ne</v>
      </c>
      <c r="BP1824" s="54" t="str">
        <f t="shared" si="403"/>
        <v>ne</v>
      </c>
      <c r="BQ1824" s="54" t="str">
        <f t="shared" si="404"/>
        <v>ne</v>
      </c>
      <c r="BR1824" s="54" t="str">
        <f t="shared" si="405"/>
        <v>ne</v>
      </c>
      <c r="BS1824" s="54" t="str">
        <f t="shared" si="396"/>
        <v>ne</v>
      </c>
    </row>
    <row r="1825" spans="2:71" x14ac:dyDescent="0.2">
      <c r="B1825" s="54" t="e">
        <f>VLOOKUP(E1825,'VPS1'!$J$10:$J$29,1,FALSE)</f>
        <v>#N/A</v>
      </c>
      <c r="C1825" s="131" t="str">
        <f t="shared" si="397"/>
        <v/>
      </c>
      <c r="D1825" s="132"/>
      <c r="E1825" s="132"/>
      <c r="F1825" s="55"/>
      <c r="G1825" s="132"/>
      <c r="H1825" s="132"/>
      <c r="I1825" s="132"/>
      <c r="J1825" s="132"/>
      <c r="K1825" s="132"/>
      <c r="L1825" s="133"/>
      <c r="M1825" s="134"/>
      <c r="N1825" s="132"/>
      <c r="O1825" s="132"/>
      <c r="P1825" s="134" t="str">
        <f t="shared" si="398"/>
        <v>nepildyti</v>
      </c>
      <c r="Q1825" s="135" t="str">
        <f t="shared" si="39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06"/>
        <v>0</v>
      </c>
      <c r="BH1825" s="54">
        <f t="shared" si="399"/>
        <v>0</v>
      </c>
      <c r="BI1825" s="54">
        <f t="shared" si="394"/>
        <v>0</v>
      </c>
      <c r="BJ1825" s="54">
        <f t="shared" si="407"/>
        <v>0</v>
      </c>
      <c r="BK1825" s="54">
        <f t="shared" si="395"/>
        <v>0</v>
      </c>
      <c r="BL1825" s="54">
        <f t="shared" si="400"/>
        <v>0</v>
      </c>
      <c r="BM1825" s="54">
        <f t="shared" si="401"/>
        <v>0</v>
      </c>
      <c r="BN1825" s="54" t="str">
        <f t="shared" si="402"/>
        <v>ne</v>
      </c>
      <c r="BO1825" s="54" t="str">
        <f t="shared" si="403"/>
        <v>ne</v>
      </c>
      <c r="BP1825" s="54" t="str">
        <f t="shared" si="403"/>
        <v>ne</v>
      </c>
      <c r="BQ1825" s="54" t="str">
        <f t="shared" si="404"/>
        <v>ne</v>
      </c>
      <c r="BR1825" s="54" t="str">
        <f t="shared" si="405"/>
        <v>ne</v>
      </c>
      <c r="BS1825" s="54" t="str">
        <f t="shared" si="396"/>
        <v>ne</v>
      </c>
    </row>
    <row r="1826" spans="2:71" x14ac:dyDescent="0.2">
      <c r="B1826" s="54" t="e">
        <f>VLOOKUP(E1826,'VPS1'!$J$10:$J$29,1,FALSE)</f>
        <v>#N/A</v>
      </c>
      <c r="C1826" s="131" t="str">
        <f t="shared" si="397"/>
        <v/>
      </c>
      <c r="D1826" s="132"/>
      <c r="E1826" s="132"/>
      <c r="F1826" s="55"/>
      <c r="G1826" s="132"/>
      <c r="H1826" s="132"/>
      <c r="I1826" s="132"/>
      <c r="J1826" s="132"/>
      <c r="K1826" s="132"/>
      <c r="L1826" s="133"/>
      <c r="M1826" s="134"/>
      <c r="N1826" s="132"/>
      <c r="O1826" s="132"/>
      <c r="P1826" s="134" t="str">
        <f t="shared" si="398"/>
        <v>nepildyti</v>
      </c>
      <c r="Q1826" s="135" t="str">
        <f t="shared" si="39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06"/>
        <v>0</v>
      </c>
      <c r="BH1826" s="54">
        <f t="shared" si="399"/>
        <v>0</v>
      </c>
      <c r="BI1826" s="54">
        <f t="shared" si="394"/>
        <v>0</v>
      </c>
      <c r="BJ1826" s="54">
        <f t="shared" si="407"/>
        <v>0</v>
      </c>
      <c r="BK1826" s="54">
        <f t="shared" si="395"/>
        <v>0</v>
      </c>
      <c r="BL1826" s="54">
        <f t="shared" si="400"/>
        <v>0</v>
      </c>
      <c r="BM1826" s="54">
        <f t="shared" si="401"/>
        <v>0</v>
      </c>
      <c r="BN1826" s="54" t="str">
        <f t="shared" si="402"/>
        <v>ne</v>
      </c>
      <c r="BO1826" s="54" t="str">
        <f t="shared" si="403"/>
        <v>ne</v>
      </c>
      <c r="BP1826" s="54" t="str">
        <f t="shared" si="403"/>
        <v>ne</v>
      </c>
      <c r="BQ1826" s="54" t="str">
        <f t="shared" si="404"/>
        <v>ne</v>
      </c>
      <c r="BR1826" s="54" t="str">
        <f t="shared" si="405"/>
        <v>ne</v>
      </c>
      <c r="BS1826" s="54" t="str">
        <f t="shared" si="396"/>
        <v>ne</v>
      </c>
    </row>
    <row r="1827" spans="2:71" x14ac:dyDescent="0.2">
      <c r="B1827" s="54" t="e">
        <f>VLOOKUP(E1827,'VPS1'!$J$10:$J$29,1,FALSE)</f>
        <v>#N/A</v>
      </c>
      <c r="C1827" s="131" t="str">
        <f t="shared" si="397"/>
        <v/>
      </c>
      <c r="D1827" s="132"/>
      <c r="E1827" s="132"/>
      <c r="F1827" s="55"/>
      <c r="G1827" s="132"/>
      <c r="H1827" s="132"/>
      <c r="I1827" s="132"/>
      <c r="J1827" s="132"/>
      <c r="K1827" s="132"/>
      <c r="L1827" s="133"/>
      <c r="M1827" s="134"/>
      <c r="N1827" s="132"/>
      <c r="O1827" s="132"/>
      <c r="P1827" s="134" t="str">
        <f t="shared" si="398"/>
        <v>nepildyti</v>
      </c>
      <c r="Q1827" s="135" t="str">
        <f t="shared" si="39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06"/>
        <v>0</v>
      </c>
      <c r="BH1827" s="54">
        <f t="shared" si="399"/>
        <v>0</v>
      </c>
      <c r="BI1827" s="54">
        <f t="shared" si="394"/>
        <v>0</v>
      </c>
      <c r="BJ1827" s="54">
        <f t="shared" si="407"/>
        <v>0</v>
      </c>
      <c r="BK1827" s="54">
        <f t="shared" si="395"/>
        <v>0</v>
      </c>
      <c r="BL1827" s="54">
        <f t="shared" si="400"/>
        <v>0</v>
      </c>
      <c r="BM1827" s="54">
        <f t="shared" si="401"/>
        <v>0</v>
      </c>
      <c r="BN1827" s="54" t="str">
        <f t="shared" si="402"/>
        <v>ne</v>
      </c>
      <c r="BO1827" s="54" t="str">
        <f t="shared" si="403"/>
        <v>ne</v>
      </c>
      <c r="BP1827" s="54" t="str">
        <f t="shared" si="403"/>
        <v>ne</v>
      </c>
      <c r="BQ1827" s="54" t="str">
        <f t="shared" si="404"/>
        <v>ne</v>
      </c>
      <c r="BR1827" s="54" t="str">
        <f t="shared" si="405"/>
        <v>ne</v>
      </c>
      <c r="BS1827" s="54" t="str">
        <f t="shared" si="396"/>
        <v>ne</v>
      </c>
    </row>
    <row r="1828" spans="2:71" x14ac:dyDescent="0.2">
      <c r="B1828" s="54" t="e">
        <f>VLOOKUP(E1828,'VPS1'!$J$10:$J$29,1,FALSE)</f>
        <v>#N/A</v>
      </c>
      <c r="C1828" s="131" t="str">
        <f t="shared" si="397"/>
        <v/>
      </c>
      <c r="D1828" s="132"/>
      <c r="E1828" s="132"/>
      <c r="F1828" s="55"/>
      <c r="G1828" s="132"/>
      <c r="H1828" s="132"/>
      <c r="I1828" s="132"/>
      <c r="J1828" s="132"/>
      <c r="K1828" s="132"/>
      <c r="L1828" s="133"/>
      <c r="M1828" s="134"/>
      <c r="N1828" s="132"/>
      <c r="O1828" s="132"/>
      <c r="P1828" s="134" t="str">
        <f t="shared" si="398"/>
        <v>nepildyti</v>
      </c>
      <c r="Q1828" s="135" t="str">
        <f t="shared" si="39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06"/>
        <v>0</v>
      </c>
      <c r="BH1828" s="54">
        <f t="shared" si="399"/>
        <v>0</v>
      </c>
      <c r="BI1828" s="54">
        <f t="shared" si="394"/>
        <v>0</v>
      </c>
      <c r="BJ1828" s="54">
        <f t="shared" si="407"/>
        <v>0</v>
      </c>
      <c r="BK1828" s="54">
        <f t="shared" si="395"/>
        <v>0</v>
      </c>
      <c r="BL1828" s="54">
        <f t="shared" si="400"/>
        <v>0</v>
      </c>
      <c r="BM1828" s="54">
        <f t="shared" si="401"/>
        <v>0</v>
      </c>
      <c r="BN1828" s="54" t="str">
        <f t="shared" si="402"/>
        <v>ne</v>
      </c>
      <c r="BO1828" s="54" t="str">
        <f t="shared" si="403"/>
        <v>ne</v>
      </c>
      <c r="BP1828" s="54" t="str">
        <f t="shared" si="403"/>
        <v>ne</v>
      </c>
      <c r="BQ1828" s="54" t="str">
        <f t="shared" si="404"/>
        <v>ne</v>
      </c>
      <c r="BR1828" s="54" t="str">
        <f t="shared" si="405"/>
        <v>ne</v>
      </c>
      <c r="BS1828" s="54" t="str">
        <f t="shared" si="396"/>
        <v>ne</v>
      </c>
    </row>
    <row r="1829" spans="2:71" x14ac:dyDescent="0.2">
      <c r="B1829" s="54" t="e">
        <f>VLOOKUP(E1829,'VPS1'!$J$10:$J$29,1,FALSE)</f>
        <v>#N/A</v>
      </c>
      <c r="C1829" s="131" t="str">
        <f t="shared" si="397"/>
        <v/>
      </c>
      <c r="D1829" s="132"/>
      <c r="E1829" s="132"/>
      <c r="F1829" s="55"/>
      <c r="G1829" s="132"/>
      <c r="H1829" s="132"/>
      <c r="I1829" s="132"/>
      <c r="J1829" s="132"/>
      <c r="K1829" s="132"/>
      <c r="L1829" s="133"/>
      <c r="M1829" s="134"/>
      <c r="N1829" s="132"/>
      <c r="O1829" s="132"/>
      <c r="P1829" s="134" t="str">
        <f t="shared" si="398"/>
        <v>nepildyti</v>
      </c>
      <c r="Q1829" s="135" t="str">
        <f t="shared" si="39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06"/>
        <v>0</v>
      </c>
      <c r="BH1829" s="54">
        <f t="shared" si="399"/>
        <v>0</v>
      </c>
      <c r="BI1829" s="54">
        <f t="shared" si="394"/>
        <v>0</v>
      </c>
      <c r="BJ1829" s="54">
        <f t="shared" si="407"/>
        <v>0</v>
      </c>
      <c r="BK1829" s="54">
        <f t="shared" si="395"/>
        <v>0</v>
      </c>
      <c r="BL1829" s="54">
        <f t="shared" si="400"/>
        <v>0</v>
      </c>
      <c r="BM1829" s="54">
        <f t="shared" si="401"/>
        <v>0</v>
      </c>
      <c r="BN1829" s="54" t="str">
        <f t="shared" si="402"/>
        <v>ne</v>
      </c>
      <c r="BO1829" s="54" t="str">
        <f t="shared" si="403"/>
        <v>ne</v>
      </c>
      <c r="BP1829" s="54" t="str">
        <f t="shared" si="403"/>
        <v>ne</v>
      </c>
      <c r="BQ1829" s="54" t="str">
        <f t="shared" si="404"/>
        <v>ne</v>
      </c>
      <c r="BR1829" s="54" t="str">
        <f t="shared" si="405"/>
        <v>ne</v>
      </c>
      <c r="BS1829" s="54" t="str">
        <f t="shared" si="396"/>
        <v>ne</v>
      </c>
    </row>
    <row r="1830" spans="2:71" x14ac:dyDescent="0.2">
      <c r="B1830" s="54" t="e">
        <f>VLOOKUP(E1830,'VPS1'!$J$10:$J$29,1,FALSE)</f>
        <v>#N/A</v>
      </c>
      <c r="C1830" s="131" t="str">
        <f t="shared" si="397"/>
        <v/>
      </c>
      <c r="D1830" s="132"/>
      <c r="E1830" s="132"/>
      <c r="F1830" s="55"/>
      <c r="G1830" s="132"/>
      <c r="H1830" s="132"/>
      <c r="I1830" s="132"/>
      <c r="J1830" s="132"/>
      <c r="K1830" s="132"/>
      <c r="L1830" s="133"/>
      <c r="M1830" s="134"/>
      <c r="N1830" s="132"/>
      <c r="O1830" s="132"/>
      <c r="P1830" s="134" t="str">
        <f t="shared" si="398"/>
        <v>nepildyti</v>
      </c>
      <c r="Q1830" s="135" t="str">
        <f t="shared" si="39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06"/>
        <v>0</v>
      </c>
      <c r="BH1830" s="54">
        <f t="shared" si="399"/>
        <v>0</v>
      </c>
      <c r="BI1830" s="54">
        <f t="shared" si="394"/>
        <v>0</v>
      </c>
      <c r="BJ1830" s="54">
        <f t="shared" si="407"/>
        <v>0</v>
      </c>
      <c r="BK1830" s="54">
        <f t="shared" si="395"/>
        <v>0</v>
      </c>
      <c r="BL1830" s="54">
        <f t="shared" si="400"/>
        <v>0</v>
      </c>
      <c r="BM1830" s="54">
        <f t="shared" si="401"/>
        <v>0</v>
      </c>
      <c r="BN1830" s="54" t="str">
        <f t="shared" si="402"/>
        <v>ne</v>
      </c>
      <c r="BO1830" s="54" t="str">
        <f t="shared" si="403"/>
        <v>ne</v>
      </c>
      <c r="BP1830" s="54" t="str">
        <f t="shared" si="403"/>
        <v>ne</v>
      </c>
      <c r="BQ1830" s="54" t="str">
        <f t="shared" si="404"/>
        <v>ne</v>
      </c>
      <c r="BR1830" s="54" t="str">
        <f t="shared" si="405"/>
        <v>ne</v>
      </c>
      <c r="BS1830" s="54" t="str">
        <f t="shared" si="396"/>
        <v>ne</v>
      </c>
    </row>
    <row r="1831" spans="2:71" x14ac:dyDescent="0.2">
      <c r="B1831" s="54" t="e">
        <f>VLOOKUP(E1831,'VPS1'!$J$10:$J$29,1,FALSE)</f>
        <v>#N/A</v>
      </c>
      <c r="C1831" s="131" t="str">
        <f t="shared" si="397"/>
        <v/>
      </c>
      <c r="D1831" s="132"/>
      <c r="E1831" s="132"/>
      <c r="F1831" s="55"/>
      <c r="G1831" s="132"/>
      <c r="H1831" s="132"/>
      <c r="I1831" s="132"/>
      <c r="J1831" s="132"/>
      <c r="K1831" s="132"/>
      <c r="L1831" s="133"/>
      <c r="M1831" s="134"/>
      <c r="N1831" s="132"/>
      <c r="O1831" s="132"/>
      <c r="P1831" s="134" t="str">
        <f t="shared" si="398"/>
        <v>nepildyti</v>
      </c>
      <c r="Q1831" s="135" t="str">
        <f t="shared" si="39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06"/>
        <v>0</v>
      </c>
      <c r="BH1831" s="54">
        <f t="shared" si="399"/>
        <v>0</v>
      </c>
      <c r="BI1831" s="54">
        <f t="shared" si="394"/>
        <v>0</v>
      </c>
      <c r="BJ1831" s="54">
        <f t="shared" si="407"/>
        <v>0</v>
      </c>
      <c r="BK1831" s="54">
        <f t="shared" si="395"/>
        <v>0</v>
      </c>
      <c r="BL1831" s="54">
        <f t="shared" si="400"/>
        <v>0</v>
      </c>
      <c r="BM1831" s="54">
        <f t="shared" si="401"/>
        <v>0</v>
      </c>
      <c r="BN1831" s="54" t="str">
        <f t="shared" si="402"/>
        <v>ne</v>
      </c>
      <c r="BO1831" s="54" t="str">
        <f t="shared" si="403"/>
        <v>ne</v>
      </c>
      <c r="BP1831" s="54" t="str">
        <f t="shared" si="403"/>
        <v>ne</v>
      </c>
      <c r="BQ1831" s="54" t="str">
        <f t="shared" si="404"/>
        <v>ne</v>
      </c>
      <c r="BR1831" s="54" t="str">
        <f t="shared" si="405"/>
        <v>ne</v>
      </c>
      <c r="BS1831" s="54" t="str">
        <f t="shared" si="396"/>
        <v>ne</v>
      </c>
    </row>
    <row r="1832" spans="2:71" x14ac:dyDescent="0.2">
      <c r="B1832" s="54" t="e">
        <f>VLOOKUP(E1832,'VPS1'!$J$10:$J$29,1,FALSE)</f>
        <v>#N/A</v>
      </c>
      <c r="C1832" s="131" t="str">
        <f t="shared" si="397"/>
        <v/>
      </c>
      <c r="D1832" s="132"/>
      <c r="E1832" s="132"/>
      <c r="F1832" s="55"/>
      <c r="G1832" s="132"/>
      <c r="H1832" s="132"/>
      <c r="I1832" s="132"/>
      <c r="J1832" s="132"/>
      <c r="K1832" s="132"/>
      <c r="L1832" s="133"/>
      <c r="M1832" s="134"/>
      <c r="N1832" s="132"/>
      <c r="O1832" s="132"/>
      <c r="P1832" s="134" t="str">
        <f t="shared" si="398"/>
        <v>nepildyti</v>
      </c>
      <c r="Q1832" s="135" t="str">
        <f t="shared" si="39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06"/>
        <v>0</v>
      </c>
      <c r="BH1832" s="54">
        <f t="shared" si="399"/>
        <v>0</v>
      </c>
      <c r="BI1832" s="54">
        <f t="shared" si="394"/>
        <v>0</v>
      </c>
      <c r="BJ1832" s="54">
        <f t="shared" si="407"/>
        <v>0</v>
      </c>
      <c r="BK1832" s="54">
        <f t="shared" si="395"/>
        <v>0</v>
      </c>
      <c r="BL1832" s="54">
        <f t="shared" si="400"/>
        <v>0</v>
      </c>
      <c r="BM1832" s="54">
        <f t="shared" si="401"/>
        <v>0</v>
      </c>
      <c r="BN1832" s="54" t="str">
        <f t="shared" si="402"/>
        <v>ne</v>
      </c>
      <c r="BO1832" s="54" t="str">
        <f t="shared" si="403"/>
        <v>ne</v>
      </c>
      <c r="BP1832" s="54" t="str">
        <f t="shared" si="403"/>
        <v>ne</v>
      </c>
      <c r="BQ1832" s="54" t="str">
        <f t="shared" si="404"/>
        <v>ne</v>
      </c>
      <c r="BR1832" s="54" t="str">
        <f t="shared" si="405"/>
        <v>ne</v>
      </c>
      <c r="BS1832" s="54" t="str">
        <f t="shared" si="396"/>
        <v>ne</v>
      </c>
    </row>
    <row r="1833" spans="2:71" x14ac:dyDescent="0.2">
      <c r="B1833" s="54" t="e">
        <f>VLOOKUP(E1833,'VPS1'!$J$10:$J$29,1,FALSE)</f>
        <v>#N/A</v>
      </c>
      <c r="C1833" s="131" t="str">
        <f t="shared" si="397"/>
        <v/>
      </c>
      <c r="D1833" s="132"/>
      <c r="E1833" s="132"/>
      <c r="F1833" s="55"/>
      <c r="G1833" s="132"/>
      <c r="H1833" s="132"/>
      <c r="I1833" s="132"/>
      <c r="J1833" s="132"/>
      <c r="K1833" s="132"/>
      <c r="L1833" s="133"/>
      <c r="M1833" s="134"/>
      <c r="N1833" s="132"/>
      <c r="O1833" s="132"/>
      <c r="P1833" s="134" t="str">
        <f t="shared" si="398"/>
        <v>nepildyti</v>
      </c>
      <c r="Q1833" s="135" t="str">
        <f t="shared" si="39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06"/>
        <v>0</v>
      </c>
      <c r="BH1833" s="54">
        <f t="shared" si="399"/>
        <v>0</v>
      </c>
      <c r="BI1833" s="54">
        <f t="shared" si="394"/>
        <v>0</v>
      </c>
      <c r="BJ1833" s="54">
        <f t="shared" si="407"/>
        <v>0</v>
      </c>
      <c r="BK1833" s="54">
        <f t="shared" si="395"/>
        <v>0</v>
      </c>
      <c r="BL1833" s="54">
        <f t="shared" si="400"/>
        <v>0</v>
      </c>
      <c r="BM1833" s="54">
        <f t="shared" si="401"/>
        <v>0</v>
      </c>
      <c r="BN1833" s="54" t="str">
        <f t="shared" si="402"/>
        <v>ne</v>
      </c>
      <c r="BO1833" s="54" t="str">
        <f t="shared" si="403"/>
        <v>ne</v>
      </c>
      <c r="BP1833" s="54" t="str">
        <f t="shared" si="403"/>
        <v>ne</v>
      </c>
      <c r="BQ1833" s="54" t="str">
        <f t="shared" si="404"/>
        <v>ne</v>
      </c>
      <c r="BR1833" s="54" t="str">
        <f t="shared" si="405"/>
        <v>ne</v>
      </c>
      <c r="BS1833" s="54" t="str">
        <f t="shared" si="396"/>
        <v>ne</v>
      </c>
    </row>
    <row r="1834" spans="2:71" x14ac:dyDescent="0.2">
      <c r="B1834" s="54" t="e">
        <f>VLOOKUP(E1834,'VPS1'!$J$10:$J$29,1,FALSE)</f>
        <v>#N/A</v>
      </c>
      <c r="C1834" s="131" t="str">
        <f t="shared" si="397"/>
        <v/>
      </c>
      <c r="D1834" s="132"/>
      <c r="E1834" s="132"/>
      <c r="F1834" s="55"/>
      <c r="G1834" s="132"/>
      <c r="H1834" s="132"/>
      <c r="I1834" s="132"/>
      <c r="J1834" s="132"/>
      <c r="K1834" s="132"/>
      <c r="L1834" s="133"/>
      <c r="M1834" s="134"/>
      <c r="N1834" s="132"/>
      <c r="O1834" s="132"/>
      <c r="P1834" s="134" t="str">
        <f t="shared" si="398"/>
        <v>nepildyti</v>
      </c>
      <c r="Q1834" s="135" t="str">
        <f t="shared" si="39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06"/>
        <v>0</v>
      </c>
      <c r="BH1834" s="54">
        <f t="shared" si="399"/>
        <v>0</v>
      </c>
      <c r="BI1834" s="54">
        <f t="shared" si="394"/>
        <v>0</v>
      </c>
      <c r="BJ1834" s="54">
        <f t="shared" si="407"/>
        <v>0</v>
      </c>
      <c r="BK1834" s="54">
        <f t="shared" si="395"/>
        <v>0</v>
      </c>
      <c r="BL1834" s="54">
        <f t="shared" si="400"/>
        <v>0</v>
      </c>
      <c r="BM1834" s="54">
        <f t="shared" si="401"/>
        <v>0</v>
      </c>
      <c r="BN1834" s="54" t="str">
        <f t="shared" si="402"/>
        <v>ne</v>
      </c>
      <c r="BO1834" s="54" t="str">
        <f t="shared" si="403"/>
        <v>ne</v>
      </c>
      <c r="BP1834" s="54" t="str">
        <f t="shared" si="403"/>
        <v>ne</v>
      </c>
      <c r="BQ1834" s="54" t="str">
        <f t="shared" si="404"/>
        <v>ne</v>
      </c>
      <c r="BR1834" s="54" t="str">
        <f t="shared" si="405"/>
        <v>ne</v>
      </c>
      <c r="BS1834" s="54" t="str">
        <f t="shared" si="396"/>
        <v>ne</v>
      </c>
    </row>
    <row r="1835" spans="2:71" x14ac:dyDescent="0.2">
      <c r="B1835" s="54" t="e">
        <f>VLOOKUP(E1835,'VPS1'!$J$10:$J$29,1,FALSE)</f>
        <v>#N/A</v>
      </c>
      <c r="C1835" s="131" t="str">
        <f t="shared" si="397"/>
        <v/>
      </c>
      <c r="D1835" s="132"/>
      <c r="E1835" s="132"/>
      <c r="F1835" s="55"/>
      <c r="G1835" s="132"/>
      <c r="H1835" s="132"/>
      <c r="I1835" s="132"/>
      <c r="J1835" s="132"/>
      <c r="K1835" s="132"/>
      <c r="L1835" s="133"/>
      <c r="M1835" s="134"/>
      <c r="N1835" s="132"/>
      <c r="O1835" s="132"/>
      <c r="P1835" s="134" t="str">
        <f t="shared" si="398"/>
        <v>nepildyti</v>
      </c>
      <c r="Q1835" s="135" t="str">
        <f t="shared" si="39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06"/>
        <v>0</v>
      </c>
      <c r="BH1835" s="54">
        <f t="shared" si="399"/>
        <v>0</v>
      </c>
      <c r="BI1835" s="54">
        <f t="shared" si="394"/>
        <v>0</v>
      </c>
      <c r="BJ1835" s="54">
        <f t="shared" si="407"/>
        <v>0</v>
      </c>
      <c r="BK1835" s="54">
        <f t="shared" si="395"/>
        <v>0</v>
      </c>
      <c r="BL1835" s="54">
        <f t="shared" si="400"/>
        <v>0</v>
      </c>
      <c r="BM1835" s="54">
        <f t="shared" si="401"/>
        <v>0</v>
      </c>
      <c r="BN1835" s="54" t="str">
        <f t="shared" si="402"/>
        <v>ne</v>
      </c>
      <c r="BO1835" s="54" t="str">
        <f t="shared" si="403"/>
        <v>ne</v>
      </c>
      <c r="BP1835" s="54" t="str">
        <f t="shared" si="403"/>
        <v>ne</v>
      </c>
      <c r="BQ1835" s="54" t="str">
        <f t="shared" si="404"/>
        <v>ne</v>
      </c>
      <c r="BR1835" s="54" t="str">
        <f t="shared" si="405"/>
        <v>ne</v>
      </c>
      <c r="BS1835" s="54" t="str">
        <f t="shared" si="396"/>
        <v>ne</v>
      </c>
    </row>
    <row r="1836" spans="2:71" x14ac:dyDescent="0.2">
      <c r="B1836" s="54" t="e">
        <f>VLOOKUP(E1836,'VPS1'!$J$10:$J$29,1,FALSE)</f>
        <v>#N/A</v>
      </c>
      <c r="C1836" s="131" t="str">
        <f t="shared" si="397"/>
        <v/>
      </c>
      <c r="D1836" s="132"/>
      <c r="E1836" s="132"/>
      <c r="F1836" s="55"/>
      <c r="G1836" s="132"/>
      <c r="H1836" s="132"/>
      <c r="I1836" s="132"/>
      <c r="J1836" s="132"/>
      <c r="K1836" s="132"/>
      <c r="L1836" s="133"/>
      <c r="M1836" s="134"/>
      <c r="N1836" s="132"/>
      <c r="O1836" s="132"/>
      <c r="P1836" s="134" t="str">
        <f t="shared" si="398"/>
        <v>nepildyti</v>
      </c>
      <c r="Q1836" s="135" t="str">
        <f t="shared" si="39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06"/>
        <v>0</v>
      </c>
      <c r="BH1836" s="54">
        <f t="shared" si="399"/>
        <v>0</v>
      </c>
      <c r="BI1836" s="54">
        <f t="shared" si="394"/>
        <v>0</v>
      </c>
      <c r="BJ1836" s="54">
        <f t="shared" si="407"/>
        <v>0</v>
      </c>
      <c r="BK1836" s="54">
        <f t="shared" si="395"/>
        <v>0</v>
      </c>
      <c r="BL1836" s="54">
        <f t="shared" si="400"/>
        <v>0</v>
      </c>
      <c r="BM1836" s="54">
        <f t="shared" si="401"/>
        <v>0</v>
      </c>
      <c r="BN1836" s="54" t="str">
        <f t="shared" si="402"/>
        <v>ne</v>
      </c>
      <c r="BO1836" s="54" t="str">
        <f t="shared" si="403"/>
        <v>ne</v>
      </c>
      <c r="BP1836" s="54" t="str">
        <f t="shared" si="403"/>
        <v>ne</v>
      </c>
      <c r="BQ1836" s="54" t="str">
        <f t="shared" si="404"/>
        <v>ne</v>
      </c>
      <c r="BR1836" s="54" t="str">
        <f t="shared" si="405"/>
        <v>ne</v>
      </c>
      <c r="BS1836" s="54" t="str">
        <f t="shared" si="396"/>
        <v>ne</v>
      </c>
    </row>
    <row r="1837" spans="2:71" x14ac:dyDescent="0.2">
      <c r="B1837" s="54" t="e">
        <f>VLOOKUP(E1837,'VPS1'!$J$10:$J$29,1,FALSE)</f>
        <v>#N/A</v>
      </c>
      <c r="C1837" s="131" t="str">
        <f t="shared" si="397"/>
        <v/>
      </c>
      <c r="D1837" s="132"/>
      <c r="E1837" s="132"/>
      <c r="F1837" s="55"/>
      <c r="G1837" s="132"/>
      <c r="H1837" s="132"/>
      <c r="I1837" s="132"/>
      <c r="J1837" s="132"/>
      <c r="K1837" s="132"/>
      <c r="L1837" s="133"/>
      <c r="M1837" s="134"/>
      <c r="N1837" s="132"/>
      <c r="O1837" s="132"/>
      <c r="P1837" s="134" t="str">
        <f t="shared" si="398"/>
        <v>nepildyti</v>
      </c>
      <c r="Q1837" s="135" t="str">
        <f t="shared" si="39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06"/>
        <v>0</v>
      </c>
      <c r="BH1837" s="54">
        <f t="shared" si="399"/>
        <v>0</v>
      </c>
      <c r="BI1837" s="54">
        <f t="shared" si="394"/>
        <v>0</v>
      </c>
      <c r="BJ1837" s="54">
        <f t="shared" si="407"/>
        <v>0</v>
      </c>
      <c r="BK1837" s="54">
        <f t="shared" si="395"/>
        <v>0</v>
      </c>
      <c r="BL1837" s="54">
        <f t="shared" si="400"/>
        <v>0</v>
      </c>
      <c r="BM1837" s="54">
        <f t="shared" si="401"/>
        <v>0</v>
      </c>
      <c r="BN1837" s="54" t="str">
        <f t="shared" si="402"/>
        <v>ne</v>
      </c>
      <c r="BO1837" s="54" t="str">
        <f t="shared" si="403"/>
        <v>ne</v>
      </c>
      <c r="BP1837" s="54" t="str">
        <f t="shared" si="403"/>
        <v>ne</v>
      </c>
      <c r="BQ1837" s="54" t="str">
        <f t="shared" si="404"/>
        <v>ne</v>
      </c>
      <c r="BR1837" s="54" t="str">
        <f t="shared" si="405"/>
        <v>ne</v>
      </c>
      <c r="BS1837" s="54" t="str">
        <f t="shared" si="396"/>
        <v>ne</v>
      </c>
    </row>
    <row r="1838" spans="2:71" x14ac:dyDescent="0.2">
      <c r="B1838" s="54" t="e">
        <f>VLOOKUP(E1838,'VPS1'!$J$10:$J$29,1,FALSE)</f>
        <v>#N/A</v>
      </c>
      <c r="C1838" s="131" t="str">
        <f t="shared" si="397"/>
        <v/>
      </c>
      <c r="D1838" s="132"/>
      <c r="E1838" s="132"/>
      <c r="F1838" s="55"/>
      <c r="G1838" s="132"/>
      <c r="H1838" s="132"/>
      <c r="I1838" s="132"/>
      <c r="J1838" s="132"/>
      <c r="K1838" s="132"/>
      <c r="L1838" s="133"/>
      <c r="M1838" s="134"/>
      <c r="N1838" s="132"/>
      <c r="O1838" s="132"/>
      <c r="P1838" s="134" t="str">
        <f t="shared" si="398"/>
        <v>nepildyti</v>
      </c>
      <c r="Q1838" s="135" t="str">
        <f t="shared" si="39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06"/>
        <v>0</v>
      </c>
      <c r="BH1838" s="54">
        <f t="shared" si="399"/>
        <v>0</v>
      </c>
      <c r="BI1838" s="54">
        <f t="shared" si="394"/>
        <v>0</v>
      </c>
      <c r="BJ1838" s="54">
        <f t="shared" si="407"/>
        <v>0</v>
      </c>
      <c r="BK1838" s="54">
        <f t="shared" si="395"/>
        <v>0</v>
      </c>
      <c r="BL1838" s="54">
        <f t="shared" si="400"/>
        <v>0</v>
      </c>
      <c r="BM1838" s="54">
        <f t="shared" si="401"/>
        <v>0</v>
      </c>
      <c r="BN1838" s="54" t="str">
        <f t="shared" si="402"/>
        <v>ne</v>
      </c>
      <c r="BO1838" s="54" t="str">
        <f t="shared" si="403"/>
        <v>ne</v>
      </c>
      <c r="BP1838" s="54" t="str">
        <f t="shared" si="403"/>
        <v>ne</v>
      </c>
      <c r="BQ1838" s="54" t="str">
        <f t="shared" si="404"/>
        <v>ne</v>
      </c>
      <c r="BR1838" s="54" t="str">
        <f t="shared" si="405"/>
        <v>ne</v>
      </c>
      <c r="BS1838" s="54" t="str">
        <f t="shared" si="396"/>
        <v>ne</v>
      </c>
    </row>
    <row r="1839" spans="2:71" x14ac:dyDescent="0.2">
      <c r="B1839" s="54" t="e">
        <f>VLOOKUP(E1839,'VPS1'!$J$10:$J$29,1,FALSE)</f>
        <v>#N/A</v>
      </c>
      <c r="C1839" s="131" t="str">
        <f t="shared" si="397"/>
        <v/>
      </c>
      <c r="D1839" s="132"/>
      <c r="E1839" s="132"/>
      <c r="F1839" s="55"/>
      <c r="G1839" s="132"/>
      <c r="H1839" s="132"/>
      <c r="I1839" s="132"/>
      <c r="J1839" s="132"/>
      <c r="K1839" s="132"/>
      <c r="L1839" s="133"/>
      <c r="M1839" s="134"/>
      <c r="N1839" s="132"/>
      <c r="O1839" s="132"/>
      <c r="P1839" s="134" t="str">
        <f t="shared" si="398"/>
        <v>nepildyti</v>
      </c>
      <c r="Q1839" s="135" t="str">
        <f t="shared" si="39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06"/>
        <v>0</v>
      </c>
      <c r="BH1839" s="54">
        <f t="shared" si="399"/>
        <v>0</v>
      </c>
      <c r="BI1839" s="54">
        <f t="shared" si="394"/>
        <v>0</v>
      </c>
      <c r="BJ1839" s="54">
        <f t="shared" si="407"/>
        <v>0</v>
      </c>
      <c r="BK1839" s="54">
        <f t="shared" si="395"/>
        <v>0</v>
      </c>
      <c r="BL1839" s="54">
        <f t="shared" si="400"/>
        <v>0</v>
      </c>
      <c r="BM1839" s="54">
        <f t="shared" si="401"/>
        <v>0</v>
      </c>
      <c r="BN1839" s="54" t="str">
        <f t="shared" si="402"/>
        <v>ne</v>
      </c>
      <c r="BO1839" s="54" t="str">
        <f t="shared" si="403"/>
        <v>ne</v>
      </c>
      <c r="BP1839" s="54" t="str">
        <f t="shared" si="403"/>
        <v>ne</v>
      </c>
      <c r="BQ1839" s="54" t="str">
        <f t="shared" si="404"/>
        <v>ne</v>
      </c>
      <c r="BR1839" s="54" t="str">
        <f t="shared" si="405"/>
        <v>ne</v>
      </c>
      <c r="BS1839" s="54" t="str">
        <f t="shared" si="396"/>
        <v>ne</v>
      </c>
    </row>
    <row r="1840" spans="2:71" x14ac:dyDescent="0.2">
      <c r="B1840" s="54" t="e">
        <f>VLOOKUP(E1840,'VPS1'!$J$10:$J$29,1,FALSE)</f>
        <v>#N/A</v>
      </c>
      <c r="C1840" s="131" t="str">
        <f t="shared" si="397"/>
        <v/>
      </c>
      <c r="D1840" s="132"/>
      <c r="E1840" s="132"/>
      <c r="F1840" s="55"/>
      <c r="G1840" s="132"/>
      <c r="H1840" s="132"/>
      <c r="I1840" s="132"/>
      <c r="J1840" s="132"/>
      <c r="K1840" s="132"/>
      <c r="L1840" s="133"/>
      <c r="M1840" s="134"/>
      <c r="N1840" s="132"/>
      <c r="O1840" s="132"/>
      <c r="P1840" s="134" t="str">
        <f t="shared" si="398"/>
        <v>nepildyti</v>
      </c>
      <c r="Q1840" s="135" t="str">
        <f t="shared" si="39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06"/>
        <v>0</v>
      </c>
      <c r="BH1840" s="54">
        <f t="shared" si="399"/>
        <v>0</v>
      </c>
      <c r="BI1840" s="54">
        <f t="shared" si="394"/>
        <v>0</v>
      </c>
      <c r="BJ1840" s="54">
        <f t="shared" si="407"/>
        <v>0</v>
      </c>
      <c r="BK1840" s="54">
        <f t="shared" si="395"/>
        <v>0</v>
      </c>
      <c r="BL1840" s="54">
        <f t="shared" si="400"/>
        <v>0</v>
      </c>
      <c r="BM1840" s="54">
        <f t="shared" si="401"/>
        <v>0</v>
      </c>
      <c r="BN1840" s="54" t="str">
        <f t="shared" si="402"/>
        <v>ne</v>
      </c>
      <c r="BO1840" s="54" t="str">
        <f t="shared" si="403"/>
        <v>ne</v>
      </c>
      <c r="BP1840" s="54" t="str">
        <f t="shared" si="403"/>
        <v>ne</v>
      </c>
      <c r="BQ1840" s="54" t="str">
        <f t="shared" si="404"/>
        <v>ne</v>
      </c>
      <c r="BR1840" s="54" t="str">
        <f t="shared" si="405"/>
        <v>ne</v>
      </c>
      <c r="BS1840" s="54" t="str">
        <f t="shared" si="396"/>
        <v>ne</v>
      </c>
    </row>
    <row r="1841" spans="2:71" x14ac:dyDescent="0.2">
      <c r="B1841" s="54" t="e">
        <f>VLOOKUP(E1841,'VPS1'!$J$10:$J$29,1,FALSE)</f>
        <v>#N/A</v>
      </c>
      <c r="C1841" s="131" t="str">
        <f t="shared" si="397"/>
        <v/>
      </c>
      <c r="D1841" s="132"/>
      <c r="E1841" s="132"/>
      <c r="F1841" s="55"/>
      <c r="G1841" s="132"/>
      <c r="H1841" s="132"/>
      <c r="I1841" s="132"/>
      <c r="J1841" s="132"/>
      <c r="K1841" s="132"/>
      <c r="L1841" s="133"/>
      <c r="M1841" s="134"/>
      <c r="N1841" s="132"/>
      <c r="O1841" s="132"/>
      <c r="P1841" s="134" t="str">
        <f t="shared" si="398"/>
        <v>nepildyti</v>
      </c>
      <c r="Q1841" s="135" t="str">
        <f t="shared" si="39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06"/>
        <v>0</v>
      </c>
      <c r="BH1841" s="54">
        <f t="shared" si="399"/>
        <v>0</v>
      </c>
      <c r="BI1841" s="54">
        <f t="shared" si="394"/>
        <v>0</v>
      </c>
      <c r="BJ1841" s="54">
        <f t="shared" si="407"/>
        <v>0</v>
      </c>
      <c r="BK1841" s="54">
        <f t="shared" si="395"/>
        <v>0</v>
      </c>
      <c r="BL1841" s="54">
        <f t="shared" si="400"/>
        <v>0</v>
      </c>
      <c r="BM1841" s="54">
        <f t="shared" si="401"/>
        <v>0</v>
      </c>
      <c r="BN1841" s="54" t="str">
        <f t="shared" si="402"/>
        <v>ne</v>
      </c>
      <c r="BO1841" s="54" t="str">
        <f t="shared" si="403"/>
        <v>ne</v>
      </c>
      <c r="BP1841" s="54" t="str">
        <f t="shared" si="403"/>
        <v>ne</v>
      </c>
      <c r="BQ1841" s="54" t="str">
        <f t="shared" si="404"/>
        <v>ne</v>
      </c>
      <c r="BR1841" s="54" t="str">
        <f t="shared" si="405"/>
        <v>ne</v>
      </c>
      <c r="BS1841" s="54" t="str">
        <f t="shared" si="396"/>
        <v>ne</v>
      </c>
    </row>
    <row r="1842" spans="2:71" x14ac:dyDescent="0.2">
      <c r="B1842" s="54" t="e">
        <f>VLOOKUP(E1842,'VPS1'!$J$10:$J$29,1,FALSE)</f>
        <v>#N/A</v>
      </c>
      <c r="C1842" s="131" t="str">
        <f t="shared" si="397"/>
        <v/>
      </c>
      <c r="D1842" s="132"/>
      <c r="E1842" s="132"/>
      <c r="F1842" s="55"/>
      <c r="G1842" s="132"/>
      <c r="H1842" s="132"/>
      <c r="I1842" s="132"/>
      <c r="J1842" s="132"/>
      <c r="K1842" s="132"/>
      <c r="L1842" s="133"/>
      <c r="M1842" s="134"/>
      <c r="N1842" s="132"/>
      <c r="O1842" s="132"/>
      <c r="P1842" s="134" t="str">
        <f t="shared" si="398"/>
        <v>nepildyti</v>
      </c>
      <c r="Q1842" s="135" t="str">
        <f t="shared" si="39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06"/>
        <v>0</v>
      </c>
      <c r="BH1842" s="54">
        <f t="shared" si="399"/>
        <v>0</v>
      </c>
      <c r="BI1842" s="54">
        <f t="shared" si="394"/>
        <v>0</v>
      </c>
      <c r="BJ1842" s="54">
        <f t="shared" si="407"/>
        <v>0</v>
      </c>
      <c r="BK1842" s="54">
        <f t="shared" si="395"/>
        <v>0</v>
      </c>
      <c r="BL1842" s="54">
        <f t="shared" si="400"/>
        <v>0</v>
      </c>
      <c r="BM1842" s="54">
        <f t="shared" si="401"/>
        <v>0</v>
      </c>
      <c r="BN1842" s="54" t="str">
        <f t="shared" si="402"/>
        <v>ne</v>
      </c>
      <c r="BO1842" s="54" t="str">
        <f t="shared" si="403"/>
        <v>ne</v>
      </c>
      <c r="BP1842" s="54" t="str">
        <f t="shared" si="403"/>
        <v>ne</v>
      </c>
      <c r="BQ1842" s="54" t="str">
        <f t="shared" si="404"/>
        <v>ne</v>
      </c>
      <c r="BR1842" s="54" t="str">
        <f t="shared" si="405"/>
        <v>ne</v>
      </c>
      <c r="BS1842" s="54" t="str">
        <f t="shared" si="396"/>
        <v>ne</v>
      </c>
    </row>
    <row r="1843" spans="2:71" x14ac:dyDescent="0.2">
      <c r="B1843" s="54" t="e">
        <f>VLOOKUP(E1843,'VPS1'!$J$10:$J$29,1,FALSE)</f>
        <v>#N/A</v>
      </c>
      <c r="C1843" s="131" t="str">
        <f t="shared" si="397"/>
        <v/>
      </c>
      <c r="D1843" s="132"/>
      <c r="E1843" s="132"/>
      <c r="F1843" s="55"/>
      <c r="G1843" s="132"/>
      <c r="H1843" s="132"/>
      <c r="I1843" s="132"/>
      <c r="J1843" s="132"/>
      <c r="K1843" s="132"/>
      <c r="L1843" s="133"/>
      <c r="M1843" s="134"/>
      <c r="N1843" s="132"/>
      <c r="O1843" s="132"/>
      <c r="P1843" s="134" t="str">
        <f t="shared" si="398"/>
        <v>nepildyti</v>
      </c>
      <c r="Q1843" s="135" t="str">
        <f t="shared" si="39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06"/>
        <v>0</v>
      </c>
      <c r="BH1843" s="54">
        <f t="shared" si="399"/>
        <v>0</v>
      </c>
      <c r="BI1843" s="54">
        <f t="shared" si="394"/>
        <v>0</v>
      </c>
      <c r="BJ1843" s="54">
        <f t="shared" si="407"/>
        <v>0</v>
      </c>
      <c r="BK1843" s="54">
        <f t="shared" si="395"/>
        <v>0</v>
      </c>
      <c r="BL1843" s="54">
        <f t="shared" si="400"/>
        <v>0</v>
      </c>
      <c r="BM1843" s="54">
        <f t="shared" si="401"/>
        <v>0</v>
      </c>
      <c r="BN1843" s="54" t="str">
        <f t="shared" si="402"/>
        <v>ne</v>
      </c>
      <c r="BO1843" s="54" t="str">
        <f t="shared" si="403"/>
        <v>ne</v>
      </c>
      <c r="BP1843" s="54" t="str">
        <f t="shared" si="403"/>
        <v>ne</v>
      </c>
      <c r="BQ1843" s="54" t="str">
        <f t="shared" si="404"/>
        <v>ne</v>
      </c>
      <c r="BR1843" s="54" t="str">
        <f t="shared" si="405"/>
        <v>ne</v>
      </c>
      <c r="BS1843" s="54" t="str">
        <f t="shared" si="396"/>
        <v>ne</v>
      </c>
    </row>
    <row r="1844" spans="2:71" x14ac:dyDescent="0.2">
      <c r="B1844" s="54" t="e">
        <f>VLOOKUP(E1844,'VPS1'!$J$10:$J$29,1,FALSE)</f>
        <v>#N/A</v>
      </c>
      <c r="C1844" s="131" t="str">
        <f t="shared" si="397"/>
        <v/>
      </c>
      <c r="D1844" s="132"/>
      <c r="E1844" s="132"/>
      <c r="F1844" s="55"/>
      <c r="G1844" s="132"/>
      <c r="H1844" s="132"/>
      <c r="I1844" s="132"/>
      <c r="J1844" s="132"/>
      <c r="K1844" s="132"/>
      <c r="L1844" s="133"/>
      <c r="M1844" s="134"/>
      <c r="N1844" s="132"/>
      <c r="O1844" s="132"/>
      <c r="P1844" s="134" t="str">
        <f t="shared" si="398"/>
        <v>nepildyti</v>
      </c>
      <c r="Q1844" s="135" t="str">
        <f t="shared" si="39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06"/>
        <v>0</v>
      </c>
      <c r="BH1844" s="54">
        <f t="shared" si="399"/>
        <v>0</v>
      </c>
      <c r="BI1844" s="54">
        <f t="shared" si="394"/>
        <v>0</v>
      </c>
      <c r="BJ1844" s="54">
        <f t="shared" si="407"/>
        <v>0</v>
      </c>
      <c r="BK1844" s="54">
        <f t="shared" si="395"/>
        <v>0</v>
      </c>
      <c r="BL1844" s="54">
        <f t="shared" si="400"/>
        <v>0</v>
      </c>
      <c r="BM1844" s="54">
        <f t="shared" si="401"/>
        <v>0</v>
      </c>
      <c r="BN1844" s="54" t="str">
        <f t="shared" si="402"/>
        <v>ne</v>
      </c>
      <c r="BO1844" s="54" t="str">
        <f t="shared" si="403"/>
        <v>ne</v>
      </c>
      <c r="BP1844" s="54" t="str">
        <f t="shared" si="403"/>
        <v>ne</v>
      </c>
      <c r="BQ1844" s="54" t="str">
        <f t="shared" si="404"/>
        <v>ne</v>
      </c>
      <c r="BR1844" s="54" t="str">
        <f t="shared" si="405"/>
        <v>ne</v>
      </c>
      <c r="BS1844" s="54" t="str">
        <f t="shared" si="396"/>
        <v>ne</v>
      </c>
    </row>
    <row r="1845" spans="2:71" x14ac:dyDescent="0.2">
      <c r="B1845" s="54" t="e">
        <f>VLOOKUP(E1845,'VPS1'!$J$10:$J$29,1,FALSE)</f>
        <v>#N/A</v>
      </c>
      <c r="C1845" s="131" t="str">
        <f t="shared" si="397"/>
        <v/>
      </c>
      <c r="D1845" s="132"/>
      <c r="E1845" s="132"/>
      <c r="F1845" s="55"/>
      <c r="G1845" s="132"/>
      <c r="H1845" s="132"/>
      <c r="I1845" s="132"/>
      <c r="J1845" s="132"/>
      <c r="K1845" s="132"/>
      <c r="L1845" s="133"/>
      <c r="M1845" s="134"/>
      <c r="N1845" s="132"/>
      <c r="O1845" s="132"/>
      <c r="P1845" s="134" t="str">
        <f t="shared" si="398"/>
        <v>nepildyti</v>
      </c>
      <c r="Q1845" s="135" t="str">
        <f t="shared" si="39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06"/>
        <v>0</v>
      </c>
      <c r="BH1845" s="54">
        <f t="shared" si="399"/>
        <v>0</v>
      </c>
      <c r="BI1845" s="54">
        <f t="shared" si="394"/>
        <v>0</v>
      </c>
      <c r="BJ1845" s="54">
        <f t="shared" si="407"/>
        <v>0</v>
      </c>
      <c r="BK1845" s="54">
        <f t="shared" si="395"/>
        <v>0</v>
      </c>
      <c r="BL1845" s="54">
        <f t="shared" si="400"/>
        <v>0</v>
      </c>
      <c r="BM1845" s="54">
        <f t="shared" si="401"/>
        <v>0</v>
      </c>
      <c r="BN1845" s="54" t="str">
        <f t="shared" si="402"/>
        <v>ne</v>
      </c>
      <c r="BO1845" s="54" t="str">
        <f t="shared" si="403"/>
        <v>ne</v>
      </c>
      <c r="BP1845" s="54" t="str">
        <f t="shared" si="403"/>
        <v>ne</v>
      </c>
      <c r="BQ1845" s="54" t="str">
        <f t="shared" si="404"/>
        <v>ne</v>
      </c>
      <c r="BR1845" s="54" t="str">
        <f t="shared" si="405"/>
        <v>ne</v>
      </c>
      <c r="BS1845" s="54" t="str">
        <f t="shared" si="396"/>
        <v>ne</v>
      </c>
    </row>
    <row r="1846" spans="2:71" x14ac:dyDescent="0.2">
      <c r="B1846" s="54" t="e">
        <f>VLOOKUP(E1846,'VPS1'!$J$10:$J$29,1,FALSE)</f>
        <v>#N/A</v>
      </c>
      <c r="C1846" s="131" t="str">
        <f t="shared" si="397"/>
        <v/>
      </c>
      <c r="D1846" s="132"/>
      <c r="E1846" s="132"/>
      <c r="F1846" s="55"/>
      <c r="G1846" s="132"/>
      <c r="H1846" s="132"/>
      <c r="I1846" s="132"/>
      <c r="J1846" s="132"/>
      <c r="K1846" s="132"/>
      <c r="L1846" s="133"/>
      <c r="M1846" s="134"/>
      <c r="N1846" s="132"/>
      <c r="O1846" s="132"/>
      <c r="P1846" s="134" t="str">
        <f t="shared" si="398"/>
        <v>nepildyti</v>
      </c>
      <c r="Q1846" s="135" t="str">
        <f t="shared" si="39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06"/>
        <v>0</v>
      </c>
      <c r="BH1846" s="54">
        <f t="shared" si="399"/>
        <v>0</v>
      </c>
      <c r="BI1846" s="54">
        <f t="shared" si="394"/>
        <v>0</v>
      </c>
      <c r="BJ1846" s="54">
        <f t="shared" si="407"/>
        <v>0</v>
      </c>
      <c r="BK1846" s="54">
        <f t="shared" si="395"/>
        <v>0</v>
      </c>
      <c r="BL1846" s="54">
        <f t="shared" si="400"/>
        <v>0</v>
      </c>
      <c r="BM1846" s="54">
        <f t="shared" si="401"/>
        <v>0</v>
      </c>
      <c r="BN1846" s="54" t="str">
        <f t="shared" si="402"/>
        <v>ne</v>
      </c>
      <c r="BO1846" s="54" t="str">
        <f t="shared" si="403"/>
        <v>ne</v>
      </c>
      <c r="BP1846" s="54" t="str">
        <f t="shared" si="403"/>
        <v>ne</v>
      </c>
      <c r="BQ1846" s="54" t="str">
        <f t="shared" si="404"/>
        <v>ne</v>
      </c>
      <c r="BR1846" s="54" t="str">
        <f t="shared" si="405"/>
        <v>ne</v>
      </c>
      <c r="BS1846" s="54" t="str">
        <f t="shared" si="396"/>
        <v>ne</v>
      </c>
    </row>
    <row r="1847" spans="2:71" x14ac:dyDescent="0.2">
      <c r="B1847" s="54" t="e">
        <f>VLOOKUP(E1847,'VPS1'!$J$10:$J$29,1,FALSE)</f>
        <v>#N/A</v>
      </c>
      <c r="C1847" s="131" t="str">
        <f t="shared" si="397"/>
        <v/>
      </c>
      <c r="D1847" s="132"/>
      <c r="E1847" s="132"/>
      <c r="F1847" s="55"/>
      <c r="G1847" s="132"/>
      <c r="H1847" s="132"/>
      <c r="I1847" s="132"/>
      <c r="J1847" s="132"/>
      <c r="K1847" s="132"/>
      <c r="L1847" s="133"/>
      <c r="M1847" s="134"/>
      <c r="N1847" s="132"/>
      <c r="O1847" s="132"/>
      <c r="P1847" s="134" t="str">
        <f t="shared" si="398"/>
        <v>nepildyti</v>
      </c>
      <c r="Q1847" s="135" t="str">
        <f t="shared" si="39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06"/>
        <v>0</v>
      </c>
      <c r="BH1847" s="54">
        <f t="shared" si="399"/>
        <v>0</v>
      </c>
      <c r="BI1847" s="54">
        <f t="shared" si="394"/>
        <v>0</v>
      </c>
      <c r="BJ1847" s="54">
        <f t="shared" si="407"/>
        <v>0</v>
      </c>
      <c r="BK1847" s="54">
        <f t="shared" si="395"/>
        <v>0</v>
      </c>
      <c r="BL1847" s="54">
        <f t="shared" si="400"/>
        <v>0</v>
      </c>
      <c r="BM1847" s="54">
        <f t="shared" si="401"/>
        <v>0</v>
      </c>
      <c r="BN1847" s="54" t="str">
        <f t="shared" si="402"/>
        <v>ne</v>
      </c>
      <c r="BO1847" s="54" t="str">
        <f t="shared" si="403"/>
        <v>ne</v>
      </c>
      <c r="BP1847" s="54" t="str">
        <f t="shared" si="403"/>
        <v>ne</v>
      </c>
      <c r="BQ1847" s="54" t="str">
        <f t="shared" si="404"/>
        <v>ne</v>
      </c>
      <c r="BR1847" s="54" t="str">
        <f t="shared" si="405"/>
        <v>ne</v>
      </c>
      <c r="BS1847" s="54" t="str">
        <f t="shared" si="396"/>
        <v>ne</v>
      </c>
    </row>
    <row r="1848" spans="2:71" x14ac:dyDescent="0.2">
      <c r="B1848" s="54" t="e">
        <f>VLOOKUP(E1848,'VPS1'!$J$10:$J$29,1,FALSE)</f>
        <v>#N/A</v>
      </c>
      <c r="C1848" s="131" t="str">
        <f t="shared" si="397"/>
        <v/>
      </c>
      <c r="D1848" s="132"/>
      <c r="E1848" s="132"/>
      <c r="F1848" s="55"/>
      <c r="G1848" s="132"/>
      <c r="H1848" s="132"/>
      <c r="I1848" s="132"/>
      <c r="J1848" s="132"/>
      <c r="K1848" s="132"/>
      <c r="L1848" s="133"/>
      <c r="M1848" s="134"/>
      <c r="N1848" s="132"/>
      <c r="O1848" s="132"/>
      <c r="P1848" s="134" t="str">
        <f t="shared" si="398"/>
        <v>nepildyti</v>
      </c>
      <c r="Q1848" s="135" t="str">
        <f t="shared" si="39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06"/>
        <v>0</v>
      </c>
      <c r="BH1848" s="54">
        <f t="shared" si="399"/>
        <v>0</v>
      </c>
      <c r="BI1848" s="54">
        <f t="shared" si="394"/>
        <v>0</v>
      </c>
      <c r="BJ1848" s="54">
        <f t="shared" si="407"/>
        <v>0</v>
      </c>
      <c r="BK1848" s="54">
        <f t="shared" si="395"/>
        <v>0</v>
      </c>
      <c r="BL1848" s="54">
        <f t="shared" si="400"/>
        <v>0</v>
      </c>
      <c r="BM1848" s="54">
        <f t="shared" si="401"/>
        <v>0</v>
      </c>
      <c r="BN1848" s="54" t="str">
        <f t="shared" si="402"/>
        <v>ne</v>
      </c>
      <c r="BO1848" s="54" t="str">
        <f t="shared" si="403"/>
        <v>ne</v>
      </c>
      <c r="BP1848" s="54" t="str">
        <f t="shared" si="403"/>
        <v>ne</v>
      </c>
      <c r="BQ1848" s="54" t="str">
        <f t="shared" si="404"/>
        <v>ne</v>
      </c>
      <c r="BR1848" s="54" t="str">
        <f t="shared" si="405"/>
        <v>ne</v>
      </c>
      <c r="BS1848" s="54" t="str">
        <f t="shared" si="396"/>
        <v>ne</v>
      </c>
    </row>
    <row r="1849" spans="2:71" x14ac:dyDescent="0.2">
      <c r="B1849" s="54" t="e">
        <f>VLOOKUP(E1849,'VPS1'!$J$10:$J$29,1,FALSE)</f>
        <v>#N/A</v>
      </c>
      <c r="C1849" s="131" t="str">
        <f t="shared" si="397"/>
        <v/>
      </c>
      <c r="D1849" s="132"/>
      <c r="E1849" s="132"/>
      <c r="F1849" s="55"/>
      <c r="G1849" s="132"/>
      <c r="H1849" s="132"/>
      <c r="I1849" s="132"/>
      <c r="J1849" s="132"/>
      <c r="K1849" s="132"/>
      <c r="L1849" s="133"/>
      <c r="M1849" s="134"/>
      <c r="N1849" s="132"/>
      <c r="O1849" s="132"/>
      <c r="P1849" s="134" t="str">
        <f t="shared" si="398"/>
        <v>nepildyti</v>
      </c>
      <c r="Q1849" s="135" t="str">
        <f t="shared" si="39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06"/>
        <v>0</v>
      </c>
      <c r="BH1849" s="54">
        <f t="shared" si="399"/>
        <v>0</v>
      </c>
      <c r="BI1849" s="54">
        <f t="shared" si="394"/>
        <v>0</v>
      </c>
      <c r="BJ1849" s="54">
        <f t="shared" si="407"/>
        <v>0</v>
      </c>
      <c r="BK1849" s="54">
        <f t="shared" si="395"/>
        <v>0</v>
      </c>
      <c r="BL1849" s="54">
        <f t="shared" si="400"/>
        <v>0</v>
      </c>
      <c r="BM1849" s="54">
        <f t="shared" si="401"/>
        <v>0</v>
      </c>
      <c r="BN1849" s="54" t="str">
        <f t="shared" si="402"/>
        <v>ne</v>
      </c>
      <c r="BO1849" s="54" t="str">
        <f t="shared" si="403"/>
        <v>ne</v>
      </c>
      <c r="BP1849" s="54" t="str">
        <f t="shared" si="403"/>
        <v>ne</v>
      </c>
      <c r="BQ1849" s="54" t="str">
        <f t="shared" si="404"/>
        <v>ne</v>
      </c>
      <c r="BR1849" s="54" t="str">
        <f t="shared" si="405"/>
        <v>ne</v>
      </c>
      <c r="BS1849" s="54" t="str">
        <f t="shared" si="396"/>
        <v>ne</v>
      </c>
    </row>
    <row r="1850" spans="2:71" x14ac:dyDescent="0.2">
      <c r="B1850" s="54" t="e">
        <f>VLOOKUP(E1850,'VPS1'!$J$10:$J$29,1,FALSE)</f>
        <v>#N/A</v>
      </c>
      <c r="C1850" s="131" t="str">
        <f t="shared" si="397"/>
        <v/>
      </c>
      <c r="D1850" s="132"/>
      <c r="E1850" s="132"/>
      <c r="F1850" s="55"/>
      <c r="G1850" s="132"/>
      <c r="H1850" s="132"/>
      <c r="I1850" s="132"/>
      <c r="J1850" s="132"/>
      <c r="K1850" s="132"/>
      <c r="L1850" s="133"/>
      <c r="M1850" s="134"/>
      <c r="N1850" s="132"/>
      <c r="O1850" s="132"/>
      <c r="P1850" s="134" t="str">
        <f t="shared" si="398"/>
        <v>nepildyti</v>
      </c>
      <c r="Q1850" s="135" t="str">
        <f t="shared" si="39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06"/>
        <v>0</v>
      </c>
      <c r="BH1850" s="54">
        <f t="shared" si="399"/>
        <v>0</v>
      </c>
      <c r="BI1850" s="54">
        <f t="shared" si="394"/>
        <v>0</v>
      </c>
      <c r="BJ1850" s="54">
        <f t="shared" si="407"/>
        <v>0</v>
      </c>
      <c r="BK1850" s="54">
        <f t="shared" si="395"/>
        <v>0</v>
      </c>
      <c r="BL1850" s="54">
        <f t="shared" si="400"/>
        <v>0</v>
      </c>
      <c r="BM1850" s="54">
        <f t="shared" si="401"/>
        <v>0</v>
      </c>
      <c r="BN1850" s="54" t="str">
        <f t="shared" si="402"/>
        <v>ne</v>
      </c>
      <c r="BO1850" s="54" t="str">
        <f t="shared" si="403"/>
        <v>ne</v>
      </c>
      <c r="BP1850" s="54" t="str">
        <f t="shared" si="403"/>
        <v>ne</v>
      </c>
      <c r="BQ1850" s="54" t="str">
        <f t="shared" si="404"/>
        <v>ne</v>
      </c>
      <c r="BR1850" s="54" t="str">
        <f t="shared" si="405"/>
        <v>ne</v>
      </c>
      <c r="BS1850" s="54" t="str">
        <f t="shared" si="396"/>
        <v>ne</v>
      </c>
    </row>
    <row r="1851" spans="2:71" x14ac:dyDescent="0.2">
      <c r="B1851" s="54" t="e">
        <f>VLOOKUP(E1851,'VPS1'!$J$10:$J$29,1,FALSE)</f>
        <v>#N/A</v>
      </c>
      <c r="C1851" s="131" t="str">
        <f t="shared" si="397"/>
        <v/>
      </c>
      <c r="D1851" s="132"/>
      <c r="E1851" s="132"/>
      <c r="F1851" s="55"/>
      <c r="G1851" s="132"/>
      <c r="H1851" s="132"/>
      <c r="I1851" s="132"/>
      <c r="J1851" s="132"/>
      <c r="K1851" s="132"/>
      <c r="L1851" s="133"/>
      <c r="M1851" s="134"/>
      <c r="N1851" s="132"/>
      <c r="O1851" s="132"/>
      <c r="P1851" s="134" t="str">
        <f t="shared" si="398"/>
        <v>nepildyti</v>
      </c>
      <c r="Q1851" s="135" t="str">
        <f t="shared" si="39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06"/>
        <v>0</v>
      </c>
      <c r="BH1851" s="54">
        <f t="shared" si="399"/>
        <v>0</v>
      </c>
      <c r="BI1851" s="54">
        <f t="shared" si="394"/>
        <v>0</v>
      </c>
      <c r="BJ1851" s="54">
        <f t="shared" si="407"/>
        <v>0</v>
      </c>
      <c r="BK1851" s="54">
        <f t="shared" si="395"/>
        <v>0</v>
      </c>
      <c r="BL1851" s="54">
        <f t="shared" si="400"/>
        <v>0</v>
      </c>
      <c r="BM1851" s="54">
        <f t="shared" si="401"/>
        <v>0</v>
      </c>
      <c r="BN1851" s="54" t="str">
        <f t="shared" si="402"/>
        <v>ne</v>
      </c>
      <c r="BO1851" s="54" t="str">
        <f t="shared" si="403"/>
        <v>ne</v>
      </c>
      <c r="BP1851" s="54" t="str">
        <f t="shared" si="403"/>
        <v>ne</v>
      </c>
      <c r="BQ1851" s="54" t="str">
        <f t="shared" si="404"/>
        <v>ne</v>
      </c>
      <c r="BR1851" s="54" t="str">
        <f t="shared" si="405"/>
        <v>ne</v>
      </c>
      <c r="BS1851" s="54" t="str">
        <f t="shared" si="396"/>
        <v>ne</v>
      </c>
    </row>
    <row r="1852" spans="2:71" x14ac:dyDescent="0.2">
      <c r="B1852" s="54" t="e">
        <f>VLOOKUP(E1852,'VPS1'!$J$10:$J$29,1,FALSE)</f>
        <v>#N/A</v>
      </c>
      <c r="C1852" s="131" t="str">
        <f t="shared" si="397"/>
        <v/>
      </c>
      <c r="D1852" s="132"/>
      <c r="E1852" s="132"/>
      <c r="F1852" s="55"/>
      <c r="G1852" s="132"/>
      <c r="H1852" s="132"/>
      <c r="I1852" s="132"/>
      <c r="J1852" s="132"/>
      <c r="K1852" s="132"/>
      <c r="L1852" s="133"/>
      <c r="M1852" s="134"/>
      <c r="N1852" s="132"/>
      <c r="O1852" s="132"/>
      <c r="P1852" s="134" t="str">
        <f t="shared" si="398"/>
        <v>nepildyti</v>
      </c>
      <c r="Q1852" s="135" t="str">
        <f t="shared" si="39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06"/>
        <v>0</v>
      </c>
      <c r="BH1852" s="54">
        <f t="shared" si="399"/>
        <v>0</v>
      </c>
      <c r="BI1852" s="54">
        <f t="shared" si="394"/>
        <v>0</v>
      </c>
      <c r="BJ1852" s="54">
        <f t="shared" si="407"/>
        <v>0</v>
      </c>
      <c r="BK1852" s="54">
        <f t="shared" si="395"/>
        <v>0</v>
      </c>
      <c r="BL1852" s="54">
        <f t="shared" si="400"/>
        <v>0</v>
      </c>
      <c r="BM1852" s="54">
        <f t="shared" si="401"/>
        <v>0</v>
      </c>
      <c r="BN1852" s="54" t="str">
        <f t="shared" si="402"/>
        <v>ne</v>
      </c>
      <c r="BO1852" s="54" t="str">
        <f t="shared" si="403"/>
        <v>ne</v>
      </c>
      <c r="BP1852" s="54" t="str">
        <f t="shared" si="403"/>
        <v>ne</v>
      </c>
      <c r="BQ1852" s="54" t="str">
        <f t="shared" si="404"/>
        <v>ne</v>
      </c>
      <c r="BR1852" s="54" t="str">
        <f t="shared" si="405"/>
        <v>ne</v>
      </c>
      <c r="BS1852" s="54" t="str">
        <f t="shared" si="396"/>
        <v>ne</v>
      </c>
    </row>
    <row r="1853" spans="2:71" x14ac:dyDescent="0.2">
      <c r="B1853" s="54" t="e">
        <f>VLOOKUP(E1853,'VPS1'!$J$10:$J$29,1,FALSE)</f>
        <v>#N/A</v>
      </c>
      <c r="C1853" s="131" t="str">
        <f t="shared" si="397"/>
        <v/>
      </c>
      <c r="D1853" s="132"/>
      <c r="E1853" s="132"/>
      <c r="F1853" s="55"/>
      <c r="G1853" s="132"/>
      <c r="H1853" s="132"/>
      <c r="I1853" s="132"/>
      <c r="J1853" s="132"/>
      <c r="K1853" s="132"/>
      <c r="L1853" s="133"/>
      <c r="M1853" s="134"/>
      <c r="N1853" s="132"/>
      <c r="O1853" s="132"/>
      <c r="P1853" s="134" t="str">
        <f t="shared" si="398"/>
        <v>nepildyti</v>
      </c>
      <c r="Q1853" s="135" t="str">
        <f t="shared" si="39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06"/>
        <v>0</v>
      </c>
      <c r="BH1853" s="54">
        <f t="shared" si="399"/>
        <v>0</v>
      </c>
      <c r="BI1853" s="54">
        <f t="shared" si="394"/>
        <v>0</v>
      </c>
      <c r="BJ1853" s="54">
        <f t="shared" si="407"/>
        <v>0</v>
      </c>
      <c r="BK1853" s="54">
        <f t="shared" si="395"/>
        <v>0</v>
      </c>
      <c r="BL1853" s="54">
        <f t="shared" si="400"/>
        <v>0</v>
      </c>
      <c r="BM1853" s="54">
        <f t="shared" si="401"/>
        <v>0</v>
      </c>
      <c r="BN1853" s="54" t="str">
        <f t="shared" si="402"/>
        <v>ne</v>
      </c>
      <c r="BO1853" s="54" t="str">
        <f t="shared" si="403"/>
        <v>ne</v>
      </c>
      <c r="BP1853" s="54" t="str">
        <f t="shared" si="403"/>
        <v>ne</v>
      </c>
      <c r="BQ1853" s="54" t="str">
        <f t="shared" si="404"/>
        <v>ne</v>
      </c>
      <c r="BR1853" s="54" t="str">
        <f t="shared" si="405"/>
        <v>ne</v>
      </c>
      <c r="BS1853" s="54" t="str">
        <f t="shared" si="396"/>
        <v>ne</v>
      </c>
    </row>
    <row r="1854" spans="2:71" x14ac:dyDescent="0.2">
      <c r="B1854" s="54" t="e">
        <f>VLOOKUP(E1854,'VPS1'!$J$10:$J$29,1,FALSE)</f>
        <v>#N/A</v>
      </c>
      <c r="C1854" s="131" t="str">
        <f t="shared" si="397"/>
        <v/>
      </c>
      <c r="D1854" s="132"/>
      <c r="E1854" s="132"/>
      <c r="F1854" s="55"/>
      <c r="G1854" s="132"/>
      <c r="H1854" s="132"/>
      <c r="I1854" s="132"/>
      <c r="J1854" s="132"/>
      <c r="K1854" s="132"/>
      <c r="L1854" s="133"/>
      <c r="M1854" s="134"/>
      <c r="N1854" s="132"/>
      <c r="O1854" s="132"/>
      <c r="P1854" s="134" t="str">
        <f t="shared" si="398"/>
        <v>nepildyti</v>
      </c>
      <c r="Q1854" s="135" t="str">
        <f t="shared" si="39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06"/>
        <v>0</v>
      </c>
      <c r="BH1854" s="54">
        <f t="shared" si="399"/>
        <v>0</v>
      </c>
      <c r="BI1854" s="54">
        <f t="shared" si="394"/>
        <v>0</v>
      </c>
      <c r="BJ1854" s="54">
        <f t="shared" si="407"/>
        <v>0</v>
      </c>
      <c r="BK1854" s="54">
        <f t="shared" si="395"/>
        <v>0</v>
      </c>
      <c r="BL1854" s="54">
        <f t="shared" si="400"/>
        <v>0</v>
      </c>
      <c r="BM1854" s="54">
        <f t="shared" si="401"/>
        <v>0</v>
      </c>
      <c r="BN1854" s="54" t="str">
        <f t="shared" si="402"/>
        <v>ne</v>
      </c>
      <c r="BO1854" s="54" t="str">
        <f t="shared" si="403"/>
        <v>ne</v>
      </c>
      <c r="BP1854" s="54" t="str">
        <f t="shared" si="403"/>
        <v>ne</v>
      </c>
      <c r="BQ1854" s="54" t="str">
        <f t="shared" si="404"/>
        <v>ne</v>
      </c>
      <c r="BR1854" s="54" t="str">
        <f t="shared" si="405"/>
        <v>ne</v>
      </c>
      <c r="BS1854" s="54" t="str">
        <f t="shared" si="396"/>
        <v>ne</v>
      </c>
    </row>
    <row r="1855" spans="2:71" x14ac:dyDescent="0.2">
      <c r="B1855" s="54" t="e">
        <f>VLOOKUP(E1855,'VPS1'!$J$10:$J$29,1,FALSE)</f>
        <v>#N/A</v>
      </c>
      <c r="C1855" s="131" t="str">
        <f t="shared" si="397"/>
        <v/>
      </c>
      <c r="D1855" s="132"/>
      <c r="E1855" s="132"/>
      <c r="F1855" s="55"/>
      <c r="G1855" s="132"/>
      <c r="H1855" s="132"/>
      <c r="I1855" s="132"/>
      <c r="J1855" s="132"/>
      <c r="K1855" s="132"/>
      <c r="L1855" s="133"/>
      <c r="M1855" s="134"/>
      <c r="N1855" s="132"/>
      <c r="O1855" s="132"/>
      <c r="P1855" s="134" t="str">
        <f t="shared" si="398"/>
        <v>nepildyti</v>
      </c>
      <c r="Q1855" s="135" t="str">
        <f t="shared" si="39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06"/>
        <v>0</v>
      </c>
      <c r="BH1855" s="54">
        <f t="shared" si="399"/>
        <v>0</v>
      </c>
      <c r="BI1855" s="54">
        <f t="shared" si="394"/>
        <v>0</v>
      </c>
      <c r="BJ1855" s="54">
        <f t="shared" si="407"/>
        <v>0</v>
      </c>
      <c r="BK1855" s="54">
        <f t="shared" si="395"/>
        <v>0</v>
      </c>
      <c r="BL1855" s="54">
        <f t="shared" si="400"/>
        <v>0</v>
      </c>
      <c r="BM1855" s="54">
        <f t="shared" si="401"/>
        <v>0</v>
      </c>
      <c r="BN1855" s="54" t="str">
        <f t="shared" si="402"/>
        <v>ne</v>
      </c>
      <c r="BO1855" s="54" t="str">
        <f t="shared" si="403"/>
        <v>ne</v>
      </c>
      <c r="BP1855" s="54" t="str">
        <f t="shared" si="403"/>
        <v>ne</v>
      </c>
      <c r="BQ1855" s="54" t="str">
        <f t="shared" si="404"/>
        <v>ne</v>
      </c>
      <c r="BR1855" s="54" t="str">
        <f t="shared" si="405"/>
        <v>ne</v>
      </c>
      <c r="BS1855" s="54" t="str">
        <f t="shared" si="396"/>
        <v>ne</v>
      </c>
    </row>
    <row r="1856" spans="2:71" x14ac:dyDescent="0.2">
      <c r="B1856" s="54" t="e">
        <f>VLOOKUP(E1856,'VPS1'!$J$10:$J$29,1,FALSE)</f>
        <v>#N/A</v>
      </c>
      <c r="C1856" s="131" t="str">
        <f t="shared" si="397"/>
        <v/>
      </c>
      <c r="D1856" s="132"/>
      <c r="E1856" s="132"/>
      <c r="F1856" s="55"/>
      <c r="G1856" s="132"/>
      <c r="H1856" s="132"/>
      <c r="I1856" s="132"/>
      <c r="J1856" s="132"/>
      <c r="K1856" s="132"/>
      <c r="L1856" s="133"/>
      <c r="M1856" s="134"/>
      <c r="N1856" s="132"/>
      <c r="O1856" s="132"/>
      <c r="P1856" s="134" t="str">
        <f t="shared" si="398"/>
        <v>nepildyti</v>
      </c>
      <c r="Q1856" s="135" t="str">
        <f t="shared" si="39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06"/>
        <v>0</v>
      </c>
      <c r="BH1856" s="54">
        <f t="shared" si="399"/>
        <v>0</v>
      </c>
      <c r="BI1856" s="54">
        <f t="shared" si="394"/>
        <v>0</v>
      </c>
      <c r="BJ1856" s="54">
        <f t="shared" si="407"/>
        <v>0</v>
      </c>
      <c r="BK1856" s="54">
        <f t="shared" si="395"/>
        <v>0</v>
      </c>
      <c r="BL1856" s="54">
        <f t="shared" si="400"/>
        <v>0</v>
      </c>
      <c r="BM1856" s="54">
        <f t="shared" si="401"/>
        <v>0</v>
      </c>
      <c r="BN1856" s="54" t="str">
        <f t="shared" si="402"/>
        <v>ne</v>
      </c>
      <c r="BO1856" s="54" t="str">
        <f t="shared" si="403"/>
        <v>ne</v>
      </c>
      <c r="BP1856" s="54" t="str">
        <f t="shared" si="403"/>
        <v>ne</v>
      </c>
      <c r="BQ1856" s="54" t="str">
        <f t="shared" si="404"/>
        <v>ne</v>
      </c>
      <c r="BR1856" s="54" t="str">
        <f t="shared" si="405"/>
        <v>ne</v>
      </c>
      <c r="BS1856" s="54" t="str">
        <f t="shared" si="396"/>
        <v>ne</v>
      </c>
    </row>
    <row r="1857" spans="2:71" x14ac:dyDescent="0.2">
      <c r="B1857" s="54" t="e">
        <f>VLOOKUP(E1857,'VPS1'!$J$10:$J$29,1,FALSE)</f>
        <v>#N/A</v>
      </c>
      <c r="C1857" s="131" t="str">
        <f t="shared" si="397"/>
        <v/>
      </c>
      <c r="D1857" s="132"/>
      <c r="E1857" s="132"/>
      <c r="F1857" s="55"/>
      <c r="G1857" s="132"/>
      <c r="H1857" s="132"/>
      <c r="I1857" s="132"/>
      <c r="J1857" s="132"/>
      <c r="K1857" s="132"/>
      <c r="L1857" s="133"/>
      <c r="M1857" s="134"/>
      <c r="N1857" s="132"/>
      <c r="O1857" s="132"/>
      <c r="P1857" s="134" t="str">
        <f t="shared" si="398"/>
        <v>nepildyti</v>
      </c>
      <c r="Q1857" s="135" t="str">
        <f t="shared" si="39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06"/>
        <v>0</v>
      </c>
      <c r="BH1857" s="54">
        <f t="shared" si="399"/>
        <v>0</v>
      </c>
      <c r="BI1857" s="54">
        <f t="shared" si="394"/>
        <v>0</v>
      </c>
      <c r="BJ1857" s="54">
        <f t="shared" si="407"/>
        <v>0</v>
      </c>
      <c r="BK1857" s="54">
        <f t="shared" si="395"/>
        <v>0</v>
      </c>
      <c r="BL1857" s="54">
        <f t="shared" si="400"/>
        <v>0</v>
      </c>
      <c r="BM1857" s="54">
        <f t="shared" si="401"/>
        <v>0</v>
      </c>
      <c r="BN1857" s="54" t="str">
        <f t="shared" si="402"/>
        <v>ne</v>
      </c>
      <c r="BO1857" s="54" t="str">
        <f t="shared" si="403"/>
        <v>ne</v>
      </c>
      <c r="BP1857" s="54" t="str">
        <f t="shared" si="403"/>
        <v>ne</v>
      </c>
      <c r="BQ1857" s="54" t="str">
        <f t="shared" si="404"/>
        <v>ne</v>
      </c>
      <c r="BR1857" s="54" t="str">
        <f t="shared" si="405"/>
        <v>ne</v>
      </c>
      <c r="BS1857" s="54" t="str">
        <f t="shared" si="396"/>
        <v>ne</v>
      </c>
    </row>
    <row r="1858" spans="2:71" x14ac:dyDescent="0.2">
      <c r="B1858" s="54" t="e">
        <f>VLOOKUP(E1858,'VPS1'!$J$10:$J$29,1,FALSE)</f>
        <v>#N/A</v>
      </c>
      <c r="C1858" s="131" t="str">
        <f t="shared" si="397"/>
        <v/>
      </c>
      <c r="D1858" s="132"/>
      <c r="E1858" s="132"/>
      <c r="F1858" s="55"/>
      <c r="G1858" s="132"/>
      <c r="H1858" s="132"/>
      <c r="I1858" s="132"/>
      <c r="J1858" s="132"/>
      <c r="K1858" s="132"/>
      <c r="L1858" s="133"/>
      <c r="M1858" s="134"/>
      <c r="N1858" s="132"/>
      <c r="O1858" s="132"/>
      <c r="P1858" s="134" t="str">
        <f t="shared" si="398"/>
        <v>nepildyti</v>
      </c>
      <c r="Q1858" s="135" t="str">
        <f t="shared" si="39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06"/>
        <v>0</v>
      </c>
      <c r="BH1858" s="54">
        <f t="shared" si="399"/>
        <v>0</v>
      </c>
      <c r="BI1858" s="54">
        <f t="shared" si="394"/>
        <v>0</v>
      </c>
      <c r="BJ1858" s="54">
        <f t="shared" si="407"/>
        <v>0</v>
      </c>
      <c r="BK1858" s="54">
        <f t="shared" si="395"/>
        <v>0</v>
      </c>
      <c r="BL1858" s="54">
        <f t="shared" si="400"/>
        <v>0</v>
      </c>
      <c r="BM1858" s="54">
        <f t="shared" si="401"/>
        <v>0</v>
      </c>
      <c r="BN1858" s="54" t="str">
        <f t="shared" si="402"/>
        <v>ne</v>
      </c>
      <c r="BO1858" s="54" t="str">
        <f t="shared" si="403"/>
        <v>ne</v>
      </c>
      <c r="BP1858" s="54" t="str">
        <f t="shared" si="403"/>
        <v>ne</v>
      </c>
      <c r="BQ1858" s="54" t="str">
        <f t="shared" si="404"/>
        <v>ne</v>
      </c>
      <c r="BR1858" s="54" t="str">
        <f t="shared" si="405"/>
        <v>ne</v>
      </c>
      <c r="BS1858" s="54" t="str">
        <f t="shared" si="396"/>
        <v>ne</v>
      </c>
    </row>
    <row r="1859" spans="2:71" x14ac:dyDescent="0.2">
      <c r="B1859" s="54" t="e">
        <f>VLOOKUP(E1859,'VPS1'!$J$10:$J$29,1,FALSE)</f>
        <v>#N/A</v>
      </c>
      <c r="C1859" s="131" t="str">
        <f t="shared" si="397"/>
        <v/>
      </c>
      <c r="D1859" s="132"/>
      <c r="E1859" s="132"/>
      <c r="F1859" s="55"/>
      <c r="G1859" s="132"/>
      <c r="H1859" s="132"/>
      <c r="I1859" s="132"/>
      <c r="J1859" s="132"/>
      <c r="K1859" s="132"/>
      <c r="L1859" s="133"/>
      <c r="M1859" s="134"/>
      <c r="N1859" s="132"/>
      <c r="O1859" s="132"/>
      <c r="P1859" s="134" t="str">
        <f t="shared" si="398"/>
        <v>nepildyti</v>
      </c>
      <c r="Q1859" s="135" t="str">
        <f t="shared" si="39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06"/>
        <v>0</v>
      </c>
      <c r="BH1859" s="54">
        <f t="shared" si="399"/>
        <v>0</v>
      </c>
      <c r="BI1859" s="54">
        <f t="shared" si="394"/>
        <v>0</v>
      </c>
      <c r="BJ1859" s="54">
        <f t="shared" si="407"/>
        <v>0</v>
      </c>
      <c r="BK1859" s="54">
        <f t="shared" si="395"/>
        <v>0</v>
      </c>
      <c r="BL1859" s="54">
        <f t="shared" si="400"/>
        <v>0</v>
      </c>
      <c r="BM1859" s="54">
        <f t="shared" si="401"/>
        <v>0</v>
      </c>
      <c r="BN1859" s="54" t="str">
        <f t="shared" si="402"/>
        <v>ne</v>
      </c>
      <c r="BO1859" s="54" t="str">
        <f t="shared" si="403"/>
        <v>ne</v>
      </c>
      <c r="BP1859" s="54" t="str">
        <f t="shared" si="403"/>
        <v>ne</v>
      </c>
      <c r="BQ1859" s="54" t="str">
        <f t="shared" si="404"/>
        <v>ne</v>
      </c>
      <c r="BR1859" s="54" t="str">
        <f t="shared" si="405"/>
        <v>ne</v>
      </c>
      <c r="BS1859" s="54" t="str">
        <f t="shared" si="396"/>
        <v>ne</v>
      </c>
    </row>
    <row r="1860" spans="2:71" x14ac:dyDescent="0.2">
      <c r="B1860" s="54" t="e">
        <f>VLOOKUP(E1860,'VPS1'!$J$10:$J$29,1,FALSE)</f>
        <v>#N/A</v>
      </c>
      <c r="C1860" s="131" t="str">
        <f t="shared" si="397"/>
        <v/>
      </c>
      <c r="D1860" s="132"/>
      <c r="E1860" s="132"/>
      <c r="F1860" s="55"/>
      <c r="G1860" s="132"/>
      <c r="H1860" s="132"/>
      <c r="I1860" s="132"/>
      <c r="J1860" s="132"/>
      <c r="K1860" s="132"/>
      <c r="L1860" s="133"/>
      <c r="M1860" s="134"/>
      <c r="N1860" s="132"/>
      <c r="O1860" s="132"/>
      <c r="P1860" s="134" t="str">
        <f t="shared" si="398"/>
        <v>nepildyti</v>
      </c>
      <c r="Q1860" s="135" t="str">
        <f t="shared" si="39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06"/>
        <v>0</v>
      </c>
      <c r="BH1860" s="54">
        <f t="shared" si="399"/>
        <v>0</v>
      </c>
      <c r="BI1860" s="54">
        <f t="shared" si="394"/>
        <v>0</v>
      </c>
      <c r="BJ1860" s="54">
        <f t="shared" si="407"/>
        <v>0</v>
      </c>
      <c r="BK1860" s="54">
        <f t="shared" si="395"/>
        <v>0</v>
      </c>
      <c r="BL1860" s="54">
        <f t="shared" si="400"/>
        <v>0</v>
      </c>
      <c r="BM1860" s="54">
        <f t="shared" si="401"/>
        <v>0</v>
      </c>
      <c r="BN1860" s="54" t="str">
        <f t="shared" si="402"/>
        <v>ne</v>
      </c>
      <c r="BO1860" s="54" t="str">
        <f t="shared" si="403"/>
        <v>ne</v>
      </c>
      <c r="BP1860" s="54" t="str">
        <f t="shared" si="403"/>
        <v>ne</v>
      </c>
      <c r="BQ1860" s="54" t="str">
        <f t="shared" si="404"/>
        <v>ne</v>
      </c>
      <c r="BR1860" s="54" t="str">
        <f t="shared" si="405"/>
        <v>ne</v>
      </c>
      <c r="BS1860" s="54" t="str">
        <f t="shared" si="396"/>
        <v>ne</v>
      </c>
    </row>
    <row r="1861" spans="2:71" x14ac:dyDescent="0.2">
      <c r="B1861" s="54" t="e">
        <f>VLOOKUP(E1861,'VPS1'!$J$10:$J$29,1,FALSE)</f>
        <v>#N/A</v>
      </c>
      <c r="C1861" s="131" t="str">
        <f t="shared" si="397"/>
        <v/>
      </c>
      <c r="D1861" s="132"/>
      <c r="E1861" s="132"/>
      <c r="F1861" s="55"/>
      <c r="G1861" s="132"/>
      <c r="H1861" s="132"/>
      <c r="I1861" s="132"/>
      <c r="J1861" s="132"/>
      <c r="K1861" s="132"/>
      <c r="L1861" s="133"/>
      <c r="M1861" s="134"/>
      <c r="N1861" s="132"/>
      <c r="O1861" s="132"/>
      <c r="P1861" s="134" t="str">
        <f t="shared" si="398"/>
        <v>nepildyti</v>
      </c>
      <c r="Q1861" s="135" t="str">
        <f t="shared" si="39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06"/>
        <v>0</v>
      </c>
      <c r="BH1861" s="54">
        <f t="shared" si="399"/>
        <v>0</v>
      </c>
      <c r="BI1861" s="54">
        <f t="shared" si="394"/>
        <v>0</v>
      </c>
      <c r="BJ1861" s="54">
        <f t="shared" si="407"/>
        <v>0</v>
      </c>
      <c r="BK1861" s="54">
        <f t="shared" si="395"/>
        <v>0</v>
      </c>
      <c r="BL1861" s="54">
        <f t="shared" si="400"/>
        <v>0</v>
      </c>
      <c r="BM1861" s="54">
        <f t="shared" si="401"/>
        <v>0</v>
      </c>
      <c r="BN1861" s="54" t="str">
        <f t="shared" si="402"/>
        <v>ne</v>
      </c>
      <c r="BO1861" s="54" t="str">
        <f t="shared" si="403"/>
        <v>ne</v>
      </c>
      <c r="BP1861" s="54" t="str">
        <f t="shared" si="403"/>
        <v>ne</v>
      </c>
      <c r="BQ1861" s="54" t="str">
        <f t="shared" si="404"/>
        <v>ne</v>
      </c>
      <c r="BR1861" s="54" t="str">
        <f t="shared" si="405"/>
        <v>ne</v>
      </c>
      <c r="BS1861" s="54" t="str">
        <f t="shared" si="396"/>
        <v>ne</v>
      </c>
    </row>
    <row r="1862" spans="2:71" x14ac:dyDescent="0.2">
      <c r="B1862" s="54" t="e">
        <f>VLOOKUP(E1862,'VPS1'!$J$10:$J$29,1,FALSE)</f>
        <v>#N/A</v>
      </c>
      <c r="C1862" s="131" t="str">
        <f t="shared" si="397"/>
        <v/>
      </c>
      <c r="D1862" s="132"/>
      <c r="E1862" s="132"/>
      <c r="F1862" s="55"/>
      <c r="G1862" s="132"/>
      <c r="H1862" s="132"/>
      <c r="I1862" s="132"/>
      <c r="J1862" s="132"/>
      <c r="K1862" s="132"/>
      <c r="L1862" s="133"/>
      <c r="M1862" s="134"/>
      <c r="N1862" s="132"/>
      <c r="O1862" s="132"/>
      <c r="P1862" s="134" t="str">
        <f t="shared" si="398"/>
        <v>nepildyti</v>
      </c>
      <c r="Q1862" s="135" t="str">
        <f t="shared" si="39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06"/>
        <v>0</v>
      </c>
      <c r="BH1862" s="54">
        <f t="shared" si="399"/>
        <v>0</v>
      </c>
      <c r="BI1862" s="54">
        <f t="shared" si="394"/>
        <v>0</v>
      </c>
      <c r="BJ1862" s="54">
        <f t="shared" si="407"/>
        <v>0</v>
      </c>
      <c r="BK1862" s="54">
        <f t="shared" si="395"/>
        <v>0</v>
      </c>
      <c r="BL1862" s="54">
        <f t="shared" si="400"/>
        <v>0</v>
      </c>
      <c r="BM1862" s="54">
        <f t="shared" si="401"/>
        <v>0</v>
      </c>
      <c r="BN1862" s="54" t="str">
        <f t="shared" si="402"/>
        <v>ne</v>
      </c>
      <c r="BO1862" s="54" t="str">
        <f t="shared" si="403"/>
        <v>ne</v>
      </c>
      <c r="BP1862" s="54" t="str">
        <f t="shared" si="403"/>
        <v>ne</v>
      </c>
      <c r="BQ1862" s="54" t="str">
        <f t="shared" si="404"/>
        <v>ne</v>
      </c>
      <c r="BR1862" s="54" t="str">
        <f t="shared" si="405"/>
        <v>ne</v>
      </c>
      <c r="BS1862" s="54" t="str">
        <f t="shared" si="396"/>
        <v>ne</v>
      </c>
    </row>
    <row r="1863" spans="2:71" x14ac:dyDescent="0.2">
      <c r="B1863" s="54" t="e">
        <f>VLOOKUP(E1863,'VPS1'!$J$10:$J$29,1,FALSE)</f>
        <v>#N/A</v>
      </c>
      <c r="C1863" s="131" t="str">
        <f t="shared" si="397"/>
        <v/>
      </c>
      <c r="D1863" s="132"/>
      <c r="E1863" s="132"/>
      <c r="F1863" s="55"/>
      <c r="G1863" s="132"/>
      <c r="H1863" s="132"/>
      <c r="I1863" s="132"/>
      <c r="J1863" s="132"/>
      <c r="K1863" s="132"/>
      <c r="L1863" s="133"/>
      <c r="M1863" s="134"/>
      <c r="N1863" s="132"/>
      <c r="O1863" s="132"/>
      <c r="P1863" s="134" t="str">
        <f t="shared" si="398"/>
        <v>nepildyti</v>
      </c>
      <c r="Q1863" s="135" t="str">
        <f t="shared" si="398"/>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06"/>
        <v>0</v>
      </c>
      <c r="BH1863" s="54">
        <f t="shared" si="399"/>
        <v>0</v>
      </c>
      <c r="BI1863" s="54">
        <f t="shared" si="394"/>
        <v>0</v>
      </c>
      <c r="BJ1863" s="54">
        <f t="shared" si="407"/>
        <v>0</v>
      </c>
      <c r="BK1863" s="54">
        <f t="shared" si="395"/>
        <v>0</v>
      </c>
      <c r="BL1863" s="54">
        <f t="shared" si="400"/>
        <v>0</v>
      </c>
      <c r="BM1863" s="54">
        <f t="shared" si="401"/>
        <v>0</v>
      </c>
      <c r="BN1863" s="54" t="str">
        <f t="shared" si="402"/>
        <v>ne</v>
      </c>
      <c r="BO1863" s="54" t="str">
        <f t="shared" si="403"/>
        <v>ne</v>
      </c>
      <c r="BP1863" s="54" t="str">
        <f t="shared" si="403"/>
        <v>ne</v>
      </c>
      <c r="BQ1863" s="54" t="str">
        <f t="shared" si="404"/>
        <v>ne</v>
      </c>
      <c r="BR1863" s="54" t="str">
        <f t="shared" si="405"/>
        <v>ne</v>
      </c>
      <c r="BS1863" s="54" t="str">
        <f t="shared" si="396"/>
        <v>ne</v>
      </c>
    </row>
    <row r="1864" spans="2:71" x14ac:dyDescent="0.2">
      <c r="B1864" s="54" t="e">
        <f>VLOOKUP(E1864,'VPS1'!$J$10:$J$29,1,FALSE)</f>
        <v>#N/A</v>
      </c>
      <c r="C1864" s="131" t="str">
        <f t="shared" si="397"/>
        <v/>
      </c>
      <c r="D1864" s="132"/>
      <c r="E1864" s="132"/>
      <c r="F1864" s="55"/>
      <c r="G1864" s="132"/>
      <c r="H1864" s="132"/>
      <c r="I1864" s="132"/>
      <c r="J1864" s="132"/>
      <c r="K1864" s="132"/>
      <c r="L1864" s="133"/>
      <c r="M1864" s="134"/>
      <c r="N1864" s="132"/>
      <c r="O1864" s="132"/>
      <c r="P1864" s="134" t="str">
        <f t="shared" si="398"/>
        <v>nepildyti</v>
      </c>
      <c r="Q1864" s="135" t="str">
        <f t="shared" si="398"/>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06"/>
        <v>0</v>
      </c>
      <c r="BH1864" s="54">
        <f t="shared" si="399"/>
        <v>0</v>
      </c>
      <c r="BI1864" s="54">
        <f t="shared" si="394"/>
        <v>0</v>
      </c>
      <c r="BJ1864" s="54">
        <f t="shared" si="407"/>
        <v>0</v>
      </c>
      <c r="BK1864" s="54">
        <f t="shared" si="395"/>
        <v>0</v>
      </c>
      <c r="BL1864" s="54">
        <f t="shared" si="400"/>
        <v>0</v>
      </c>
      <c r="BM1864" s="54">
        <f t="shared" si="401"/>
        <v>0</v>
      </c>
      <c r="BN1864" s="54" t="str">
        <f t="shared" si="402"/>
        <v>ne</v>
      </c>
      <c r="BO1864" s="54" t="str">
        <f t="shared" si="403"/>
        <v>ne</v>
      </c>
      <c r="BP1864" s="54" t="str">
        <f t="shared" si="403"/>
        <v>ne</v>
      </c>
      <c r="BQ1864" s="54" t="str">
        <f t="shared" si="404"/>
        <v>ne</v>
      </c>
      <c r="BR1864" s="54" t="str">
        <f t="shared" si="405"/>
        <v>ne</v>
      </c>
      <c r="BS1864" s="54" t="str">
        <f t="shared" si="396"/>
        <v>ne</v>
      </c>
    </row>
    <row r="1865" spans="2:71" x14ac:dyDescent="0.2">
      <c r="B1865" s="54" t="e">
        <f>VLOOKUP(E1865,'VPS1'!$J$10:$J$29,1,FALSE)</f>
        <v>#N/A</v>
      </c>
      <c r="C1865" s="131" t="str">
        <f t="shared" si="397"/>
        <v/>
      </c>
      <c r="D1865" s="132"/>
      <c r="E1865" s="132"/>
      <c r="F1865" s="55"/>
      <c r="G1865" s="132"/>
      <c r="H1865" s="132"/>
      <c r="I1865" s="132"/>
      <c r="J1865" s="132"/>
      <c r="K1865" s="132"/>
      <c r="L1865" s="133"/>
      <c r="M1865" s="134"/>
      <c r="N1865" s="132"/>
      <c r="O1865" s="132"/>
      <c r="P1865" s="134" t="str">
        <f t="shared" si="398"/>
        <v>nepildyti</v>
      </c>
      <c r="Q1865" s="135" t="str">
        <f t="shared" si="398"/>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06"/>
        <v>0</v>
      </c>
      <c r="BH1865" s="54">
        <f t="shared" si="399"/>
        <v>0</v>
      </c>
      <c r="BI1865" s="54">
        <f t="shared" si="394"/>
        <v>0</v>
      </c>
      <c r="BJ1865" s="54">
        <f t="shared" si="407"/>
        <v>0</v>
      </c>
      <c r="BK1865" s="54">
        <f t="shared" si="395"/>
        <v>0</v>
      </c>
      <c r="BL1865" s="54">
        <f t="shared" si="400"/>
        <v>0</v>
      </c>
      <c r="BM1865" s="54">
        <f t="shared" si="401"/>
        <v>0</v>
      </c>
      <c r="BN1865" s="54" t="str">
        <f t="shared" si="402"/>
        <v>ne</v>
      </c>
      <c r="BO1865" s="54" t="str">
        <f t="shared" si="403"/>
        <v>ne</v>
      </c>
      <c r="BP1865" s="54" t="str">
        <f t="shared" si="403"/>
        <v>ne</v>
      </c>
      <c r="BQ1865" s="54" t="str">
        <f t="shared" si="404"/>
        <v>ne</v>
      </c>
      <c r="BR1865" s="54" t="str">
        <f t="shared" si="405"/>
        <v>ne</v>
      </c>
      <c r="BS1865" s="54" t="str">
        <f t="shared" si="396"/>
        <v>ne</v>
      </c>
    </row>
    <row r="1866" spans="2:71" x14ac:dyDescent="0.2">
      <c r="B1866" s="54" t="e">
        <f>VLOOKUP(E1866,'VPS1'!$J$10:$J$29,1,FALSE)</f>
        <v>#N/A</v>
      </c>
      <c r="C1866" s="131" t="str">
        <f t="shared" si="397"/>
        <v/>
      </c>
      <c r="D1866" s="132"/>
      <c r="E1866" s="132"/>
      <c r="F1866" s="55"/>
      <c r="G1866" s="132"/>
      <c r="H1866" s="132"/>
      <c r="I1866" s="132"/>
      <c r="J1866" s="132"/>
      <c r="K1866" s="132"/>
      <c r="L1866" s="133"/>
      <c r="M1866" s="134"/>
      <c r="N1866" s="132"/>
      <c r="O1866" s="132"/>
      <c r="P1866" s="134" t="str">
        <f t="shared" si="398"/>
        <v>nepildyti</v>
      </c>
      <c r="Q1866" s="135" t="str">
        <f t="shared" si="398"/>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06"/>
        <v>0</v>
      </c>
      <c r="BH1866" s="54">
        <f t="shared" si="399"/>
        <v>0</v>
      </c>
      <c r="BI1866" s="54">
        <f t="shared" ref="BI1866:BI1929" si="408">IF($AH1866&gt;0,YEAR($AH1866),)</f>
        <v>0</v>
      </c>
      <c r="BJ1866" s="54">
        <f t="shared" si="407"/>
        <v>0</v>
      </c>
      <c r="BK1866" s="54">
        <f t="shared" ref="BK1866:BK1929" si="409">IF($AJ1866&gt;0,YEAR($AJ1866),)</f>
        <v>0</v>
      </c>
      <c r="BL1866" s="54">
        <f t="shared" si="400"/>
        <v>0</v>
      </c>
      <c r="BM1866" s="54">
        <f t="shared" si="401"/>
        <v>0</v>
      </c>
      <c r="BN1866" s="54" t="str">
        <f t="shared" si="402"/>
        <v>ne</v>
      </c>
      <c r="BO1866" s="54" t="str">
        <f t="shared" si="403"/>
        <v>ne</v>
      </c>
      <c r="BP1866" s="54" t="str">
        <f t="shared" si="403"/>
        <v>ne</v>
      </c>
      <c r="BQ1866" s="54" t="str">
        <f t="shared" si="404"/>
        <v>ne</v>
      </c>
      <c r="BR1866" s="54" t="str">
        <f t="shared" si="405"/>
        <v>ne</v>
      </c>
      <c r="BS1866" s="54" t="str">
        <f t="shared" ref="BS1866:BS1929" si="410">IF(BK1866&gt;0,"taip","ne")</f>
        <v>ne</v>
      </c>
    </row>
    <row r="1867" spans="2:71" x14ac:dyDescent="0.2">
      <c r="B1867" s="54" t="e">
        <f>VLOOKUP(E1867,'VPS1'!$J$10:$J$29,1,FALSE)</f>
        <v>#N/A</v>
      </c>
      <c r="C1867" s="131" t="str">
        <f t="shared" ref="C1867:C1930" si="411">LEFT(E1867,4)</f>
        <v/>
      </c>
      <c r="D1867" s="132"/>
      <c r="E1867" s="132"/>
      <c r="F1867" s="55"/>
      <c r="G1867" s="132"/>
      <c r="H1867" s="132"/>
      <c r="I1867" s="132"/>
      <c r="J1867" s="132"/>
      <c r="K1867" s="132"/>
      <c r="L1867" s="133"/>
      <c r="M1867" s="134"/>
      <c r="N1867" s="132"/>
      <c r="O1867" s="132"/>
      <c r="P1867" s="134" t="str">
        <f t="shared" ref="P1867:Q1930" si="412">IF($N1867="fizinis asmuo","užpildykite","nepildyti")</f>
        <v>nepildyti</v>
      </c>
      <c r="Q1867" s="135" t="str">
        <f t="shared" si="412"/>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06"/>
        <v>0</v>
      </c>
      <c r="BH1867" s="54">
        <f t="shared" ref="BH1867:BH1930" si="413">IF($AF1867&gt;0,YEAR($AF1867),)</f>
        <v>0</v>
      </c>
      <c r="BI1867" s="54">
        <f t="shared" si="408"/>
        <v>0</v>
      </c>
      <c r="BJ1867" s="54">
        <f t="shared" si="407"/>
        <v>0</v>
      </c>
      <c r="BK1867" s="54">
        <f t="shared" si="409"/>
        <v>0</v>
      </c>
      <c r="BL1867" s="54">
        <f t="shared" ref="BL1867:BL1930" si="414">IF($AK1867&gt;0,$AK1867,)</f>
        <v>0</v>
      </c>
      <c r="BM1867" s="54">
        <f t="shared" ref="BM1867:BM1930" si="415">IF($AL1867&gt;0,$AL1867,)</f>
        <v>0</v>
      </c>
      <c r="BN1867" s="54" t="str">
        <f t="shared" ref="BN1867:BN1930" si="416">IF(BH1867&gt;0,"taip","ne")</f>
        <v>ne</v>
      </c>
      <c r="BO1867" s="54" t="str">
        <f t="shared" ref="BO1867:BP1930" si="417">IF(BI1867&gt;0,"taip","ne")</f>
        <v>ne</v>
      </c>
      <c r="BP1867" s="54" t="str">
        <f t="shared" si="417"/>
        <v>ne</v>
      </c>
      <c r="BQ1867" s="54" t="str">
        <f t="shared" ref="BQ1867:BQ1930" si="418">IF(BL1867&gt;0,"taip","ne")</f>
        <v>ne</v>
      </c>
      <c r="BR1867" s="54" t="str">
        <f t="shared" ref="BR1867:BR1930" si="419">IF(BM1867&gt;0,"taip","ne")</f>
        <v>ne</v>
      </c>
      <c r="BS1867" s="54" t="str">
        <f t="shared" si="410"/>
        <v>ne</v>
      </c>
    </row>
    <row r="1868" spans="2:71" x14ac:dyDescent="0.2">
      <c r="B1868" s="54" t="e">
        <f>VLOOKUP(E1868,'VPS1'!$J$10:$J$29,1,FALSE)</f>
        <v>#N/A</v>
      </c>
      <c r="C1868" s="131" t="str">
        <f t="shared" si="411"/>
        <v/>
      </c>
      <c r="D1868" s="132"/>
      <c r="E1868" s="132"/>
      <c r="F1868" s="55"/>
      <c r="G1868" s="132"/>
      <c r="H1868" s="132"/>
      <c r="I1868" s="132"/>
      <c r="J1868" s="132"/>
      <c r="K1868" s="132"/>
      <c r="L1868" s="133"/>
      <c r="M1868" s="134"/>
      <c r="N1868" s="132"/>
      <c r="O1868" s="132"/>
      <c r="P1868" s="134" t="str">
        <f t="shared" si="412"/>
        <v>nepildyti</v>
      </c>
      <c r="Q1868" s="135" t="str">
        <f t="shared" si="41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06"/>
        <v>0</v>
      </c>
      <c r="BH1868" s="54">
        <f t="shared" si="413"/>
        <v>0</v>
      </c>
      <c r="BI1868" s="54">
        <f t="shared" si="408"/>
        <v>0</v>
      </c>
      <c r="BJ1868" s="54">
        <f t="shared" si="407"/>
        <v>0</v>
      </c>
      <c r="BK1868" s="54">
        <f t="shared" si="409"/>
        <v>0</v>
      </c>
      <c r="BL1868" s="54">
        <f t="shared" si="414"/>
        <v>0</v>
      </c>
      <c r="BM1868" s="54">
        <f t="shared" si="415"/>
        <v>0</v>
      </c>
      <c r="BN1868" s="54" t="str">
        <f t="shared" si="416"/>
        <v>ne</v>
      </c>
      <c r="BO1868" s="54" t="str">
        <f t="shared" si="417"/>
        <v>ne</v>
      </c>
      <c r="BP1868" s="54" t="str">
        <f t="shared" si="417"/>
        <v>ne</v>
      </c>
      <c r="BQ1868" s="54" t="str">
        <f t="shared" si="418"/>
        <v>ne</v>
      </c>
      <c r="BR1868" s="54" t="str">
        <f t="shared" si="419"/>
        <v>ne</v>
      </c>
      <c r="BS1868" s="54" t="str">
        <f t="shared" si="410"/>
        <v>ne</v>
      </c>
    </row>
    <row r="1869" spans="2:71" x14ac:dyDescent="0.2">
      <c r="B1869" s="54" t="e">
        <f>VLOOKUP(E1869,'VPS1'!$J$10:$J$29,1,FALSE)</f>
        <v>#N/A</v>
      </c>
      <c r="C1869" s="131" t="str">
        <f t="shared" si="411"/>
        <v/>
      </c>
      <c r="D1869" s="132"/>
      <c r="E1869" s="132"/>
      <c r="F1869" s="55"/>
      <c r="G1869" s="132"/>
      <c r="H1869" s="132"/>
      <c r="I1869" s="132"/>
      <c r="J1869" s="132"/>
      <c r="K1869" s="132"/>
      <c r="L1869" s="133"/>
      <c r="M1869" s="134"/>
      <c r="N1869" s="132"/>
      <c r="O1869" s="132"/>
      <c r="P1869" s="134" t="str">
        <f t="shared" si="412"/>
        <v>nepildyti</v>
      </c>
      <c r="Q1869" s="135" t="str">
        <f t="shared" si="41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06"/>
        <v>0</v>
      </c>
      <c r="BH1869" s="54">
        <f t="shared" si="413"/>
        <v>0</v>
      </c>
      <c r="BI1869" s="54">
        <f t="shared" si="408"/>
        <v>0</v>
      </c>
      <c r="BJ1869" s="54">
        <f t="shared" si="407"/>
        <v>0</v>
      </c>
      <c r="BK1869" s="54">
        <f t="shared" si="409"/>
        <v>0</v>
      </c>
      <c r="BL1869" s="54">
        <f t="shared" si="414"/>
        <v>0</v>
      </c>
      <c r="BM1869" s="54">
        <f t="shared" si="415"/>
        <v>0</v>
      </c>
      <c r="BN1869" s="54" t="str">
        <f t="shared" si="416"/>
        <v>ne</v>
      </c>
      <c r="BO1869" s="54" t="str">
        <f t="shared" si="417"/>
        <v>ne</v>
      </c>
      <c r="BP1869" s="54" t="str">
        <f t="shared" si="417"/>
        <v>ne</v>
      </c>
      <c r="BQ1869" s="54" t="str">
        <f t="shared" si="418"/>
        <v>ne</v>
      </c>
      <c r="BR1869" s="54" t="str">
        <f t="shared" si="419"/>
        <v>ne</v>
      </c>
      <c r="BS1869" s="54" t="str">
        <f t="shared" si="410"/>
        <v>ne</v>
      </c>
    </row>
    <row r="1870" spans="2:71" x14ac:dyDescent="0.2">
      <c r="B1870" s="54" t="e">
        <f>VLOOKUP(E1870,'VPS1'!$J$10:$J$29,1,FALSE)</f>
        <v>#N/A</v>
      </c>
      <c r="C1870" s="131" t="str">
        <f t="shared" si="411"/>
        <v/>
      </c>
      <c r="D1870" s="132"/>
      <c r="E1870" s="132"/>
      <c r="F1870" s="55"/>
      <c r="G1870" s="132"/>
      <c r="H1870" s="132"/>
      <c r="I1870" s="132"/>
      <c r="J1870" s="132"/>
      <c r="K1870" s="132"/>
      <c r="L1870" s="133"/>
      <c r="M1870" s="134"/>
      <c r="N1870" s="132"/>
      <c r="O1870" s="132"/>
      <c r="P1870" s="134" t="str">
        <f t="shared" si="412"/>
        <v>nepildyti</v>
      </c>
      <c r="Q1870" s="135" t="str">
        <f t="shared" si="41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06"/>
        <v>0</v>
      </c>
      <c r="BH1870" s="54">
        <f t="shared" si="413"/>
        <v>0</v>
      </c>
      <c r="BI1870" s="54">
        <f t="shared" si="408"/>
        <v>0</v>
      </c>
      <c r="BJ1870" s="54">
        <f t="shared" si="407"/>
        <v>0</v>
      </c>
      <c r="BK1870" s="54">
        <f t="shared" si="409"/>
        <v>0</v>
      </c>
      <c r="BL1870" s="54">
        <f t="shared" si="414"/>
        <v>0</v>
      </c>
      <c r="BM1870" s="54">
        <f t="shared" si="415"/>
        <v>0</v>
      </c>
      <c r="BN1870" s="54" t="str">
        <f t="shared" si="416"/>
        <v>ne</v>
      </c>
      <c r="BO1870" s="54" t="str">
        <f t="shared" si="417"/>
        <v>ne</v>
      </c>
      <c r="BP1870" s="54" t="str">
        <f t="shared" si="417"/>
        <v>ne</v>
      </c>
      <c r="BQ1870" s="54" t="str">
        <f t="shared" si="418"/>
        <v>ne</v>
      </c>
      <c r="BR1870" s="54" t="str">
        <f t="shared" si="419"/>
        <v>ne</v>
      </c>
      <c r="BS1870" s="54" t="str">
        <f t="shared" si="410"/>
        <v>ne</v>
      </c>
    </row>
    <row r="1871" spans="2:71" x14ac:dyDescent="0.2">
      <c r="B1871" s="54" t="e">
        <f>VLOOKUP(E1871,'VPS1'!$J$10:$J$29,1,FALSE)</f>
        <v>#N/A</v>
      </c>
      <c r="C1871" s="131" t="str">
        <f t="shared" si="411"/>
        <v/>
      </c>
      <c r="D1871" s="132"/>
      <c r="E1871" s="132"/>
      <c r="F1871" s="55"/>
      <c r="G1871" s="132"/>
      <c r="H1871" s="132"/>
      <c r="I1871" s="132"/>
      <c r="J1871" s="132"/>
      <c r="K1871" s="132"/>
      <c r="L1871" s="133"/>
      <c r="M1871" s="134"/>
      <c r="N1871" s="132"/>
      <c r="O1871" s="132"/>
      <c r="P1871" s="134" t="str">
        <f t="shared" si="412"/>
        <v>nepildyti</v>
      </c>
      <c r="Q1871" s="135" t="str">
        <f t="shared" si="41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06"/>
        <v>0</v>
      </c>
      <c r="BH1871" s="54">
        <f t="shared" si="413"/>
        <v>0</v>
      </c>
      <c r="BI1871" s="54">
        <f t="shared" si="408"/>
        <v>0</v>
      </c>
      <c r="BJ1871" s="54">
        <f t="shared" si="407"/>
        <v>0</v>
      </c>
      <c r="BK1871" s="54">
        <f t="shared" si="409"/>
        <v>0</v>
      </c>
      <c r="BL1871" s="54">
        <f t="shared" si="414"/>
        <v>0</v>
      </c>
      <c r="BM1871" s="54">
        <f t="shared" si="415"/>
        <v>0</v>
      </c>
      <c r="BN1871" s="54" t="str">
        <f t="shared" si="416"/>
        <v>ne</v>
      </c>
      <c r="BO1871" s="54" t="str">
        <f t="shared" si="417"/>
        <v>ne</v>
      </c>
      <c r="BP1871" s="54" t="str">
        <f t="shared" si="417"/>
        <v>ne</v>
      </c>
      <c r="BQ1871" s="54" t="str">
        <f t="shared" si="418"/>
        <v>ne</v>
      </c>
      <c r="BR1871" s="54" t="str">
        <f t="shared" si="419"/>
        <v>ne</v>
      </c>
      <c r="BS1871" s="54" t="str">
        <f t="shared" si="410"/>
        <v>ne</v>
      </c>
    </row>
    <row r="1872" spans="2:71" x14ac:dyDescent="0.2">
      <c r="B1872" s="54" t="e">
        <f>VLOOKUP(E1872,'VPS1'!$J$10:$J$29,1,FALSE)</f>
        <v>#N/A</v>
      </c>
      <c r="C1872" s="131" t="str">
        <f t="shared" si="411"/>
        <v/>
      </c>
      <c r="D1872" s="132"/>
      <c r="E1872" s="132"/>
      <c r="F1872" s="55"/>
      <c r="G1872" s="132"/>
      <c r="H1872" s="132"/>
      <c r="I1872" s="132"/>
      <c r="J1872" s="132"/>
      <c r="K1872" s="132"/>
      <c r="L1872" s="133"/>
      <c r="M1872" s="134"/>
      <c r="N1872" s="132"/>
      <c r="O1872" s="132"/>
      <c r="P1872" s="134" t="str">
        <f t="shared" si="412"/>
        <v>nepildyti</v>
      </c>
      <c r="Q1872" s="135" t="str">
        <f t="shared" si="41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06"/>
        <v>0</v>
      </c>
      <c r="BH1872" s="54">
        <f t="shared" si="413"/>
        <v>0</v>
      </c>
      <c r="BI1872" s="54">
        <f t="shared" si="408"/>
        <v>0</v>
      </c>
      <c r="BJ1872" s="54">
        <f t="shared" si="407"/>
        <v>0</v>
      </c>
      <c r="BK1872" s="54">
        <f t="shared" si="409"/>
        <v>0</v>
      </c>
      <c r="BL1872" s="54">
        <f t="shared" si="414"/>
        <v>0</v>
      </c>
      <c r="BM1872" s="54">
        <f t="shared" si="415"/>
        <v>0</v>
      </c>
      <c r="BN1872" s="54" t="str">
        <f t="shared" si="416"/>
        <v>ne</v>
      </c>
      <c r="BO1872" s="54" t="str">
        <f t="shared" si="417"/>
        <v>ne</v>
      </c>
      <c r="BP1872" s="54" t="str">
        <f t="shared" si="417"/>
        <v>ne</v>
      </c>
      <c r="BQ1872" s="54" t="str">
        <f t="shared" si="418"/>
        <v>ne</v>
      </c>
      <c r="BR1872" s="54" t="str">
        <f t="shared" si="419"/>
        <v>ne</v>
      </c>
      <c r="BS1872" s="54" t="str">
        <f t="shared" si="410"/>
        <v>ne</v>
      </c>
    </row>
    <row r="1873" spans="2:71" x14ac:dyDescent="0.2">
      <c r="B1873" s="54" t="e">
        <f>VLOOKUP(E1873,'VPS1'!$J$10:$J$29,1,FALSE)</f>
        <v>#N/A</v>
      </c>
      <c r="C1873" s="131" t="str">
        <f t="shared" si="411"/>
        <v/>
      </c>
      <c r="D1873" s="132"/>
      <c r="E1873" s="132"/>
      <c r="F1873" s="55"/>
      <c r="G1873" s="132"/>
      <c r="H1873" s="132"/>
      <c r="I1873" s="132"/>
      <c r="J1873" s="132"/>
      <c r="K1873" s="132"/>
      <c r="L1873" s="133"/>
      <c r="M1873" s="134"/>
      <c r="N1873" s="132"/>
      <c r="O1873" s="132"/>
      <c r="P1873" s="134" t="str">
        <f t="shared" si="412"/>
        <v>nepildyti</v>
      </c>
      <c r="Q1873" s="135" t="str">
        <f t="shared" si="41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06"/>
        <v>0</v>
      </c>
      <c r="BH1873" s="54">
        <f t="shared" si="413"/>
        <v>0</v>
      </c>
      <c r="BI1873" s="54">
        <f t="shared" si="408"/>
        <v>0</v>
      </c>
      <c r="BJ1873" s="54">
        <f t="shared" si="407"/>
        <v>0</v>
      </c>
      <c r="BK1873" s="54">
        <f t="shared" si="409"/>
        <v>0</v>
      </c>
      <c r="BL1873" s="54">
        <f t="shared" si="414"/>
        <v>0</v>
      </c>
      <c r="BM1873" s="54">
        <f t="shared" si="415"/>
        <v>0</v>
      </c>
      <c r="BN1873" s="54" t="str">
        <f t="shared" si="416"/>
        <v>ne</v>
      </c>
      <c r="BO1873" s="54" t="str">
        <f t="shared" si="417"/>
        <v>ne</v>
      </c>
      <c r="BP1873" s="54" t="str">
        <f t="shared" si="417"/>
        <v>ne</v>
      </c>
      <c r="BQ1873" s="54" t="str">
        <f t="shared" si="418"/>
        <v>ne</v>
      </c>
      <c r="BR1873" s="54" t="str">
        <f t="shared" si="419"/>
        <v>ne</v>
      </c>
      <c r="BS1873" s="54" t="str">
        <f t="shared" si="410"/>
        <v>ne</v>
      </c>
    </row>
    <row r="1874" spans="2:71" x14ac:dyDescent="0.2">
      <c r="B1874" s="54" t="e">
        <f>VLOOKUP(E1874,'VPS1'!$J$10:$J$29,1,FALSE)</f>
        <v>#N/A</v>
      </c>
      <c r="C1874" s="131" t="str">
        <f t="shared" si="411"/>
        <v/>
      </c>
      <c r="D1874" s="132"/>
      <c r="E1874" s="132"/>
      <c r="F1874" s="55"/>
      <c r="G1874" s="132"/>
      <c r="H1874" s="132"/>
      <c r="I1874" s="132"/>
      <c r="J1874" s="132"/>
      <c r="K1874" s="132"/>
      <c r="L1874" s="133"/>
      <c r="M1874" s="134"/>
      <c r="N1874" s="132"/>
      <c r="O1874" s="132"/>
      <c r="P1874" s="134" t="str">
        <f t="shared" si="412"/>
        <v>nepildyti</v>
      </c>
      <c r="Q1874" s="135" t="str">
        <f t="shared" si="41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si="406"/>
        <v>0</v>
      </c>
      <c r="BH1874" s="54">
        <f t="shared" si="413"/>
        <v>0</v>
      </c>
      <c r="BI1874" s="54">
        <f t="shared" si="408"/>
        <v>0</v>
      </c>
      <c r="BJ1874" s="54">
        <f t="shared" si="407"/>
        <v>0</v>
      </c>
      <c r="BK1874" s="54">
        <f t="shared" si="409"/>
        <v>0</v>
      </c>
      <c r="BL1874" s="54">
        <f t="shared" si="414"/>
        <v>0</v>
      </c>
      <c r="BM1874" s="54">
        <f t="shared" si="415"/>
        <v>0</v>
      </c>
      <c r="BN1874" s="54" t="str">
        <f t="shared" si="416"/>
        <v>ne</v>
      </c>
      <c r="BO1874" s="54" t="str">
        <f t="shared" si="417"/>
        <v>ne</v>
      </c>
      <c r="BP1874" s="54" t="str">
        <f t="shared" si="417"/>
        <v>ne</v>
      </c>
      <c r="BQ1874" s="54" t="str">
        <f t="shared" si="418"/>
        <v>ne</v>
      </c>
      <c r="BR1874" s="54" t="str">
        <f t="shared" si="419"/>
        <v>ne</v>
      </c>
      <c r="BS1874" s="54" t="str">
        <f t="shared" si="410"/>
        <v>ne</v>
      </c>
    </row>
    <row r="1875" spans="2:71" x14ac:dyDescent="0.2">
      <c r="B1875" s="54" t="e">
        <f>VLOOKUP(E1875,'VPS1'!$J$10:$J$29,1,FALSE)</f>
        <v>#N/A</v>
      </c>
      <c r="C1875" s="131" t="str">
        <f t="shared" si="411"/>
        <v/>
      </c>
      <c r="D1875" s="132"/>
      <c r="E1875" s="132"/>
      <c r="F1875" s="55"/>
      <c r="G1875" s="132"/>
      <c r="H1875" s="132"/>
      <c r="I1875" s="132"/>
      <c r="J1875" s="132"/>
      <c r="K1875" s="132"/>
      <c r="L1875" s="133"/>
      <c r="M1875" s="134"/>
      <c r="N1875" s="132"/>
      <c r="O1875" s="132"/>
      <c r="P1875" s="134" t="str">
        <f t="shared" si="412"/>
        <v>nepildyti</v>
      </c>
      <c r="Q1875" s="135" t="str">
        <f t="shared" si="41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06"/>
        <v>0</v>
      </c>
      <c r="BH1875" s="54">
        <f t="shared" si="413"/>
        <v>0</v>
      </c>
      <c r="BI1875" s="54">
        <f t="shared" si="408"/>
        <v>0</v>
      </c>
      <c r="BJ1875" s="54">
        <f t="shared" si="407"/>
        <v>0</v>
      </c>
      <c r="BK1875" s="54">
        <f t="shared" si="409"/>
        <v>0</v>
      </c>
      <c r="BL1875" s="54">
        <f t="shared" si="414"/>
        <v>0</v>
      </c>
      <c r="BM1875" s="54">
        <f t="shared" si="415"/>
        <v>0</v>
      </c>
      <c r="BN1875" s="54" t="str">
        <f t="shared" si="416"/>
        <v>ne</v>
      </c>
      <c r="BO1875" s="54" t="str">
        <f t="shared" si="417"/>
        <v>ne</v>
      </c>
      <c r="BP1875" s="54" t="str">
        <f t="shared" si="417"/>
        <v>ne</v>
      </c>
      <c r="BQ1875" s="54" t="str">
        <f t="shared" si="418"/>
        <v>ne</v>
      </c>
      <c r="BR1875" s="54" t="str">
        <f t="shared" si="419"/>
        <v>ne</v>
      </c>
      <c r="BS1875" s="54" t="str">
        <f t="shared" si="410"/>
        <v>ne</v>
      </c>
    </row>
    <row r="1876" spans="2:71" x14ac:dyDescent="0.2">
      <c r="B1876" s="54" t="e">
        <f>VLOOKUP(E1876,'VPS1'!$J$10:$J$29,1,FALSE)</f>
        <v>#N/A</v>
      </c>
      <c r="C1876" s="131" t="str">
        <f t="shared" si="411"/>
        <v/>
      </c>
      <c r="D1876" s="132"/>
      <c r="E1876" s="132"/>
      <c r="F1876" s="55"/>
      <c r="G1876" s="132"/>
      <c r="H1876" s="132"/>
      <c r="I1876" s="132"/>
      <c r="J1876" s="132"/>
      <c r="K1876" s="132"/>
      <c r="L1876" s="133"/>
      <c r="M1876" s="134"/>
      <c r="N1876" s="132"/>
      <c r="O1876" s="132"/>
      <c r="P1876" s="134" t="str">
        <f t="shared" si="412"/>
        <v>nepildyti</v>
      </c>
      <c r="Q1876" s="135" t="str">
        <f t="shared" si="41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06"/>
        <v>0</v>
      </c>
      <c r="BH1876" s="54">
        <f t="shared" si="413"/>
        <v>0</v>
      </c>
      <c r="BI1876" s="54">
        <f t="shared" si="408"/>
        <v>0</v>
      </c>
      <c r="BJ1876" s="54">
        <f t="shared" si="407"/>
        <v>0</v>
      </c>
      <c r="BK1876" s="54">
        <f t="shared" si="409"/>
        <v>0</v>
      </c>
      <c r="BL1876" s="54">
        <f t="shared" si="414"/>
        <v>0</v>
      </c>
      <c r="BM1876" s="54">
        <f t="shared" si="415"/>
        <v>0</v>
      </c>
      <c r="BN1876" s="54" t="str">
        <f t="shared" si="416"/>
        <v>ne</v>
      </c>
      <c r="BO1876" s="54" t="str">
        <f t="shared" si="417"/>
        <v>ne</v>
      </c>
      <c r="BP1876" s="54" t="str">
        <f t="shared" si="417"/>
        <v>ne</v>
      </c>
      <c r="BQ1876" s="54" t="str">
        <f t="shared" si="418"/>
        <v>ne</v>
      </c>
      <c r="BR1876" s="54" t="str">
        <f t="shared" si="419"/>
        <v>ne</v>
      </c>
      <c r="BS1876" s="54" t="str">
        <f t="shared" si="410"/>
        <v>ne</v>
      </c>
    </row>
    <row r="1877" spans="2:71" x14ac:dyDescent="0.2">
      <c r="B1877" s="54" t="e">
        <f>VLOOKUP(E1877,'VPS1'!$J$10:$J$29,1,FALSE)</f>
        <v>#N/A</v>
      </c>
      <c r="C1877" s="131" t="str">
        <f t="shared" si="411"/>
        <v/>
      </c>
      <c r="D1877" s="132"/>
      <c r="E1877" s="132"/>
      <c r="F1877" s="55"/>
      <c r="G1877" s="132"/>
      <c r="H1877" s="132"/>
      <c r="I1877" s="132"/>
      <c r="J1877" s="132"/>
      <c r="K1877" s="132"/>
      <c r="L1877" s="133"/>
      <c r="M1877" s="134"/>
      <c r="N1877" s="132"/>
      <c r="O1877" s="132"/>
      <c r="P1877" s="134" t="str">
        <f t="shared" si="412"/>
        <v>nepildyti</v>
      </c>
      <c r="Q1877" s="135" t="str">
        <f t="shared" si="41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06"/>
        <v>0</v>
      </c>
      <c r="BH1877" s="54">
        <f t="shared" si="413"/>
        <v>0</v>
      </c>
      <c r="BI1877" s="54">
        <f t="shared" si="408"/>
        <v>0</v>
      </c>
      <c r="BJ1877" s="54">
        <f t="shared" si="407"/>
        <v>0</v>
      </c>
      <c r="BK1877" s="54">
        <f t="shared" si="409"/>
        <v>0</v>
      </c>
      <c r="BL1877" s="54">
        <f t="shared" si="414"/>
        <v>0</v>
      </c>
      <c r="BM1877" s="54">
        <f t="shared" si="415"/>
        <v>0</v>
      </c>
      <c r="BN1877" s="54" t="str">
        <f t="shared" si="416"/>
        <v>ne</v>
      </c>
      <c r="BO1877" s="54" t="str">
        <f t="shared" si="417"/>
        <v>ne</v>
      </c>
      <c r="BP1877" s="54" t="str">
        <f t="shared" si="417"/>
        <v>ne</v>
      </c>
      <c r="BQ1877" s="54" t="str">
        <f t="shared" si="418"/>
        <v>ne</v>
      </c>
      <c r="BR1877" s="54" t="str">
        <f t="shared" si="419"/>
        <v>ne</v>
      </c>
      <c r="BS1877" s="54" t="str">
        <f t="shared" si="410"/>
        <v>ne</v>
      </c>
    </row>
    <row r="1878" spans="2:71" x14ac:dyDescent="0.2">
      <c r="B1878" s="54" t="e">
        <f>VLOOKUP(E1878,'VPS1'!$J$10:$J$29,1,FALSE)</f>
        <v>#N/A</v>
      </c>
      <c r="C1878" s="131" t="str">
        <f t="shared" si="411"/>
        <v/>
      </c>
      <c r="D1878" s="132"/>
      <c r="E1878" s="132"/>
      <c r="F1878" s="55"/>
      <c r="G1878" s="132"/>
      <c r="H1878" s="132"/>
      <c r="I1878" s="132"/>
      <c r="J1878" s="132"/>
      <c r="K1878" s="132"/>
      <c r="L1878" s="133"/>
      <c r="M1878" s="134"/>
      <c r="N1878" s="132"/>
      <c r="O1878" s="132"/>
      <c r="P1878" s="134" t="str">
        <f t="shared" si="412"/>
        <v>nepildyti</v>
      </c>
      <c r="Q1878" s="135" t="str">
        <f t="shared" si="41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ref="BG1878:BG1941" si="420">IF($F1878&gt;0,YEAR($F1878),)</f>
        <v>0</v>
      </c>
      <c r="BH1878" s="54">
        <f t="shared" si="413"/>
        <v>0</v>
      </c>
      <c r="BI1878" s="54">
        <f t="shared" si="408"/>
        <v>0</v>
      </c>
      <c r="BJ1878" s="54">
        <f t="shared" ref="BJ1878:BJ1941" si="421">IF($AI1878&gt;0,YEAR($AI1878),)</f>
        <v>0</v>
      </c>
      <c r="BK1878" s="54">
        <f t="shared" si="409"/>
        <v>0</v>
      </c>
      <c r="BL1878" s="54">
        <f t="shared" si="414"/>
        <v>0</v>
      </c>
      <c r="BM1878" s="54">
        <f t="shared" si="415"/>
        <v>0</v>
      </c>
      <c r="BN1878" s="54" t="str">
        <f t="shared" si="416"/>
        <v>ne</v>
      </c>
      <c r="BO1878" s="54" t="str">
        <f t="shared" si="417"/>
        <v>ne</v>
      </c>
      <c r="BP1878" s="54" t="str">
        <f t="shared" si="417"/>
        <v>ne</v>
      </c>
      <c r="BQ1878" s="54" t="str">
        <f t="shared" si="418"/>
        <v>ne</v>
      </c>
      <c r="BR1878" s="54" t="str">
        <f t="shared" si="419"/>
        <v>ne</v>
      </c>
      <c r="BS1878" s="54" t="str">
        <f t="shared" si="410"/>
        <v>ne</v>
      </c>
    </row>
    <row r="1879" spans="2:71" x14ac:dyDescent="0.2">
      <c r="B1879" s="54" t="e">
        <f>VLOOKUP(E1879,'VPS1'!$J$10:$J$29,1,FALSE)</f>
        <v>#N/A</v>
      </c>
      <c r="C1879" s="131" t="str">
        <f t="shared" si="411"/>
        <v/>
      </c>
      <c r="D1879" s="132"/>
      <c r="E1879" s="132"/>
      <c r="F1879" s="55"/>
      <c r="G1879" s="132"/>
      <c r="H1879" s="132"/>
      <c r="I1879" s="132"/>
      <c r="J1879" s="132"/>
      <c r="K1879" s="132"/>
      <c r="L1879" s="133"/>
      <c r="M1879" s="134"/>
      <c r="N1879" s="132"/>
      <c r="O1879" s="132"/>
      <c r="P1879" s="134" t="str">
        <f t="shared" si="412"/>
        <v>nepildyti</v>
      </c>
      <c r="Q1879" s="135" t="str">
        <f t="shared" si="41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si="420"/>
        <v>0</v>
      </c>
      <c r="BH1879" s="54">
        <f t="shared" si="413"/>
        <v>0</v>
      </c>
      <c r="BI1879" s="54">
        <f t="shared" si="408"/>
        <v>0</v>
      </c>
      <c r="BJ1879" s="54">
        <f t="shared" si="421"/>
        <v>0</v>
      </c>
      <c r="BK1879" s="54">
        <f t="shared" si="409"/>
        <v>0</v>
      </c>
      <c r="BL1879" s="54">
        <f t="shared" si="414"/>
        <v>0</v>
      </c>
      <c r="BM1879" s="54">
        <f t="shared" si="415"/>
        <v>0</v>
      </c>
      <c r="BN1879" s="54" t="str">
        <f t="shared" si="416"/>
        <v>ne</v>
      </c>
      <c r="BO1879" s="54" t="str">
        <f t="shared" si="417"/>
        <v>ne</v>
      </c>
      <c r="BP1879" s="54" t="str">
        <f t="shared" si="417"/>
        <v>ne</v>
      </c>
      <c r="BQ1879" s="54" t="str">
        <f t="shared" si="418"/>
        <v>ne</v>
      </c>
      <c r="BR1879" s="54" t="str">
        <f t="shared" si="419"/>
        <v>ne</v>
      </c>
      <c r="BS1879" s="54" t="str">
        <f t="shared" si="410"/>
        <v>ne</v>
      </c>
    </row>
    <row r="1880" spans="2:71" x14ac:dyDescent="0.2">
      <c r="B1880" s="54" t="e">
        <f>VLOOKUP(E1880,'VPS1'!$J$10:$J$29,1,FALSE)</f>
        <v>#N/A</v>
      </c>
      <c r="C1880" s="131" t="str">
        <f t="shared" si="411"/>
        <v/>
      </c>
      <c r="D1880" s="132"/>
      <c r="E1880" s="132"/>
      <c r="F1880" s="55"/>
      <c r="G1880" s="132"/>
      <c r="H1880" s="132"/>
      <c r="I1880" s="132"/>
      <c r="J1880" s="132"/>
      <c r="K1880" s="132"/>
      <c r="L1880" s="133"/>
      <c r="M1880" s="134"/>
      <c r="N1880" s="132"/>
      <c r="O1880" s="132"/>
      <c r="P1880" s="134" t="str">
        <f t="shared" si="412"/>
        <v>nepildyti</v>
      </c>
      <c r="Q1880" s="135" t="str">
        <f t="shared" si="41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20"/>
        <v>0</v>
      </c>
      <c r="BH1880" s="54">
        <f t="shared" si="413"/>
        <v>0</v>
      </c>
      <c r="BI1880" s="54">
        <f t="shared" si="408"/>
        <v>0</v>
      </c>
      <c r="BJ1880" s="54">
        <f t="shared" si="421"/>
        <v>0</v>
      </c>
      <c r="BK1880" s="54">
        <f t="shared" si="409"/>
        <v>0</v>
      </c>
      <c r="BL1880" s="54">
        <f t="shared" si="414"/>
        <v>0</v>
      </c>
      <c r="BM1880" s="54">
        <f t="shared" si="415"/>
        <v>0</v>
      </c>
      <c r="BN1880" s="54" t="str">
        <f t="shared" si="416"/>
        <v>ne</v>
      </c>
      <c r="BO1880" s="54" t="str">
        <f t="shared" si="417"/>
        <v>ne</v>
      </c>
      <c r="BP1880" s="54" t="str">
        <f t="shared" si="417"/>
        <v>ne</v>
      </c>
      <c r="BQ1880" s="54" t="str">
        <f t="shared" si="418"/>
        <v>ne</v>
      </c>
      <c r="BR1880" s="54" t="str">
        <f t="shared" si="419"/>
        <v>ne</v>
      </c>
      <c r="BS1880" s="54" t="str">
        <f t="shared" si="410"/>
        <v>ne</v>
      </c>
    </row>
    <row r="1881" spans="2:71" x14ac:dyDescent="0.2">
      <c r="B1881" s="54" t="e">
        <f>VLOOKUP(E1881,'VPS1'!$J$10:$J$29,1,FALSE)</f>
        <v>#N/A</v>
      </c>
      <c r="C1881" s="131" t="str">
        <f t="shared" si="411"/>
        <v/>
      </c>
      <c r="D1881" s="132"/>
      <c r="E1881" s="132"/>
      <c r="F1881" s="55"/>
      <c r="G1881" s="132"/>
      <c r="H1881" s="132"/>
      <c r="I1881" s="132"/>
      <c r="J1881" s="132"/>
      <c r="K1881" s="132"/>
      <c r="L1881" s="133"/>
      <c r="M1881" s="134"/>
      <c r="N1881" s="132"/>
      <c r="O1881" s="132"/>
      <c r="P1881" s="134" t="str">
        <f t="shared" si="412"/>
        <v>nepildyti</v>
      </c>
      <c r="Q1881" s="135" t="str">
        <f t="shared" si="41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20"/>
        <v>0</v>
      </c>
      <c r="BH1881" s="54">
        <f t="shared" si="413"/>
        <v>0</v>
      </c>
      <c r="BI1881" s="54">
        <f t="shared" si="408"/>
        <v>0</v>
      </c>
      <c r="BJ1881" s="54">
        <f t="shared" si="421"/>
        <v>0</v>
      </c>
      <c r="BK1881" s="54">
        <f t="shared" si="409"/>
        <v>0</v>
      </c>
      <c r="BL1881" s="54">
        <f t="shared" si="414"/>
        <v>0</v>
      </c>
      <c r="BM1881" s="54">
        <f t="shared" si="415"/>
        <v>0</v>
      </c>
      <c r="BN1881" s="54" t="str">
        <f t="shared" si="416"/>
        <v>ne</v>
      </c>
      <c r="BO1881" s="54" t="str">
        <f t="shared" si="417"/>
        <v>ne</v>
      </c>
      <c r="BP1881" s="54" t="str">
        <f t="shared" si="417"/>
        <v>ne</v>
      </c>
      <c r="BQ1881" s="54" t="str">
        <f t="shared" si="418"/>
        <v>ne</v>
      </c>
      <c r="BR1881" s="54" t="str">
        <f t="shared" si="419"/>
        <v>ne</v>
      </c>
      <c r="BS1881" s="54" t="str">
        <f t="shared" si="410"/>
        <v>ne</v>
      </c>
    </row>
    <row r="1882" spans="2:71" x14ac:dyDescent="0.2">
      <c r="B1882" s="54" t="e">
        <f>VLOOKUP(E1882,'VPS1'!$J$10:$J$29,1,FALSE)</f>
        <v>#N/A</v>
      </c>
      <c r="C1882" s="131" t="str">
        <f t="shared" si="411"/>
        <v/>
      </c>
      <c r="D1882" s="132"/>
      <c r="E1882" s="132"/>
      <c r="F1882" s="55"/>
      <c r="G1882" s="132"/>
      <c r="H1882" s="132"/>
      <c r="I1882" s="132"/>
      <c r="J1882" s="132"/>
      <c r="K1882" s="132"/>
      <c r="L1882" s="133"/>
      <c r="M1882" s="134"/>
      <c r="N1882" s="132"/>
      <c r="O1882" s="132"/>
      <c r="P1882" s="134" t="str">
        <f t="shared" si="412"/>
        <v>nepildyti</v>
      </c>
      <c r="Q1882" s="135" t="str">
        <f t="shared" si="41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20"/>
        <v>0</v>
      </c>
      <c r="BH1882" s="54">
        <f t="shared" si="413"/>
        <v>0</v>
      </c>
      <c r="BI1882" s="54">
        <f t="shared" si="408"/>
        <v>0</v>
      </c>
      <c r="BJ1882" s="54">
        <f t="shared" si="421"/>
        <v>0</v>
      </c>
      <c r="BK1882" s="54">
        <f t="shared" si="409"/>
        <v>0</v>
      </c>
      <c r="BL1882" s="54">
        <f t="shared" si="414"/>
        <v>0</v>
      </c>
      <c r="BM1882" s="54">
        <f t="shared" si="415"/>
        <v>0</v>
      </c>
      <c r="BN1882" s="54" t="str">
        <f t="shared" si="416"/>
        <v>ne</v>
      </c>
      <c r="BO1882" s="54" t="str">
        <f t="shared" si="417"/>
        <v>ne</v>
      </c>
      <c r="BP1882" s="54" t="str">
        <f t="shared" si="417"/>
        <v>ne</v>
      </c>
      <c r="BQ1882" s="54" t="str">
        <f t="shared" si="418"/>
        <v>ne</v>
      </c>
      <c r="BR1882" s="54" t="str">
        <f t="shared" si="419"/>
        <v>ne</v>
      </c>
      <c r="BS1882" s="54" t="str">
        <f t="shared" si="410"/>
        <v>ne</v>
      </c>
    </row>
    <row r="1883" spans="2:71" x14ac:dyDescent="0.2">
      <c r="B1883" s="54" t="e">
        <f>VLOOKUP(E1883,'VPS1'!$J$10:$J$29,1,FALSE)</f>
        <v>#N/A</v>
      </c>
      <c r="C1883" s="131" t="str">
        <f t="shared" si="411"/>
        <v/>
      </c>
      <c r="D1883" s="132"/>
      <c r="E1883" s="132"/>
      <c r="F1883" s="55"/>
      <c r="G1883" s="132"/>
      <c r="H1883" s="132"/>
      <c r="I1883" s="132"/>
      <c r="J1883" s="132"/>
      <c r="K1883" s="132"/>
      <c r="L1883" s="133"/>
      <c r="M1883" s="134"/>
      <c r="N1883" s="132"/>
      <c r="O1883" s="132"/>
      <c r="P1883" s="134" t="str">
        <f t="shared" si="412"/>
        <v>nepildyti</v>
      </c>
      <c r="Q1883" s="135" t="str">
        <f t="shared" si="41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20"/>
        <v>0</v>
      </c>
      <c r="BH1883" s="54">
        <f t="shared" si="413"/>
        <v>0</v>
      </c>
      <c r="BI1883" s="54">
        <f t="shared" si="408"/>
        <v>0</v>
      </c>
      <c r="BJ1883" s="54">
        <f t="shared" si="421"/>
        <v>0</v>
      </c>
      <c r="BK1883" s="54">
        <f t="shared" si="409"/>
        <v>0</v>
      </c>
      <c r="BL1883" s="54">
        <f t="shared" si="414"/>
        <v>0</v>
      </c>
      <c r="BM1883" s="54">
        <f t="shared" si="415"/>
        <v>0</v>
      </c>
      <c r="BN1883" s="54" t="str">
        <f t="shared" si="416"/>
        <v>ne</v>
      </c>
      <c r="BO1883" s="54" t="str">
        <f t="shared" si="417"/>
        <v>ne</v>
      </c>
      <c r="BP1883" s="54" t="str">
        <f t="shared" si="417"/>
        <v>ne</v>
      </c>
      <c r="BQ1883" s="54" t="str">
        <f t="shared" si="418"/>
        <v>ne</v>
      </c>
      <c r="BR1883" s="54" t="str">
        <f t="shared" si="419"/>
        <v>ne</v>
      </c>
      <c r="BS1883" s="54" t="str">
        <f t="shared" si="410"/>
        <v>ne</v>
      </c>
    </row>
    <row r="1884" spans="2:71" x14ac:dyDescent="0.2">
      <c r="B1884" s="54" t="e">
        <f>VLOOKUP(E1884,'VPS1'!$J$10:$J$29,1,FALSE)</f>
        <v>#N/A</v>
      </c>
      <c r="C1884" s="131" t="str">
        <f t="shared" si="411"/>
        <v/>
      </c>
      <c r="D1884" s="132"/>
      <c r="E1884" s="132"/>
      <c r="F1884" s="55"/>
      <c r="G1884" s="132"/>
      <c r="H1884" s="132"/>
      <c r="I1884" s="132"/>
      <c r="J1884" s="132"/>
      <c r="K1884" s="132"/>
      <c r="L1884" s="133"/>
      <c r="M1884" s="134"/>
      <c r="N1884" s="132"/>
      <c r="O1884" s="132"/>
      <c r="P1884" s="134" t="str">
        <f t="shared" si="412"/>
        <v>nepildyti</v>
      </c>
      <c r="Q1884" s="135" t="str">
        <f t="shared" si="41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20"/>
        <v>0</v>
      </c>
      <c r="BH1884" s="54">
        <f t="shared" si="413"/>
        <v>0</v>
      </c>
      <c r="BI1884" s="54">
        <f t="shared" si="408"/>
        <v>0</v>
      </c>
      <c r="BJ1884" s="54">
        <f t="shared" si="421"/>
        <v>0</v>
      </c>
      <c r="BK1884" s="54">
        <f t="shared" si="409"/>
        <v>0</v>
      </c>
      <c r="BL1884" s="54">
        <f t="shared" si="414"/>
        <v>0</v>
      </c>
      <c r="BM1884" s="54">
        <f t="shared" si="415"/>
        <v>0</v>
      </c>
      <c r="BN1884" s="54" t="str">
        <f t="shared" si="416"/>
        <v>ne</v>
      </c>
      <c r="BO1884" s="54" t="str">
        <f t="shared" si="417"/>
        <v>ne</v>
      </c>
      <c r="BP1884" s="54" t="str">
        <f t="shared" si="417"/>
        <v>ne</v>
      </c>
      <c r="BQ1884" s="54" t="str">
        <f t="shared" si="418"/>
        <v>ne</v>
      </c>
      <c r="BR1884" s="54" t="str">
        <f t="shared" si="419"/>
        <v>ne</v>
      </c>
      <c r="BS1884" s="54" t="str">
        <f t="shared" si="410"/>
        <v>ne</v>
      </c>
    </row>
    <row r="1885" spans="2:71" x14ac:dyDescent="0.2">
      <c r="B1885" s="54" t="e">
        <f>VLOOKUP(E1885,'VPS1'!$J$10:$J$29,1,FALSE)</f>
        <v>#N/A</v>
      </c>
      <c r="C1885" s="131" t="str">
        <f t="shared" si="411"/>
        <v/>
      </c>
      <c r="D1885" s="132"/>
      <c r="E1885" s="132"/>
      <c r="F1885" s="55"/>
      <c r="G1885" s="132"/>
      <c r="H1885" s="132"/>
      <c r="I1885" s="132"/>
      <c r="J1885" s="132"/>
      <c r="K1885" s="132"/>
      <c r="L1885" s="133"/>
      <c r="M1885" s="134"/>
      <c r="N1885" s="132"/>
      <c r="O1885" s="132"/>
      <c r="P1885" s="134" t="str">
        <f t="shared" si="412"/>
        <v>nepildyti</v>
      </c>
      <c r="Q1885" s="135" t="str">
        <f t="shared" si="41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20"/>
        <v>0</v>
      </c>
      <c r="BH1885" s="54">
        <f t="shared" si="413"/>
        <v>0</v>
      </c>
      <c r="BI1885" s="54">
        <f t="shared" si="408"/>
        <v>0</v>
      </c>
      <c r="BJ1885" s="54">
        <f t="shared" si="421"/>
        <v>0</v>
      </c>
      <c r="BK1885" s="54">
        <f t="shared" si="409"/>
        <v>0</v>
      </c>
      <c r="BL1885" s="54">
        <f t="shared" si="414"/>
        <v>0</v>
      </c>
      <c r="BM1885" s="54">
        <f t="shared" si="415"/>
        <v>0</v>
      </c>
      <c r="BN1885" s="54" t="str">
        <f t="shared" si="416"/>
        <v>ne</v>
      </c>
      <c r="BO1885" s="54" t="str">
        <f t="shared" si="417"/>
        <v>ne</v>
      </c>
      <c r="BP1885" s="54" t="str">
        <f t="shared" si="417"/>
        <v>ne</v>
      </c>
      <c r="BQ1885" s="54" t="str">
        <f t="shared" si="418"/>
        <v>ne</v>
      </c>
      <c r="BR1885" s="54" t="str">
        <f t="shared" si="419"/>
        <v>ne</v>
      </c>
      <c r="BS1885" s="54" t="str">
        <f t="shared" si="410"/>
        <v>ne</v>
      </c>
    </row>
    <row r="1886" spans="2:71" x14ac:dyDescent="0.2">
      <c r="B1886" s="54" t="e">
        <f>VLOOKUP(E1886,'VPS1'!$J$10:$J$29,1,FALSE)</f>
        <v>#N/A</v>
      </c>
      <c r="C1886" s="131" t="str">
        <f t="shared" si="411"/>
        <v/>
      </c>
      <c r="D1886" s="132"/>
      <c r="E1886" s="132"/>
      <c r="F1886" s="55"/>
      <c r="G1886" s="132"/>
      <c r="H1886" s="132"/>
      <c r="I1886" s="132"/>
      <c r="J1886" s="132"/>
      <c r="K1886" s="132"/>
      <c r="L1886" s="133"/>
      <c r="M1886" s="134"/>
      <c r="N1886" s="132"/>
      <c r="O1886" s="132"/>
      <c r="P1886" s="134" t="str">
        <f t="shared" si="412"/>
        <v>nepildyti</v>
      </c>
      <c r="Q1886" s="135" t="str">
        <f t="shared" si="41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20"/>
        <v>0</v>
      </c>
      <c r="BH1886" s="54">
        <f t="shared" si="413"/>
        <v>0</v>
      </c>
      <c r="BI1886" s="54">
        <f t="shared" si="408"/>
        <v>0</v>
      </c>
      <c r="BJ1886" s="54">
        <f t="shared" si="421"/>
        <v>0</v>
      </c>
      <c r="BK1886" s="54">
        <f t="shared" si="409"/>
        <v>0</v>
      </c>
      <c r="BL1886" s="54">
        <f t="shared" si="414"/>
        <v>0</v>
      </c>
      <c r="BM1886" s="54">
        <f t="shared" si="415"/>
        <v>0</v>
      </c>
      <c r="BN1886" s="54" t="str">
        <f t="shared" si="416"/>
        <v>ne</v>
      </c>
      <c r="BO1886" s="54" t="str">
        <f t="shared" si="417"/>
        <v>ne</v>
      </c>
      <c r="BP1886" s="54" t="str">
        <f t="shared" si="417"/>
        <v>ne</v>
      </c>
      <c r="BQ1886" s="54" t="str">
        <f t="shared" si="418"/>
        <v>ne</v>
      </c>
      <c r="BR1886" s="54" t="str">
        <f t="shared" si="419"/>
        <v>ne</v>
      </c>
      <c r="BS1886" s="54" t="str">
        <f t="shared" si="410"/>
        <v>ne</v>
      </c>
    </row>
    <row r="1887" spans="2:71" x14ac:dyDescent="0.2">
      <c r="B1887" s="54" t="e">
        <f>VLOOKUP(E1887,'VPS1'!$J$10:$J$29,1,FALSE)</f>
        <v>#N/A</v>
      </c>
      <c r="C1887" s="131" t="str">
        <f t="shared" si="411"/>
        <v/>
      </c>
      <c r="D1887" s="132"/>
      <c r="E1887" s="132"/>
      <c r="F1887" s="55"/>
      <c r="G1887" s="132"/>
      <c r="H1887" s="132"/>
      <c r="I1887" s="132"/>
      <c r="J1887" s="132"/>
      <c r="K1887" s="132"/>
      <c r="L1887" s="133"/>
      <c r="M1887" s="134"/>
      <c r="N1887" s="132"/>
      <c r="O1887" s="132"/>
      <c r="P1887" s="134" t="str">
        <f t="shared" si="412"/>
        <v>nepildyti</v>
      </c>
      <c r="Q1887" s="135" t="str">
        <f t="shared" si="41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20"/>
        <v>0</v>
      </c>
      <c r="BH1887" s="54">
        <f t="shared" si="413"/>
        <v>0</v>
      </c>
      <c r="BI1887" s="54">
        <f t="shared" si="408"/>
        <v>0</v>
      </c>
      <c r="BJ1887" s="54">
        <f t="shared" si="421"/>
        <v>0</v>
      </c>
      <c r="BK1887" s="54">
        <f t="shared" si="409"/>
        <v>0</v>
      </c>
      <c r="BL1887" s="54">
        <f t="shared" si="414"/>
        <v>0</v>
      </c>
      <c r="BM1887" s="54">
        <f t="shared" si="415"/>
        <v>0</v>
      </c>
      <c r="BN1887" s="54" t="str">
        <f t="shared" si="416"/>
        <v>ne</v>
      </c>
      <c r="BO1887" s="54" t="str">
        <f t="shared" si="417"/>
        <v>ne</v>
      </c>
      <c r="BP1887" s="54" t="str">
        <f t="shared" si="417"/>
        <v>ne</v>
      </c>
      <c r="BQ1887" s="54" t="str">
        <f t="shared" si="418"/>
        <v>ne</v>
      </c>
      <c r="BR1887" s="54" t="str">
        <f t="shared" si="419"/>
        <v>ne</v>
      </c>
      <c r="BS1887" s="54" t="str">
        <f t="shared" si="410"/>
        <v>ne</v>
      </c>
    </row>
    <row r="1888" spans="2:71" x14ac:dyDescent="0.2">
      <c r="B1888" s="54" t="e">
        <f>VLOOKUP(E1888,'VPS1'!$J$10:$J$29,1,FALSE)</f>
        <v>#N/A</v>
      </c>
      <c r="C1888" s="131" t="str">
        <f t="shared" si="411"/>
        <v/>
      </c>
      <c r="D1888" s="132"/>
      <c r="E1888" s="132"/>
      <c r="F1888" s="55"/>
      <c r="G1888" s="132"/>
      <c r="H1888" s="132"/>
      <c r="I1888" s="132"/>
      <c r="J1888" s="132"/>
      <c r="K1888" s="132"/>
      <c r="L1888" s="133"/>
      <c r="M1888" s="134"/>
      <c r="N1888" s="132"/>
      <c r="O1888" s="132"/>
      <c r="P1888" s="134" t="str">
        <f t="shared" si="412"/>
        <v>nepildyti</v>
      </c>
      <c r="Q1888" s="135" t="str">
        <f t="shared" si="41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20"/>
        <v>0</v>
      </c>
      <c r="BH1888" s="54">
        <f t="shared" si="413"/>
        <v>0</v>
      </c>
      <c r="BI1888" s="54">
        <f t="shared" si="408"/>
        <v>0</v>
      </c>
      <c r="BJ1888" s="54">
        <f t="shared" si="421"/>
        <v>0</v>
      </c>
      <c r="BK1888" s="54">
        <f t="shared" si="409"/>
        <v>0</v>
      </c>
      <c r="BL1888" s="54">
        <f t="shared" si="414"/>
        <v>0</v>
      </c>
      <c r="BM1888" s="54">
        <f t="shared" si="415"/>
        <v>0</v>
      </c>
      <c r="BN1888" s="54" t="str">
        <f t="shared" si="416"/>
        <v>ne</v>
      </c>
      <c r="BO1888" s="54" t="str">
        <f t="shared" si="417"/>
        <v>ne</v>
      </c>
      <c r="BP1888" s="54" t="str">
        <f t="shared" si="417"/>
        <v>ne</v>
      </c>
      <c r="BQ1888" s="54" t="str">
        <f t="shared" si="418"/>
        <v>ne</v>
      </c>
      <c r="BR1888" s="54" t="str">
        <f t="shared" si="419"/>
        <v>ne</v>
      </c>
      <c r="BS1888" s="54" t="str">
        <f t="shared" si="410"/>
        <v>ne</v>
      </c>
    </row>
    <row r="1889" spans="2:71" x14ac:dyDescent="0.2">
      <c r="B1889" s="54" t="e">
        <f>VLOOKUP(E1889,'VPS1'!$J$10:$J$29,1,FALSE)</f>
        <v>#N/A</v>
      </c>
      <c r="C1889" s="131" t="str">
        <f t="shared" si="411"/>
        <v/>
      </c>
      <c r="D1889" s="132"/>
      <c r="E1889" s="132"/>
      <c r="F1889" s="55"/>
      <c r="G1889" s="132"/>
      <c r="H1889" s="132"/>
      <c r="I1889" s="132"/>
      <c r="J1889" s="132"/>
      <c r="K1889" s="132"/>
      <c r="L1889" s="133"/>
      <c r="M1889" s="134"/>
      <c r="N1889" s="132"/>
      <c r="O1889" s="132"/>
      <c r="P1889" s="134" t="str">
        <f t="shared" si="412"/>
        <v>nepildyti</v>
      </c>
      <c r="Q1889" s="135" t="str">
        <f t="shared" si="41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20"/>
        <v>0</v>
      </c>
      <c r="BH1889" s="54">
        <f t="shared" si="413"/>
        <v>0</v>
      </c>
      <c r="BI1889" s="54">
        <f t="shared" si="408"/>
        <v>0</v>
      </c>
      <c r="BJ1889" s="54">
        <f t="shared" si="421"/>
        <v>0</v>
      </c>
      <c r="BK1889" s="54">
        <f t="shared" si="409"/>
        <v>0</v>
      </c>
      <c r="BL1889" s="54">
        <f t="shared" si="414"/>
        <v>0</v>
      </c>
      <c r="BM1889" s="54">
        <f t="shared" si="415"/>
        <v>0</v>
      </c>
      <c r="BN1889" s="54" t="str">
        <f t="shared" si="416"/>
        <v>ne</v>
      </c>
      <c r="BO1889" s="54" t="str">
        <f t="shared" si="417"/>
        <v>ne</v>
      </c>
      <c r="BP1889" s="54" t="str">
        <f t="shared" si="417"/>
        <v>ne</v>
      </c>
      <c r="BQ1889" s="54" t="str">
        <f t="shared" si="418"/>
        <v>ne</v>
      </c>
      <c r="BR1889" s="54" t="str">
        <f t="shared" si="419"/>
        <v>ne</v>
      </c>
      <c r="BS1889" s="54" t="str">
        <f t="shared" si="410"/>
        <v>ne</v>
      </c>
    </row>
    <row r="1890" spans="2:71" x14ac:dyDescent="0.2">
      <c r="B1890" s="54" t="e">
        <f>VLOOKUP(E1890,'VPS1'!$J$10:$J$29,1,FALSE)</f>
        <v>#N/A</v>
      </c>
      <c r="C1890" s="131" t="str">
        <f t="shared" si="411"/>
        <v/>
      </c>
      <c r="D1890" s="132"/>
      <c r="E1890" s="132"/>
      <c r="F1890" s="55"/>
      <c r="G1890" s="132"/>
      <c r="H1890" s="132"/>
      <c r="I1890" s="132"/>
      <c r="J1890" s="132"/>
      <c r="K1890" s="132"/>
      <c r="L1890" s="133"/>
      <c r="M1890" s="134"/>
      <c r="N1890" s="132"/>
      <c r="O1890" s="132"/>
      <c r="P1890" s="134" t="str">
        <f t="shared" si="412"/>
        <v>nepildyti</v>
      </c>
      <c r="Q1890" s="135" t="str">
        <f t="shared" si="41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20"/>
        <v>0</v>
      </c>
      <c r="BH1890" s="54">
        <f t="shared" si="413"/>
        <v>0</v>
      </c>
      <c r="BI1890" s="54">
        <f t="shared" si="408"/>
        <v>0</v>
      </c>
      <c r="BJ1890" s="54">
        <f t="shared" si="421"/>
        <v>0</v>
      </c>
      <c r="BK1890" s="54">
        <f t="shared" si="409"/>
        <v>0</v>
      </c>
      <c r="BL1890" s="54">
        <f t="shared" si="414"/>
        <v>0</v>
      </c>
      <c r="BM1890" s="54">
        <f t="shared" si="415"/>
        <v>0</v>
      </c>
      <c r="BN1890" s="54" t="str">
        <f t="shared" si="416"/>
        <v>ne</v>
      </c>
      <c r="BO1890" s="54" t="str">
        <f t="shared" si="417"/>
        <v>ne</v>
      </c>
      <c r="BP1890" s="54" t="str">
        <f t="shared" si="417"/>
        <v>ne</v>
      </c>
      <c r="BQ1890" s="54" t="str">
        <f t="shared" si="418"/>
        <v>ne</v>
      </c>
      <c r="BR1890" s="54" t="str">
        <f t="shared" si="419"/>
        <v>ne</v>
      </c>
      <c r="BS1890" s="54" t="str">
        <f t="shared" si="410"/>
        <v>ne</v>
      </c>
    </row>
    <row r="1891" spans="2:71" x14ac:dyDescent="0.2">
      <c r="B1891" s="54" t="e">
        <f>VLOOKUP(E1891,'VPS1'!$J$10:$J$29,1,FALSE)</f>
        <v>#N/A</v>
      </c>
      <c r="C1891" s="131" t="str">
        <f t="shared" si="411"/>
        <v/>
      </c>
      <c r="D1891" s="132"/>
      <c r="E1891" s="132"/>
      <c r="F1891" s="55"/>
      <c r="G1891" s="132"/>
      <c r="H1891" s="132"/>
      <c r="I1891" s="132"/>
      <c r="J1891" s="132"/>
      <c r="K1891" s="132"/>
      <c r="L1891" s="133"/>
      <c r="M1891" s="134"/>
      <c r="N1891" s="132"/>
      <c r="O1891" s="132"/>
      <c r="P1891" s="134" t="str">
        <f t="shared" si="412"/>
        <v>nepildyti</v>
      </c>
      <c r="Q1891" s="135" t="str">
        <f t="shared" si="41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20"/>
        <v>0</v>
      </c>
      <c r="BH1891" s="54">
        <f t="shared" si="413"/>
        <v>0</v>
      </c>
      <c r="BI1891" s="54">
        <f t="shared" si="408"/>
        <v>0</v>
      </c>
      <c r="BJ1891" s="54">
        <f t="shared" si="421"/>
        <v>0</v>
      </c>
      <c r="BK1891" s="54">
        <f t="shared" si="409"/>
        <v>0</v>
      </c>
      <c r="BL1891" s="54">
        <f t="shared" si="414"/>
        <v>0</v>
      </c>
      <c r="BM1891" s="54">
        <f t="shared" si="415"/>
        <v>0</v>
      </c>
      <c r="BN1891" s="54" t="str">
        <f t="shared" si="416"/>
        <v>ne</v>
      </c>
      <c r="BO1891" s="54" t="str">
        <f t="shared" si="417"/>
        <v>ne</v>
      </c>
      <c r="BP1891" s="54" t="str">
        <f t="shared" si="417"/>
        <v>ne</v>
      </c>
      <c r="BQ1891" s="54" t="str">
        <f t="shared" si="418"/>
        <v>ne</v>
      </c>
      <c r="BR1891" s="54" t="str">
        <f t="shared" si="419"/>
        <v>ne</v>
      </c>
      <c r="BS1891" s="54" t="str">
        <f t="shared" si="410"/>
        <v>ne</v>
      </c>
    </row>
    <row r="1892" spans="2:71" x14ac:dyDescent="0.2">
      <c r="B1892" s="54" t="e">
        <f>VLOOKUP(E1892,'VPS1'!$J$10:$J$29,1,FALSE)</f>
        <v>#N/A</v>
      </c>
      <c r="C1892" s="131" t="str">
        <f t="shared" si="411"/>
        <v/>
      </c>
      <c r="D1892" s="132"/>
      <c r="E1892" s="132"/>
      <c r="F1892" s="55"/>
      <c r="G1892" s="132"/>
      <c r="H1892" s="132"/>
      <c r="I1892" s="132"/>
      <c r="J1892" s="132"/>
      <c r="K1892" s="132"/>
      <c r="L1892" s="133"/>
      <c r="M1892" s="134"/>
      <c r="N1892" s="132"/>
      <c r="O1892" s="132"/>
      <c r="P1892" s="134" t="str">
        <f t="shared" si="412"/>
        <v>nepildyti</v>
      </c>
      <c r="Q1892" s="135" t="str">
        <f t="shared" si="41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20"/>
        <v>0</v>
      </c>
      <c r="BH1892" s="54">
        <f t="shared" si="413"/>
        <v>0</v>
      </c>
      <c r="BI1892" s="54">
        <f t="shared" si="408"/>
        <v>0</v>
      </c>
      <c r="BJ1892" s="54">
        <f t="shared" si="421"/>
        <v>0</v>
      </c>
      <c r="BK1892" s="54">
        <f t="shared" si="409"/>
        <v>0</v>
      </c>
      <c r="BL1892" s="54">
        <f t="shared" si="414"/>
        <v>0</v>
      </c>
      <c r="BM1892" s="54">
        <f t="shared" si="415"/>
        <v>0</v>
      </c>
      <c r="BN1892" s="54" t="str">
        <f t="shared" si="416"/>
        <v>ne</v>
      </c>
      <c r="BO1892" s="54" t="str">
        <f t="shared" si="417"/>
        <v>ne</v>
      </c>
      <c r="BP1892" s="54" t="str">
        <f t="shared" si="417"/>
        <v>ne</v>
      </c>
      <c r="BQ1892" s="54" t="str">
        <f t="shared" si="418"/>
        <v>ne</v>
      </c>
      <c r="BR1892" s="54" t="str">
        <f t="shared" si="419"/>
        <v>ne</v>
      </c>
      <c r="BS1892" s="54" t="str">
        <f t="shared" si="410"/>
        <v>ne</v>
      </c>
    </row>
    <row r="1893" spans="2:71" x14ac:dyDescent="0.2">
      <c r="B1893" s="54" t="e">
        <f>VLOOKUP(E1893,'VPS1'!$J$10:$J$29,1,FALSE)</f>
        <v>#N/A</v>
      </c>
      <c r="C1893" s="131" t="str">
        <f t="shared" si="411"/>
        <v/>
      </c>
      <c r="D1893" s="132"/>
      <c r="E1893" s="132"/>
      <c r="F1893" s="55"/>
      <c r="G1893" s="132"/>
      <c r="H1893" s="132"/>
      <c r="I1893" s="132"/>
      <c r="J1893" s="132"/>
      <c r="K1893" s="132"/>
      <c r="L1893" s="133"/>
      <c r="M1893" s="134"/>
      <c r="N1893" s="132"/>
      <c r="O1893" s="132"/>
      <c r="P1893" s="134" t="str">
        <f t="shared" si="412"/>
        <v>nepildyti</v>
      </c>
      <c r="Q1893" s="135" t="str">
        <f t="shared" si="41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20"/>
        <v>0</v>
      </c>
      <c r="BH1893" s="54">
        <f t="shared" si="413"/>
        <v>0</v>
      </c>
      <c r="BI1893" s="54">
        <f t="shared" si="408"/>
        <v>0</v>
      </c>
      <c r="BJ1893" s="54">
        <f t="shared" si="421"/>
        <v>0</v>
      </c>
      <c r="BK1893" s="54">
        <f t="shared" si="409"/>
        <v>0</v>
      </c>
      <c r="BL1893" s="54">
        <f t="shared" si="414"/>
        <v>0</v>
      </c>
      <c r="BM1893" s="54">
        <f t="shared" si="415"/>
        <v>0</v>
      </c>
      <c r="BN1893" s="54" t="str">
        <f t="shared" si="416"/>
        <v>ne</v>
      </c>
      <c r="BO1893" s="54" t="str">
        <f t="shared" si="417"/>
        <v>ne</v>
      </c>
      <c r="BP1893" s="54" t="str">
        <f t="shared" si="417"/>
        <v>ne</v>
      </c>
      <c r="BQ1893" s="54" t="str">
        <f t="shared" si="418"/>
        <v>ne</v>
      </c>
      <c r="BR1893" s="54" t="str">
        <f t="shared" si="419"/>
        <v>ne</v>
      </c>
      <c r="BS1893" s="54" t="str">
        <f t="shared" si="410"/>
        <v>ne</v>
      </c>
    </row>
    <row r="1894" spans="2:71" x14ac:dyDescent="0.2">
      <c r="B1894" s="54" t="e">
        <f>VLOOKUP(E1894,'VPS1'!$J$10:$J$29,1,FALSE)</f>
        <v>#N/A</v>
      </c>
      <c r="C1894" s="131" t="str">
        <f t="shared" si="411"/>
        <v/>
      </c>
      <c r="D1894" s="132"/>
      <c r="E1894" s="132"/>
      <c r="F1894" s="55"/>
      <c r="G1894" s="132"/>
      <c r="H1894" s="132"/>
      <c r="I1894" s="132"/>
      <c r="J1894" s="132"/>
      <c r="K1894" s="132"/>
      <c r="L1894" s="133"/>
      <c r="M1894" s="134"/>
      <c r="N1894" s="132"/>
      <c r="O1894" s="132"/>
      <c r="P1894" s="134" t="str">
        <f t="shared" si="412"/>
        <v>nepildyti</v>
      </c>
      <c r="Q1894" s="135" t="str">
        <f t="shared" si="41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20"/>
        <v>0</v>
      </c>
      <c r="BH1894" s="54">
        <f t="shared" si="413"/>
        <v>0</v>
      </c>
      <c r="BI1894" s="54">
        <f t="shared" si="408"/>
        <v>0</v>
      </c>
      <c r="BJ1894" s="54">
        <f t="shared" si="421"/>
        <v>0</v>
      </c>
      <c r="BK1894" s="54">
        <f t="shared" si="409"/>
        <v>0</v>
      </c>
      <c r="BL1894" s="54">
        <f t="shared" si="414"/>
        <v>0</v>
      </c>
      <c r="BM1894" s="54">
        <f t="shared" si="415"/>
        <v>0</v>
      </c>
      <c r="BN1894" s="54" t="str">
        <f t="shared" si="416"/>
        <v>ne</v>
      </c>
      <c r="BO1894" s="54" t="str">
        <f t="shared" si="417"/>
        <v>ne</v>
      </c>
      <c r="BP1894" s="54" t="str">
        <f t="shared" si="417"/>
        <v>ne</v>
      </c>
      <c r="BQ1894" s="54" t="str">
        <f t="shared" si="418"/>
        <v>ne</v>
      </c>
      <c r="BR1894" s="54" t="str">
        <f t="shared" si="419"/>
        <v>ne</v>
      </c>
      <c r="BS1894" s="54" t="str">
        <f t="shared" si="410"/>
        <v>ne</v>
      </c>
    </row>
    <row r="1895" spans="2:71" x14ac:dyDescent="0.2">
      <c r="B1895" s="54" t="e">
        <f>VLOOKUP(E1895,'VPS1'!$J$10:$J$29,1,FALSE)</f>
        <v>#N/A</v>
      </c>
      <c r="C1895" s="131" t="str">
        <f t="shared" si="411"/>
        <v/>
      </c>
      <c r="D1895" s="132"/>
      <c r="E1895" s="132"/>
      <c r="F1895" s="55"/>
      <c r="G1895" s="132"/>
      <c r="H1895" s="132"/>
      <c r="I1895" s="132"/>
      <c r="J1895" s="132"/>
      <c r="K1895" s="132"/>
      <c r="L1895" s="133"/>
      <c r="M1895" s="134"/>
      <c r="N1895" s="132"/>
      <c r="O1895" s="132"/>
      <c r="P1895" s="134" t="str">
        <f t="shared" si="412"/>
        <v>nepildyti</v>
      </c>
      <c r="Q1895" s="135" t="str">
        <f t="shared" si="41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20"/>
        <v>0</v>
      </c>
      <c r="BH1895" s="54">
        <f t="shared" si="413"/>
        <v>0</v>
      </c>
      <c r="BI1895" s="54">
        <f t="shared" si="408"/>
        <v>0</v>
      </c>
      <c r="BJ1895" s="54">
        <f t="shared" si="421"/>
        <v>0</v>
      </c>
      <c r="BK1895" s="54">
        <f t="shared" si="409"/>
        <v>0</v>
      </c>
      <c r="BL1895" s="54">
        <f t="shared" si="414"/>
        <v>0</v>
      </c>
      <c r="BM1895" s="54">
        <f t="shared" si="415"/>
        <v>0</v>
      </c>
      <c r="BN1895" s="54" t="str">
        <f t="shared" si="416"/>
        <v>ne</v>
      </c>
      <c r="BO1895" s="54" t="str">
        <f t="shared" si="417"/>
        <v>ne</v>
      </c>
      <c r="BP1895" s="54" t="str">
        <f t="shared" si="417"/>
        <v>ne</v>
      </c>
      <c r="BQ1895" s="54" t="str">
        <f t="shared" si="418"/>
        <v>ne</v>
      </c>
      <c r="BR1895" s="54" t="str">
        <f t="shared" si="419"/>
        <v>ne</v>
      </c>
      <c r="BS1895" s="54" t="str">
        <f t="shared" si="410"/>
        <v>ne</v>
      </c>
    </row>
    <row r="1896" spans="2:71" x14ac:dyDescent="0.2">
      <c r="B1896" s="54" t="e">
        <f>VLOOKUP(E1896,'VPS1'!$J$10:$J$29,1,FALSE)</f>
        <v>#N/A</v>
      </c>
      <c r="C1896" s="131" t="str">
        <f t="shared" si="411"/>
        <v/>
      </c>
      <c r="D1896" s="132"/>
      <c r="E1896" s="132"/>
      <c r="F1896" s="55"/>
      <c r="G1896" s="132"/>
      <c r="H1896" s="132"/>
      <c r="I1896" s="132"/>
      <c r="J1896" s="132"/>
      <c r="K1896" s="132"/>
      <c r="L1896" s="133"/>
      <c r="M1896" s="134"/>
      <c r="N1896" s="132"/>
      <c r="O1896" s="132"/>
      <c r="P1896" s="134" t="str">
        <f t="shared" si="412"/>
        <v>nepildyti</v>
      </c>
      <c r="Q1896" s="135" t="str">
        <f t="shared" si="41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20"/>
        <v>0</v>
      </c>
      <c r="BH1896" s="54">
        <f t="shared" si="413"/>
        <v>0</v>
      </c>
      <c r="BI1896" s="54">
        <f t="shared" si="408"/>
        <v>0</v>
      </c>
      <c r="BJ1896" s="54">
        <f t="shared" si="421"/>
        <v>0</v>
      </c>
      <c r="BK1896" s="54">
        <f t="shared" si="409"/>
        <v>0</v>
      </c>
      <c r="BL1896" s="54">
        <f t="shared" si="414"/>
        <v>0</v>
      </c>
      <c r="BM1896" s="54">
        <f t="shared" si="415"/>
        <v>0</v>
      </c>
      <c r="BN1896" s="54" t="str">
        <f t="shared" si="416"/>
        <v>ne</v>
      </c>
      <c r="BO1896" s="54" t="str">
        <f t="shared" si="417"/>
        <v>ne</v>
      </c>
      <c r="BP1896" s="54" t="str">
        <f t="shared" si="417"/>
        <v>ne</v>
      </c>
      <c r="BQ1896" s="54" t="str">
        <f t="shared" si="418"/>
        <v>ne</v>
      </c>
      <c r="BR1896" s="54" t="str">
        <f t="shared" si="419"/>
        <v>ne</v>
      </c>
      <c r="BS1896" s="54" t="str">
        <f t="shared" si="410"/>
        <v>ne</v>
      </c>
    </row>
    <row r="1897" spans="2:71" x14ac:dyDescent="0.2">
      <c r="B1897" s="54" t="e">
        <f>VLOOKUP(E1897,'VPS1'!$J$10:$J$29,1,FALSE)</f>
        <v>#N/A</v>
      </c>
      <c r="C1897" s="131" t="str">
        <f t="shared" si="411"/>
        <v/>
      </c>
      <c r="D1897" s="132"/>
      <c r="E1897" s="132"/>
      <c r="F1897" s="55"/>
      <c r="G1897" s="132"/>
      <c r="H1897" s="132"/>
      <c r="I1897" s="132"/>
      <c r="J1897" s="132"/>
      <c r="K1897" s="132"/>
      <c r="L1897" s="133"/>
      <c r="M1897" s="134"/>
      <c r="N1897" s="132"/>
      <c r="O1897" s="132"/>
      <c r="P1897" s="134" t="str">
        <f t="shared" si="412"/>
        <v>nepildyti</v>
      </c>
      <c r="Q1897" s="135" t="str">
        <f t="shared" si="41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20"/>
        <v>0</v>
      </c>
      <c r="BH1897" s="54">
        <f t="shared" si="413"/>
        <v>0</v>
      </c>
      <c r="BI1897" s="54">
        <f t="shared" si="408"/>
        <v>0</v>
      </c>
      <c r="BJ1897" s="54">
        <f t="shared" si="421"/>
        <v>0</v>
      </c>
      <c r="BK1897" s="54">
        <f t="shared" si="409"/>
        <v>0</v>
      </c>
      <c r="BL1897" s="54">
        <f t="shared" si="414"/>
        <v>0</v>
      </c>
      <c r="BM1897" s="54">
        <f t="shared" si="415"/>
        <v>0</v>
      </c>
      <c r="BN1897" s="54" t="str">
        <f t="shared" si="416"/>
        <v>ne</v>
      </c>
      <c r="BO1897" s="54" t="str">
        <f t="shared" si="417"/>
        <v>ne</v>
      </c>
      <c r="BP1897" s="54" t="str">
        <f t="shared" si="417"/>
        <v>ne</v>
      </c>
      <c r="BQ1897" s="54" t="str">
        <f t="shared" si="418"/>
        <v>ne</v>
      </c>
      <c r="BR1897" s="54" t="str">
        <f t="shared" si="419"/>
        <v>ne</v>
      </c>
      <c r="BS1897" s="54" t="str">
        <f t="shared" si="410"/>
        <v>ne</v>
      </c>
    </row>
    <row r="1898" spans="2:71" x14ac:dyDescent="0.2">
      <c r="B1898" s="54" t="e">
        <f>VLOOKUP(E1898,'VPS1'!$J$10:$J$29,1,FALSE)</f>
        <v>#N/A</v>
      </c>
      <c r="C1898" s="131" t="str">
        <f t="shared" si="411"/>
        <v/>
      </c>
      <c r="D1898" s="132"/>
      <c r="E1898" s="132"/>
      <c r="F1898" s="55"/>
      <c r="G1898" s="132"/>
      <c r="H1898" s="132"/>
      <c r="I1898" s="132"/>
      <c r="J1898" s="132"/>
      <c r="K1898" s="132"/>
      <c r="L1898" s="133"/>
      <c r="M1898" s="134"/>
      <c r="N1898" s="132"/>
      <c r="O1898" s="132"/>
      <c r="P1898" s="134" t="str">
        <f t="shared" si="412"/>
        <v>nepildyti</v>
      </c>
      <c r="Q1898" s="135" t="str">
        <f t="shared" si="41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20"/>
        <v>0</v>
      </c>
      <c r="BH1898" s="54">
        <f t="shared" si="413"/>
        <v>0</v>
      </c>
      <c r="BI1898" s="54">
        <f t="shared" si="408"/>
        <v>0</v>
      </c>
      <c r="BJ1898" s="54">
        <f t="shared" si="421"/>
        <v>0</v>
      </c>
      <c r="BK1898" s="54">
        <f t="shared" si="409"/>
        <v>0</v>
      </c>
      <c r="BL1898" s="54">
        <f t="shared" si="414"/>
        <v>0</v>
      </c>
      <c r="BM1898" s="54">
        <f t="shared" si="415"/>
        <v>0</v>
      </c>
      <c r="BN1898" s="54" t="str">
        <f t="shared" si="416"/>
        <v>ne</v>
      </c>
      <c r="BO1898" s="54" t="str">
        <f t="shared" si="417"/>
        <v>ne</v>
      </c>
      <c r="BP1898" s="54" t="str">
        <f t="shared" si="417"/>
        <v>ne</v>
      </c>
      <c r="BQ1898" s="54" t="str">
        <f t="shared" si="418"/>
        <v>ne</v>
      </c>
      <c r="BR1898" s="54" t="str">
        <f t="shared" si="419"/>
        <v>ne</v>
      </c>
      <c r="BS1898" s="54" t="str">
        <f t="shared" si="410"/>
        <v>ne</v>
      </c>
    </row>
    <row r="1899" spans="2:71" x14ac:dyDescent="0.2">
      <c r="B1899" s="54" t="e">
        <f>VLOOKUP(E1899,'VPS1'!$J$10:$J$29,1,FALSE)</f>
        <v>#N/A</v>
      </c>
      <c r="C1899" s="131" t="str">
        <f t="shared" si="411"/>
        <v/>
      </c>
      <c r="D1899" s="132"/>
      <c r="E1899" s="132"/>
      <c r="F1899" s="55"/>
      <c r="G1899" s="132"/>
      <c r="H1899" s="132"/>
      <c r="I1899" s="132"/>
      <c r="J1899" s="132"/>
      <c r="K1899" s="132"/>
      <c r="L1899" s="133"/>
      <c r="M1899" s="134"/>
      <c r="N1899" s="132"/>
      <c r="O1899" s="132"/>
      <c r="P1899" s="134" t="str">
        <f t="shared" si="412"/>
        <v>nepildyti</v>
      </c>
      <c r="Q1899" s="135" t="str">
        <f t="shared" si="41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20"/>
        <v>0</v>
      </c>
      <c r="BH1899" s="54">
        <f t="shared" si="413"/>
        <v>0</v>
      </c>
      <c r="BI1899" s="54">
        <f t="shared" si="408"/>
        <v>0</v>
      </c>
      <c r="BJ1899" s="54">
        <f t="shared" si="421"/>
        <v>0</v>
      </c>
      <c r="BK1899" s="54">
        <f t="shared" si="409"/>
        <v>0</v>
      </c>
      <c r="BL1899" s="54">
        <f t="shared" si="414"/>
        <v>0</v>
      </c>
      <c r="BM1899" s="54">
        <f t="shared" si="415"/>
        <v>0</v>
      </c>
      <c r="BN1899" s="54" t="str">
        <f t="shared" si="416"/>
        <v>ne</v>
      </c>
      <c r="BO1899" s="54" t="str">
        <f t="shared" si="417"/>
        <v>ne</v>
      </c>
      <c r="BP1899" s="54" t="str">
        <f t="shared" si="417"/>
        <v>ne</v>
      </c>
      <c r="BQ1899" s="54" t="str">
        <f t="shared" si="418"/>
        <v>ne</v>
      </c>
      <c r="BR1899" s="54" t="str">
        <f t="shared" si="419"/>
        <v>ne</v>
      </c>
      <c r="BS1899" s="54" t="str">
        <f t="shared" si="410"/>
        <v>ne</v>
      </c>
    </row>
    <row r="1900" spans="2:71" x14ac:dyDescent="0.2">
      <c r="B1900" s="54" t="e">
        <f>VLOOKUP(E1900,'VPS1'!$J$10:$J$29,1,FALSE)</f>
        <v>#N/A</v>
      </c>
      <c r="C1900" s="131" t="str">
        <f t="shared" si="411"/>
        <v/>
      </c>
      <c r="D1900" s="132"/>
      <c r="E1900" s="132"/>
      <c r="F1900" s="55"/>
      <c r="G1900" s="132"/>
      <c r="H1900" s="132"/>
      <c r="I1900" s="132"/>
      <c r="J1900" s="132"/>
      <c r="K1900" s="132"/>
      <c r="L1900" s="133"/>
      <c r="M1900" s="134"/>
      <c r="N1900" s="132"/>
      <c r="O1900" s="132"/>
      <c r="P1900" s="134" t="str">
        <f t="shared" si="412"/>
        <v>nepildyti</v>
      </c>
      <c r="Q1900" s="135" t="str">
        <f t="shared" si="41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20"/>
        <v>0</v>
      </c>
      <c r="BH1900" s="54">
        <f t="shared" si="413"/>
        <v>0</v>
      </c>
      <c r="BI1900" s="54">
        <f t="shared" si="408"/>
        <v>0</v>
      </c>
      <c r="BJ1900" s="54">
        <f t="shared" si="421"/>
        <v>0</v>
      </c>
      <c r="BK1900" s="54">
        <f t="shared" si="409"/>
        <v>0</v>
      </c>
      <c r="BL1900" s="54">
        <f t="shared" si="414"/>
        <v>0</v>
      </c>
      <c r="BM1900" s="54">
        <f t="shared" si="415"/>
        <v>0</v>
      </c>
      <c r="BN1900" s="54" t="str">
        <f t="shared" si="416"/>
        <v>ne</v>
      </c>
      <c r="BO1900" s="54" t="str">
        <f t="shared" si="417"/>
        <v>ne</v>
      </c>
      <c r="BP1900" s="54" t="str">
        <f t="shared" si="417"/>
        <v>ne</v>
      </c>
      <c r="BQ1900" s="54" t="str">
        <f t="shared" si="418"/>
        <v>ne</v>
      </c>
      <c r="BR1900" s="54" t="str">
        <f t="shared" si="419"/>
        <v>ne</v>
      </c>
      <c r="BS1900" s="54" t="str">
        <f t="shared" si="410"/>
        <v>ne</v>
      </c>
    </row>
    <row r="1901" spans="2:71" x14ac:dyDescent="0.2">
      <c r="B1901" s="54" t="e">
        <f>VLOOKUP(E1901,'VPS1'!$J$10:$J$29,1,FALSE)</f>
        <v>#N/A</v>
      </c>
      <c r="C1901" s="131" t="str">
        <f t="shared" si="411"/>
        <v/>
      </c>
      <c r="D1901" s="132"/>
      <c r="E1901" s="132"/>
      <c r="F1901" s="55"/>
      <c r="G1901" s="132"/>
      <c r="H1901" s="132"/>
      <c r="I1901" s="132"/>
      <c r="J1901" s="132"/>
      <c r="K1901" s="132"/>
      <c r="L1901" s="133"/>
      <c r="M1901" s="134"/>
      <c r="N1901" s="132"/>
      <c r="O1901" s="132"/>
      <c r="P1901" s="134" t="str">
        <f t="shared" si="412"/>
        <v>nepildyti</v>
      </c>
      <c r="Q1901" s="135" t="str">
        <f t="shared" si="41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20"/>
        <v>0</v>
      </c>
      <c r="BH1901" s="54">
        <f t="shared" si="413"/>
        <v>0</v>
      </c>
      <c r="BI1901" s="54">
        <f t="shared" si="408"/>
        <v>0</v>
      </c>
      <c r="BJ1901" s="54">
        <f t="shared" si="421"/>
        <v>0</v>
      </c>
      <c r="BK1901" s="54">
        <f t="shared" si="409"/>
        <v>0</v>
      </c>
      <c r="BL1901" s="54">
        <f t="shared" si="414"/>
        <v>0</v>
      </c>
      <c r="BM1901" s="54">
        <f t="shared" si="415"/>
        <v>0</v>
      </c>
      <c r="BN1901" s="54" t="str">
        <f t="shared" si="416"/>
        <v>ne</v>
      </c>
      <c r="BO1901" s="54" t="str">
        <f t="shared" si="417"/>
        <v>ne</v>
      </c>
      <c r="BP1901" s="54" t="str">
        <f t="shared" si="417"/>
        <v>ne</v>
      </c>
      <c r="BQ1901" s="54" t="str">
        <f t="shared" si="418"/>
        <v>ne</v>
      </c>
      <c r="BR1901" s="54" t="str">
        <f t="shared" si="419"/>
        <v>ne</v>
      </c>
      <c r="BS1901" s="54" t="str">
        <f t="shared" si="410"/>
        <v>ne</v>
      </c>
    </row>
    <row r="1902" spans="2:71" x14ac:dyDescent="0.2">
      <c r="B1902" s="54" t="e">
        <f>VLOOKUP(E1902,'VPS1'!$J$10:$J$29,1,FALSE)</f>
        <v>#N/A</v>
      </c>
      <c r="C1902" s="131" t="str">
        <f t="shared" si="411"/>
        <v/>
      </c>
      <c r="D1902" s="132"/>
      <c r="E1902" s="132"/>
      <c r="F1902" s="55"/>
      <c r="G1902" s="132"/>
      <c r="H1902" s="132"/>
      <c r="I1902" s="132"/>
      <c r="J1902" s="132"/>
      <c r="K1902" s="132"/>
      <c r="L1902" s="133"/>
      <c r="M1902" s="134"/>
      <c r="N1902" s="132"/>
      <c r="O1902" s="132"/>
      <c r="P1902" s="134" t="str">
        <f t="shared" si="412"/>
        <v>nepildyti</v>
      </c>
      <c r="Q1902" s="135" t="str">
        <f t="shared" si="41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20"/>
        <v>0</v>
      </c>
      <c r="BH1902" s="54">
        <f t="shared" si="413"/>
        <v>0</v>
      </c>
      <c r="BI1902" s="54">
        <f t="shared" si="408"/>
        <v>0</v>
      </c>
      <c r="BJ1902" s="54">
        <f t="shared" si="421"/>
        <v>0</v>
      </c>
      <c r="BK1902" s="54">
        <f t="shared" si="409"/>
        <v>0</v>
      </c>
      <c r="BL1902" s="54">
        <f t="shared" si="414"/>
        <v>0</v>
      </c>
      <c r="BM1902" s="54">
        <f t="shared" si="415"/>
        <v>0</v>
      </c>
      <c r="BN1902" s="54" t="str">
        <f t="shared" si="416"/>
        <v>ne</v>
      </c>
      <c r="BO1902" s="54" t="str">
        <f t="shared" si="417"/>
        <v>ne</v>
      </c>
      <c r="BP1902" s="54" t="str">
        <f t="shared" si="417"/>
        <v>ne</v>
      </c>
      <c r="BQ1902" s="54" t="str">
        <f t="shared" si="418"/>
        <v>ne</v>
      </c>
      <c r="BR1902" s="54" t="str">
        <f t="shared" si="419"/>
        <v>ne</v>
      </c>
      <c r="BS1902" s="54" t="str">
        <f t="shared" si="410"/>
        <v>ne</v>
      </c>
    </row>
    <row r="1903" spans="2:71" x14ac:dyDescent="0.2">
      <c r="B1903" s="54" t="e">
        <f>VLOOKUP(E1903,'VPS1'!$J$10:$J$29,1,FALSE)</f>
        <v>#N/A</v>
      </c>
      <c r="C1903" s="131" t="str">
        <f t="shared" si="411"/>
        <v/>
      </c>
      <c r="D1903" s="132"/>
      <c r="E1903" s="132"/>
      <c r="F1903" s="55"/>
      <c r="G1903" s="132"/>
      <c r="H1903" s="132"/>
      <c r="I1903" s="132"/>
      <c r="J1903" s="132"/>
      <c r="K1903" s="132"/>
      <c r="L1903" s="133"/>
      <c r="M1903" s="134"/>
      <c r="N1903" s="132"/>
      <c r="O1903" s="132"/>
      <c r="P1903" s="134" t="str">
        <f t="shared" si="412"/>
        <v>nepildyti</v>
      </c>
      <c r="Q1903" s="135" t="str">
        <f t="shared" si="41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20"/>
        <v>0</v>
      </c>
      <c r="BH1903" s="54">
        <f t="shared" si="413"/>
        <v>0</v>
      </c>
      <c r="BI1903" s="54">
        <f t="shared" si="408"/>
        <v>0</v>
      </c>
      <c r="BJ1903" s="54">
        <f t="shared" si="421"/>
        <v>0</v>
      </c>
      <c r="BK1903" s="54">
        <f t="shared" si="409"/>
        <v>0</v>
      </c>
      <c r="BL1903" s="54">
        <f t="shared" si="414"/>
        <v>0</v>
      </c>
      <c r="BM1903" s="54">
        <f t="shared" si="415"/>
        <v>0</v>
      </c>
      <c r="BN1903" s="54" t="str">
        <f t="shared" si="416"/>
        <v>ne</v>
      </c>
      <c r="BO1903" s="54" t="str">
        <f t="shared" si="417"/>
        <v>ne</v>
      </c>
      <c r="BP1903" s="54" t="str">
        <f t="shared" si="417"/>
        <v>ne</v>
      </c>
      <c r="BQ1903" s="54" t="str">
        <f t="shared" si="418"/>
        <v>ne</v>
      </c>
      <c r="BR1903" s="54" t="str">
        <f t="shared" si="419"/>
        <v>ne</v>
      </c>
      <c r="BS1903" s="54" t="str">
        <f t="shared" si="410"/>
        <v>ne</v>
      </c>
    </row>
    <row r="1904" spans="2:71" x14ac:dyDescent="0.2">
      <c r="B1904" s="54" t="e">
        <f>VLOOKUP(E1904,'VPS1'!$J$10:$J$29,1,FALSE)</f>
        <v>#N/A</v>
      </c>
      <c r="C1904" s="131" t="str">
        <f t="shared" si="411"/>
        <v/>
      </c>
      <c r="D1904" s="132"/>
      <c r="E1904" s="132"/>
      <c r="F1904" s="55"/>
      <c r="G1904" s="132"/>
      <c r="H1904" s="132"/>
      <c r="I1904" s="132"/>
      <c r="J1904" s="132"/>
      <c r="K1904" s="132"/>
      <c r="L1904" s="133"/>
      <c r="M1904" s="134"/>
      <c r="N1904" s="132"/>
      <c r="O1904" s="132"/>
      <c r="P1904" s="134" t="str">
        <f t="shared" si="412"/>
        <v>nepildyti</v>
      </c>
      <c r="Q1904" s="135" t="str">
        <f t="shared" si="41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20"/>
        <v>0</v>
      </c>
      <c r="BH1904" s="54">
        <f t="shared" si="413"/>
        <v>0</v>
      </c>
      <c r="BI1904" s="54">
        <f t="shared" si="408"/>
        <v>0</v>
      </c>
      <c r="BJ1904" s="54">
        <f t="shared" si="421"/>
        <v>0</v>
      </c>
      <c r="BK1904" s="54">
        <f t="shared" si="409"/>
        <v>0</v>
      </c>
      <c r="BL1904" s="54">
        <f t="shared" si="414"/>
        <v>0</v>
      </c>
      <c r="BM1904" s="54">
        <f t="shared" si="415"/>
        <v>0</v>
      </c>
      <c r="BN1904" s="54" t="str">
        <f t="shared" si="416"/>
        <v>ne</v>
      </c>
      <c r="BO1904" s="54" t="str">
        <f t="shared" si="417"/>
        <v>ne</v>
      </c>
      <c r="BP1904" s="54" t="str">
        <f t="shared" si="417"/>
        <v>ne</v>
      </c>
      <c r="BQ1904" s="54" t="str">
        <f t="shared" si="418"/>
        <v>ne</v>
      </c>
      <c r="BR1904" s="54" t="str">
        <f t="shared" si="419"/>
        <v>ne</v>
      </c>
      <c r="BS1904" s="54" t="str">
        <f t="shared" si="410"/>
        <v>ne</v>
      </c>
    </row>
    <row r="1905" spans="2:71" x14ac:dyDescent="0.2">
      <c r="B1905" s="54" t="e">
        <f>VLOOKUP(E1905,'VPS1'!$J$10:$J$29,1,FALSE)</f>
        <v>#N/A</v>
      </c>
      <c r="C1905" s="131" t="str">
        <f t="shared" si="411"/>
        <v/>
      </c>
      <c r="D1905" s="132"/>
      <c r="E1905" s="132"/>
      <c r="F1905" s="55"/>
      <c r="G1905" s="132"/>
      <c r="H1905" s="132"/>
      <c r="I1905" s="132"/>
      <c r="J1905" s="132"/>
      <c r="K1905" s="132"/>
      <c r="L1905" s="133"/>
      <c r="M1905" s="134"/>
      <c r="N1905" s="132"/>
      <c r="O1905" s="132"/>
      <c r="P1905" s="134" t="str">
        <f t="shared" si="412"/>
        <v>nepildyti</v>
      </c>
      <c r="Q1905" s="135" t="str">
        <f t="shared" si="41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20"/>
        <v>0</v>
      </c>
      <c r="BH1905" s="54">
        <f t="shared" si="413"/>
        <v>0</v>
      </c>
      <c r="BI1905" s="54">
        <f t="shared" si="408"/>
        <v>0</v>
      </c>
      <c r="BJ1905" s="54">
        <f t="shared" si="421"/>
        <v>0</v>
      </c>
      <c r="BK1905" s="54">
        <f t="shared" si="409"/>
        <v>0</v>
      </c>
      <c r="BL1905" s="54">
        <f t="shared" si="414"/>
        <v>0</v>
      </c>
      <c r="BM1905" s="54">
        <f t="shared" si="415"/>
        <v>0</v>
      </c>
      <c r="BN1905" s="54" t="str">
        <f t="shared" si="416"/>
        <v>ne</v>
      </c>
      <c r="BO1905" s="54" t="str">
        <f t="shared" si="417"/>
        <v>ne</v>
      </c>
      <c r="BP1905" s="54" t="str">
        <f t="shared" si="417"/>
        <v>ne</v>
      </c>
      <c r="BQ1905" s="54" t="str">
        <f t="shared" si="418"/>
        <v>ne</v>
      </c>
      <c r="BR1905" s="54" t="str">
        <f t="shared" si="419"/>
        <v>ne</v>
      </c>
      <c r="BS1905" s="54" t="str">
        <f t="shared" si="410"/>
        <v>ne</v>
      </c>
    </row>
    <row r="1906" spans="2:71" x14ac:dyDescent="0.2">
      <c r="B1906" s="54" t="e">
        <f>VLOOKUP(E1906,'VPS1'!$J$10:$J$29,1,FALSE)</f>
        <v>#N/A</v>
      </c>
      <c r="C1906" s="131" t="str">
        <f t="shared" si="411"/>
        <v/>
      </c>
      <c r="D1906" s="132"/>
      <c r="E1906" s="132"/>
      <c r="F1906" s="55"/>
      <c r="G1906" s="132"/>
      <c r="H1906" s="132"/>
      <c r="I1906" s="132"/>
      <c r="J1906" s="132"/>
      <c r="K1906" s="132"/>
      <c r="L1906" s="133"/>
      <c r="M1906" s="134"/>
      <c r="N1906" s="132"/>
      <c r="O1906" s="132"/>
      <c r="P1906" s="134" t="str">
        <f t="shared" si="412"/>
        <v>nepildyti</v>
      </c>
      <c r="Q1906" s="135" t="str">
        <f t="shared" si="41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20"/>
        <v>0</v>
      </c>
      <c r="BH1906" s="54">
        <f t="shared" si="413"/>
        <v>0</v>
      </c>
      <c r="BI1906" s="54">
        <f t="shared" si="408"/>
        <v>0</v>
      </c>
      <c r="BJ1906" s="54">
        <f t="shared" si="421"/>
        <v>0</v>
      </c>
      <c r="BK1906" s="54">
        <f t="shared" si="409"/>
        <v>0</v>
      </c>
      <c r="BL1906" s="54">
        <f t="shared" si="414"/>
        <v>0</v>
      </c>
      <c r="BM1906" s="54">
        <f t="shared" si="415"/>
        <v>0</v>
      </c>
      <c r="BN1906" s="54" t="str">
        <f t="shared" si="416"/>
        <v>ne</v>
      </c>
      <c r="BO1906" s="54" t="str">
        <f t="shared" si="417"/>
        <v>ne</v>
      </c>
      <c r="BP1906" s="54" t="str">
        <f t="shared" si="417"/>
        <v>ne</v>
      </c>
      <c r="BQ1906" s="54" t="str">
        <f t="shared" si="418"/>
        <v>ne</v>
      </c>
      <c r="BR1906" s="54" t="str">
        <f t="shared" si="419"/>
        <v>ne</v>
      </c>
      <c r="BS1906" s="54" t="str">
        <f t="shared" si="410"/>
        <v>ne</v>
      </c>
    </row>
    <row r="1907" spans="2:71" x14ac:dyDescent="0.2">
      <c r="B1907" s="54" t="e">
        <f>VLOOKUP(E1907,'VPS1'!$J$10:$J$29,1,FALSE)</f>
        <v>#N/A</v>
      </c>
      <c r="C1907" s="131" t="str">
        <f t="shared" si="411"/>
        <v/>
      </c>
      <c r="D1907" s="132"/>
      <c r="E1907" s="132"/>
      <c r="F1907" s="55"/>
      <c r="G1907" s="132"/>
      <c r="H1907" s="132"/>
      <c r="I1907" s="132"/>
      <c r="J1907" s="132"/>
      <c r="K1907" s="132"/>
      <c r="L1907" s="133"/>
      <c r="M1907" s="134"/>
      <c r="N1907" s="132"/>
      <c r="O1907" s="132"/>
      <c r="P1907" s="134" t="str">
        <f t="shared" si="412"/>
        <v>nepildyti</v>
      </c>
      <c r="Q1907" s="135" t="str">
        <f t="shared" si="41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20"/>
        <v>0</v>
      </c>
      <c r="BH1907" s="54">
        <f t="shared" si="413"/>
        <v>0</v>
      </c>
      <c r="BI1907" s="54">
        <f t="shared" si="408"/>
        <v>0</v>
      </c>
      <c r="BJ1907" s="54">
        <f t="shared" si="421"/>
        <v>0</v>
      </c>
      <c r="BK1907" s="54">
        <f t="shared" si="409"/>
        <v>0</v>
      </c>
      <c r="BL1907" s="54">
        <f t="shared" si="414"/>
        <v>0</v>
      </c>
      <c r="BM1907" s="54">
        <f t="shared" si="415"/>
        <v>0</v>
      </c>
      <c r="BN1907" s="54" t="str">
        <f t="shared" si="416"/>
        <v>ne</v>
      </c>
      <c r="BO1907" s="54" t="str">
        <f t="shared" si="417"/>
        <v>ne</v>
      </c>
      <c r="BP1907" s="54" t="str">
        <f t="shared" si="417"/>
        <v>ne</v>
      </c>
      <c r="BQ1907" s="54" t="str">
        <f t="shared" si="418"/>
        <v>ne</v>
      </c>
      <c r="BR1907" s="54" t="str">
        <f t="shared" si="419"/>
        <v>ne</v>
      </c>
      <c r="BS1907" s="54" t="str">
        <f t="shared" si="410"/>
        <v>ne</v>
      </c>
    </row>
    <row r="1908" spans="2:71" x14ac:dyDescent="0.2">
      <c r="B1908" s="54" t="e">
        <f>VLOOKUP(E1908,'VPS1'!$J$10:$J$29,1,FALSE)</f>
        <v>#N/A</v>
      </c>
      <c r="C1908" s="131" t="str">
        <f t="shared" si="411"/>
        <v/>
      </c>
      <c r="D1908" s="132"/>
      <c r="E1908" s="132"/>
      <c r="F1908" s="55"/>
      <c r="G1908" s="132"/>
      <c r="H1908" s="132"/>
      <c r="I1908" s="132"/>
      <c r="J1908" s="132"/>
      <c r="K1908" s="132"/>
      <c r="L1908" s="133"/>
      <c r="M1908" s="134"/>
      <c r="N1908" s="132"/>
      <c r="O1908" s="132"/>
      <c r="P1908" s="134" t="str">
        <f t="shared" si="412"/>
        <v>nepildyti</v>
      </c>
      <c r="Q1908" s="135" t="str">
        <f t="shared" si="41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20"/>
        <v>0</v>
      </c>
      <c r="BH1908" s="54">
        <f t="shared" si="413"/>
        <v>0</v>
      </c>
      <c r="BI1908" s="54">
        <f t="shared" si="408"/>
        <v>0</v>
      </c>
      <c r="BJ1908" s="54">
        <f t="shared" si="421"/>
        <v>0</v>
      </c>
      <c r="BK1908" s="54">
        <f t="shared" si="409"/>
        <v>0</v>
      </c>
      <c r="BL1908" s="54">
        <f t="shared" si="414"/>
        <v>0</v>
      </c>
      <c r="BM1908" s="54">
        <f t="shared" si="415"/>
        <v>0</v>
      </c>
      <c r="BN1908" s="54" t="str">
        <f t="shared" si="416"/>
        <v>ne</v>
      </c>
      <c r="BO1908" s="54" t="str">
        <f t="shared" si="417"/>
        <v>ne</v>
      </c>
      <c r="BP1908" s="54" t="str">
        <f t="shared" si="417"/>
        <v>ne</v>
      </c>
      <c r="BQ1908" s="54" t="str">
        <f t="shared" si="418"/>
        <v>ne</v>
      </c>
      <c r="BR1908" s="54" t="str">
        <f t="shared" si="419"/>
        <v>ne</v>
      </c>
      <c r="BS1908" s="54" t="str">
        <f t="shared" si="410"/>
        <v>ne</v>
      </c>
    </row>
    <row r="1909" spans="2:71" x14ac:dyDescent="0.2">
      <c r="B1909" s="54" t="e">
        <f>VLOOKUP(E1909,'VPS1'!$J$10:$J$29,1,FALSE)</f>
        <v>#N/A</v>
      </c>
      <c r="C1909" s="131" t="str">
        <f t="shared" si="411"/>
        <v/>
      </c>
      <c r="D1909" s="132"/>
      <c r="E1909" s="132"/>
      <c r="F1909" s="55"/>
      <c r="G1909" s="132"/>
      <c r="H1909" s="132"/>
      <c r="I1909" s="132"/>
      <c r="J1909" s="132"/>
      <c r="K1909" s="132"/>
      <c r="L1909" s="133"/>
      <c r="M1909" s="134"/>
      <c r="N1909" s="132"/>
      <c r="O1909" s="132"/>
      <c r="P1909" s="134" t="str">
        <f t="shared" si="412"/>
        <v>nepildyti</v>
      </c>
      <c r="Q1909" s="135" t="str">
        <f t="shared" si="41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20"/>
        <v>0</v>
      </c>
      <c r="BH1909" s="54">
        <f t="shared" si="413"/>
        <v>0</v>
      </c>
      <c r="BI1909" s="54">
        <f t="shared" si="408"/>
        <v>0</v>
      </c>
      <c r="BJ1909" s="54">
        <f t="shared" si="421"/>
        <v>0</v>
      </c>
      <c r="BK1909" s="54">
        <f t="shared" si="409"/>
        <v>0</v>
      </c>
      <c r="BL1909" s="54">
        <f t="shared" si="414"/>
        <v>0</v>
      </c>
      <c r="BM1909" s="54">
        <f t="shared" si="415"/>
        <v>0</v>
      </c>
      <c r="BN1909" s="54" t="str">
        <f t="shared" si="416"/>
        <v>ne</v>
      </c>
      <c r="BO1909" s="54" t="str">
        <f t="shared" si="417"/>
        <v>ne</v>
      </c>
      <c r="BP1909" s="54" t="str">
        <f t="shared" si="417"/>
        <v>ne</v>
      </c>
      <c r="BQ1909" s="54" t="str">
        <f t="shared" si="418"/>
        <v>ne</v>
      </c>
      <c r="BR1909" s="54" t="str">
        <f t="shared" si="419"/>
        <v>ne</v>
      </c>
      <c r="BS1909" s="54" t="str">
        <f t="shared" si="410"/>
        <v>ne</v>
      </c>
    </row>
    <row r="1910" spans="2:71" x14ac:dyDescent="0.2">
      <c r="B1910" s="54" t="e">
        <f>VLOOKUP(E1910,'VPS1'!$J$10:$J$29,1,FALSE)</f>
        <v>#N/A</v>
      </c>
      <c r="C1910" s="131" t="str">
        <f t="shared" si="411"/>
        <v/>
      </c>
      <c r="D1910" s="132"/>
      <c r="E1910" s="132"/>
      <c r="F1910" s="55"/>
      <c r="G1910" s="132"/>
      <c r="H1910" s="132"/>
      <c r="I1910" s="132"/>
      <c r="J1910" s="132"/>
      <c r="K1910" s="132"/>
      <c r="L1910" s="133"/>
      <c r="M1910" s="134"/>
      <c r="N1910" s="132"/>
      <c r="O1910" s="132"/>
      <c r="P1910" s="134" t="str">
        <f t="shared" si="412"/>
        <v>nepildyti</v>
      </c>
      <c r="Q1910" s="135" t="str">
        <f t="shared" si="41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20"/>
        <v>0</v>
      </c>
      <c r="BH1910" s="54">
        <f t="shared" si="413"/>
        <v>0</v>
      </c>
      <c r="BI1910" s="54">
        <f t="shared" si="408"/>
        <v>0</v>
      </c>
      <c r="BJ1910" s="54">
        <f t="shared" si="421"/>
        <v>0</v>
      </c>
      <c r="BK1910" s="54">
        <f t="shared" si="409"/>
        <v>0</v>
      </c>
      <c r="BL1910" s="54">
        <f t="shared" si="414"/>
        <v>0</v>
      </c>
      <c r="BM1910" s="54">
        <f t="shared" si="415"/>
        <v>0</v>
      </c>
      <c r="BN1910" s="54" t="str">
        <f t="shared" si="416"/>
        <v>ne</v>
      </c>
      <c r="BO1910" s="54" t="str">
        <f t="shared" si="417"/>
        <v>ne</v>
      </c>
      <c r="BP1910" s="54" t="str">
        <f t="shared" si="417"/>
        <v>ne</v>
      </c>
      <c r="BQ1910" s="54" t="str">
        <f t="shared" si="418"/>
        <v>ne</v>
      </c>
      <c r="BR1910" s="54" t="str">
        <f t="shared" si="419"/>
        <v>ne</v>
      </c>
      <c r="BS1910" s="54" t="str">
        <f t="shared" si="410"/>
        <v>ne</v>
      </c>
    </row>
    <row r="1911" spans="2:71" x14ac:dyDescent="0.2">
      <c r="B1911" s="54" t="e">
        <f>VLOOKUP(E1911,'VPS1'!$J$10:$J$29,1,FALSE)</f>
        <v>#N/A</v>
      </c>
      <c r="C1911" s="131" t="str">
        <f t="shared" si="411"/>
        <v/>
      </c>
      <c r="D1911" s="132"/>
      <c r="E1911" s="132"/>
      <c r="F1911" s="55"/>
      <c r="G1911" s="132"/>
      <c r="H1911" s="132"/>
      <c r="I1911" s="132"/>
      <c r="J1911" s="132"/>
      <c r="K1911" s="132"/>
      <c r="L1911" s="133"/>
      <c r="M1911" s="134"/>
      <c r="N1911" s="132"/>
      <c r="O1911" s="132"/>
      <c r="P1911" s="134" t="str">
        <f t="shared" si="412"/>
        <v>nepildyti</v>
      </c>
      <c r="Q1911" s="135" t="str">
        <f t="shared" si="41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20"/>
        <v>0</v>
      </c>
      <c r="BH1911" s="54">
        <f t="shared" si="413"/>
        <v>0</v>
      </c>
      <c r="BI1911" s="54">
        <f t="shared" si="408"/>
        <v>0</v>
      </c>
      <c r="BJ1911" s="54">
        <f t="shared" si="421"/>
        <v>0</v>
      </c>
      <c r="BK1911" s="54">
        <f t="shared" si="409"/>
        <v>0</v>
      </c>
      <c r="BL1911" s="54">
        <f t="shared" si="414"/>
        <v>0</v>
      </c>
      <c r="BM1911" s="54">
        <f t="shared" si="415"/>
        <v>0</v>
      </c>
      <c r="BN1911" s="54" t="str">
        <f t="shared" si="416"/>
        <v>ne</v>
      </c>
      <c r="BO1911" s="54" t="str">
        <f t="shared" si="417"/>
        <v>ne</v>
      </c>
      <c r="BP1911" s="54" t="str">
        <f t="shared" si="417"/>
        <v>ne</v>
      </c>
      <c r="BQ1911" s="54" t="str">
        <f t="shared" si="418"/>
        <v>ne</v>
      </c>
      <c r="BR1911" s="54" t="str">
        <f t="shared" si="419"/>
        <v>ne</v>
      </c>
      <c r="BS1911" s="54" t="str">
        <f t="shared" si="410"/>
        <v>ne</v>
      </c>
    </row>
    <row r="1912" spans="2:71" x14ac:dyDescent="0.2">
      <c r="B1912" s="54" t="e">
        <f>VLOOKUP(E1912,'VPS1'!$J$10:$J$29,1,FALSE)</f>
        <v>#N/A</v>
      </c>
      <c r="C1912" s="131" t="str">
        <f t="shared" si="411"/>
        <v/>
      </c>
      <c r="D1912" s="132"/>
      <c r="E1912" s="132"/>
      <c r="F1912" s="55"/>
      <c r="G1912" s="132"/>
      <c r="H1912" s="132"/>
      <c r="I1912" s="132"/>
      <c r="J1912" s="132"/>
      <c r="K1912" s="132"/>
      <c r="L1912" s="133"/>
      <c r="M1912" s="134"/>
      <c r="N1912" s="132"/>
      <c r="O1912" s="132"/>
      <c r="P1912" s="134" t="str">
        <f t="shared" si="412"/>
        <v>nepildyti</v>
      </c>
      <c r="Q1912" s="135" t="str">
        <f t="shared" si="41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20"/>
        <v>0</v>
      </c>
      <c r="BH1912" s="54">
        <f t="shared" si="413"/>
        <v>0</v>
      </c>
      <c r="BI1912" s="54">
        <f t="shared" si="408"/>
        <v>0</v>
      </c>
      <c r="BJ1912" s="54">
        <f t="shared" si="421"/>
        <v>0</v>
      </c>
      <c r="BK1912" s="54">
        <f t="shared" si="409"/>
        <v>0</v>
      </c>
      <c r="BL1912" s="54">
        <f t="shared" si="414"/>
        <v>0</v>
      </c>
      <c r="BM1912" s="54">
        <f t="shared" si="415"/>
        <v>0</v>
      </c>
      <c r="BN1912" s="54" t="str">
        <f t="shared" si="416"/>
        <v>ne</v>
      </c>
      <c r="BO1912" s="54" t="str">
        <f t="shared" si="417"/>
        <v>ne</v>
      </c>
      <c r="BP1912" s="54" t="str">
        <f t="shared" si="417"/>
        <v>ne</v>
      </c>
      <c r="BQ1912" s="54" t="str">
        <f t="shared" si="418"/>
        <v>ne</v>
      </c>
      <c r="BR1912" s="54" t="str">
        <f t="shared" si="419"/>
        <v>ne</v>
      </c>
      <c r="BS1912" s="54" t="str">
        <f t="shared" si="410"/>
        <v>ne</v>
      </c>
    </row>
    <row r="1913" spans="2:71" x14ac:dyDescent="0.2">
      <c r="B1913" s="54" t="e">
        <f>VLOOKUP(E1913,'VPS1'!$J$10:$J$29,1,FALSE)</f>
        <v>#N/A</v>
      </c>
      <c r="C1913" s="131" t="str">
        <f t="shared" si="411"/>
        <v/>
      </c>
      <c r="D1913" s="132"/>
      <c r="E1913" s="132"/>
      <c r="F1913" s="55"/>
      <c r="G1913" s="132"/>
      <c r="H1913" s="132"/>
      <c r="I1913" s="132"/>
      <c r="J1913" s="132"/>
      <c r="K1913" s="132"/>
      <c r="L1913" s="133"/>
      <c r="M1913" s="134"/>
      <c r="N1913" s="132"/>
      <c r="O1913" s="132"/>
      <c r="P1913" s="134" t="str">
        <f t="shared" si="412"/>
        <v>nepildyti</v>
      </c>
      <c r="Q1913" s="135" t="str">
        <f t="shared" si="41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20"/>
        <v>0</v>
      </c>
      <c r="BH1913" s="54">
        <f t="shared" si="413"/>
        <v>0</v>
      </c>
      <c r="BI1913" s="54">
        <f t="shared" si="408"/>
        <v>0</v>
      </c>
      <c r="BJ1913" s="54">
        <f t="shared" si="421"/>
        <v>0</v>
      </c>
      <c r="BK1913" s="54">
        <f t="shared" si="409"/>
        <v>0</v>
      </c>
      <c r="BL1913" s="54">
        <f t="shared" si="414"/>
        <v>0</v>
      </c>
      <c r="BM1913" s="54">
        <f t="shared" si="415"/>
        <v>0</v>
      </c>
      <c r="BN1913" s="54" t="str">
        <f t="shared" si="416"/>
        <v>ne</v>
      </c>
      <c r="BO1913" s="54" t="str">
        <f t="shared" si="417"/>
        <v>ne</v>
      </c>
      <c r="BP1913" s="54" t="str">
        <f t="shared" si="417"/>
        <v>ne</v>
      </c>
      <c r="BQ1913" s="54" t="str">
        <f t="shared" si="418"/>
        <v>ne</v>
      </c>
      <c r="BR1913" s="54" t="str">
        <f t="shared" si="419"/>
        <v>ne</v>
      </c>
      <c r="BS1913" s="54" t="str">
        <f t="shared" si="410"/>
        <v>ne</v>
      </c>
    </row>
    <row r="1914" spans="2:71" x14ac:dyDescent="0.2">
      <c r="B1914" s="54" t="e">
        <f>VLOOKUP(E1914,'VPS1'!$J$10:$J$29,1,FALSE)</f>
        <v>#N/A</v>
      </c>
      <c r="C1914" s="131" t="str">
        <f t="shared" si="411"/>
        <v/>
      </c>
      <c r="D1914" s="132"/>
      <c r="E1914" s="132"/>
      <c r="F1914" s="55"/>
      <c r="G1914" s="132"/>
      <c r="H1914" s="132"/>
      <c r="I1914" s="132"/>
      <c r="J1914" s="132"/>
      <c r="K1914" s="132"/>
      <c r="L1914" s="133"/>
      <c r="M1914" s="134"/>
      <c r="N1914" s="132"/>
      <c r="O1914" s="132"/>
      <c r="P1914" s="134" t="str">
        <f t="shared" si="412"/>
        <v>nepildyti</v>
      </c>
      <c r="Q1914" s="135" t="str">
        <f t="shared" si="41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20"/>
        <v>0</v>
      </c>
      <c r="BH1914" s="54">
        <f t="shared" si="413"/>
        <v>0</v>
      </c>
      <c r="BI1914" s="54">
        <f t="shared" si="408"/>
        <v>0</v>
      </c>
      <c r="BJ1914" s="54">
        <f t="shared" si="421"/>
        <v>0</v>
      </c>
      <c r="BK1914" s="54">
        <f t="shared" si="409"/>
        <v>0</v>
      </c>
      <c r="BL1914" s="54">
        <f t="shared" si="414"/>
        <v>0</v>
      </c>
      <c r="BM1914" s="54">
        <f t="shared" si="415"/>
        <v>0</v>
      </c>
      <c r="BN1914" s="54" t="str">
        <f t="shared" si="416"/>
        <v>ne</v>
      </c>
      <c r="BO1914" s="54" t="str">
        <f t="shared" si="417"/>
        <v>ne</v>
      </c>
      <c r="BP1914" s="54" t="str">
        <f t="shared" si="417"/>
        <v>ne</v>
      </c>
      <c r="BQ1914" s="54" t="str">
        <f t="shared" si="418"/>
        <v>ne</v>
      </c>
      <c r="BR1914" s="54" t="str">
        <f t="shared" si="419"/>
        <v>ne</v>
      </c>
      <c r="BS1914" s="54" t="str">
        <f t="shared" si="410"/>
        <v>ne</v>
      </c>
    </row>
    <row r="1915" spans="2:71" x14ac:dyDescent="0.2">
      <c r="B1915" s="54" t="e">
        <f>VLOOKUP(E1915,'VPS1'!$J$10:$J$29,1,FALSE)</f>
        <v>#N/A</v>
      </c>
      <c r="C1915" s="131" t="str">
        <f t="shared" si="411"/>
        <v/>
      </c>
      <c r="D1915" s="132"/>
      <c r="E1915" s="132"/>
      <c r="F1915" s="55"/>
      <c r="G1915" s="132"/>
      <c r="H1915" s="132"/>
      <c r="I1915" s="132"/>
      <c r="J1915" s="132"/>
      <c r="K1915" s="132"/>
      <c r="L1915" s="133"/>
      <c r="M1915" s="134"/>
      <c r="N1915" s="132"/>
      <c r="O1915" s="132"/>
      <c r="P1915" s="134" t="str">
        <f t="shared" si="412"/>
        <v>nepildyti</v>
      </c>
      <c r="Q1915" s="135" t="str">
        <f t="shared" si="41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20"/>
        <v>0</v>
      </c>
      <c r="BH1915" s="54">
        <f t="shared" si="413"/>
        <v>0</v>
      </c>
      <c r="BI1915" s="54">
        <f t="shared" si="408"/>
        <v>0</v>
      </c>
      <c r="BJ1915" s="54">
        <f t="shared" si="421"/>
        <v>0</v>
      </c>
      <c r="BK1915" s="54">
        <f t="shared" si="409"/>
        <v>0</v>
      </c>
      <c r="BL1915" s="54">
        <f t="shared" si="414"/>
        <v>0</v>
      </c>
      <c r="BM1915" s="54">
        <f t="shared" si="415"/>
        <v>0</v>
      </c>
      <c r="BN1915" s="54" t="str">
        <f t="shared" si="416"/>
        <v>ne</v>
      </c>
      <c r="BO1915" s="54" t="str">
        <f t="shared" si="417"/>
        <v>ne</v>
      </c>
      <c r="BP1915" s="54" t="str">
        <f t="shared" si="417"/>
        <v>ne</v>
      </c>
      <c r="BQ1915" s="54" t="str">
        <f t="shared" si="418"/>
        <v>ne</v>
      </c>
      <c r="BR1915" s="54" t="str">
        <f t="shared" si="419"/>
        <v>ne</v>
      </c>
      <c r="BS1915" s="54" t="str">
        <f t="shared" si="410"/>
        <v>ne</v>
      </c>
    </row>
    <row r="1916" spans="2:71" x14ac:dyDescent="0.2">
      <c r="B1916" s="54" t="e">
        <f>VLOOKUP(E1916,'VPS1'!$J$10:$J$29,1,FALSE)</f>
        <v>#N/A</v>
      </c>
      <c r="C1916" s="131" t="str">
        <f t="shared" si="411"/>
        <v/>
      </c>
      <c r="D1916" s="132"/>
      <c r="E1916" s="132"/>
      <c r="F1916" s="55"/>
      <c r="G1916" s="132"/>
      <c r="H1916" s="132"/>
      <c r="I1916" s="132"/>
      <c r="J1916" s="132"/>
      <c r="K1916" s="132"/>
      <c r="L1916" s="133"/>
      <c r="M1916" s="134"/>
      <c r="N1916" s="132"/>
      <c r="O1916" s="132"/>
      <c r="P1916" s="134" t="str">
        <f t="shared" si="412"/>
        <v>nepildyti</v>
      </c>
      <c r="Q1916" s="135" t="str">
        <f t="shared" si="41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20"/>
        <v>0</v>
      </c>
      <c r="BH1916" s="54">
        <f t="shared" si="413"/>
        <v>0</v>
      </c>
      <c r="BI1916" s="54">
        <f t="shared" si="408"/>
        <v>0</v>
      </c>
      <c r="BJ1916" s="54">
        <f t="shared" si="421"/>
        <v>0</v>
      </c>
      <c r="BK1916" s="54">
        <f t="shared" si="409"/>
        <v>0</v>
      </c>
      <c r="BL1916" s="54">
        <f t="shared" si="414"/>
        <v>0</v>
      </c>
      <c r="BM1916" s="54">
        <f t="shared" si="415"/>
        <v>0</v>
      </c>
      <c r="BN1916" s="54" t="str">
        <f t="shared" si="416"/>
        <v>ne</v>
      </c>
      <c r="BO1916" s="54" t="str">
        <f t="shared" si="417"/>
        <v>ne</v>
      </c>
      <c r="BP1916" s="54" t="str">
        <f t="shared" si="417"/>
        <v>ne</v>
      </c>
      <c r="BQ1916" s="54" t="str">
        <f t="shared" si="418"/>
        <v>ne</v>
      </c>
      <c r="BR1916" s="54" t="str">
        <f t="shared" si="419"/>
        <v>ne</v>
      </c>
      <c r="BS1916" s="54" t="str">
        <f t="shared" si="410"/>
        <v>ne</v>
      </c>
    </row>
    <row r="1917" spans="2:71" x14ac:dyDescent="0.2">
      <c r="B1917" s="54" t="e">
        <f>VLOOKUP(E1917,'VPS1'!$J$10:$J$29,1,FALSE)</f>
        <v>#N/A</v>
      </c>
      <c r="C1917" s="131" t="str">
        <f t="shared" si="411"/>
        <v/>
      </c>
      <c r="D1917" s="132"/>
      <c r="E1917" s="132"/>
      <c r="F1917" s="55"/>
      <c r="G1917" s="132"/>
      <c r="H1917" s="132"/>
      <c r="I1917" s="132"/>
      <c r="J1917" s="132"/>
      <c r="K1917" s="132"/>
      <c r="L1917" s="133"/>
      <c r="M1917" s="134"/>
      <c r="N1917" s="132"/>
      <c r="O1917" s="132"/>
      <c r="P1917" s="134" t="str">
        <f t="shared" si="412"/>
        <v>nepildyti</v>
      </c>
      <c r="Q1917" s="135" t="str">
        <f t="shared" si="41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20"/>
        <v>0</v>
      </c>
      <c r="BH1917" s="54">
        <f t="shared" si="413"/>
        <v>0</v>
      </c>
      <c r="BI1917" s="54">
        <f t="shared" si="408"/>
        <v>0</v>
      </c>
      <c r="BJ1917" s="54">
        <f t="shared" si="421"/>
        <v>0</v>
      </c>
      <c r="BK1917" s="54">
        <f t="shared" si="409"/>
        <v>0</v>
      </c>
      <c r="BL1917" s="54">
        <f t="shared" si="414"/>
        <v>0</v>
      </c>
      <c r="BM1917" s="54">
        <f t="shared" si="415"/>
        <v>0</v>
      </c>
      <c r="BN1917" s="54" t="str">
        <f t="shared" si="416"/>
        <v>ne</v>
      </c>
      <c r="BO1917" s="54" t="str">
        <f t="shared" si="417"/>
        <v>ne</v>
      </c>
      <c r="BP1917" s="54" t="str">
        <f t="shared" si="417"/>
        <v>ne</v>
      </c>
      <c r="BQ1917" s="54" t="str">
        <f t="shared" si="418"/>
        <v>ne</v>
      </c>
      <c r="BR1917" s="54" t="str">
        <f t="shared" si="419"/>
        <v>ne</v>
      </c>
      <c r="BS1917" s="54" t="str">
        <f t="shared" si="410"/>
        <v>ne</v>
      </c>
    </row>
    <row r="1918" spans="2:71" x14ac:dyDescent="0.2">
      <c r="B1918" s="54" t="e">
        <f>VLOOKUP(E1918,'VPS1'!$J$10:$J$29,1,FALSE)</f>
        <v>#N/A</v>
      </c>
      <c r="C1918" s="131" t="str">
        <f t="shared" si="411"/>
        <v/>
      </c>
      <c r="D1918" s="132"/>
      <c r="E1918" s="132"/>
      <c r="F1918" s="55"/>
      <c r="G1918" s="132"/>
      <c r="H1918" s="132"/>
      <c r="I1918" s="132"/>
      <c r="J1918" s="132"/>
      <c r="K1918" s="132"/>
      <c r="L1918" s="133"/>
      <c r="M1918" s="134"/>
      <c r="N1918" s="132"/>
      <c r="O1918" s="132"/>
      <c r="P1918" s="134" t="str">
        <f t="shared" si="412"/>
        <v>nepildyti</v>
      </c>
      <c r="Q1918" s="135" t="str">
        <f t="shared" si="41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20"/>
        <v>0</v>
      </c>
      <c r="BH1918" s="54">
        <f t="shared" si="413"/>
        <v>0</v>
      </c>
      <c r="BI1918" s="54">
        <f t="shared" si="408"/>
        <v>0</v>
      </c>
      <c r="BJ1918" s="54">
        <f t="shared" si="421"/>
        <v>0</v>
      </c>
      <c r="BK1918" s="54">
        <f t="shared" si="409"/>
        <v>0</v>
      </c>
      <c r="BL1918" s="54">
        <f t="shared" si="414"/>
        <v>0</v>
      </c>
      <c r="BM1918" s="54">
        <f t="shared" si="415"/>
        <v>0</v>
      </c>
      <c r="BN1918" s="54" t="str">
        <f t="shared" si="416"/>
        <v>ne</v>
      </c>
      <c r="BO1918" s="54" t="str">
        <f t="shared" si="417"/>
        <v>ne</v>
      </c>
      <c r="BP1918" s="54" t="str">
        <f t="shared" si="417"/>
        <v>ne</v>
      </c>
      <c r="BQ1918" s="54" t="str">
        <f t="shared" si="418"/>
        <v>ne</v>
      </c>
      <c r="BR1918" s="54" t="str">
        <f t="shared" si="419"/>
        <v>ne</v>
      </c>
      <c r="BS1918" s="54" t="str">
        <f t="shared" si="410"/>
        <v>ne</v>
      </c>
    </row>
    <row r="1919" spans="2:71" x14ac:dyDescent="0.2">
      <c r="B1919" s="54" t="e">
        <f>VLOOKUP(E1919,'VPS1'!$J$10:$J$29,1,FALSE)</f>
        <v>#N/A</v>
      </c>
      <c r="C1919" s="131" t="str">
        <f t="shared" si="411"/>
        <v/>
      </c>
      <c r="D1919" s="132"/>
      <c r="E1919" s="132"/>
      <c r="F1919" s="55"/>
      <c r="G1919" s="132"/>
      <c r="H1919" s="132"/>
      <c r="I1919" s="132"/>
      <c r="J1919" s="132"/>
      <c r="K1919" s="132"/>
      <c r="L1919" s="133"/>
      <c r="M1919" s="134"/>
      <c r="N1919" s="132"/>
      <c r="O1919" s="132"/>
      <c r="P1919" s="134" t="str">
        <f t="shared" si="412"/>
        <v>nepildyti</v>
      </c>
      <c r="Q1919" s="135" t="str">
        <f t="shared" si="41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20"/>
        <v>0</v>
      </c>
      <c r="BH1919" s="54">
        <f t="shared" si="413"/>
        <v>0</v>
      </c>
      <c r="BI1919" s="54">
        <f t="shared" si="408"/>
        <v>0</v>
      </c>
      <c r="BJ1919" s="54">
        <f t="shared" si="421"/>
        <v>0</v>
      </c>
      <c r="BK1919" s="54">
        <f t="shared" si="409"/>
        <v>0</v>
      </c>
      <c r="BL1919" s="54">
        <f t="shared" si="414"/>
        <v>0</v>
      </c>
      <c r="BM1919" s="54">
        <f t="shared" si="415"/>
        <v>0</v>
      </c>
      <c r="BN1919" s="54" t="str">
        <f t="shared" si="416"/>
        <v>ne</v>
      </c>
      <c r="BO1919" s="54" t="str">
        <f t="shared" si="417"/>
        <v>ne</v>
      </c>
      <c r="BP1919" s="54" t="str">
        <f t="shared" si="417"/>
        <v>ne</v>
      </c>
      <c r="BQ1919" s="54" t="str">
        <f t="shared" si="418"/>
        <v>ne</v>
      </c>
      <c r="BR1919" s="54" t="str">
        <f t="shared" si="419"/>
        <v>ne</v>
      </c>
      <c r="BS1919" s="54" t="str">
        <f t="shared" si="410"/>
        <v>ne</v>
      </c>
    </row>
    <row r="1920" spans="2:71" x14ac:dyDescent="0.2">
      <c r="B1920" s="54" t="e">
        <f>VLOOKUP(E1920,'VPS1'!$J$10:$J$29,1,FALSE)</f>
        <v>#N/A</v>
      </c>
      <c r="C1920" s="131" t="str">
        <f t="shared" si="411"/>
        <v/>
      </c>
      <c r="D1920" s="132"/>
      <c r="E1920" s="132"/>
      <c r="F1920" s="55"/>
      <c r="G1920" s="132"/>
      <c r="H1920" s="132"/>
      <c r="I1920" s="132"/>
      <c r="J1920" s="132"/>
      <c r="K1920" s="132"/>
      <c r="L1920" s="133"/>
      <c r="M1920" s="134"/>
      <c r="N1920" s="132"/>
      <c r="O1920" s="132"/>
      <c r="P1920" s="134" t="str">
        <f t="shared" si="412"/>
        <v>nepildyti</v>
      </c>
      <c r="Q1920" s="135" t="str">
        <f t="shared" si="41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20"/>
        <v>0</v>
      </c>
      <c r="BH1920" s="54">
        <f t="shared" si="413"/>
        <v>0</v>
      </c>
      <c r="BI1920" s="54">
        <f t="shared" si="408"/>
        <v>0</v>
      </c>
      <c r="BJ1920" s="54">
        <f t="shared" si="421"/>
        <v>0</v>
      </c>
      <c r="BK1920" s="54">
        <f t="shared" si="409"/>
        <v>0</v>
      </c>
      <c r="BL1920" s="54">
        <f t="shared" si="414"/>
        <v>0</v>
      </c>
      <c r="BM1920" s="54">
        <f t="shared" si="415"/>
        <v>0</v>
      </c>
      <c r="BN1920" s="54" t="str">
        <f t="shared" si="416"/>
        <v>ne</v>
      </c>
      <c r="BO1920" s="54" t="str">
        <f t="shared" si="417"/>
        <v>ne</v>
      </c>
      <c r="BP1920" s="54" t="str">
        <f t="shared" si="417"/>
        <v>ne</v>
      </c>
      <c r="BQ1920" s="54" t="str">
        <f t="shared" si="418"/>
        <v>ne</v>
      </c>
      <c r="BR1920" s="54" t="str">
        <f t="shared" si="419"/>
        <v>ne</v>
      </c>
      <c r="BS1920" s="54" t="str">
        <f t="shared" si="410"/>
        <v>ne</v>
      </c>
    </row>
    <row r="1921" spans="2:71" x14ac:dyDescent="0.2">
      <c r="B1921" s="54" t="e">
        <f>VLOOKUP(E1921,'VPS1'!$J$10:$J$29,1,FALSE)</f>
        <v>#N/A</v>
      </c>
      <c r="C1921" s="131" t="str">
        <f t="shared" si="411"/>
        <v/>
      </c>
      <c r="D1921" s="132"/>
      <c r="E1921" s="132"/>
      <c r="F1921" s="55"/>
      <c r="G1921" s="132"/>
      <c r="H1921" s="132"/>
      <c r="I1921" s="132"/>
      <c r="J1921" s="132"/>
      <c r="K1921" s="132"/>
      <c r="L1921" s="133"/>
      <c r="M1921" s="134"/>
      <c r="N1921" s="132"/>
      <c r="O1921" s="132"/>
      <c r="P1921" s="134" t="str">
        <f t="shared" si="412"/>
        <v>nepildyti</v>
      </c>
      <c r="Q1921" s="135" t="str">
        <f t="shared" si="41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20"/>
        <v>0</v>
      </c>
      <c r="BH1921" s="54">
        <f t="shared" si="413"/>
        <v>0</v>
      </c>
      <c r="BI1921" s="54">
        <f t="shared" si="408"/>
        <v>0</v>
      </c>
      <c r="BJ1921" s="54">
        <f t="shared" si="421"/>
        <v>0</v>
      </c>
      <c r="BK1921" s="54">
        <f t="shared" si="409"/>
        <v>0</v>
      </c>
      <c r="BL1921" s="54">
        <f t="shared" si="414"/>
        <v>0</v>
      </c>
      <c r="BM1921" s="54">
        <f t="shared" si="415"/>
        <v>0</v>
      </c>
      <c r="BN1921" s="54" t="str">
        <f t="shared" si="416"/>
        <v>ne</v>
      </c>
      <c r="BO1921" s="54" t="str">
        <f t="shared" si="417"/>
        <v>ne</v>
      </c>
      <c r="BP1921" s="54" t="str">
        <f t="shared" si="417"/>
        <v>ne</v>
      </c>
      <c r="BQ1921" s="54" t="str">
        <f t="shared" si="418"/>
        <v>ne</v>
      </c>
      <c r="BR1921" s="54" t="str">
        <f t="shared" si="419"/>
        <v>ne</v>
      </c>
      <c r="BS1921" s="54" t="str">
        <f t="shared" si="410"/>
        <v>ne</v>
      </c>
    </row>
    <row r="1922" spans="2:71" x14ac:dyDescent="0.2">
      <c r="B1922" s="54" t="e">
        <f>VLOOKUP(E1922,'VPS1'!$J$10:$J$29,1,FALSE)</f>
        <v>#N/A</v>
      </c>
      <c r="C1922" s="131" t="str">
        <f t="shared" si="411"/>
        <v/>
      </c>
      <c r="D1922" s="132"/>
      <c r="E1922" s="132"/>
      <c r="F1922" s="55"/>
      <c r="G1922" s="132"/>
      <c r="H1922" s="132"/>
      <c r="I1922" s="132"/>
      <c r="J1922" s="132"/>
      <c r="K1922" s="132"/>
      <c r="L1922" s="133"/>
      <c r="M1922" s="134"/>
      <c r="N1922" s="132"/>
      <c r="O1922" s="132"/>
      <c r="P1922" s="134" t="str">
        <f t="shared" si="412"/>
        <v>nepildyti</v>
      </c>
      <c r="Q1922" s="135" t="str">
        <f t="shared" si="41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20"/>
        <v>0</v>
      </c>
      <c r="BH1922" s="54">
        <f t="shared" si="413"/>
        <v>0</v>
      </c>
      <c r="BI1922" s="54">
        <f t="shared" si="408"/>
        <v>0</v>
      </c>
      <c r="BJ1922" s="54">
        <f t="shared" si="421"/>
        <v>0</v>
      </c>
      <c r="BK1922" s="54">
        <f t="shared" si="409"/>
        <v>0</v>
      </c>
      <c r="BL1922" s="54">
        <f t="shared" si="414"/>
        <v>0</v>
      </c>
      <c r="BM1922" s="54">
        <f t="shared" si="415"/>
        <v>0</v>
      </c>
      <c r="BN1922" s="54" t="str">
        <f t="shared" si="416"/>
        <v>ne</v>
      </c>
      <c r="BO1922" s="54" t="str">
        <f t="shared" si="417"/>
        <v>ne</v>
      </c>
      <c r="BP1922" s="54" t="str">
        <f t="shared" si="417"/>
        <v>ne</v>
      </c>
      <c r="BQ1922" s="54" t="str">
        <f t="shared" si="418"/>
        <v>ne</v>
      </c>
      <c r="BR1922" s="54" t="str">
        <f t="shared" si="419"/>
        <v>ne</v>
      </c>
      <c r="BS1922" s="54" t="str">
        <f t="shared" si="410"/>
        <v>ne</v>
      </c>
    </row>
    <row r="1923" spans="2:71" x14ac:dyDescent="0.2">
      <c r="B1923" s="54" t="e">
        <f>VLOOKUP(E1923,'VPS1'!$J$10:$J$29,1,FALSE)</f>
        <v>#N/A</v>
      </c>
      <c r="C1923" s="131" t="str">
        <f t="shared" si="411"/>
        <v/>
      </c>
      <c r="D1923" s="132"/>
      <c r="E1923" s="132"/>
      <c r="F1923" s="55"/>
      <c r="G1923" s="132"/>
      <c r="H1923" s="132"/>
      <c r="I1923" s="132"/>
      <c r="J1923" s="132"/>
      <c r="K1923" s="132"/>
      <c r="L1923" s="133"/>
      <c r="M1923" s="134"/>
      <c r="N1923" s="132"/>
      <c r="O1923" s="132"/>
      <c r="P1923" s="134" t="str">
        <f t="shared" si="412"/>
        <v>nepildyti</v>
      </c>
      <c r="Q1923" s="135" t="str">
        <f t="shared" si="41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20"/>
        <v>0</v>
      </c>
      <c r="BH1923" s="54">
        <f t="shared" si="413"/>
        <v>0</v>
      </c>
      <c r="BI1923" s="54">
        <f t="shared" si="408"/>
        <v>0</v>
      </c>
      <c r="BJ1923" s="54">
        <f t="shared" si="421"/>
        <v>0</v>
      </c>
      <c r="BK1923" s="54">
        <f t="shared" si="409"/>
        <v>0</v>
      </c>
      <c r="BL1923" s="54">
        <f t="shared" si="414"/>
        <v>0</v>
      </c>
      <c r="BM1923" s="54">
        <f t="shared" si="415"/>
        <v>0</v>
      </c>
      <c r="BN1923" s="54" t="str">
        <f t="shared" si="416"/>
        <v>ne</v>
      </c>
      <c r="BO1923" s="54" t="str">
        <f t="shared" si="417"/>
        <v>ne</v>
      </c>
      <c r="BP1923" s="54" t="str">
        <f t="shared" si="417"/>
        <v>ne</v>
      </c>
      <c r="BQ1923" s="54" t="str">
        <f t="shared" si="418"/>
        <v>ne</v>
      </c>
      <c r="BR1923" s="54" t="str">
        <f t="shared" si="419"/>
        <v>ne</v>
      </c>
      <c r="BS1923" s="54" t="str">
        <f t="shared" si="410"/>
        <v>ne</v>
      </c>
    </row>
    <row r="1924" spans="2:71" x14ac:dyDescent="0.2">
      <c r="B1924" s="54" t="e">
        <f>VLOOKUP(E1924,'VPS1'!$J$10:$J$29,1,FALSE)</f>
        <v>#N/A</v>
      </c>
      <c r="C1924" s="131" t="str">
        <f t="shared" si="411"/>
        <v/>
      </c>
      <c r="D1924" s="132"/>
      <c r="E1924" s="132"/>
      <c r="F1924" s="55"/>
      <c r="G1924" s="132"/>
      <c r="H1924" s="132"/>
      <c r="I1924" s="132"/>
      <c r="J1924" s="132"/>
      <c r="K1924" s="132"/>
      <c r="L1924" s="133"/>
      <c r="M1924" s="134"/>
      <c r="N1924" s="132"/>
      <c r="O1924" s="132"/>
      <c r="P1924" s="134" t="str">
        <f t="shared" si="412"/>
        <v>nepildyti</v>
      </c>
      <c r="Q1924" s="135" t="str">
        <f t="shared" si="41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20"/>
        <v>0</v>
      </c>
      <c r="BH1924" s="54">
        <f t="shared" si="413"/>
        <v>0</v>
      </c>
      <c r="BI1924" s="54">
        <f t="shared" si="408"/>
        <v>0</v>
      </c>
      <c r="BJ1924" s="54">
        <f t="shared" si="421"/>
        <v>0</v>
      </c>
      <c r="BK1924" s="54">
        <f t="shared" si="409"/>
        <v>0</v>
      </c>
      <c r="BL1924" s="54">
        <f t="shared" si="414"/>
        <v>0</v>
      </c>
      <c r="BM1924" s="54">
        <f t="shared" si="415"/>
        <v>0</v>
      </c>
      <c r="BN1924" s="54" t="str">
        <f t="shared" si="416"/>
        <v>ne</v>
      </c>
      <c r="BO1924" s="54" t="str">
        <f t="shared" si="417"/>
        <v>ne</v>
      </c>
      <c r="BP1924" s="54" t="str">
        <f t="shared" si="417"/>
        <v>ne</v>
      </c>
      <c r="BQ1924" s="54" t="str">
        <f t="shared" si="418"/>
        <v>ne</v>
      </c>
      <c r="BR1924" s="54" t="str">
        <f t="shared" si="419"/>
        <v>ne</v>
      </c>
      <c r="BS1924" s="54" t="str">
        <f t="shared" si="410"/>
        <v>ne</v>
      </c>
    </row>
    <row r="1925" spans="2:71" x14ac:dyDescent="0.2">
      <c r="B1925" s="54" t="e">
        <f>VLOOKUP(E1925,'VPS1'!$J$10:$J$29,1,FALSE)</f>
        <v>#N/A</v>
      </c>
      <c r="C1925" s="131" t="str">
        <f t="shared" si="411"/>
        <v/>
      </c>
      <c r="D1925" s="132"/>
      <c r="E1925" s="132"/>
      <c r="F1925" s="55"/>
      <c r="G1925" s="132"/>
      <c r="H1925" s="132"/>
      <c r="I1925" s="132"/>
      <c r="J1925" s="132"/>
      <c r="K1925" s="132"/>
      <c r="L1925" s="133"/>
      <c r="M1925" s="134"/>
      <c r="N1925" s="132"/>
      <c r="O1925" s="132"/>
      <c r="P1925" s="134" t="str">
        <f t="shared" si="412"/>
        <v>nepildyti</v>
      </c>
      <c r="Q1925" s="135" t="str">
        <f t="shared" si="41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20"/>
        <v>0</v>
      </c>
      <c r="BH1925" s="54">
        <f t="shared" si="413"/>
        <v>0</v>
      </c>
      <c r="BI1925" s="54">
        <f t="shared" si="408"/>
        <v>0</v>
      </c>
      <c r="BJ1925" s="54">
        <f t="shared" si="421"/>
        <v>0</v>
      </c>
      <c r="BK1925" s="54">
        <f t="shared" si="409"/>
        <v>0</v>
      </c>
      <c r="BL1925" s="54">
        <f t="shared" si="414"/>
        <v>0</v>
      </c>
      <c r="BM1925" s="54">
        <f t="shared" si="415"/>
        <v>0</v>
      </c>
      <c r="BN1925" s="54" t="str">
        <f t="shared" si="416"/>
        <v>ne</v>
      </c>
      <c r="BO1925" s="54" t="str">
        <f t="shared" si="417"/>
        <v>ne</v>
      </c>
      <c r="BP1925" s="54" t="str">
        <f t="shared" si="417"/>
        <v>ne</v>
      </c>
      <c r="BQ1925" s="54" t="str">
        <f t="shared" si="418"/>
        <v>ne</v>
      </c>
      <c r="BR1925" s="54" t="str">
        <f t="shared" si="419"/>
        <v>ne</v>
      </c>
      <c r="BS1925" s="54" t="str">
        <f t="shared" si="410"/>
        <v>ne</v>
      </c>
    </row>
    <row r="1926" spans="2:71" x14ac:dyDescent="0.2">
      <c r="B1926" s="54" t="e">
        <f>VLOOKUP(E1926,'VPS1'!$J$10:$J$29,1,FALSE)</f>
        <v>#N/A</v>
      </c>
      <c r="C1926" s="131" t="str">
        <f t="shared" si="411"/>
        <v/>
      </c>
      <c r="D1926" s="132"/>
      <c r="E1926" s="132"/>
      <c r="F1926" s="55"/>
      <c r="G1926" s="132"/>
      <c r="H1926" s="132"/>
      <c r="I1926" s="132"/>
      <c r="J1926" s="132"/>
      <c r="K1926" s="132"/>
      <c r="L1926" s="133"/>
      <c r="M1926" s="134"/>
      <c r="N1926" s="132"/>
      <c r="O1926" s="132"/>
      <c r="P1926" s="134" t="str">
        <f t="shared" si="412"/>
        <v>nepildyti</v>
      </c>
      <c r="Q1926" s="135" t="str">
        <f t="shared" si="41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20"/>
        <v>0</v>
      </c>
      <c r="BH1926" s="54">
        <f t="shared" si="413"/>
        <v>0</v>
      </c>
      <c r="BI1926" s="54">
        <f t="shared" si="408"/>
        <v>0</v>
      </c>
      <c r="BJ1926" s="54">
        <f t="shared" si="421"/>
        <v>0</v>
      </c>
      <c r="BK1926" s="54">
        <f t="shared" si="409"/>
        <v>0</v>
      </c>
      <c r="BL1926" s="54">
        <f t="shared" si="414"/>
        <v>0</v>
      </c>
      <c r="BM1926" s="54">
        <f t="shared" si="415"/>
        <v>0</v>
      </c>
      <c r="BN1926" s="54" t="str">
        <f t="shared" si="416"/>
        <v>ne</v>
      </c>
      <c r="BO1926" s="54" t="str">
        <f t="shared" si="417"/>
        <v>ne</v>
      </c>
      <c r="BP1926" s="54" t="str">
        <f t="shared" si="417"/>
        <v>ne</v>
      </c>
      <c r="BQ1926" s="54" t="str">
        <f t="shared" si="418"/>
        <v>ne</v>
      </c>
      <c r="BR1926" s="54" t="str">
        <f t="shared" si="419"/>
        <v>ne</v>
      </c>
      <c r="BS1926" s="54" t="str">
        <f t="shared" si="410"/>
        <v>ne</v>
      </c>
    </row>
    <row r="1927" spans="2:71" x14ac:dyDescent="0.2">
      <c r="B1927" s="54" t="e">
        <f>VLOOKUP(E1927,'VPS1'!$J$10:$J$29,1,FALSE)</f>
        <v>#N/A</v>
      </c>
      <c r="C1927" s="131" t="str">
        <f t="shared" si="411"/>
        <v/>
      </c>
      <c r="D1927" s="132"/>
      <c r="E1927" s="132"/>
      <c r="F1927" s="55"/>
      <c r="G1927" s="132"/>
      <c r="H1927" s="132"/>
      <c r="I1927" s="132"/>
      <c r="J1927" s="132"/>
      <c r="K1927" s="132"/>
      <c r="L1927" s="133"/>
      <c r="M1927" s="134"/>
      <c r="N1927" s="132"/>
      <c r="O1927" s="132"/>
      <c r="P1927" s="134" t="str">
        <f t="shared" si="412"/>
        <v>nepildyti</v>
      </c>
      <c r="Q1927" s="135" t="str">
        <f t="shared" si="412"/>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20"/>
        <v>0</v>
      </c>
      <c r="BH1927" s="54">
        <f t="shared" si="413"/>
        <v>0</v>
      </c>
      <c r="BI1927" s="54">
        <f t="shared" si="408"/>
        <v>0</v>
      </c>
      <c r="BJ1927" s="54">
        <f t="shared" si="421"/>
        <v>0</v>
      </c>
      <c r="BK1927" s="54">
        <f t="shared" si="409"/>
        <v>0</v>
      </c>
      <c r="BL1927" s="54">
        <f t="shared" si="414"/>
        <v>0</v>
      </c>
      <c r="BM1927" s="54">
        <f t="shared" si="415"/>
        <v>0</v>
      </c>
      <c r="BN1927" s="54" t="str">
        <f t="shared" si="416"/>
        <v>ne</v>
      </c>
      <c r="BO1927" s="54" t="str">
        <f t="shared" si="417"/>
        <v>ne</v>
      </c>
      <c r="BP1927" s="54" t="str">
        <f t="shared" si="417"/>
        <v>ne</v>
      </c>
      <c r="BQ1927" s="54" t="str">
        <f t="shared" si="418"/>
        <v>ne</v>
      </c>
      <c r="BR1927" s="54" t="str">
        <f t="shared" si="419"/>
        <v>ne</v>
      </c>
      <c r="BS1927" s="54" t="str">
        <f t="shared" si="410"/>
        <v>ne</v>
      </c>
    </row>
    <row r="1928" spans="2:71" x14ac:dyDescent="0.2">
      <c r="B1928" s="54" t="e">
        <f>VLOOKUP(E1928,'VPS1'!$J$10:$J$29,1,FALSE)</f>
        <v>#N/A</v>
      </c>
      <c r="C1928" s="131" t="str">
        <f t="shared" si="411"/>
        <v/>
      </c>
      <c r="D1928" s="132"/>
      <c r="E1928" s="132"/>
      <c r="F1928" s="55"/>
      <c r="G1928" s="132"/>
      <c r="H1928" s="132"/>
      <c r="I1928" s="132"/>
      <c r="J1928" s="132"/>
      <c r="K1928" s="132"/>
      <c r="L1928" s="133"/>
      <c r="M1928" s="134"/>
      <c r="N1928" s="132"/>
      <c r="O1928" s="132"/>
      <c r="P1928" s="134" t="str">
        <f t="shared" si="412"/>
        <v>nepildyti</v>
      </c>
      <c r="Q1928" s="135" t="str">
        <f t="shared" si="412"/>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20"/>
        <v>0</v>
      </c>
      <c r="BH1928" s="54">
        <f t="shared" si="413"/>
        <v>0</v>
      </c>
      <c r="BI1928" s="54">
        <f t="shared" si="408"/>
        <v>0</v>
      </c>
      <c r="BJ1928" s="54">
        <f t="shared" si="421"/>
        <v>0</v>
      </c>
      <c r="BK1928" s="54">
        <f t="shared" si="409"/>
        <v>0</v>
      </c>
      <c r="BL1928" s="54">
        <f t="shared" si="414"/>
        <v>0</v>
      </c>
      <c r="BM1928" s="54">
        <f t="shared" si="415"/>
        <v>0</v>
      </c>
      <c r="BN1928" s="54" t="str">
        <f t="shared" si="416"/>
        <v>ne</v>
      </c>
      <c r="BO1928" s="54" t="str">
        <f t="shared" si="417"/>
        <v>ne</v>
      </c>
      <c r="BP1928" s="54" t="str">
        <f t="shared" si="417"/>
        <v>ne</v>
      </c>
      <c r="BQ1928" s="54" t="str">
        <f t="shared" si="418"/>
        <v>ne</v>
      </c>
      <c r="BR1928" s="54" t="str">
        <f t="shared" si="419"/>
        <v>ne</v>
      </c>
      <c r="BS1928" s="54" t="str">
        <f t="shared" si="410"/>
        <v>ne</v>
      </c>
    </row>
    <row r="1929" spans="2:71" x14ac:dyDescent="0.2">
      <c r="B1929" s="54" t="e">
        <f>VLOOKUP(E1929,'VPS1'!$J$10:$J$29,1,FALSE)</f>
        <v>#N/A</v>
      </c>
      <c r="C1929" s="131" t="str">
        <f t="shared" si="411"/>
        <v/>
      </c>
      <c r="D1929" s="132"/>
      <c r="E1929" s="132"/>
      <c r="F1929" s="55"/>
      <c r="G1929" s="132"/>
      <c r="H1929" s="132"/>
      <c r="I1929" s="132"/>
      <c r="J1929" s="132"/>
      <c r="K1929" s="132"/>
      <c r="L1929" s="133"/>
      <c r="M1929" s="134"/>
      <c r="N1929" s="132"/>
      <c r="O1929" s="132"/>
      <c r="P1929" s="134" t="str">
        <f t="shared" si="412"/>
        <v>nepildyti</v>
      </c>
      <c r="Q1929" s="135" t="str">
        <f t="shared" si="412"/>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20"/>
        <v>0</v>
      </c>
      <c r="BH1929" s="54">
        <f t="shared" si="413"/>
        <v>0</v>
      </c>
      <c r="BI1929" s="54">
        <f t="shared" si="408"/>
        <v>0</v>
      </c>
      <c r="BJ1929" s="54">
        <f t="shared" si="421"/>
        <v>0</v>
      </c>
      <c r="BK1929" s="54">
        <f t="shared" si="409"/>
        <v>0</v>
      </c>
      <c r="BL1929" s="54">
        <f t="shared" si="414"/>
        <v>0</v>
      </c>
      <c r="BM1929" s="54">
        <f t="shared" si="415"/>
        <v>0</v>
      </c>
      <c r="BN1929" s="54" t="str">
        <f t="shared" si="416"/>
        <v>ne</v>
      </c>
      <c r="BO1929" s="54" t="str">
        <f t="shared" si="417"/>
        <v>ne</v>
      </c>
      <c r="BP1929" s="54" t="str">
        <f t="shared" si="417"/>
        <v>ne</v>
      </c>
      <c r="BQ1929" s="54" t="str">
        <f t="shared" si="418"/>
        <v>ne</v>
      </c>
      <c r="BR1929" s="54" t="str">
        <f t="shared" si="419"/>
        <v>ne</v>
      </c>
      <c r="BS1929" s="54" t="str">
        <f t="shared" si="410"/>
        <v>ne</v>
      </c>
    </row>
    <row r="1930" spans="2:71" x14ac:dyDescent="0.2">
      <c r="B1930" s="54" t="e">
        <f>VLOOKUP(E1930,'VPS1'!$J$10:$J$29,1,FALSE)</f>
        <v>#N/A</v>
      </c>
      <c r="C1930" s="131" t="str">
        <f t="shared" si="411"/>
        <v/>
      </c>
      <c r="D1930" s="132"/>
      <c r="E1930" s="132"/>
      <c r="F1930" s="55"/>
      <c r="G1930" s="132"/>
      <c r="H1930" s="132"/>
      <c r="I1930" s="132"/>
      <c r="J1930" s="132"/>
      <c r="K1930" s="132"/>
      <c r="L1930" s="133"/>
      <c r="M1930" s="134"/>
      <c r="N1930" s="132"/>
      <c r="O1930" s="132"/>
      <c r="P1930" s="134" t="str">
        <f t="shared" si="412"/>
        <v>nepildyti</v>
      </c>
      <c r="Q1930" s="135" t="str">
        <f t="shared" si="412"/>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20"/>
        <v>0</v>
      </c>
      <c r="BH1930" s="54">
        <f t="shared" si="413"/>
        <v>0</v>
      </c>
      <c r="BI1930" s="54">
        <f t="shared" ref="BI1930:BI1993" si="422">IF($AH1930&gt;0,YEAR($AH1930),)</f>
        <v>0</v>
      </c>
      <c r="BJ1930" s="54">
        <f t="shared" si="421"/>
        <v>0</v>
      </c>
      <c r="BK1930" s="54">
        <f t="shared" ref="BK1930:BK1993" si="423">IF($AJ1930&gt;0,YEAR($AJ1930),)</f>
        <v>0</v>
      </c>
      <c r="BL1930" s="54">
        <f t="shared" si="414"/>
        <v>0</v>
      </c>
      <c r="BM1930" s="54">
        <f t="shared" si="415"/>
        <v>0</v>
      </c>
      <c r="BN1930" s="54" t="str">
        <f t="shared" si="416"/>
        <v>ne</v>
      </c>
      <c r="BO1930" s="54" t="str">
        <f t="shared" si="417"/>
        <v>ne</v>
      </c>
      <c r="BP1930" s="54" t="str">
        <f t="shared" si="417"/>
        <v>ne</v>
      </c>
      <c r="BQ1930" s="54" t="str">
        <f t="shared" si="418"/>
        <v>ne</v>
      </c>
      <c r="BR1930" s="54" t="str">
        <f t="shared" si="419"/>
        <v>ne</v>
      </c>
      <c r="BS1930" s="54" t="str">
        <f t="shared" ref="BS1930:BS1993" si="424">IF(BK1930&gt;0,"taip","ne")</f>
        <v>ne</v>
      </c>
    </row>
    <row r="1931" spans="2:71" x14ac:dyDescent="0.2">
      <c r="B1931" s="54" t="e">
        <f>VLOOKUP(E1931,'VPS1'!$J$10:$J$29,1,FALSE)</f>
        <v>#N/A</v>
      </c>
      <c r="C1931" s="131" t="str">
        <f t="shared" ref="C1931:C1994" si="425">LEFT(E1931,4)</f>
        <v/>
      </c>
      <c r="D1931" s="132"/>
      <c r="E1931" s="132"/>
      <c r="F1931" s="55"/>
      <c r="G1931" s="132"/>
      <c r="H1931" s="132"/>
      <c r="I1931" s="132"/>
      <c r="J1931" s="132"/>
      <c r="K1931" s="132"/>
      <c r="L1931" s="133"/>
      <c r="M1931" s="134"/>
      <c r="N1931" s="132"/>
      <c r="O1931" s="132"/>
      <c r="P1931" s="134" t="str">
        <f t="shared" ref="P1931:Q1994" si="426">IF($N1931="fizinis asmuo","užpildykite","nepildyti")</f>
        <v>nepildyti</v>
      </c>
      <c r="Q1931" s="135" t="str">
        <f t="shared" si="426"/>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20"/>
        <v>0</v>
      </c>
      <c r="BH1931" s="54">
        <f t="shared" ref="BH1931:BH1994" si="427">IF($AF1931&gt;0,YEAR($AF1931),)</f>
        <v>0</v>
      </c>
      <c r="BI1931" s="54">
        <f t="shared" si="422"/>
        <v>0</v>
      </c>
      <c r="BJ1931" s="54">
        <f t="shared" si="421"/>
        <v>0</v>
      </c>
      <c r="BK1931" s="54">
        <f t="shared" si="423"/>
        <v>0</v>
      </c>
      <c r="BL1931" s="54">
        <f t="shared" ref="BL1931:BL1994" si="428">IF($AK1931&gt;0,$AK1931,)</f>
        <v>0</v>
      </c>
      <c r="BM1931" s="54">
        <f t="shared" ref="BM1931:BM1994" si="429">IF($AL1931&gt;0,$AL1931,)</f>
        <v>0</v>
      </c>
      <c r="BN1931" s="54" t="str">
        <f t="shared" ref="BN1931:BN1994" si="430">IF(BH1931&gt;0,"taip","ne")</f>
        <v>ne</v>
      </c>
      <c r="BO1931" s="54" t="str">
        <f t="shared" ref="BO1931:BP1994" si="431">IF(BI1931&gt;0,"taip","ne")</f>
        <v>ne</v>
      </c>
      <c r="BP1931" s="54" t="str">
        <f t="shared" si="431"/>
        <v>ne</v>
      </c>
      <c r="BQ1931" s="54" t="str">
        <f t="shared" ref="BQ1931:BQ1994" si="432">IF(BL1931&gt;0,"taip","ne")</f>
        <v>ne</v>
      </c>
      <c r="BR1931" s="54" t="str">
        <f t="shared" ref="BR1931:BR1994" si="433">IF(BM1931&gt;0,"taip","ne")</f>
        <v>ne</v>
      </c>
      <c r="BS1931" s="54" t="str">
        <f t="shared" si="424"/>
        <v>ne</v>
      </c>
    </row>
    <row r="1932" spans="2:71" x14ac:dyDescent="0.2">
      <c r="B1932" s="54" t="e">
        <f>VLOOKUP(E1932,'VPS1'!$J$10:$J$29,1,FALSE)</f>
        <v>#N/A</v>
      </c>
      <c r="C1932" s="131" t="str">
        <f t="shared" si="425"/>
        <v/>
      </c>
      <c r="D1932" s="132"/>
      <c r="E1932" s="132"/>
      <c r="F1932" s="55"/>
      <c r="G1932" s="132"/>
      <c r="H1932" s="132"/>
      <c r="I1932" s="132"/>
      <c r="J1932" s="132"/>
      <c r="K1932" s="132"/>
      <c r="L1932" s="133"/>
      <c r="M1932" s="134"/>
      <c r="N1932" s="132"/>
      <c r="O1932" s="132"/>
      <c r="P1932" s="134" t="str">
        <f t="shared" si="426"/>
        <v>nepildyti</v>
      </c>
      <c r="Q1932" s="135" t="str">
        <f t="shared" si="42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20"/>
        <v>0</v>
      </c>
      <c r="BH1932" s="54">
        <f t="shared" si="427"/>
        <v>0</v>
      </c>
      <c r="BI1932" s="54">
        <f t="shared" si="422"/>
        <v>0</v>
      </c>
      <c r="BJ1932" s="54">
        <f t="shared" si="421"/>
        <v>0</v>
      </c>
      <c r="BK1932" s="54">
        <f t="shared" si="423"/>
        <v>0</v>
      </c>
      <c r="BL1932" s="54">
        <f t="shared" si="428"/>
        <v>0</v>
      </c>
      <c r="BM1932" s="54">
        <f t="shared" si="429"/>
        <v>0</v>
      </c>
      <c r="BN1932" s="54" t="str">
        <f t="shared" si="430"/>
        <v>ne</v>
      </c>
      <c r="BO1932" s="54" t="str">
        <f t="shared" si="431"/>
        <v>ne</v>
      </c>
      <c r="BP1932" s="54" t="str">
        <f t="shared" si="431"/>
        <v>ne</v>
      </c>
      <c r="BQ1932" s="54" t="str">
        <f t="shared" si="432"/>
        <v>ne</v>
      </c>
      <c r="BR1932" s="54" t="str">
        <f t="shared" si="433"/>
        <v>ne</v>
      </c>
      <c r="BS1932" s="54" t="str">
        <f t="shared" si="424"/>
        <v>ne</v>
      </c>
    </row>
    <row r="1933" spans="2:71" x14ac:dyDescent="0.2">
      <c r="B1933" s="54" t="e">
        <f>VLOOKUP(E1933,'VPS1'!$J$10:$J$29,1,FALSE)</f>
        <v>#N/A</v>
      </c>
      <c r="C1933" s="131" t="str">
        <f t="shared" si="425"/>
        <v/>
      </c>
      <c r="D1933" s="132"/>
      <c r="E1933" s="132"/>
      <c r="F1933" s="55"/>
      <c r="G1933" s="132"/>
      <c r="H1933" s="132"/>
      <c r="I1933" s="132"/>
      <c r="J1933" s="132"/>
      <c r="K1933" s="132"/>
      <c r="L1933" s="133"/>
      <c r="M1933" s="134"/>
      <c r="N1933" s="132"/>
      <c r="O1933" s="132"/>
      <c r="P1933" s="134" t="str">
        <f t="shared" si="426"/>
        <v>nepildyti</v>
      </c>
      <c r="Q1933" s="135" t="str">
        <f t="shared" si="42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20"/>
        <v>0</v>
      </c>
      <c r="BH1933" s="54">
        <f t="shared" si="427"/>
        <v>0</v>
      </c>
      <c r="BI1933" s="54">
        <f t="shared" si="422"/>
        <v>0</v>
      </c>
      <c r="BJ1933" s="54">
        <f t="shared" si="421"/>
        <v>0</v>
      </c>
      <c r="BK1933" s="54">
        <f t="shared" si="423"/>
        <v>0</v>
      </c>
      <c r="BL1933" s="54">
        <f t="shared" si="428"/>
        <v>0</v>
      </c>
      <c r="BM1933" s="54">
        <f t="shared" si="429"/>
        <v>0</v>
      </c>
      <c r="BN1933" s="54" t="str">
        <f t="shared" si="430"/>
        <v>ne</v>
      </c>
      <c r="BO1933" s="54" t="str">
        <f t="shared" si="431"/>
        <v>ne</v>
      </c>
      <c r="BP1933" s="54" t="str">
        <f t="shared" si="431"/>
        <v>ne</v>
      </c>
      <c r="BQ1933" s="54" t="str">
        <f t="shared" si="432"/>
        <v>ne</v>
      </c>
      <c r="BR1933" s="54" t="str">
        <f t="shared" si="433"/>
        <v>ne</v>
      </c>
      <c r="BS1933" s="54" t="str">
        <f t="shared" si="424"/>
        <v>ne</v>
      </c>
    </row>
    <row r="1934" spans="2:71" x14ac:dyDescent="0.2">
      <c r="B1934" s="54" t="e">
        <f>VLOOKUP(E1934,'VPS1'!$J$10:$J$29,1,FALSE)</f>
        <v>#N/A</v>
      </c>
      <c r="C1934" s="131" t="str">
        <f t="shared" si="425"/>
        <v/>
      </c>
      <c r="D1934" s="132"/>
      <c r="E1934" s="132"/>
      <c r="F1934" s="55"/>
      <c r="G1934" s="132"/>
      <c r="H1934" s="132"/>
      <c r="I1934" s="132"/>
      <c r="J1934" s="132"/>
      <c r="K1934" s="132"/>
      <c r="L1934" s="133"/>
      <c r="M1934" s="134"/>
      <c r="N1934" s="132"/>
      <c r="O1934" s="132"/>
      <c r="P1934" s="134" t="str">
        <f t="shared" si="426"/>
        <v>nepildyti</v>
      </c>
      <c r="Q1934" s="135" t="str">
        <f t="shared" si="42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20"/>
        <v>0</v>
      </c>
      <c r="BH1934" s="54">
        <f t="shared" si="427"/>
        <v>0</v>
      </c>
      <c r="BI1934" s="54">
        <f t="shared" si="422"/>
        <v>0</v>
      </c>
      <c r="BJ1934" s="54">
        <f t="shared" si="421"/>
        <v>0</v>
      </c>
      <c r="BK1934" s="54">
        <f t="shared" si="423"/>
        <v>0</v>
      </c>
      <c r="BL1934" s="54">
        <f t="shared" si="428"/>
        <v>0</v>
      </c>
      <c r="BM1934" s="54">
        <f t="shared" si="429"/>
        <v>0</v>
      </c>
      <c r="BN1934" s="54" t="str">
        <f t="shared" si="430"/>
        <v>ne</v>
      </c>
      <c r="BO1934" s="54" t="str">
        <f t="shared" si="431"/>
        <v>ne</v>
      </c>
      <c r="BP1934" s="54" t="str">
        <f t="shared" si="431"/>
        <v>ne</v>
      </c>
      <c r="BQ1934" s="54" t="str">
        <f t="shared" si="432"/>
        <v>ne</v>
      </c>
      <c r="BR1934" s="54" t="str">
        <f t="shared" si="433"/>
        <v>ne</v>
      </c>
      <c r="BS1934" s="54" t="str">
        <f t="shared" si="424"/>
        <v>ne</v>
      </c>
    </row>
    <row r="1935" spans="2:71" x14ac:dyDescent="0.2">
      <c r="B1935" s="54" t="e">
        <f>VLOOKUP(E1935,'VPS1'!$J$10:$J$29,1,FALSE)</f>
        <v>#N/A</v>
      </c>
      <c r="C1935" s="131" t="str">
        <f t="shared" si="425"/>
        <v/>
      </c>
      <c r="D1935" s="132"/>
      <c r="E1935" s="132"/>
      <c r="F1935" s="55"/>
      <c r="G1935" s="132"/>
      <c r="H1935" s="132"/>
      <c r="I1935" s="132"/>
      <c r="J1935" s="132"/>
      <c r="K1935" s="132"/>
      <c r="L1935" s="133"/>
      <c r="M1935" s="134"/>
      <c r="N1935" s="132"/>
      <c r="O1935" s="132"/>
      <c r="P1935" s="134" t="str">
        <f t="shared" si="426"/>
        <v>nepildyti</v>
      </c>
      <c r="Q1935" s="135" t="str">
        <f t="shared" si="42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20"/>
        <v>0</v>
      </c>
      <c r="BH1935" s="54">
        <f t="shared" si="427"/>
        <v>0</v>
      </c>
      <c r="BI1935" s="54">
        <f t="shared" si="422"/>
        <v>0</v>
      </c>
      <c r="BJ1935" s="54">
        <f t="shared" si="421"/>
        <v>0</v>
      </c>
      <c r="BK1935" s="54">
        <f t="shared" si="423"/>
        <v>0</v>
      </c>
      <c r="BL1935" s="54">
        <f t="shared" si="428"/>
        <v>0</v>
      </c>
      <c r="BM1935" s="54">
        <f t="shared" si="429"/>
        <v>0</v>
      </c>
      <c r="BN1935" s="54" t="str">
        <f t="shared" si="430"/>
        <v>ne</v>
      </c>
      <c r="BO1935" s="54" t="str">
        <f t="shared" si="431"/>
        <v>ne</v>
      </c>
      <c r="BP1935" s="54" t="str">
        <f t="shared" si="431"/>
        <v>ne</v>
      </c>
      <c r="BQ1935" s="54" t="str">
        <f t="shared" si="432"/>
        <v>ne</v>
      </c>
      <c r="BR1935" s="54" t="str">
        <f t="shared" si="433"/>
        <v>ne</v>
      </c>
      <c r="BS1935" s="54" t="str">
        <f t="shared" si="424"/>
        <v>ne</v>
      </c>
    </row>
    <row r="1936" spans="2:71" x14ac:dyDescent="0.2">
      <c r="B1936" s="54" t="e">
        <f>VLOOKUP(E1936,'VPS1'!$J$10:$J$29,1,FALSE)</f>
        <v>#N/A</v>
      </c>
      <c r="C1936" s="131" t="str">
        <f t="shared" si="425"/>
        <v/>
      </c>
      <c r="D1936" s="132"/>
      <c r="E1936" s="132"/>
      <c r="F1936" s="55"/>
      <c r="G1936" s="132"/>
      <c r="H1936" s="132"/>
      <c r="I1936" s="132"/>
      <c r="J1936" s="132"/>
      <c r="K1936" s="132"/>
      <c r="L1936" s="133"/>
      <c r="M1936" s="134"/>
      <c r="N1936" s="132"/>
      <c r="O1936" s="132"/>
      <c r="P1936" s="134" t="str">
        <f t="shared" si="426"/>
        <v>nepildyti</v>
      </c>
      <c r="Q1936" s="135" t="str">
        <f t="shared" si="42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20"/>
        <v>0</v>
      </c>
      <c r="BH1936" s="54">
        <f t="shared" si="427"/>
        <v>0</v>
      </c>
      <c r="BI1936" s="54">
        <f t="shared" si="422"/>
        <v>0</v>
      </c>
      <c r="BJ1936" s="54">
        <f t="shared" si="421"/>
        <v>0</v>
      </c>
      <c r="BK1936" s="54">
        <f t="shared" si="423"/>
        <v>0</v>
      </c>
      <c r="BL1936" s="54">
        <f t="shared" si="428"/>
        <v>0</v>
      </c>
      <c r="BM1936" s="54">
        <f t="shared" si="429"/>
        <v>0</v>
      </c>
      <c r="BN1936" s="54" t="str">
        <f t="shared" si="430"/>
        <v>ne</v>
      </c>
      <c r="BO1936" s="54" t="str">
        <f t="shared" si="431"/>
        <v>ne</v>
      </c>
      <c r="BP1936" s="54" t="str">
        <f t="shared" si="431"/>
        <v>ne</v>
      </c>
      <c r="BQ1936" s="54" t="str">
        <f t="shared" si="432"/>
        <v>ne</v>
      </c>
      <c r="BR1936" s="54" t="str">
        <f t="shared" si="433"/>
        <v>ne</v>
      </c>
      <c r="BS1936" s="54" t="str">
        <f t="shared" si="424"/>
        <v>ne</v>
      </c>
    </row>
    <row r="1937" spans="2:71" x14ac:dyDescent="0.2">
      <c r="B1937" s="54" t="e">
        <f>VLOOKUP(E1937,'VPS1'!$J$10:$J$29,1,FALSE)</f>
        <v>#N/A</v>
      </c>
      <c r="C1937" s="131" t="str">
        <f t="shared" si="425"/>
        <v/>
      </c>
      <c r="D1937" s="132"/>
      <c r="E1937" s="132"/>
      <c r="F1937" s="55"/>
      <c r="G1937" s="132"/>
      <c r="H1937" s="132"/>
      <c r="I1937" s="132"/>
      <c r="J1937" s="132"/>
      <c r="K1937" s="132"/>
      <c r="L1937" s="133"/>
      <c r="M1937" s="134"/>
      <c r="N1937" s="132"/>
      <c r="O1937" s="132"/>
      <c r="P1937" s="134" t="str">
        <f t="shared" si="426"/>
        <v>nepildyti</v>
      </c>
      <c r="Q1937" s="135" t="str">
        <f t="shared" si="42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20"/>
        <v>0</v>
      </c>
      <c r="BH1937" s="54">
        <f t="shared" si="427"/>
        <v>0</v>
      </c>
      <c r="BI1937" s="54">
        <f t="shared" si="422"/>
        <v>0</v>
      </c>
      <c r="BJ1937" s="54">
        <f t="shared" si="421"/>
        <v>0</v>
      </c>
      <c r="BK1937" s="54">
        <f t="shared" si="423"/>
        <v>0</v>
      </c>
      <c r="BL1937" s="54">
        <f t="shared" si="428"/>
        <v>0</v>
      </c>
      <c r="BM1937" s="54">
        <f t="shared" si="429"/>
        <v>0</v>
      </c>
      <c r="BN1937" s="54" t="str">
        <f t="shared" si="430"/>
        <v>ne</v>
      </c>
      <c r="BO1937" s="54" t="str">
        <f t="shared" si="431"/>
        <v>ne</v>
      </c>
      <c r="BP1937" s="54" t="str">
        <f t="shared" si="431"/>
        <v>ne</v>
      </c>
      <c r="BQ1937" s="54" t="str">
        <f t="shared" si="432"/>
        <v>ne</v>
      </c>
      <c r="BR1937" s="54" t="str">
        <f t="shared" si="433"/>
        <v>ne</v>
      </c>
      <c r="BS1937" s="54" t="str">
        <f t="shared" si="424"/>
        <v>ne</v>
      </c>
    </row>
    <row r="1938" spans="2:71" x14ac:dyDescent="0.2">
      <c r="B1938" s="54" t="e">
        <f>VLOOKUP(E1938,'VPS1'!$J$10:$J$29,1,FALSE)</f>
        <v>#N/A</v>
      </c>
      <c r="C1938" s="131" t="str">
        <f t="shared" si="425"/>
        <v/>
      </c>
      <c r="D1938" s="132"/>
      <c r="E1938" s="132"/>
      <c r="F1938" s="55"/>
      <c r="G1938" s="132"/>
      <c r="H1938" s="132"/>
      <c r="I1938" s="132"/>
      <c r="J1938" s="132"/>
      <c r="K1938" s="132"/>
      <c r="L1938" s="133"/>
      <c r="M1938" s="134"/>
      <c r="N1938" s="132"/>
      <c r="O1938" s="132"/>
      <c r="P1938" s="134" t="str">
        <f t="shared" si="426"/>
        <v>nepildyti</v>
      </c>
      <c r="Q1938" s="135" t="str">
        <f t="shared" si="42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si="420"/>
        <v>0</v>
      </c>
      <c r="BH1938" s="54">
        <f t="shared" si="427"/>
        <v>0</v>
      </c>
      <c r="BI1938" s="54">
        <f t="shared" si="422"/>
        <v>0</v>
      </c>
      <c r="BJ1938" s="54">
        <f t="shared" si="421"/>
        <v>0</v>
      </c>
      <c r="BK1938" s="54">
        <f t="shared" si="423"/>
        <v>0</v>
      </c>
      <c r="BL1938" s="54">
        <f t="shared" si="428"/>
        <v>0</v>
      </c>
      <c r="BM1938" s="54">
        <f t="shared" si="429"/>
        <v>0</v>
      </c>
      <c r="BN1938" s="54" t="str">
        <f t="shared" si="430"/>
        <v>ne</v>
      </c>
      <c r="BO1938" s="54" t="str">
        <f t="shared" si="431"/>
        <v>ne</v>
      </c>
      <c r="BP1938" s="54" t="str">
        <f t="shared" si="431"/>
        <v>ne</v>
      </c>
      <c r="BQ1938" s="54" t="str">
        <f t="shared" si="432"/>
        <v>ne</v>
      </c>
      <c r="BR1938" s="54" t="str">
        <f t="shared" si="433"/>
        <v>ne</v>
      </c>
      <c r="BS1938" s="54" t="str">
        <f t="shared" si="424"/>
        <v>ne</v>
      </c>
    </row>
    <row r="1939" spans="2:71" x14ac:dyDescent="0.2">
      <c r="B1939" s="54" t="e">
        <f>VLOOKUP(E1939,'VPS1'!$J$10:$J$29,1,FALSE)</f>
        <v>#N/A</v>
      </c>
      <c r="C1939" s="131" t="str">
        <f t="shared" si="425"/>
        <v/>
      </c>
      <c r="D1939" s="132"/>
      <c r="E1939" s="132"/>
      <c r="F1939" s="55"/>
      <c r="G1939" s="132"/>
      <c r="H1939" s="132"/>
      <c r="I1939" s="132"/>
      <c r="J1939" s="132"/>
      <c r="K1939" s="132"/>
      <c r="L1939" s="133"/>
      <c r="M1939" s="134"/>
      <c r="N1939" s="132"/>
      <c r="O1939" s="132"/>
      <c r="P1939" s="134" t="str">
        <f t="shared" si="426"/>
        <v>nepildyti</v>
      </c>
      <c r="Q1939" s="135" t="str">
        <f t="shared" si="42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20"/>
        <v>0</v>
      </c>
      <c r="BH1939" s="54">
        <f t="shared" si="427"/>
        <v>0</v>
      </c>
      <c r="BI1939" s="54">
        <f t="shared" si="422"/>
        <v>0</v>
      </c>
      <c r="BJ1939" s="54">
        <f t="shared" si="421"/>
        <v>0</v>
      </c>
      <c r="BK1939" s="54">
        <f t="shared" si="423"/>
        <v>0</v>
      </c>
      <c r="BL1939" s="54">
        <f t="shared" si="428"/>
        <v>0</v>
      </c>
      <c r="BM1939" s="54">
        <f t="shared" si="429"/>
        <v>0</v>
      </c>
      <c r="BN1939" s="54" t="str">
        <f t="shared" si="430"/>
        <v>ne</v>
      </c>
      <c r="BO1939" s="54" t="str">
        <f t="shared" si="431"/>
        <v>ne</v>
      </c>
      <c r="BP1939" s="54" t="str">
        <f t="shared" si="431"/>
        <v>ne</v>
      </c>
      <c r="BQ1939" s="54" t="str">
        <f t="shared" si="432"/>
        <v>ne</v>
      </c>
      <c r="BR1939" s="54" t="str">
        <f t="shared" si="433"/>
        <v>ne</v>
      </c>
      <c r="BS1939" s="54" t="str">
        <f t="shared" si="424"/>
        <v>ne</v>
      </c>
    </row>
    <row r="1940" spans="2:71" x14ac:dyDescent="0.2">
      <c r="B1940" s="54" t="e">
        <f>VLOOKUP(E1940,'VPS1'!$J$10:$J$29,1,FALSE)</f>
        <v>#N/A</v>
      </c>
      <c r="C1940" s="131" t="str">
        <f t="shared" si="425"/>
        <v/>
      </c>
      <c r="D1940" s="132"/>
      <c r="E1940" s="132"/>
      <c r="F1940" s="55"/>
      <c r="G1940" s="132"/>
      <c r="H1940" s="132"/>
      <c r="I1940" s="132"/>
      <c r="J1940" s="132"/>
      <c r="K1940" s="132"/>
      <c r="L1940" s="133"/>
      <c r="M1940" s="134"/>
      <c r="N1940" s="132"/>
      <c r="O1940" s="132"/>
      <c r="P1940" s="134" t="str">
        <f t="shared" si="426"/>
        <v>nepildyti</v>
      </c>
      <c r="Q1940" s="135" t="str">
        <f t="shared" si="42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20"/>
        <v>0</v>
      </c>
      <c r="BH1940" s="54">
        <f t="shared" si="427"/>
        <v>0</v>
      </c>
      <c r="BI1940" s="54">
        <f t="shared" si="422"/>
        <v>0</v>
      </c>
      <c r="BJ1940" s="54">
        <f t="shared" si="421"/>
        <v>0</v>
      </c>
      <c r="BK1940" s="54">
        <f t="shared" si="423"/>
        <v>0</v>
      </c>
      <c r="BL1940" s="54">
        <f t="shared" si="428"/>
        <v>0</v>
      </c>
      <c r="BM1940" s="54">
        <f t="shared" si="429"/>
        <v>0</v>
      </c>
      <c r="BN1940" s="54" t="str">
        <f t="shared" si="430"/>
        <v>ne</v>
      </c>
      <c r="BO1940" s="54" t="str">
        <f t="shared" si="431"/>
        <v>ne</v>
      </c>
      <c r="BP1940" s="54" t="str">
        <f t="shared" si="431"/>
        <v>ne</v>
      </c>
      <c r="BQ1940" s="54" t="str">
        <f t="shared" si="432"/>
        <v>ne</v>
      </c>
      <c r="BR1940" s="54" t="str">
        <f t="shared" si="433"/>
        <v>ne</v>
      </c>
      <c r="BS1940" s="54" t="str">
        <f t="shared" si="424"/>
        <v>ne</v>
      </c>
    </row>
    <row r="1941" spans="2:71" x14ac:dyDescent="0.2">
      <c r="B1941" s="54" t="e">
        <f>VLOOKUP(E1941,'VPS1'!$J$10:$J$29,1,FALSE)</f>
        <v>#N/A</v>
      </c>
      <c r="C1941" s="131" t="str">
        <f t="shared" si="425"/>
        <v/>
      </c>
      <c r="D1941" s="132"/>
      <c r="E1941" s="132"/>
      <c r="F1941" s="55"/>
      <c r="G1941" s="132"/>
      <c r="H1941" s="132"/>
      <c r="I1941" s="132"/>
      <c r="J1941" s="132"/>
      <c r="K1941" s="132"/>
      <c r="L1941" s="133"/>
      <c r="M1941" s="134"/>
      <c r="N1941" s="132"/>
      <c r="O1941" s="132"/>
      <c r="P1941" s="134" t="str">
        <f t="shared" si="426"/>
        <v>nepildyti</v>
      </c>
      <c r="Q1941" s="135" t="str">
        <f t="shared" si="42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20"/>
        <v>0</v>
      </c>
      <c r="BH1941" s="54">
        <f t="shared" si="427"/>
        <v>0</v>
      </c>
      <c r="BI1941" s="54">
        <f t="shared" si="422"/>
        <v>0</v>
      </c>
      <c r="BJ1941" s="54">
        <f t="shared" si="421"/>
        <v>0</v>
      </c>
      <c r="BK1941" s="54">
        <f t="shared" si="423"/>
        <v>0</v>
      </c>
      <c r="BL1941" s="54">
        <f t="shared" si="428"/>
        <v>0</v>
      </c>
      <c r="BM1941" s="54">
        <f t="shared" si="429"/>
        <v>0</v>
      </c>
      <c r="BN1941" s="54" t="str">
        <f t="shared" si="430"/>
        <v>ne</v>
      </c>
      <c r="BO1941" s="54" t="str">
        <f t="shared" si="431"/>
        <v>ne</v>
      </c>
      <c r="BP1941" s="54" t="str">
        <f t="shared" si="431"/>
        <v>ne</v>
      </c>
      <c r="BQ1941" s="54" t="str">
        <f t="shared" si="432"/>
        <v>ne</v>
      </c>
      <c r="BR1941" s="54" t="str">
        <f t="shared" si="433"/>
        <v>ne</v>
      </c>
      <c r="BS1941" s="54" t="str">
        <f t="shared" si="424"/>
        <v>ne</v>
      </c>
    </row>
    <row r="1942" spans="2:71" x14ac:dyDescent="0.2">
      <c r="B1942" s="54" t="e">
        <f>VLOOKUP(E1942,'VPS1'!$J$10:$J$29,1,FALSE)</f>
        <v>#N/A</v>
      </c>
      <c r="C1942" s="131" t="str">
        <f t="shared" si="425"/>
        <v/>
      </c>
      <c r="D1942" s="132"/>
      <c r="E1942" s="132"/>
      <c r="F1942" s="55"/>
      <c r="G1942" s="132"/>
      <c r="H1942" s="132"/>
      <c r="I1942" s="132"/>
      <c r="J1942" s="132"/>
      <c r="K1942" s="132"/>
      <c r="L1942" s="133"/>
      <c r="M1942" s="134"/>
      <c r="N1942" s="132"/>
      <c r="O1942" s="132"/>
      <c r="P1942" s="134" t="str">
        <f t="shared" si="426"/>
        <v>nepildyti</v>
      </c>
      <c r="Q1942" s="135" t="str">
        <f t="shared" si="42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ref="BG1942:BG2005" si="434">IF($F1942&gt;0,YEAR($F1942),)</f>
        <v>0</v>
      </c>
      <c r="BH1942" s="54">
        <f t="shared" si="427"/>
        <v>0</v>
      </c>
      <c r="BI1942" s="54">
        <f t="shared" si="422"/>
        <v>0</v>
      </c>
      <c r="BJ1942" s="54">
        <f t="shared" ref="BJ1942:BJ2005" si="435">IF($AI1942&gt;0,YEAR($AI1942),)</f>
        <v>0</v>
      </c>
      <c r="BK1942" s="54">
        <f t="shared" si="423"/>
        <v>0</v>
      </c>
      <c r="BL1942" s="54">
        <f t="shared" si="428"/>
        <v>0</v>
      </c>
      <c r="BM1942" s="54">
        <f t="shared" si="429"/>
        <v>0</v>
      </c>
      <c r="BN1942" s="54" t="str">
        <f t="shared" si="430"/>
        <v>ne</v>
      </c>
      <c r="BO1942" s="54" t="str">
        <f t="shared" si="431"/>
        <v>ne</v>
      </c>
      <c r="BP1942" s="54" t="str">
        <f t="shared" si="431"/>
        <v>ne</v>
      </c>
      <c r="BQ1942" s="54" t="str">
        <f t="shared" si="432"/>
        <v>ne</v>
      </c>
      <c r="BR1942" s="54" t="str">
        <f t="shared" si="433"/>
        <v>ne</v>
      </c>
      <c r="BS1942" s="54" t="str">
        <f t="shared" si="424"/>
        <v>ne</v>
      </c>
    </row>
    <row r="1943" spans="2:71" x14ac:dyDescent="0.2">
      <c r="B1943" s="54" t="e">
        <f>VLOOKUP(E1943,'VPS1'!$J$10:$J$29,1,FALSE)</f>
        <v>#N/A</v>
      </c>
      <c r="C1943" s="131" t="str">
        <f t="shared" si="425"/>
        <v/>
      </c>
      <c r="D1943" s="132"/>
      <c r="E1943" s="132"/>
      <c r="F1943" s="55"/>
      <c r="G1943" s="132"/>
      <c r="H1943" s="132"/>
      <c r="I1943" s="132"/>
      <c r="J1943" s="132"/>
      <c r="K1943" s="132"/>
      <c r="L1943" s="133"/>
      <c r="M1943" s="134"/>
      <c r="N1943" s="132"/>
      <c r="O1943" s="132"/>
      <c r="P1943" s="134" t="str">
        <f t="shared" si="426"/>
        <v>nepildyti</v>
      </c>
      <c r="Q1943" s="135" t="str">
        <f t="shared" si="42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si="434"/>
        <v>0</v>
      </c>
      <c r="BH1943" s="54">
        <f t="shared" si="427"/>
        <v>0</v>
      </c>
      <c r="BI1943" s="54">
        <f t="shared" si="422"/>
        <v>0</v>
      </c>
      <c r="BJ1943" s="54">
        <f t="shared" si="435"/>
        <v>0</v>
      </c>
      <c r="BK1943" s="54">
        <f t="shared" si="423"/>
        <v>0</v>
      </c>
      <c r="BL1943" s="54">
        <f t="shared" si="428"/>
        <v>0</v>
      </c>
      <c r="BM1943" s="54">
        <f t="shared" si="429"/>
        <v>0</v>
      </c>
      <c r="BN1943" s="54" t="str">
        <f t="shared" si="430"/>
        <v>ne</v>
      </c>
      <c r="BO1943" s="54" t="str">
        <f t="shared" si="431"/>
        <v>ne</v>
      </c>
      <c r="BP1943" s="54" t="str">
        <f t="shared" si="431"/>
        <v>ne</v>
      </c>
      <c r="BQ1943" s="54" t="str">
        <f t="shared" si="432"/>
        <v>ne</v>
      </c>
      <c r="BR1943" s="54" t="str">
        <f t="shared" si="433"/>
        <v>ne</v>
      </c>
      <c r="BS1943" s="54" t="str">
        <f t="shared" si="424"/>
        <v>ne</v>
      </c>
    </row>
    <row r="1944" spans="2:71" x14ac:dyDescent="0.2">
      <c r="B1944" s="54" t="e">
        <f>VLOOKUP(E1944,'VPS1'!$J$10:$J$29,1,FALSE)</f>
        <v>#N/A</v>
      </c>
      <c r="C1944" s="131" t="str">
        <f t="shared" si="425"/>
        <v/>
      </c>
      <c r="D1944" s="132"/>
      <c r="E1944" s="132"/>
      <c r="F1944" s="55"/>
      <c r="G1944" s="132"/>
      <c r="H1944" s="132"/>
      <c r="I1944" s="132"/>
      <c r="J1944" s="132"/>
      <c r="K1944" s="132"/>
      <c r="L1944" s="133"/>
      <c r="M1944" s="134"/>
      <c r="N1944" s="132"/>
      <c r="O1944" s="132"/>
      <c r="P1944" s="134" t="str">
        <f t="shared" si="426"/>
        <v>nepildyti</v>
      </c>
      <c r="Q1944" s="135" t="str">
        <f t="shared" si="42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34"/>
        <v>0</v>
      </c>
      <c r="BH1944" s="54">
        <f t="shared" si="427"/>
        <v>0</v>
      </c>
      <c r="BI1944" s="54">
        <f t="shared" si="422"/>
        <v>0</v>
      </c>
      <c r="BJ1944" s="54">
        <f t="shared" si="435"/>
        <v>0</v>
      </c>
      <c r="BK1944" s="54">
        <f t="shared" si="423"/>
        <v>0</v>
      </c>
      <c r="BL1944" s="54">
        <f t="shared" si="428"/>
        <v>0</v>
      </c>
      <c r="BM1944" s="54">
        <f t="shared" si="429"/>
        <v>0</v>
      </c>
      <c r="BN1944" s="54" t="str">
        <f t="shared" si="430"/>
        <v>ne</v>
      </c>
      <c r="BO1944" s="54" t="str">
        <f t="shared" si="431"/>
        <v>ne</v>
      </c>
      <c r="BP1944" s="54" t="str">
        <f t="shared" si="431"/>
        <v>ne</v>
      </c>
      <c r="BQ1944" s="54" t="str">
        <f t="shared" si="432"/>
        <v>ne</v>
      </c>
      <c r="BR1944" s="54" t="str">
        <f t="shared" si="433"/>
        <v>ne</v>
      </c>
      <c r="BS1944" s="54" t="str">
        <f t="shared" si="424"/>
        <v>ne</v>
      </c>
    </row>
    <row r="1945" spans="2:71" x14ac:dyDescent="0.2">
      <c r="B1945" s="54" t="e">
        <f>VLOOKUP(E1945,'VPS1'!$J$10:$J$29,1,FALSE)</f>
        <v>#N/A</v>
      </c>
      <c r="C1945" s="131" t="str">
        <f t="shared" si="425"/>
        <v/>
      </c>
      <c r="D1945" s="132"/>
      <c r="E1945" s="132"/>
      <c r="F1945" s="55"/>
      <c r="G1945" s="132"/>
      <c r="H1945" s="132"/>
      <c r="I1945" s="132"/>
      <c r="J1945" s="132"/>
      <c r="K1945" s="132"/>
      <c r="L1945" s="133"/>
      <c r="M1945" s="134"/>
      <c r="N1945" s="132"/>
      <c r="O1945" s="132"/>
      <c r="P1945" s="134" t="str">
        <f t="shared" si="426"/>
        <v>nepildyti</v>
      </c>
      <c r="Q1945" s="135" t="str">
        <f t="shared" si="42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34"/>
        <v>0</v>
      </c>
      <c r="BH1945" s="54">
        <f t="shared" si="427"/>
        <v>0</v>
      </c>
      <c r="BI1945" s="54">
        <f t="shared" si="422"/>
        <v>0</v>
      </c>
      <c r="BJ1945" s="54">
        <f t="shared" si="435"/>
        <v>0</v>
      </c>
      <c r="BK1945" s="54">
        <f t="shared" si="423"/>
        <v>0</v>
      </c>
      <c r="BL1945" s="54">
        <f t="shared" si="428"/>
        <v>0</v>
      </c>
      <c r="BM1945" s="54">
        <f t="shared" si="429"/>
        <v>0</v>
      </c>
      <c r="BN1945" s="54" t="str">
        <f t="shared" si="430"/>
        <v>ne</v>
      </c>
      <c r="BO1945" s="54" t="str">
        <f t="shared" si="431"/>
        <v>ne</v>
      </c>
      <c r="BP1945" s="54" t="str">
        <f t="shared" si="431"/>
        <v>ne</v>
      </c>
      <c r="BQ1945" s="54" t="str">
        <f t="shared" si="432"/>
        <v>ne</v>
      </c>
      <c r="BR1945" s="54" t="str">
        <f t="shared" si="433"/>
        <v>ne</v>
      </c>
      <c r="BS1945" s="54" t="str">
        <f t="shared" si="424"/>
        <v>ne</v>
      </c>
    </row>
    <row r="1946" spans="2:71" x14ac:dyDescent="0.2">
      <c r="B1946" s="54" t="e">
        <f>VLOOKUP(E1946,'VPS1'!$J$10:$J$29,1,FALSE)</f>
        <v>#N/A</v>
      </c>
      <c r="C1946" s="131" t="str">
        <f t="shared" si="425"/>
        <v/>
      </c>
      <c r="D1946" s="132"/>
      <c r="E1946" s="132"/>
      <c r="F1946" s="55"/>
      <c r="G1946" s="132"/>
      <c r="H1946" s="132"/>
      <c r="I1946" s="132"/>
      <c r="J1946" s="132"/>
      <c r="K1946" s="132"/>
      <c r="L1946" s="133"/>
      <c r="M1946" s="134"/>
      <c r="N1946" s="132"/>
      <c r="O1946" s="132"/>
      <c r="P1946" s="134" t="str">
        <f t="shared" si="426"/>
        <v>nepildyti</v>
      </c>
      <c r="Q1946" s="135" t="str">
        <f t="shared" si="42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34"/>
        <v>0</v>
      </c>
      <c r="BH1946" s="54">
        <f t="shared" si="427"/>
        <v>0</v>
      </c>
      <c r="BI1946" s="54">
        <f t="shared" si="422"/>
        <v>0</v>
      </c>
      <c r="BJ1946" s="54">
        <f t="shared" si="435"/>
        <v>0</v>
      </c>
      <c r="BK1946" s="54">
        <f t="shared" si="423"/>
        <v>0</v>
      </c>
      <c r="BL1946" s="54">
        <f t="shared" si="428"/>
        <v>0</v>
      </c>
      <c r="BM1946" s="54">
        <f t="shared" si="429"/>
        <v>0</v>
      </c>
      <c r="BN1946" s="54" t="str">
        <f t="shared" si="430"/>
        <v>ne</v>
      </c>
      <c r="BO1946" s="54" t="str">
        <f t="shared" si="431"/>
        <v>ne</v>
      </c>
      <c r="BP1946" s="54" t="str">
        <f t="shared" si="431"/>
        <v>ne</v>
      </c>
      <c r="BQ1946" s="54" t="str">
        <f t="shared" si="432"/>
        <v>ne</v>
      </c>
      <c r="BR1946" s="54" t="str">
        <f t="shared" si="433"/>
        <v>ne</v>
      </c>
      <c r="BS1946" s="54" t="str">
        <f t="shared" si="424"/>
        <v>ne</v>
      </c>
    </row>
    <row r="1947" spans="2:71" x14ac:dyDescent="0.2">
      <c r="B1947" s="54" t="e">
        <f>VLOOKUP(E1947,'VPS1'!$J$10:$J$29,1,FALSE)</f>
        <v>#N/A</v>
      </c>
      <c r="C1947" s="131" t="str">
        <f t="shared" si="425"/>
        <v/>
      </c>
      <c r="D1947" s="132"/>
      <c r="E1947" s="132"/>
      <c r="F1947" s="55"/>
      <c r="G1947" s="132"/>
      <c r="H1947" s="132"/>
      <c r="I1947" s="132"/>
      <c r="J1947" s="132"/>
      <c r="K1947" s="132"/>
      <c r="L1947" s="133"/>
      <c r="M1947" s="134"/>
      <c r="N1947" s="132"/>
      <c r="O1947" s="132"/>
      <c r="P1947" s="134" t="str">
        <f t="shared" si="426"/>
        <v>nepildyti</v>
      </c>
      <c r="Q1947" s="135" t="str">
        <f t="shared" si="42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34"/>
        <v>0</v>
      </c>
      <c r="BH1947" s="54">
        <f t="shared" si="427"/>
        <v>0</v>
      </c>
      <c r="BI1947" s="54">
        <f t="shared" si="422"/>
        <v>0</v>
      </c>
      <c r="BJ1947" s="54">
        <f t="shared" si="435"/>
        <v>0</v>
      </c>
      <c r="BK1947" s="54">
        <f t="shared" si="423"/>
        <v>0</v>
      </c>
      <c r="BL1947" s="54">
        <f t="shared" si="428"/>
        <v>0</v>
      </c>
      <c r="BM1947" s="54">
        <f t="shared" si="429"/>
        <v>0</v>
      </c>
      <c r="BN1947" s="54" t="str">
        <f t="shared" si="430"/>
        <v>ne</v>
      </c>
      <c r="BO1947" s="54" t="str">
        <f t="shared" si="431"/>
        <v>ne</v>
      </c>
      <c r="BP1947" s="54" t="str">
        <f t="shared" si="431"/>
        <v>ne</v>
      </c>
      <c r="BQ1947" s="54" t="str">
        <f t="shared" si="432"/>
        <v>ne</v>
      </c>
      <c r="BR1947" s="54" t="str">
        <f t="shared" si="433"/>
        <v>ne</v>
      </c>
      <c r="BS1947" s="54" t="str">
        <f t="shared" si="424"/>
        <v>ne</v>
      </c>
    </row>
    <row r="1948" spans="2:71" x14ac:dyDescent="0.2">
      <c r="B1948" s="54" t="e">
        <f>VLOOKUP(E1948,'VPS1'!$J$10:$J$29,1,FALSE)</f>
        <v>#N/A</v>
      </c>
      <c r="C1948" s="131" t="str">
        <f t="shared" si="425"/>
        <v/>
      </c>
      <c r="D1948" s="132"/>
      <c r="E1948" s="132"/>
      <c r="F1948" s="55"/>
      <c r="G1948" s="132"/>
      <c r="H1948" s="132"/>
      <c r="I1948" s="132"/>
      <c r="J1948" s="132"/>
      <c r="K1948" s="132"/>
      <c r="L1948" s="133"/>
      <c r="M1948" s="134"/>
      <c r="N1948" s="132"/>
      <c r="O1948" s="132"/>
      <c r="P1948" s="134" t="str">
        <f t="shared" si="426"/>
        <v>nepildyti</v>
      </c>
      <c r="Q1948" s="135" t="str">
        <f t="shared" si="42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34"/>
        <v>0</v>
      </c>
      <c r="BH1948" s="54">
        <f t="shared" si="427"/>
        <v>0</v>
      </c>
      <c r="BI1948" s="54">
        <f t="shared" si="422"/>
        <v>0</v>
      </c>
      <c r="BJ1948" s="54">
        <f t="shared" si="435"/>
        <v>0</v>
      </c>
      <c r="BK1948" s="54">
        <f t="shared" si="423"/>
        <v>0</v>
      </c>
      <c r="BL1948" s="54">
        <f t="shared" si="428"/>
        <v>0</v>
      </c>
      <c r="BM1948" s="54">
        <f t="shared" si="429"/>
        <v>0</v>
      </c>
      <c r="BN1948" s="54" t="str">
        <f t="shared" si="430"/>
        <v>ne</v>
      </c>
      <c r="BO1948" s="54" t="str">
        <f t="shared" si="431"/>
        <v>ne</v>
      </c>
      <c r="BP1948" s="54" t="str">
        <f t="shared" si="431"/>
        <v>ne</v>
      </c>
      <c r="BQ1948" s="54" t="str">
        <f t="shared" si="432"/>
        <v>ne</v>
      </c>
      <c r="BR1948" s="54" t="str">
        <f t="shared" si="433"/>
        <v>ne</v>
      </c>
      <c r="BS1948" s="54" t="str">
        <f t="shared" si="424"/>
        <v>ne</v>
      </c>
    </row>
    <row r="1949" spans="2:71" x14ac:dyDescent="0.2">
      <c r="B1949" s="54" t="e">
        <f>VLOOKUP(E1949,'VPS1'!$J$10:$J$29,1,FALSE)</f>
        <v>#N/A</v>
      </c>
      <c r="C1949" s="131" t="str">
        <f t="shared" si="425"/>
        <v/>
      </c>
      <c r="D1949" s="132"/>
      <c r="E1949" s="132"/>
      <c r="F1949" s="55"/>
      <c r="G1949" s="132"/>
      <c r="H1949" s="132"/>
      <c r="I1949" s="132"/>
      <c r="J1949" s="132"/>
      <c r="K1949" s="132"/>
      <c r="L1949" s="133"/>
      <c r="M1949" s="134"/>
      <c r="N1949" s="132"/>
      <c r="O1949" s="132"/>
      <c r="P1949" s="134" t="str">
        <f t="shared" si="426"/>
        <v>nepildyti</v>
      </c>
      <c r="Q1949" s="135" t="str">
        <f t="shared" si="42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34"/>
        <v>0</v>
      </c>
      <c r="BH1949" s="54">
        <f t="shared" si="427"/>
        <v>0</v>
      </c>
      <c r="BI1949" s="54">
        <f t="shared" si="422"/>
        <v>0</v>
      </c>
      <c r="BJ1949" s="54">
        <f t="shared" si="435"/>
        <v>0</v>
      </c>
      <c r="BK1949" s="54">
        <f t="shared" si="423"/>
        <v>0</v>
      </c>
      <c r="BL1949" s="54">
        <f t="shared" si="428"/>
        <v>0</v>
      </c>
      <c r="BM1949" s="54">
        <f t="shared" si="429"/>
        <v>0</v>
      </c>
      <c r="BN1949" s="54" t="str">
        <f t="shared" si="430"/>
        <v>ne</v>
      </c>
      <c r="BO1949" s="54" t="str">
        <f t="shared" si="431"/>
        <v>ne</v>
      </c>
      <c r="BP1949" s="54" t="str">
        <f t="shared" si="431"/>
        <v>ne</v>
      </c>
      <c r="BQ1949" s="54" t="str">
        <f t="shared" si="432"/>
        <v>ne</v>
      </c>
      <c r="BR1949" s="54" t="str">
        <f t="shared" si="433"/>
        <v>ne</v>
      </c>
      <c r="BS1949" s="54" t="str">
        <f t="shared" si="424"/>
        <v>ne</v>
      </c>
    </row>
    <row r="1950" spans="2:71" x14ac:dyDescent="0.2">
      <c r="B1950" s="54" t="e">
        <f>VLOOKUP(E1950,'VPS1'!$J$10:$J$29,1,FALSE)</f>
        <v>#N/A</v>
      </c>
      <c r="C1950" s="131" t="str">
        <f t="shared" si="425"/>
        <v/>
      </c>
      <c r="D1950" s="132"/>
      <c r="E1950" s="132"/>
      <c r="F1950" s="55"/>
      <c r="G1950" s="132"/>
      <c r="H1950" s="132"/>
      <c r="I1950" s="132"/>
      <c r="J1950" s="132"/>
      <c r="K1950" s="132"/>
      <c r="L1950" s="133"/>
      <c r="M1950" s="134"/>
      <c r="N1950" s="132"/>
      <c r="O1950" s="132"/>
      <c r="P1950" s="134" t="str">
        <f t="shared" si="426"/>
        <v>nepildyti</v>
      </c>
      <c r="Q1950" s="135" t="str">
        <f t="shared" si="42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34"/>
        <v>0</v>
      </c>
      <c r="BH1950" s="54">
        <f t="shared" si="427"/>
        <v>0</v>
      </c>
      <c r="BI1950" s="54">
        <f t="shared" si="422"/>
        <v>0</v>
      </c>
      <c r="BJ1950" s="54">
        <f t="shared" si="435"/>
        <v>0</v>
      </c>
      <c r="BK1950" s="54">
        <f t="shared" si="423"/>
        <v>0</v>
      </c>
      <c r="BL1950" s="54">
        <f t="shared" si="428"/>
        <v>0</v>
      </c>
      <c r="BM1950" s="54">
        <f t="shared" si="429"/>
        <v>0</v>
      </c>
      <c r="BN1950" s="54" t="str">
        <f t="shared" si="430"/>
        <v>ne</v>
      </c>
      <c r="BO1950" s="54" t="str">
        <f t="shared" si="431"/>
        <v>ne</v>
      </c>
      <c r="BP1950" s="54" t="str">
        <f t="shared" si="431"/>
        <v>ne</v>
      </c>
      <c r="BQ1950" s="54" t="str">
        <f t="shared" si="432"/>
        <v>ne</v>
      </c>
      <c r="BR1950" s="54" t="str">
        <f t="shared" si="433"/>
        <v>ne</v>
      </c>
      <c r="BS1950" s="54" t="str">
        <f t="shared" si="424"/>
        <v>ne</v>
      </c>
    </row>
    <row r="1951" spans="2:71" x14ac:dyDescent="0.2">
      <c r="B1951" s="54" t="e">
        <f>VLOOKUP(E1951,'VPS1'!$J$10:$J$29,1,FALSE)</f>
        <v>#N/A</v>
      </c>
      <c r="C1951" s="131" t="str">
        <f t="shared" si="425"/>
        <v/>
      </c>
      <c r="D1951" s="132"/>
      <c r="E1951" s="132"/>
      <c r="F1951" s="55"/>
      <c r="G1951" s="132"/>
      <c r="H1951" s="132"/>
      <c r="I1951" s="132"/>
      <c r="J1951" s="132"/>
      <c r="K1951" s="132"/>
      <c r="L1951" s="133"/>
      <c r="M1951" s="134"/>
      <c r="N1951" s="132"/>
      <c r="O1951" s="132"/>
      <c r="P1951" s="134" t="str">
        <f t="shared" si="426"/>
        <v>nepildyti</v>
      </c>
      <c r="Q1951" s="135" t="str">
        <f t="shared" si="42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34"/>
        <v>0</v>
      </c>
      <c r="BH1951" s="54">
        <f t="shared" si="427"/>
        <v>0</v>
      </c>
      <c r="BI1951" s="54">
        <f t="shared" si="422"/>
        <v>0</v>
      </c>
      <c r="BJ1951" s="54">
        <f t="shared" si="435"/>
        <v>0</v>
      </c>
      <c r="BK1951" s="54">
        <f t="shared" si="423"/>
        <v>0</v>
      </c>
      <c r="BL1951" s="54">
        <f t="shared" si="428"/>
        <v>0</v>
      </c>
      <c r="BM1951" s="54">
        <f t="shared" si="429"/>
        <v>0</v>
      </c>
      <c r="BN1951" s="54" t="str">
        <f t="shared" si="430"/>
        <v>ne</v>
      </c>
      <c r="BO1951" s="54" t="str">
        <f t="shared" si="431"/>
        <v>ne</v>
      </c>
      <c r="BP1951" s="54" t="str">
        <f t="shared" si="431"/>
        <v>ne</v>
      </c>
      <c r="BQ1951" s="54" t="str">
        <f t="shared" si="432"/>
        <v>ne</v>
      </c>
      <c r="BR1951" s="54" t="str">
        <f t="shared" si="433"/>
        <v>ne</v>
      </c>
      <c r="BS1951" s="54" t="str">
        <f t="shared" si="424"/>
        <v>ne</v>
      </c>
    </row>
    <row r="1952" spans="2:71" x14ac:dyDescent="0.2">
      <c r="B1952" s="54" t="e">
        <f>VLOOKUP(E1952,'VPS1'!$J$10:$J$29,1,FALSE)</f>
        <v>#N/A</v>
      </c>
      <c r="C1952" s="131" t="str">
        <f t="shared" si="425"/>
        <v/>
      </c>
      <c r="D1952" s="132"/>
      <c r="E1952" s="132"/>
      <c r="F1952" s="55"/>
      <c r="G1952" s="132"/>
      <c r="H1952" s="132"/>
      <c r="I1952" s="132"/>
      <c r="J1952" s="132"/>
      <c r="K1952" s="132"/>
      <c r="L1952" s="133"/>
      <c r="M1952" s="134"/>
      <c r="N1952" s="132"/>
      <c r="O1952" s="132"/>
      <c r="P1952" s="134" t="str">
        <f t="shared" si="426"/>
        <v>nepildyti</v>
      </c>
      <c r="Q1952" s="135" t="str">
        <f t="shared" si="42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34"/>
        <v>0</v>
      </c>
      <c r="BH1952" s="54">
        <f t="shared" si="427"/>
        <v>0</v>
      </c>
      <c r="BI1952" s="54">
        <f t="shared" si="422"/>
        <v>0</v>
      </c>
      <c r="BJ1952" s="54">
        <f t="shared" si="435"/>
        <v>0</v>
      </c>
      <c r="BK1952" s="54">
        <f t="shared" si="423"/>
        <v>0</v>
      </c>
      <c r="BL1952" s="54">
        <f t="shared" si="428"/>
        <v>0</v>
      </c>
      <c r="BM1952" s="54">
        <f t="shared" si="429"/>
        <v>0</v>
      </c>
      <c r="BN1952" s="54" t="str">
        <f t="shared" si="430"/>
        <v>ne</v>
      </c>
      <c r="BO1952" s="54" t="str">
        <f t="shared" si="431"/>
        <v>ne</v>
      </c>
      <c r="BP1952" s="54" t="str">
        <f t="shared" si="431"/>
        <v>ne</v>
      </c>
      <c r="BQ1952" s="54" t="str">
        <f t="shared" si="432"/>
        <v>ne</v>
      </c>
      <c r="BR1952" s="54" t="str">
        <f t="shared" si="433"/>
        <v>ne</v>
      </c>
      <c r="BS1952" s="54" t="str">
        <f t="shared" si="424"/>
        <v>ne</v>
      </c>
    </row>
    <row r="1953" spans="2:71" x14ac:dyDescent="0.2">
      <c r="B1953" s="54" t="e">
        <f>VLOOKUP(E1953,'VPS1'!$J$10:$J$29,1,FALSE)</f>
        <v>#N/A</v>
      </c>
      <c r="C1953" s="131" t="str">
        <f t="shared" si="425"/>
        <v/>
      </c>
      <c r="D1953" s="132"/>
      <c r="E1953" s="132"/>
      <c r="F1953" s="55"/>
      <c r="G1953" s="132"/>
      <c r="H1953" s="132"/>
      <c r="I1953" s="132"/>
      <c r="J1953" s="132"/>
      <c r="K1953" s="132"/>
      <c r="L1953" s="133"/>
      <c r="M1953" s="134"/>
      <c r="N1953" s="132"/>
      <c r="O1953" s="132"/>
      <c r="P1953" s="134" t="str">
        <f t="shared" si="426"/>
        <v>nepildyti</v>
      </c>
      <c r="Q1953" s="135" t="str">
        <f t="shared" si="42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34"/>
        <v>0</v>
      </c>
      <c r="BH1953" s="54">
        <f t="shared" si="427"/>
        <v>0</v>
      </c>
      <c r="BI1953" s="54">
        <f t="shared" si="422"/>
        <v>0</v>
      </c>
      <c r="BJ1953" s="54">
        <f t="shared" si="435"/>
        <v>0</v>
      </c>
      <c r="BK1953" s="54">
        <f t="shared" si="423"/>
        <v>0</v>
      </c>
      <c r="BL1953" s="54">
        <f t="shared" si="428"/>
        <v>0</v>
      </c>
      <c r="BM1953" s="54">
        <f t="shared" si="429"/>
        <v>0</v>
      </c>
      <c r="BN1953" s="54" t="str">
        <f t="shared" si="430"/>
        <v>ne</v>
      </c>
      <c r="BO1953" s="54" t="str">
        <f t="shared" si="431"/>
        <v>ne</v>
      </c>
      <c r="BP1953" s="54" t="str">
        <f t="shared" si="431"/>
        <v>ne</v>
      </c>
      <c r="BQ1953" s="54" t="str">
        <f t="shared" si="432"/>
        <v>ne</v>
      </c>
      <c r="BR1953" s="54" t="str">
        <f t="shared" si="433"/>
        <v>ne</v>
      </c>
      <c r="BS1953" s="54" t="str">
        <f t="shared" si="424"/>
        <v>ne</v>
      </c>
    </row>
    <row r="1954" spans="2:71" x14ac:dyDescent="0.2">
      <c r="B1954" s="54" t="e">
        <f>VLOOKUP(E1954,'VPS1'!$J$10:$J$29,1,FALSE)</f>
        <v>#N/A</v>
      </c>
      <c r="C1954" s="131" t="str">
        <f t="shared" si="425"/>
        <v/>
      </c>
      <c r="D1954" s="132"/>
      <c r="E1954" s="132"/>
      <c r="F1954" s="55"/>
      <c r="G1954" s="132"/>
      <c r="H1954" s="132"/>
      <c r="I1954" s="132"/>
      <c r="J1954" s="132"/>
      <c r="K1954" s="132"/>
      <c r="L1954" s="133"/>
      <c r="M1954" s="134"/>
      <c r="N1954" s="132"/>
      <c r="O1954" s="132"/>
      <c r="P1954" s="134" t="str">
        <f t="shared" si="426"/>
        <v>nepildyti</v>
      </c>
      <c r="Q1954" s="135" t="str">
        <f t="shared" si="42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34"/>
        <v>0</v>
      </c>
      <c r="BH1954" s="54">
        <f t="shared" si="427"/>
        <v>0</v>
      </c>
      <c r="BI1954" s="54">
        <f t="shared" si="422"/>
        <v>0</v>
      </c>
      <c r="BJ1954" s="54">
        <f t="shared" si="435"/>
        <v>0</v>
      </c>
      <c r="BK1954" s="54">
        <f t="shared" si="423"/>
        <v>0</v>
      </c>
      <c r="BL1954" s="54">
        <f t="shared" si="428"/>
        <v>0</v>
      </c>
      <c r="BM1954" s="54">
        <f t="shared" si="429"/>
        <v>0</v>
      </c>
      <c r="BN1954" s="54" t="str">
        <f t="shared" si="430"/>
        <v>ne</v>
      </c>
      <c r="BO1954" s="54" t="str">
        <f t="shared" si="431"/>
        <v>ne</v>
      </c>
      <c r="BP1954" s="54" t="str">
        <f t="shared" si="431"/>
        <v>ne</v>
      </c>
      <c r="BQ1954" s="54" t="str">
        <f t="shared" si="432"/>
        <v>ne</v>
      </c>
      <c r="BR1954" s="54" t="str">
        <f t="shared" si="433"/>
        <v>ne</v>
      </c>
      <c r="BS1954" s="54" t="str">
        <f t="shared" si="424"/>
        <v>ne</v>
      </c>
    </row>
    <row r="1955" spans="2:71" x14ac:dyDescent="0.2">
      <c r="B1955" s="54" t="e">
        <f>VLOOKUP(E1955,'VPS1'!$J$10:$J$29,1,FALSE)</f>
        <v>#N/A</v>
      </c>
      <c r="C1955" s="131" t="str">
        <f t="shared" si="425"/>
        <v/>
      </c>
      <c r="D1955" s="132"/>
      <c r="E1955" s="132"/>
      <c r="F1955" s="55"/>
      <c r="G1955" s="132"/>
      <c r="H1955" s="132"/>
      <c r="I1955" s="132"/>
      <c r="J1955" s="132"/>
      <c r="K1955" s="132"/>
      <c r="L1955" s="133"/>
      <c r="M1955" s="134"/>
      <c r="N1955" s="132"/>
      <c r="O1955" s="132"/>
      <c r="P1955" s="134" t="str">
        <f t="shared" si="426"/>
        <v>nepildyti</v>
      </c>
      <c r="Q1955" s="135" t="str">
        <f t="shared" si="42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34"/>
        <v>0</v>
      </c>
      <c r="BH1955" s="54">
        <f t="shared" si="427"/>
        <v>0</v>
      </c>
      <c r="BI1955" s="54">
        <f t="shared" si="422"/>
        <v>0</v>
      </c>
      <c r="BJ1955" s="54">
        <f t="shared" si="435"/>
        <v>0</v>
      </c>
      <c r="BK1955" s="54">
        <f t="shared" si="423"/>
        <v>0</v>
      </c>
      <c r="BL1955" s="54">
        <f t="shared" si="428"/>
        <v>0</v>
      </c>
      <c r="BM1955" s="54">
        <f t="shared" si="429"/>
        <v>0</v>
      </c>
      <c r="BN1955" s="54" t="str">
        <f t="shared" si="430"/>
        <v>ne</v>
      </c>
      <c r="BO1955" s="54" t="str">
        <f t="shared" si="431"/>
        <v>ne</v>
      </c>
      <c r="BP1955" s="54" t="str">
        <f t="shared" si="431"/>
        <v>ne</v>
      </c>
      <c r="BQ1955" s="54" t="str">
        <f t="shared" si="432"/>
        <v>ne</v>
      </c>
      <c r="BR1955" s="54" t="str">
        <f t="shared" si="433"/>
        <v>ne</v>
      </c>
      <c r="BS1955" s="54" t="str">
        <f t="shared" si="424"/>
        <v>ne</v>
      </c>
    </row>
    <row r="1956" spans="2:71" x14ac:dyDescent="0.2">
      <c r="B1956" s="54" t="e">
        <f>VLOOKUP(E1956,'VPS1'!$J$10:$J$29,1,FALSE)</f>
        <v>#N/A</v>
      </c>
      <c r="C1956" s="131" t="str">
        <f t="shared" si="425"/>
        <v/>
      </c>
      <c r="D1956" s="132"/>
      <c r="E1956" s="132"/>
      <c r="F1956" s="55"/>
      <c r="G1956" s="132"/>
      <c r="H1956" s="132"/>
      <c r="I1956" s="132"/>
      <c r="J1956" s="132"/>
      <c r="K1956" s="132"/>
      <c r="L1956" s="133"/>
      <c r="M1956" s="134"/>
      <c r="N1956" s="132"/>
      <c r="O1956" s="132"/>
      <c r="P1956" s="134" t="str">
        <f t="shared" si="426"/>
        <v>nepildyti</v>
      </c>
      <c r="Q1956" s="135" t="str">
        <f t="shared" si="42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34"/>
        <v>0</v>
      </c>
      <c r="BH1956" s="54">
        <f t="shared" si="427"/>
        <v>0</v>
      </c>
      <c r="BI1956" s="54">
        <f t="shared" si="422"/>
        <v>0</v>
      </c>
      <c r="BJ1956" s="54">
        <f t="shared" si="435"/>
        <v>0</v>
      </c>
      <c r="BK1956" s="54">
        <f t="shared" si="423"/>
        <v>0</v>
      </c>
      <c r="BL1956" s="54">
        <f t="shared" si="428"/>
        <v>0</v>
      </c>
      <c r="BM1956" s="54">
        <f t="shared" si="429"/>
        <v>0</v>
      </c>
      <c r="BN1956" s="54" t="str">
        <f t="shared" si="430"/>
        <v>ne</v>
      </c>
      <c r="BO1956" s="54" t="str">
        <f t="shared" si="431"/>
        <v>ne</v>
      </c>
      <c r="BP1956" s="54" t="str">
        <f t="shared" si="431"/>
        <v>ne</v>
      </c>
      <c r="BQ1956" s="54" t="str">
        <f t="shared" si="432"/>
        <v>ne</v>
      </c>
      <c r="BR1956" s="54" t="str">
        <f t="shared" si="433"/>
        <v>ne</v>
      </c>
      <c r="BS1956" s="54" t="str">
        <f t="shared" si="424"/>
        <v>ne</v>
      </c>
    </row>
    <row r="1957" spans="2:71" x14ac:dyDescent="0.2">
      <c r="B1957" s="54" t="e">
        <f>VLOOKUP(E1957,'VPS1'!$J$10:$J$29,1,FALSE)</f>
        <v>#N/A</v>
      </c>
      <c r="C1957" s="131" t="str">
        <f t="shared" si="425"/>
        <v/>
      </c>
      <c r="D1957" s="132"/>
      <c r="E1957" s="132"/>
      <c r="F1957" s="55"/>
      <c r="G1957" s="132"/>
      <c r="H1957" s="132"/>
      <c r="I1957" s="132"/>
      <c r="J1957" s="132"/>
      <c r="K1957" s="132"/>
      <c r="L1957" s="133"/>
      <c r="M1957" s="134"/>
      <c r="N1957" s="132"/>
      <c r="O1957" s="132"/>
      <c r="P1957" s="134" t="str">
        <f t="shared" si="426"/>
        <v>nepildyti</v>
      </c>
      <c r="Q1957" s="135" t="str">
        <f t="shared" si="42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34"/>
        <v>0</v>
      </c>
      <c r="BH1957" s="54">
        <f t="shared" si="427"/>
        <v>0</v>
      </c>
      <c r="BI1957" s="54">
        <f t="shared" si="422"/>
        <v>0</v>
      </c>
      <c r="BJ1957" s="54">
        <f t="shared" si="435"/>
        <v>0</v>
      </c>
      <c r="BK1957" s="54">
        <f t="shared" si="423"/>
        <v>0</v>
      </c>
      <c r="BL1957" s="54">
        <f t="shared" si="428"/>
        <v>0</v>
      </c>
      <c r="BM1957" s="54">
        <f t="shared" si="429"/>
        <v>0</v>
      </c>
      <c r="BN1957" s="54" t="str">
        <f t="shared" si="430"/>
        <v>ne</v>
      </c>
      <c r="BO1957" s="54" t="str">
        <f t="shared" si="431"/>
        <v>ne</v>
      </c>
      <c r="BP1957" s="54" t="str">
        <f t="shared" si="431"/>
        <v>ne</v>
      </c>
      <c r="BQ1957" s="54" t="str">
        <f t="shared" si="432"/>
        <v>ne</v>
      </c>
      <c r="BR1957" s="54" t="str">
        <f t="shared" si="433"/>
        <v>ne</v>
      </c>
      <c r="BS1957" s="54" t="str">
        <f t="shared" si="424"/>
        <v>ne</v>
      </c>
    </row>
    <row r="1958" spans="2:71" x14ac:dyDescent="0.2">
      <c r="B1958" s="54" t="e">
        <f>VLOOKUP(E1958,'VPS1'!$J$10:$J$29,1,FALSE)</f>
        <v>#N/A</v>
      </c>
      <c r="C1958" s="131" t="str">
        <f t="shared" si="425"/>
        <v/>
      </c>
      <c r="D1958" s="132"/>
      <c r="E1958" s="132"/>
      <c r="F1958" s="55"/>
      <c r="G1958" s="132"/>
      <c r="H1958" s="132"/>
      <c r="I1958" s="132"/>
      <c r="J1958" s="132"/>
      <c r="K1958" s="132"/>
      <c r="L1958" s="133"/>
      <c r="M1958" s="134"/>
      <c r="N1958" s="132"/>
      <c r="O1958" s="132"/>
      <c r="P1958" s="134" t="str">
        <f t="shared" si="426"/>
        <v>nepildyti</v>
      </c>
      <c r="Q1958" s="135" t="str">
        <f t="shared" si="42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34"/>
        <v>0</v>
      </c>
      <c r="BH1958" s="54">
        <f t="shared" si="427"/>
        <v>0</v>
      </c>
      <c r="BI1958" s="54">
        <f t="shared" si="422"/>
        <v>0</v>
      </c>
      <c r="BJ1958" s="54">
        <f t="shared" si="435"/>
        <v>0</v>
      </c>
      <c r="BK1958" s="54">
        <f t="shared" si="423"/>
        <v>0</v>
      </c>
      <c r="BL1958" s="54">
        <f t="shared" si="428"/>
        <v>0</v>
      </c>
      <c r="BM1958" s="54">
        <f t="shared" si="429"/>
        <v>0</v>
      </c>
      <c r="BN1958" s="54" t="str">
        <f t="shared" si="430"/>
        <v>ne</v>
      </c>
      <c r="BO1958" s="54" t="str">
        <f t="shared" si="431"/>
        <v>ne</v>
      </c>
      <c r="BP1958" s="54" t="str">
        <f t="shared" si="431"/>
        <v>ne</v>
      </c>
      <c r="BQ1958" s="54" t="str">
        <f t="shared" si="432"/>
        <v>ne</v>
      </c>
      <c r="BR1958" s="54" t="str">
        <f t="shared" si="433"/>
        <v>ne</v>
      </c>
      <c r="BS1958" s="54" t="str">
        <f t="shared" si="424"/>
        <v>ne</v>
      </c>
    </row>
    <row r="1959" spans="2:71" x14ac:dyDescent="0.2">
      <c r="B1959" s="54" t="e">
        <f>VLOOKUP(E1959,'VPS1'!$J$10:$J$29,1,FALSE)</f>
        <v>#N/A</v>
      </c>
      <c r="C1959" s="131" t="str">
        <f t="shared" si="425"/>
        <v/>
      </c>
      <c r="D1959" s="132"/>
      <c r="E1959" s="132"/>
      <c r="F1959" s="55"/>
      <c r="G1959" s="132"/>
      <c r="H1959" s="132"/>
      <c r="I1959" s="132"/>
      <c r="J1959" s="132"/>
      <c r="K1959" s="132"/>
      <c r="L1959" s="133"/>
      <c r="M1959" s="134"/>
      <c r="N1959" s="132"/>
      <c r="O1959" s="132"/>
      <c r="P1959" s="134" t="str">
        <f t="shared" si="426"/>
        <v>nepildyti</v>
      </c>
      <c r="Q1959" s="135" t="str">
        <f t="shared" si="42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34"/>
        <v>0</v>
      </c>
      <c r="BH1959" s="54">
        <f t="shared" si="427"/>
        <v>0</v>
      </c>
      <c r="BI1959" s="54">
        <f t="shared" si="422"/>
        <v>0</v>
      </c>
      <c r="BJ1959" s="54">
        <f t="shared" si="435"/>
        <v>0</v>
      </c>
      <c r="BK1959" s="54">
        <f t="shared" si="423"/>
        <v>0</v>
      </c>
      <c r="BL1959" s="54">
        <f t="shared" si="428"/>
        <v>0</v>
      </c>
      <c r="BM1959" s="54">
        <f t="shared" si="429"/>
        <v>0</v>
      </c>
      <c r="BN1959" s="54" t="str">
        <f t="shared" si="430"/>
        <v>ne</v>
      </c>
      <c r="BO1959" s="54" t="str">
        <f t="shared" si="431"/>
        <v>ne</v>
      </c>
      <c r="BP1959" s="54" t="str">
        <f t="shared" si="431"/>
        <v>ne</v>
      </c>
      <c r="BQ1959" s="54" t="str">
        <f t="shared" si="432"/>
        <v>ne</v>
      </c>
      <c r="BR1959" s="54" t="str">
        <f t="shared" si="433"/>
        <v>ne</v>
      </c>
      <c r="BS1959" s="54" t="str">
        <f t="shared" si="424"/>
        <v>ne</v>
      </c>
    </row>
    <row r="1960" spans="2:71" x14ac:dyDescent="0.2">
      <c r="B1960" s="54" t="e">
        <f>VLOOKUP(E1960,'VPS1'!$J$10:$J$29,1,FALSE)</f>
        <v>#N/A</v>
      </c>
      <c r="C1960" s="131" t="str">
        <f t="shared" si="425"/>
        <v/>
      </c>
      <c r="D1960" s="132"/>
      <c r="E1960" s="132"/>
      <c r="F1960" s="55"/>
      <c r="G1960" s="132"/>
      <c r="H1960" s="132"/>
      <c r="I1960" s="132"/>
      <c r="J1960" s="132"/>
      <c r="K1960" s="132"/>
      <c r="L1960" s="133"/>
      <c r="M1960" s="134"/>
      <c r="N1960" s="132"/>
      <c r="O1960" s="132"/>
      <c r="P1960" s="134" t="str">
        <f t="shared" si="426"/>
        <v>nepildyti</v>
      </c>
      <c r="Q1960" s="135" t="str">
        <f t="shared" si="42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34"/>
        <v>0</v>
      </c>
      <c r="BH1960" s="54">
        <f t="shared" si="427"/>
        <v>0</v>
      </c>
      <c r="BI1960" s="54">
        <f t="shared" si="422"/>
        <v>0</v>
      </c>
      <c r="BJ1960" s="54">
        <f t="shared" si="435"/>
        <v>0</v>
      </c>
      <c r="BK1960" s="54">
        <f t="shared" si="423"/>
        <v>0</v>
      </c>
      <c r="BL1960" s="54">
        <f t="shared" si="428"/>
        <v>0</v>
      </c>
      <c r="BM1960" s="54">
        <f t="shared" si="429"/>
        <v>0</v>
      </c>
      <c r="BN1960" s="54" t="str">
        <f t="shared" si="430"/>
        <v>ne</v>
      </c>
      <c r="BO1960" s="54" t="str">
        <f t="shared" si="431"/>
        <v>ne</v>
      </c>
      <c r="BP1960" s="54" t="str">
        <f t="shared" si="431"/>
        <v>ne</v>
      </c>
      <c r="BQ1960" s="54" t="str">
        <f t="shared" si="432"/>
        <v>ne</v>
      </c>
      <c r="BR1960" s="54" t="str">
        <f t="shared" si="433"/>
        <v>ne</v>
      </c>
      <c r="BS1960" s="54" t="str">
        <f t="shared" si="424"/>
        <v>ne</v>
      </c>
    </row>
    <row r="1961" spans="2:71" x14ac:dyDescent="0.2">
      <c r="B1961" s="54" t="e">
        <f>VLOOKUP(E1961,'VPS1'!$J$10:$J$29,1,FALSE)</f>
        <v>#N/A</v>
      </c>
      <c r="C1961" s="131" t="str">
        <f t="shared" si="425"/>
        <v/>
      </c>
      <c r="D1961" s="132"/>
      <c r="E1961" s="132"/>
      <c r="F1961" s="55"/>
      <c r="G1961" s="132"/>
      <c r="H1961" s="132"/>
      <c r="I1961" s="132"/>
      <c r="J1961" s="132"/>
      <c r="K1961" s="132"/>
      <c r="L1961" s="133"/>
      <c r="M1961" s="134"/>
      <c r="N1961" s="132"/>
      <c r="O1961" s="132"/>
      <c r="P1961" s="134" t="str">
        <f t="shared" si="426"/>
        <v>nepildyti</v>
      </c>
      <c r="Q1961" s="135" t="str">
        <f t="shared" si="42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34"/>
        <v>0</v>
      </c>
      <c r="BH1961" s="54">
        <f t="shared" si="427"/>
        <v>0</v>
      </c>
      <c r="BI1961" s="54">
        <f t="shared" si="422"/>
        <v>0</v>
      </c>
      <c r="BJ1961" s="54">
        <f t="shared" si="435"/>
        <v>0</v>
      </c>
      <c r="BK1961" s="54">
        <f t="shared" si="423"/>
        <v>0</v>
      </c>
      <c r="BL1961" s="54">
        <f t="shared" si="428"/>
        <v>0</v>
      </c>
      <c r="BM1961" s="54">
        <f t="shared" si="429"/>
        <v>0</v>
      </c>
      <c r="BN1961" s="54" t="str">
        <f t="shared" si="430"/>
        <v>ne</v>
      </c>
      <c r="BO1961" s="54" t="str">
        <f t="shared" si="431"/>
        <v>ne</v>
      </c>
      <c r="BP1961" s="54" t="str">
        <f t="shared" si="431"/>
        <v>ne</v>
      </c>
      <c r="BQ1961" s="54" t="str">
        <f t="shared" si="432"/>
        <v>ne</v>
      </c>
      <c r="BR1961" s="54" t="str">
        <f t="shared" si="433"/>
        <v>ne</v>
      </c>
      <c r="BS1961" s="54" t="str">
        <f t="shared" si="424"/>
        <v>ne</v>
      </c>
    </row>
    <row r="1962" spans="2:71" x14ac:dyDescent="0.2">
      <c r="B1962" s="54" t="e">
        <f>VLOOKUP(E1962,'VPS1'!$J$10:$J$29,1,FALSE)</f>
        <v>#N/A</v>
      </c>
      <c r="C1962" s="131" t="str">
        <f t="shared" si="425"/>
        <v/>
      </c>
      <c r="D1962" s="132"/>
      <c r="E1962" s="132"/>
      <c r="F1962" s="55"/>
      <c r="G1962" s="132"/>
      <c r="H1962" s="132"/>
      <c r="I1962" s="132"/>
      <c r="J1962" s="132"/>
      <c r="K1962" s="132"/>
      <c r="L1962" s="133"/>
      <c r="M1962" s="134"/>
      <c r="N1962" s="132"/>
      <c r="O1962" s="132"/>
      <c r="P1962" s="134" t="str">
        <f t="shared" si="426"/>
        <v>nepildyti</v>
      </c>
      <c r="Q1962" s="135" t="str">
        <f t="shared" si="42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34"/>
        <v>0</v>
      </c>
      <c r="BH1962" s="54">
        <f t="shared" si="427"/>
        <v>0</v>
      </c>
      <c r="BI1962" s="54">
        <f t="shared" si="422"/>
        <v>0</v>
      </c>
      <c r="BJ1962" s="54">
        <f t="shared" si="435"/>
        <v>0</v>
      </c>
      <c r="BK1962" s="54">
        <f t="shared" si="423"/>
        <v>0</v>
      </c>
      <c r="BL1962" s="54">
        <f t="shared" si="428"/>
        <v>0</v>
      </c>
      <c r="BM1962" s="54">
        <f t="shared" si="429"/>
        <v>0</v>
      </c>
      <c r="BN1962" s="54" t="str">
        <f t="shared" si="430"/>
        <v>ne</v>
      </c>
      <c r="BO1962" s="54" t="str">
        <f t="shared" si="431"/>
        <v>ne</v>
      </c>
      <c r="BP1962" s="54" t="str">
        <f t="shared" si="431"/>
        <v>ne</v>
      </c>
      <c r="BQ1962" s="54" t="str">
        <f t="shared" si="432"/>
        <v>ne</v>
      </c>
      <c r="BR1962" s="54" t="str">
        <f t="shared" si="433"/>
        <v>ne</v>
      </c>
      <c r="BS1962" s="54" t="str">
        <f t="shared" si="424"/>
        <v>ne</v>
      </c>
    </row>
    <row r="1963" spans="2:71" x14ac:dyDescent="0.2">
      <c r="B1963" s="54" t="e">
        <f>VLOOKUP(E1963,'VPS1'!$J$10:$J$29,1,FALSE)</f>
        <v>#N/A</v>
      </c>
      <c r="C1963" s="131" t="str">
        <f t="shared" si="425"/>
        <v/>
      </c>
      <c r="D1963" s="132"/>
      <c r="E1963" s="132"/>
      <c r="F1963" s="55"/>
      <c r="G1963" s="132"/>
      <c r="H1963" s="132"/>
      <c r="I1963" s="132"/>
      <c r="J1963" s="132"/>
      <c r="K1963" s="132"/>
      <c r="L1963" s="133"/>
      <c r="M1963" s="134"/>
      <c r="N1963" s="132"/>
      <c r="O1963" s="132"/>
      <c r="P1963" s="134" t="str">
        <f t="shared" si="426"/>
        <v>nepildyti</v>
      </c>
      <c r="Q1963" s="135" t="str">
        <f t="shared" si="42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34"/>
        <v>0</v>
      </c>
      <c r="BH1963" s="54">
        <f t="shared" si="427"/>
        <v>0</v>
      </c>
      <c r="BI1963" s="54">
        <f t="shared" si="422"/>
        <v>0</v>
      </c>
      <c r="BJ1963" s="54">
        <f t="shared" si="435"/>
        <v>0</v>
      </c>
      <c r="BK1963" s="54">
        <f t="shared" si="423"/>
        <v>0</v>
      </c>
      <c r="BL1963" s="54">
        <f t="shared" si="428"/>
        <v>0</v>
      </c>
      <c r="BM1963" s="54">
        <f t="shared" si="429"/>
        <v>0</v>
      </c>
      <c r="BN1963" s="54" t="str">
        <f t="shared" si="430"/>
        <v>ne</v>
      </c>
      <c r="BO1963" s="54" t="str">
        <f t="shared" si="431"/>
        <v>ne</v>
      </c>
      <c r="BP1963" s="54" t="str">
        <f t="shared" si="431"/>
        <v>ne</v>
      </c>
      <c r="BQ1963" s="54" t="str">
        <f t="shared" si="432"/>
        <v>ne</v>
      </c>
      <c r="BR1963" s="54" t="str">
        <f t="shared" si="433"/>
        <v>ne</v>
      </c>
      <c r="BS1963" s="54" t="str">
        <f t="shared" si="424"/>
        <v>ne</v>
      </c>
    </row>
    <row r="1964" spans="2:71" x14ac:dyDescent="0.2">
      <c r="B1964" s="54" t="e">
        <f>VLOOKUP(E1964,'VPS1'!$J$10:$J$29,1,FALSE)</f>
        <v>#N/A</v>
      </c>
      <c r="C1964" s="131" t="str">
        <f t="shared" si="425"/>
        <v/>
      </c>
      <c r="D1964" s="132"/>
      <c r="E1964" s="132"/>
      <c r="F1964" s="55"/>
      <c r="G1964" s="132"/>
      <c r="H1964" s="132"/>
      <c r="I1964" s="132"/>
      <c r="J1964" s="132"/>
      <c r="K1964" s="132"/>
      <c r="L1964" s="133"/>
      <c r="M1964" s="134"/>
      <c r="N1964" s="132"/>
      <c r="O1964" s="132"/>
      <c r="P1964" s="134" t="str">
        <f t="shared" si="426"/>
        <v>nepildyti</v>
      </c>
      <c r="Q1964" s="135" t="str">
        <f t="shared" si="42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34"/>
        <v>0</v>
      </c>
      <c r="BH1964" s="54">
        <f t="shared" si="427"/>
        <v>0</v>
      </c>
      <c r="BI1964" s="54">
        <f t="shared" si="422"/>
        <v>0</v>
      </c>
      <c r="BJ1964" s="54">
        <f t="shared" si="435"/>
        <v>0</v>
      </c>
      <c r="BK1964" s="54">
        <f t="shared" si="423"/>
        <v>0</v>
      </c>
      <c r="BL1964" s="54">
        <f t="shared" si="428"/>
        <v>0</v>
      </c>
      <c r="BM1964" s="54">
        <f t="shared" si="429"/>
        <v>0</v>
      </c>
      <c r="BN1964" s="54" t="str">
        <f t="shared" si="430"/>
        <v>ne</v>
      </c>
      <c r="BO1964" s="54" t="str">
        <f t="shared" si="431"/>
        <v>ne</v>
      </c>
      <c r="BP1964" s="54" t="str">
        <f t="shared" si="431"/>
        <v>ne</v>
      </c>
      <c r="BQ1964" s="54" t="str">
        <f t="shared" si="432"/>
        <v>ne</v>
      </c>
      <c r="BR1964" s="54" t="str">
        <f t="shared" si="433"/>
        <v>ne</v>
      </c>
      <c r="BS1964" s="54" t="str">
        <f t="shared" si="424"/>
        <v>ne</v>
      </c>
    </row>
    <row r="1965" spans="2:71" x14ac:dyDescent="0.2">
      <c r="B1965" s="54" t="e">
        <f>VLOOKUP(E1965,'VPS1'!$J$10:$J$29,1,FALSE)</f>
        <v>#N/A</v>
      </c>
      <c r="C1965" s="131" t="str">
        <f t="shared" si="425"/>
        <v/>
      </c>
      <c r="D1965" s="132"/>
      <c r="E1965" s="132"/>
      <c r="F1965" s="55"/>
      <c r="G1965" s="132"/>
      <c r="H1965" s="132"/>
      <c r="I1965" s="132"/>
      <c r="J1965" s="132"/>
      <c r="K1965" s="132"/>
      <c r="L1965" s="133"/>
      <c r="M1965" s="134"/>
      <c r="N1965" s="132"/>
      <c r="O1965" s="132"/>
      <c r="P1965" s="134" t="str">
        <f t="shared" si="426"/>
        <v>nepildyti</v>
      </c>
      <c r="Q1965" s="135" t="str">
        <f t="shared" si="42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34"/>
        <v>0</v>
      </c>
      <c r="BH1965" s="54">
        <f t="shared" si="427"/>
        <v>0</v>
      </c>
      <c r="BI1965" s="54">
        <f t="shared" si="422"/>
        <v>0</v>
      </c>
      <c r="BJ1965" s="54">
        <f t="shared" si="435"/>
        <v>0</v>
      </c>
      <c r="BK1965" s="54">
        <f t="shared" si="423"/>
        <v>0</v>
      </c>
      <c r="BL1965" s="54">
        <f t="shared" si="428"/>
        <v>0</v>
      </c>
      <c r="BM1965" s="54">
        <f t="shared" si="429"/>
        <v>0</v>
      </c>
      <c r="BN1965" s="54" t="str">
        <f t="shared" si="430"/>
        <v>ne</v>
      </c>
      <c r="BO1965" s="54" t="str">
        <f t="shared" si="431"/>
        <v>ne</v>
      </c>
      <c r="BP1965" s="54" t="str">
        <f t="shared" si="431"/>
        <v>ne</v>
      </c>
      <c r="BQ1965" s="54" t="str">
        <f t="shared" si="432"/>
        <v>ne</v>
      </c>
      <c r="BR1965" s="54" t="str">
        <f t="shared" si="433"/>
        <v>ne</v>
      </c>
      <c r="BS1965" s="54" t="str">
        <f t="shared" si="424"/>
        <v>ne</v>
      </c>
    </row>
    <row r="1966" spans="2:71" x14ac:dyDescent="0.2">
      <c r="B1966" s="54" t="e">
        <f>VLOOKUP(E1966,'VPS1'!$J$10:$J$29,1,FALSE)</f>
        <v>#N/A</v>
      </c>
      <c r="C1966" s="131" t="str">
        <f t="shared" si="425"/>
        <v/>
      </c>
      <c r="D1966" s="132"/>
      <c r="E1966" s="132"/>
      <c r="F1966" s="55"/>
      <c r="G1966" s="132"/>
      <c r="H1966" s="132"/>
      <c r="I1966" s="132"/>
      <c r="J1966" s="132"/>
      <c r="K1966" s="132"/>
      <c r="L1966" s="133"/>
      <c r="M1966" s="134"/>
      <c r="N1966" s="132"/>
      <c r="O1966" s="132"/>
      <c r="P1966" s="134" t="str">
        <f t="shared" si="426"/>
        <v>nepildyti</v>
      </c>
      <c r="Q1966" s="135" t="str">
        <f t="shared" si="42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34"/>
        <v>0</v>
      </c>
      <c r="BH1966" s="54">
        <f t="shared" si="427"/>
        <v>0</v>
      </c>
      <c r="BI1966" s="54">
        <f t="shared" si="422"/>
        <v>0</v>
      </c>
      <c r="BJ1966" s="54">
        <f t="shared" si="435"/>
        <v>0</v>
      </c>
      <c r="BK1966" s="54">
        <f t="shared" si="423"/>
        <v>0</v>
      </c>
      <c r="BL1966" s="54">
        <f t="shared" si="428"/>
        <v>0</v>
      </c>
      <c r="BM1966" s="54">
        <f t="shared" si="429"/>
        <v>0</v>
      </c>
      <c r="BN1966" s="54" t="str">
        <f t="shared" si="430"/>
        <v>ne</v>
      </c>
      <c r="BO1966" s="54" t="str">
        <f t="shared" si="431"/>
        <v>ne</v>
      </c>
      <c r="BP1966" s="54" t="str">
        <f t="shared" si="431"/>
        <v>ne</v>
      </c>
      <c r="BQ1966" s="54" t="str">
        <f t="shared" si="432"/>
        <v>ne</v>
      </c>
      <c r="BR1966" s="54" t="str">
        <f t="shared" si="433"/>
        <v>ne</v>
      </c>
      <c r="BS1966" s="54" t="str">
        <f t="shared" si="424"/>
        <v>ne</v>
      </c>
    </row>
    <row r="1967" spans="2:71" x14ac:dyDescent="0.2">
      <c r="B1967" s="54" t="e">
        <f>VLOOKUP(E1967,'VPS1'!$J$10:$J$29,1,FALSE)</f>
        <v>#N/A</v>
      </c>
      <c r="C1967" s="131" t="str">
        <f t="shared" si="425"/>
        <v/>
      </c>
      <c r="D1967" s="132"/>
      <c r="E1967" s="132"/>
      <c r="F1967" s="55"/>
      <c r="G1967" s="132"/>
      <c r="H1967" s="132"/>
      <c r="I1967" s="132"/>
      <c r="J1967" s="132"/>
      <c r="K1967" s="132"/>
      <c r="L1967" s="133"/>
      <c r="M1967" s="134"/>
      <c r="N1967" s="132"/>
      <c r="O1967" s="132"/>
      <c r="P1967" s="134" t="str">
        <f t="shared" si="426"/>
        <v>nepildyti</v>
      </c>
      <c r="Q1967" s="135" t="str">
        <f t="shared" si="42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34"/>
        <v>0</v>
      </c>
      <c r="BH1967" s="54">
        <f t="shared" si="427"/>
        <v>0</v>
      </c>
      <c r="BI1967" s="54">
        <f t="shared" si="422"/>
        <v>0</v>
      </c>
      <c r="BJ1967" s="54">
        <f t="shared" si="435"/>
        <v>0</v>
      </c>
      <c r="BK1967" s="54">
        <f t="shared" si="423"/>
        <v>0</v>
      </c>
      <c r="BL1967" s="54">
        <f t="shared" si="428"/>
        <v>0</v>
      </c>
      <c r="BM1967" s="54">
        <f t="shared" si="429"/>
        <v>0</v>
      </c>
      <c r="BN1967" s="54" t="str">
        <f t="shared" si="430"/>
        <v>ne</v>
      </c>
      <c r="BO1967" s="54" t="str">
        <f t="shared" si="431"/>
        <v>ne</v>
      </c>
      <c r="BP1967" s="54" t="str">
        <f t="shared" si="431"/>
        <v>ne</v>
      </c>
      <c r="BQ1967" s="54" t="str">
        <f t="shared" si="432"/>
        <v>ne</v>
      </c>
      <c r="BR1967" s="54" t="str">
        <f t="shared" si="433"/>
        <v>ne</v>
      </c>
      <c r="BS1967" s="54" t="str">
        <f t="shared" si="424"/>
        <v>ne</v>
      </c>
    </row>
    <row r="1968" spans="2:71" x14ac:dyDescent="0.2">
      <c r="B1968" s="54" t="e">
        <f>VLOOKUP(E1968,'VPS1'!$J$10:$J$29,1,FALSE)</f>
        <v>#N/A</v>
      </c>
      <c r="C1968" s="131" t="str">
        <f t="shared" si="425"/>
        <v/>
      </c>
      <c r="D1968" s="132"/>
      <c r="E1968" s="132"/>
      <c r="F1968" s="55"/>
      <c r="G1968" s="132"/>
      <c r="H1968" s="132"/>
      <c r="I1968" s="132"/>
      <c r="J1968" s="132"/>
      <c r="K1968" s="132"/>
      <c r="L1968" s="133"/>
      <c r="M1968" s="134"/>
      <c r="N1968" s="132"/>
      <c r="O1968" s="132"/>
      <c r="P1968" s="134" t="str">
        <f t="shared" si="426"/>
        <v>nepildyti</v>
      </c>
      <c r="Q1968" s="135" t="str">
        <f t="shared" si="42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34"/>
        <v>0</v>
      </c>
      <c r="BH1968" s="54">
        <f t="shared" si="427"/>
        <v>0</v>
      </c>
      <c r="BI1968" s="54">
        <f t="shared" si="422"/>
        <v>0</v>
      </c>
      <c r="BJ1968" s="54">
        <f t="shared" si="435"/>
        <v>0</v>
      </c>
      <c r="BK1968" s="54">
        <f t="shared" si="423"/>
        <v>0</v>
      </c>
      <c r="BL1968" s="54">
        <f t="shared" si="428"/>
        <v>0</v>
      </c>
      <c r="BM1968" s="54">
        <f t="shared" si="429"/>
        <v>0</v>
      </c>
      <c r="BN1968" s="54" t="str">
        <f t="shared" si="430"/>
        <v>ne</v>
      </c>
      <c r="BO1968" s="54" t="str">
        <f t="shared" si="431"/>
        <v>ne</v>
      </c>
      <c r="BP1968" s="54" t="str">
        <f t="shared" si="431"/>
        <v>ne</v>
      </c>
      <c r="BQ1968" s="54" t="str">
        <f t="shared" si="432"/>
        <v>ne</v>
      </c>
      <c r="BR1968" s="54" t="str">
        <f t="shared" si="433"/>
        <v>ne</v>
      </c>
      <c r="BS1968" s="54" t="str">
        <f t="shared" si="424"/>
        <v>ne</v>
      </c>
    </row>
    <row r="1969" spans="2:71" x14ac:dyDescent="0.2">
      <c r="B1969" s="54" t="e">
        <f>VLOOKUP(E1969,'VPS1'!$J$10:$J$29,1,FALSE)</f>
        <v>#N/A</v>
      </c>
      <c r="C1969" s="131" t="str">
        <f t="shared" si="425"/>
        <v/>
      </c>
      <c r="D1969" s="132"/>
      <c r="E1969" s="132"/>
      <c r="F1969" s="55"/>
      <c r="G1969" s="132"/>
      <c r="H1969" s="132"/>
      <c r="I1969" s="132"/>
      <c r="J1969" s="132"/>
      <c r="K1969" s="132"/>
      <c r="L1969" s="133"/>
      <c r="M1969" s="134"/>
      <c r="N1969" s="132"/>
      <c r="O1969" s="132"/>
      <c r="P1969" s="134" t="str">
        <f t="shared" si="426"/>
        <v>nepildyti</v>
      </c>
      <c r="Q1969" s="135" t="str">
        <f t="shared" si="42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34"/>
        <v>0</v>
      </c>
      <c r="BH1969" s="54">
        <f t="shared" si="427"/>
        <v>0</v>
      </c>
      <c r="BI1969" s="54">
        <f t="shared" si="422"/>
        <v>0</v>
      </c>
      <c r="BJ1969" s="54">
        <f t="shared" si="435"/>
        <v>0</v>
      </c>
      <c r="BK1969" s="54">
        <f t="shared" si="423"/>
        <v>0</v>
      </c>
      <c r="BL1969" s="54">
        <f t="shared" si="428"/>
        <v>0</v>
      </c>
      <c r="BM1969" s="54">
        <f t="shared" si="429"/>
        <v>0</v>
      </c>
      <c r="BN1969" s="54" t="str">
        <f t="shared" si="430"/>
        <v>ne</v>
      </c>
      <c r="BO1969" s="54" t="str">
        <f t="shared" si="431"/>
        <v>ne</v>
      </c>
      <c r="BP1969" s="54" t="str">
        <f t="shared" si="431"/>
        <v>ne</v>
      </c>
      <c r="BQ1969" s="54" t="str">
        <f t="shared" si="432"/>
        <v>ne</v>
      </c>
      <c r="BR1969" s="54" t="str">
        <f t="shared" si="433"/>
        <v>ne</v>
      </c>
      <c r="BS1969" s="54" t="str">
        <f t="shared" si="424"/>
        <v>ne</v>
      </c>
    </row>
    <row r="1970" spans="2:71" x14ac:dyDescent="0.2">
      <c r="B1970" s="54" t="e">
        <f>VLOOKUP(E1970,'VPS1'!$J$10:$J$29,1,FALSE)</f>
        <v>#N/A</v>
      </c>
      <c r="C1970" s="131" t="str">
        <f t="shared" si="425"/>
        <v/>
      </c>
      <c r="D1970" s="132"/>
      <c r="E1970" s="132"/>
      <c r="F1970" s="55"/>
      <c r="G1970" s="132"/>
      <c r="H1970" s="132"/>
      <c r="I1970" s="132"/>
      <c r="J1970" s="132"/>
      <c r="K1970" s="132"/>
      <c r="L1970" s="133"/>
      <c r="M1970" s="134"/>
      <c r="N1970" s="132"/>
      <c r="O1970" s="132"/>
      <c r="P1970" s="134" t="str">
        <f t="shared" si="426"/>
        <v>nepildyti</v>
      </c>
      <c r="Q1970" s="135" t="str">
        <f t="shared" si="42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34"/>
        <v>0</v>
      </c>
      <c r="BH1970" s="54">
        <f t="shared" si="427"/>
        <v>0</v>
      </c>
      <c r="BI1970" s="54">
        <f t="shared" si="422"/>
        <v>0</v>
      </c>
      <c r="BJ1970" s="54">
        <f t="shared" si="435"/>
        <v>0</v>
      </c>
      <c r="BK1970" s="54">
        <f t="shared" si="423"/>
        <v>0</v>
      </c>
      <c r="BL1970" s="54">
        <f t="shared" si="428"/>
        <v>0</v>
      </c>
      <c r="BM1970" s="54">
        <f t="shared" si="429"/>
        <v>0</v>
      </c>
      <c r="BN1970" s="54" t="str">
        <f t="shared" si="430"/>
        <v>ne</v>
      </c>
      <c r="BO1970" s="54" t="str">
        <f t="shared" si="431"/>
        <v>ne</v>
      </c>
      <c r="BP1970" s="54" t="str">
        <f t="shared" si="431"/>
        <v>ne</v>
      </c>
      <c r="BQ1970" s="54" t="str">
        <f t="shared" si="432"/>
        <v>ne</v>
      </c>
      <c r="BR1970" s="54" t="str">
        <f t="shared" si="433"/>
        <v>ne</v>
      </c>
      <c r="BS1970" s="54" t="str">
        <f t="shared" si="424"/>
        <v>ne</v>
      </c>
    </row>
    <row r="1971" spans="2:71" x14ac:dyDescent="0.2">
      <c r="B1971" s="54" t="e">
        <f>VLOOKUP(E1971,'VPS1'!$J$10:$J$29,1,FALSE)</f>
        <v>#N/A</v>
      </c>
      <c r="C1971" s="131" t="str">
        <f t="shared" si="425"/>
        <v/>
      </c>
      <c r="D1971" s="132"/>
      <c r="E1971" s="132"/>
      <c r="F1971" s="55"/>
      <c r="G1971" s="132"/>
      <c r="H1971" s="132"/>
      <c r="I1971" s="132"/>
      <c r="J1971" s="132"/>
      <c r="K1971" s="132"/>
      <c r="L1971" s="133"/>
      <c r="M1971" s="134"/>
      <c r="N1971" s="132"/>
      <c r="O1971" s="132"/>
      <c r="P1971" s="134" t="str">
        <f t="shared" si="426"/>
        <v>nepildyti</v>
      </c>
      <c r="Q1971" s="135" t="str">
        <f t="shared" si="42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34"/>
        <v>0</v>
      </c>
      <c r="BH1971" s="54">
        <f t="shared" si="427"/>
        <v>0</v>
      </c>
      <c r="BI1971" s="54">
        <f t="shared" si="422"/>
        <v>0</v>
      </c>
      <c r="BJ1971" s="54">
        <f t="shared" si="435"/>
        <v>0</v>
      </c>
      <c r="BK1971" s="54">
        <f t="shared" si="423"/>
        <v>0</v>
      </c>
      <c r="BL1971" s="54">
        <f t="shared" si="428"/>
        <v>0</v>
      </c>
      <c r="BM1971" s="54">
        <f t="shared" si="429"/>
        <v>0</v>
      </c>
      <c r="BN1971" s="54" t="str">
        <f t="shared" si="430"/>
        <v>ne</v>
      </c>
      <c r="BO1971" s="54" t="str">
        <f t="shared" si="431"/>
        <v>ne</v>
      </c>
      <c r="BP1971" s="54" t="str">
        <f t="shared" si="431"/>
        <v>ne</v>
      </c>
      <c r="BQ1971" s="54" t="str">
        <f t="shared" si="432"/>
        <v>ne</v>
      </c>
      <c r="BR1971" s="54" t="str">
        <f t="shared" si="433"/>
        <v>ne</v>
      </c>
      <c r="BS1971" s="54" t="str">
        <f t="shared" si="424"/>
        <v>ne</v>
      </c>
    </row>
    <row r="1972" spans="2:71" x14ac:dyDescent="0.2">
      <c r="B1972" s="54" t="e">
        <f>VLOOKUP(E1972,'VPS1'!$J$10:$J$29,1,FALSE)</f>
        <v>#N/A</v>
      </c>
      <c r="C1972" s="131" t="str">
        <f t="shared" si="425"/>
        <v/>
      </c>
      <c r="D1972" s="132"/>
      <c r="E1972" s="132"/>
      <c r="F1972" s="55"/>
      <c r="G1972" s="132"/>
      <c r="H1972" s="132"/>
      <c r="I1972" s="132"/>
      <c r="J1972" s="132"/>
      <c r="K1972" s="132"/>
      <c r="L1972" s="133"/>
      <c r="M1972" s="134"/>
      <c r="N1972" s="132"/>
      <c r="O1972" s="132"/>
      <c r="P1972" s="134" t="str">
        <f t="shared" si="426"/>
        <v>nepildyti</v>
      </c>
      <c r="Q1972" s="135" t="str">
        <f t="shared" si="42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34"/>
        <v>0</v>
      </c>
      <c r="BH1972" s="54">
        <f t="shared" si="427"/>
        <v>0</v>
      </c>
      <c r="BI1972" s="54">
        <f t="shared" si="422"/>
        <v>0</v>
      </c>
      <c r="BJ1972" s="54">
        <f t="shared" si="435"/>
        <v>0</v>
      </c>
      <c r="BK1972" s="54">
        <f t="shared" si="423"/>
        <v>0</v>
      </c>
      <c r="BL1972" s="54">
        <f t="shared" si="428"/>
        <v>0</v>
      </c>
      <c r="BM1972" s="54">
        <f t="shared" si="429"/>
        <v>0</v>
      </c>
      <c r="BN1972" s="54" t="str">
        <f t="shared" si="430"/>
        <v>ne</v>
      </c>
      <c r="BO1972" s="54" t="str">
        <f t="shared" si="431"/>
        <v>ne</v>
      </c>
      <c r="BP1972" s="54" t="str">
        <f t="shared" si="431"/>
        <v>ne</v>
      </c>
      <c r="BQ1972" s="54" t="str">
        <f t="shared" si="432"/>
        <v>ne</v>
      </c>
      <c r="BR1972" s="54" t="str">
        <f t="shared" si="433"/>
        <v>ne</v>
      </c>
      <c r="BS1972" s="54" t="str">
        <f t="shared" si="424"/>
        <v>ne</v>
      </c>
    </row>
    <row r="1973" spans="2:71" x14ac:dyDescent="0.2">
      <c r="B1973" s="54" t="e">
        <f>VLOOKUP(E1973,'VPS1'!$J$10:$J$29,1,FALSE)</f>
        <v>#N/A</v>
      </c>
      <c r="C1973" s="131" t="str">
        <f t="shared" si="425"/>
        <v/>
      </c>
      <c r="D1973" s="132"/>
      <c r="E1973" s="132"/>
      <c r="F1973" s="55"/>
      <c r="G1973" s="132"/>
      <c r="H1973" s="132"/>
      <c r="I1973" s="132"/>
      <c r="J1973" s="132"/>
      <c r="K1973" s="132"/>
      <c r="L1973" s="133"/>
      <c r="M1973" s="134"/>
      <c r="N1973" s="132"/>
      <c r="O1973" s="132"/>
      <c r="P1973" s="134" t="str">
        <f t="shared" si="426"/>
        <v>nepildyti</v>
      </c>
      <c r="Q1973" s="135" t="str">
        <f t="shared" si="42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34"/>
        <v>0</v>
      </c>
      <c r="BH1973" s="54">
        <f t="shared" si="427"/>
        <v>0</v>
      </c>
      <c r="BI1973" s="54">
        <f t="shared" si="422"/>
        <v>0</v>
      </c>
      <c r="BJ1973" s="54">
        <f t="shared" si="435"/>
        <v>0</v>
      </c>
      <c r="BK1973" s="54">
        <f t="shared" si="423"/>
        <v>0</v>
      </c>
      <c r="BL1973" s="54">
        <f t="shared" si="428"/>
        <v>0</v>
      </c>
      <c r="BM1973" s="54">
        <f t="shared" si="429"/>
        <v>0</v>
      </c>
      <c r="BN1973" s="54" t="str">
        <f t="shared" si="430"/>
        <v>ne</v>
      </c>
      <c r="BO1973" s="54" t="str">
        <f t="shared" si="431"/>
        <v>ne</v>
      </c>
      <c r="BP1973" s="54" t="str">
        <f t="shared" si="431"/>
        <v>ne</v>
      </c>
      <c r="BQ1973" s="54" t="str">
        <f t="shared" si="432"/>
        <v>ne</v>
      </c>
      <c r="BR1973" s="54" t="str">
        <f t="shared" si="433"/>
        <v>ne</v>
      </c>
      <c r="BS1973" s="54" t="str">
        <f t="shared" si="424"/>
        <v>ne</v>
      </c>
    </row>
    <row r="1974" spans="2:71" x14ac:dyDescent="0.2">
      <c r="B1974" s="54" t="e">
        <f>VLOOKUP(E1974,'VPS1'!$J$10:$J$29,1,FALSE)</f>
        <v>#N/A</v>
      </c>
      <c r="C1974" s="131" t="str">
        <f t="shared" si="425"/>
        <v/>
      </c>
      <c r="D1974" s="132"/>
      <c r="E1974" s="132"/>
      <c r="F1974" s="55"/>
      <c r="G1974" s="132"/>
      <c r="H1974" s="132"/>
      <c r="I1974" s="132"/>
      <c r="J1974" s="132"/>
      <c r="K1974" s="132"/>
      <c r="L1974" s="133"/>
      <c r="M1974" s="134"/>
      <c r="N1974" s="132"/>
      <c r="O1974" s="132"/>
      <c r="P1974" s="134" t="str">
        <f t="shared" si="426"/>
        <v>nepildyti</v>
      </c>
      <c r="Q1974" s="135" t="str">
        <f t="shared" si="42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34"/>
        <v>0</v>
      </c>
      <c r="BH1974" s="54">
        <f t="shared" si="427"/>
        <v>0</v>
      </c>
      <c r="BI1974" s="54">
        <f t="shared" si="422"/>
        <v>0</v>
      </c>
      <c r="BJ1974" s="54">
        <f t="shared" si="435"/>
        <v>0</v>
      </c>
      <c r="BK1974" s="54">
        <f t="shared" si="423"/>
        <v>0</v>
      </c>
      <c r="BL1974" s="54">
        <f t="shared" si="428"/>
        <v>0</v>
      </c>
      <c r="BM1974" s="54">
        <f t="shared" si="429"/>
        <v>0</v>
      </c>
      <c r="BN1974" s="54" t="str">
        <f t="shared" si="430"/>
        <v>ne</v>
      </c>
      <c r="BO1974" s="54" t="str">
        <f t="shared" si="431"/>
        <v>ne</v>
      </c>
      <c r="BP1974" s="54" t="str">
        <f t="shared" si="431"/>
        <v>ne</v>
      </c>
      <c r="BQ1974" s="54" t="str">
        <f t="shared" si="432"/>
        <v>ne</v>
      </c>
      <c r="BR1974" s="54" t="str">
        <f t="shared" si="433"/>
        <v>ne</v>
      </c>
      <c r="BS1974" s="54" t="str">
        <f t="shared" si="424"/>
        <v>ne</v>
      </c>
    </row>
    <row r="1975" spans="2:71" x14ac:dyDescent="0.2">
      <c r="B1975" s="54" t="e">
        <f>VLOOKUP(E1975,'VPS1'!$J$10:$J$29,1,FALSE)</f>
        <v>#N/A</v>
      </c>
      <c r="C1975" s="131" t="str">
        <f t="shared" si="425"/>
        <v/>
      </c>
      <c r="D1975" s="132"/>
      <c r="E1975" s="132"/>
      <c r="F1975" s="55"/>
      <c r="G1975" s="132"/>
      <c r="H1975" s="132"/>
      <c r="I1975" s="132"/>
      <c r="J1975" s="132"/>
      <c r="K1975" s="132"/>
      <c r="L1975" s="133"/>
      <c r="M1975" s="134"/>
      <c r="N1975" s="132"/>
      <c r="O1975" s="132"/>
      <c r="P1975" s="134" t="str">
        <f t="shared" si="426"/>
        <v>nepildyti</v>
      </c>
      <c r="Q1975" s="135" t="str">
        <f t="shared" si="42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34"/>
        <v>0</v>
      </c>
      <c r="BH1975" s="54">
        <f t="shared" si="427"/>
        <v>0</v>
      </c>
      <c r="BI1975" s="54">
        <f t="shared" si="422"/>
        <v>0</v>
      </c>
      <c r="BJ1975" s="54">
        <f t="shared" si="435"/>
        <v>0</v>
      </c>
      <c r="BK1975" s="54">
        <f t="shared" si="423"/>
        <v>0</v>
      </c>
      <c r="BL1975" s="54">
        <f t="shared" si="428"/>
        <v>0</v>
      </c>
      <c r="BM1975" s="54">
        <f t="shared" si="429"/>
        <v>0</v>
      </c>
      <c r="BN1975" s="54" t="str">
        <f t="shared" si="430"/>
        <v>ne</v>
      </c>
      <c r="BO1975" s="54" t="str">
        <f t="shared" si="431"/>
        <v>ne</v>
      </c>
      <c r="BP1975" s="54" t="str">
        <f t="shared" si="431"/>
        <v>ne</v>
      </c>
      <c r="BQ1975" s="54" t="str">
        <f t="shared" si="432"/>
        <v>ne</v>
      </c>
      <c r="BR1975" s="54" t="str">
        <f t="shared" si="433"/>
        <v>ne</v>
      </c>
      <c r="BS1975" s="54" t="str">
        <f t="shared" si="424"/>
        <v>ne</v>
      </c>
    </row>
    <row r="1976" spans="2:71" x14ac:dyDescent="0.2">
      <c r="B1976" s="54" t="e">
        <f>VLOOKUP(E1976,'VPS1'!$J$10:$J$29,1,FALSE)</f>
        <v>#N/A</v>
      </c>
      <c r="C1976" s="131" t="str">
        <f t="shared" si="425"/>
        <v/>
      </c>
      <c r="D1976" s="132"/>
      <c r="E1976" s="132"/>
      <c r="F1976" s="55"/>
      <c r="G1976" s="132"/>
      <c r="H1976" s="132"/>
      <c r="I1976" s="132"/>
      <c r="J1976" s="132"/>
      <c r="K1976" s="132"/>
      <c r="L1976" s="133"/>
      <c r="M1976" s="134"/>
      <c r="N1976" s="132"/>
      <c r="O1976" s="132"/>
      <c r="P1976" s="134" t="str">
        <f t="shared" si="426"/>
        <v>nepildyti</v>
      </c>
      <c r="Q1976" s="135" t="str">
        <f t="shared" si="42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34"/>
        <v>0</v>
      </c>
      <c r="BH1976" s="54">
        <f t="shared" si="427"/>
        <v>0</v>
      </c>
      <c r="BI1976" s="54">
        <f t="shared" si="422"/>
        <v>0</v>
      </c>
      <c r="BJ1976" s="54">
        <f t="shared" si="435"/>
        <v>0</v>
      </c>
      <c r="BK1976" s="54">
        <f t="shared" si="423"/>
        <v>0</v>
      </c>
      <c r="BL1976" s="54">
        <f t="shared" si="428"/>
        <v>0</v>
      </c>
      <c r="BM1976" s="54">
        <f t="shared" si="429"/>
        <v>0</v>
      </c>
      <c r="BN1976" s="54" t="str">
        <f t="shared" si="430"/>
        <v>ne</v>
      </c>
      <c r="BO1976" s="54" t="str">
        <f t="shared" si="431"/>
        <v>ne</v>
      </c>
      <c r="BP1976" s="54" t="str">
        <f t="shared" si="431"/>
        <v>ne</v>
      </c>
      <c r="BQ1976" s="54" t="str">
        <f t="shared" si="432"/>
        <v>ne</v>
      </c>
      <c r="BR1976" s="54" t="str">
        <f t="shared" si="433"/>
        <v>ne</v>
      </c>
      <c r="BS1976" s="54" t="str">
        <f t="shared" si="424"/>
        <v>ne</v>
      </c>
    </row>
    <row r="1977" spans="2:71" x14ac:dyDescent="0.2">
      <c r="B1977" s="54" t="e">
        <f>VLOOKUP(E1977,'VPS1'!$J$10:$J$29,1,FALSE)</f>
        <v>#N/A</v>
      </c>
      <c r="C1977" s="131" t="str">
        <f t="shared" si="425"/>
        <v/>
      </c>
      <c r="D1977" s="132"/>
      <c r="E1977" s="132"/>
      <c r="F1977" s="55"/>
      <c r="G1977" s="132"/>
      <c r="H1977" s="132"/>
      <c r="I1977" s="132"/>
      <c r="J1977" s="132"/>
      <c r="K1977" s="132"/>
      <c r="L1977" s="133"/>
      <c r="M1977" s="134"/>
      <c r="N1977" s="132"/>
      <c r="O1977" s="132"/>
      <c r="P1977" s="134" t="str">
        <f t="shared" si="426"/>
        <v>nepildyti</v>
      </c>
      <c r="Q1977" s="135" t="str">
        <f t="shared" si="42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34"/>
        <v>0</v>
      </c>
      <c r="BH1977" s="54">
        <f t="shared" si="427"/>
        <v>0</v>
      </c>
      <c r="BI1977" s="54">
        <f t="shared" si="422"/>
        <v>0</v>
      </c>
      <c r="BJ1977" s="54">
        <f t="shared" si="435"/>
        <v>0</v>
      </c>
      <c r="BK1977" s="54">
        <f t="shared" si="423"/>
        <v>0</v>
      </c>
      <c r="BL1977" s="54">
        <f t="shared" si="428"/>
        <v>0</v>
      </c>
      <c r="BM1977" s="54">
        <f t="shared" si="429"/>
        <v>0</v>
      </c>
      <c r="BN1977" s="54" t="str">
        <f t="shared" si="430"/>
        <v>ne</v>
      </c>
      <c r="BO1977" s="54" t="str">
        <f t="shared" si="431"/>
        <v>ne</v>
      </c>
      <c r="BP1977" s="54" t="str">
        <f t="shared" si="431"/>
        <v>ne</v>
      </c>
      <c r="BQ1977" s="54" t="str">
        <f t="shared" si="432"/>
        <v>ne</v>
      </c>
      <c r="BR1977" s="54" t="str">
        <f t="shared" si="433"/>
        <v>ne</v>
      </c>
      <c r="BS1977" s="54" t="str">
        <f t="shared" si="424"/>
        <v>ne</v>
      </c>
    </row>
    <row r="1978" spans="2:71" x14ac:dyDescent="0.2">
      <c r="B1978" s="54" t="e">
        <f>VLOOKUP(E1978,'VPS1'!$J$10:$J$29,1,FALSE)</f>
        <v>#N/A</v>
      </c>
      <c r="C1978" s="131" t="str">
        <f t="shared" si="425"/>
        <v/>
      </c>
      <c r="D1978" s="132"/>
      <c r="E1978" s="132"/>
      <c r="F1978" s="55"/>
      <c r="G1978" s="132"/>
      <c r="H1978" s="132"/>
      <c r="I1978" s="132"/>
      <c r="J1978" s="132"/>
      <c r="K1978" s="132"/>
      <c r="L1978" s="133"/>
      <c r="M1978" s="134"/>
      <c r="N1978" s="132"/>
      <c r="O1978" s="132"/>
      <c r="P1978" s="134" t="str">
        <f t="shared" si="426"/>
        <v>nepildyti</v>
      </c>
      <c r="Q1978" s="135" t="str">
        <f t="shared" si="42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34"/>
        <v>0</v>
      </c>
      <c r="BH1978" s="54">
        <f t="shared" si="427"/>
        <v>0</v>
      </c>
      <c r="BI1978" s="54">
        <f t="shared" si="422"/>
        <v>0</v>
      </c>
      <c r="BJ1978" s="54">
        <f t="shared" si="435"/>
        <v>0</v>
      </c>
      <c r="BK1978" s="54">
        <f t="shared" si="423"/>
        <v>0</v>
      </c>
      <c r="BL1978" s="54">
        <f t="shared" si="428"/>
        <v>0</v>
      </c>
      <c r="BM1978" s="54">
        <f t="shared" si="429"/>
        <v>0</v>
      </c>
      <c r="BN1978" s="54" t="str">
        <f t="shared" si="430"/>
        <v>ne</v>
      </c>
      <c r="BO1978" s="54" t="str">
        <f t="shared" si="431"/>
        <v>ne</v>
      </c>
      <c r="BP1978" s="54" t="str">
        <f t="shared" si="431"/>
        <v>ne</v>
      </c>
      <c r="BQ1978" s="54" t="str">
        <f t="shared" si="432"/>
        <v>ne</v>
      </c>
      <c r="BR1978" s="54" t="str">
        <f t="shared" si="433"/>
        <v>ne</v>
      </c>
      <c r="BS1978" s="54" t="str">
        <f t="shared" si="424"/>
        <v>ne</v>
      </c>
    </row>
    <row r="1979" spans="2:71" x14ac:dyDescent="0.2">
      <c r="B1979" s="54" t="e">
        <f>VLOOKUP(E1979,'VPS1'!$J$10:$J$29,1,FALSE)</f>
        <v>#N/A</v>
      </c>
      <c r="C1979" s="131" t="str">
        <f t="shared" si="425"/>
        <v/>
      </c>
      <c r="D1979" s="132"/>
      <c r="E1979" s="132"/>
      <c r="F1979" s="55"/>
      <c r="G1979" s="132"/>
      <c r="H1979" s="132"/>
      <c r="I1979" s="132"/>
      <c r="J1979" s="132"/>
      <c r="K1979" s="132"/>
      <c r="L1979" s="133"/>
      <c r="M1979" s="134"/>
      <c r="N1979" s="132"/>
      <c r="O1979" s="132"/>
      <c r="P1979" s="134" t="str">
        <f t="shared" si="426"/>
        <v>nepildyti</v>
      </c>
      <c r="Q1979" s="135" t="str">
        <f t="shared" si="42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34"/>
        <v>0</v>
      </c>
      <c r="BH1979" s="54">
        <f t="shared" si="427"/>
        <v>0</v>
      </c>
      <c r="BI1979" s="54">
        <f t="shared" si="422"/>
        <v>0</v>
      </c>
      <c r="BJ1979" s="54">
        <f t="shared" si="435"/>
        <v>0</v>
      </c>
      <c r="BK1979" s="54">
        <f t="shared" si="423"/>
        <v>0</v>
      </c>
      <c r="BL1979" s="54">
        <f t="shared" si="428"/>
        <v>0</v>
      </c>
      <c r="BM1979" s="54">
        <f t="shared" si="429"/>
        <v>0</v>
      </c>
      <c r="BN1979" s="54" t="str">
        <f t="shared" si="430"/>
        <v>ne</v>
      </c>
      <c r="BO1979" s="54" t="str">
        <f t="shared" si="431"/>
        <v>ne</v>
      </c>
      <c r="BP1979" s="54" t="str">
        <f t="shared" si="431"/>
        <v>ne</v>
      </c>
      <c r="BQ1979" s="54" t="str">
        <f t="shared" si="432"/>
        <v>ne</v>
      </c>
      <c r="BR1979" s="54" t="str">
        <f t="shared" si="433"/>
        <v>ne</v>
      </c>
      <c r="BS1979" s="54" t="str">
        <f t="shared" si="424"/>
        <v>ne</v>
      </c>
    </row>
    <row r="1980" spans="2:71" x14ac:dyDescent="0.2">
      <c r="B1980" s="54" t="e">
        <f>VLOOKUP(E1980,'VPS1'!$J$10:$J$29,1,FALSE)</f>
        <v>#N/A</v>
      </c>
      <c r="C1980" s="131" t="str">
        <f t="shared" si="425"/>
        <v/>
      </c>
      <c r="D1980" s="132"/>
      <c r="E1980" s="132"/>
      <c r="F1980" s="55"/>
      <c r="G1980" s="132"/>
      <c r="H1980" s="132"/>
      <c r="I1980" s="132"/>
      <c r="J1980" s="132"/>
      <c r="K1980" s="132"/>
      <c r="L1980" s="133"/>
      <c r="M1980" s="134"/>
      <c r="N1980" s="132"/>
      <c r="O1980" s="132"/>
      <c r="P1980" s="134" t="str">
        <f t="shared" si="426"/>
        <v>nepildyti</v>
      </c>
      <c r="Q1980" s="135" t="str">
        <f t="shared" si="42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34"/>
        <v>0</v>
      </c>
      <c r="BH1980" s="54">
        <f t="shared" si="427"/>
        <v>0</v>
      </c>
      <c r="BI1980" s="54">
        <f t="shared" si="422"/>
        <v>0</v>
      </c>
      <c r="BJ1980" s="54">
        <f t="shared" si="435"/>
        <v>0</v>
      </c>
      <c r="BK1980" s="54">
        <f t="shared" si="423"/>
        <v>0</v>
      </c>
      <c r="BL1980" s="54">
        <f t="shared" si="428"/>
        <v>0</v>
      </c>
      <c r="BM1980" s="54">
        <f t="shared" si="429"/>
        <v>0</v>
      </c>
      <c r="BN1980" s="54" t="str">
        <f t="shared" si="430"/>
        <v>ne</v>
      </c>
      <c r="BO1980" s="54" t="str">
        <f t="shared" si="431"/>
        <v>ne</v>
      </c>
      <c r="BP1980" s="54" t="str">
        <f t="shared" si="431"/>
        <v>ne</v>
      </c>
      <c r="BQ1980" s="54" t="str">
        <f t="shared" si="432"/>
        <v>ne</v>
      </c>
      <c r="BR1980" s="54" t="str">
        <f t="shared" si="433"/>
        <v>ne</v>
      </c>
      <c r="BS1980" s="54" t="str">
        <f t="shared" si="424"/>
        <v>ne</v>
      </c>
    </row>
    <row r="1981" spans="2:71" x14ac:dyDescent="0.2">
      <c r="B1981" s="54" t="e">
        <f>VLOOKUP(E1981,'VPS1'!$J$10:$J$29,1,FALSE)</f>
        <v>#N/A</v>
      </c>
      <c r="C1981" s="131" t="str">
        <f t="shared" si="425"/>
        <v/>
      </c>
      <c r="D1981" s="132"/>
      <c r="E1981" s="132"/>
      <c r="F1981" s="55"/>
      <c r="G1981" s="132"/>
      <c r="H1981" s="132"/>
      <c r="I1981" s="132"/>
      <c r="J1981" s="132"/>
      <c r="K1981" s="132"/>
      <c r="L1981" s="133"/>
      <c r="M1981" s="134"/>
      <c r="N1981" s="132"/>
      <c r="O1981" s="132"/>
      <c r="P1981" s="134" t="str">
        <f t="shared" si="426"/>
        <v>nepildyti</v>
      </c>
      <c r="Q1981" s="135" t="str">
        <f t="shared" si="42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34"/>
        <v>0</v>
      </c>
      <c r="BH1981" s="54">
        <f t="shared" si="427"/>
        <v>0</v>
      </c>
      <c r="BI1981" s="54">
        <f t="shared" si="422"/>
        <v>0</v>
      </c>
      <c r="BJ1981" s="54">
        <f t="shared" si="435"/>
        <v>0</v>
      </c>
      <c r="BK1981" s="54">
        <f t="shared" si="423"/>
        <v>0</v>
      </c>
      <c r="BL1981" s="54">
        <f t="shared" si="428"/>
        <v>0</v>
      </c>
      <c r="BM1981" s="54">
        <f t="shared" si="429"/>
        <v>0</v>
      </c>
      <c r="BN1981" s="54" t="str">
        <f t="shared" si="430"/>
        <v>ne</v>
      </c>
      <c r="BO1981" s="54" t="str">
        <f t="shared" si="431"/>
        <v>ne</v>
      </c>
      <c r="BP1981" s="54" t="str">
        <f t="shared" si="431"/>
        <v>ne</v>
      </c>
      <c r="BQ1981" s="54" t="str">
        <f t="shared" si="432"/>
        <v>ne</v>
      </c>
      <c r="BR1981" s="54" t="str">
        <f t="shared" si="433"/>
        <v>ne</v>
      </c>
      <c r="BS1981" s="54" t="str">
        <f t="shared" si="424"/>
        <v>ne</v>
      </c>
    </row>
    <row r="1982" spans="2:71" x14ac:dyDescent="0.2">
      <c r="B1982" s="54" t="e">
        <f>VLOOKUP(E1982,'VPS1'!$J$10:$J$29,1,FALSE)</f>
        <v>#N/A</v>
      </c>
      <c r="C1982" s="131" t="str">
        <f t="shared" si="425"/>
        <v/>
      </c>
      <c r="D1982" s="132"/>
      <c r="E1982" s="132"/>
      <c r="F1982" s="55"/>
      <c r="G1982" s="132"/>
      <c r="H1982" s="132"/>
      <c r="I1982" s="132"/>
      <c r="J1982" s="132"/>
      <c r="K1982" s="132"/>
      <c r="L1982" s="133"/>
      <c r="M1982" s="134"/>
      <c r="N1982" s="132"/>
      <c r="O1982" s="132"/>
      <c r="P1982" s="134" t="str">
        <f t="shared" si="426"/>
        <v>nepildyti</v>
      </c>
      <c r="Q1982" s="135" t="str">
        <f t="shared" si="42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34"/>
        <v>0</v>
      </c>
      <c r="BH1982" s="54">
        <f t="shared" si="427"/>
        <v>0</v>
      </c>
      <c r="BI1982" s="54">
        <f t="shared" si="422"/>
        <v>0</v>
      </c>
      <c r="BJ1982" s="54">
        <f t="shared" si="435"/>
        <v>0</v>
      </c>
      <c r="BK1982" s="54">
        <f t="shared" si="423"/>
        <v>0</v>
      </c>
      <c r="BL1982" s="54">
        <f t="shared" si="428"/>
        <v>0</v>
      </c>
      <c r="BM1982" s="54">
        <f t="shared" si="429"/>
        <v>0</v>
      </c>
      <c r="BN1982" s="54" t="str">
        <f t="shared" si="430"/>
        <v>ne</v>
      </c>
      <c r="BO1982" s="54" t="str">
        <f t="shared" si="431"/>
        <v>ne</v>
      </c>
      <c r="BP1982" s="54" t="str">
        <f t="shared" si="431"/>
        <v>ne</v>
      </c>
      <c r="BQ1982" s="54" t="str">
        <f t="shared" si="432"/>
        <v>ne</v>
      </c>
      <c r="BR1982" s="54" t="str">
        <f t="shared" si="433"/>
        <v>ne</v>
      </c>
      <c r="BS1982" s="54" t="str">
        <f t="shared" si="424"/>
        <v>ne</v>
      </c>
    </row>
    <row r="1983" spans="2:71" x14ac:dyDescent="0.2">
      <c r="B1983" s="54" t="e">
        <f>VLOOKUP(E1983,'VPS1'!$J$10:$J$29,1,FALSE)</f>
        <v>#N/A</v>
      </c>
      <c r="C1983" s="131" t="str">
        <f t="shared" si="425"/>
        <v/>
      </c>
      <c r="D1983" s="132"/>
      <c r="E1983" s="132"/>
      <c r="F1983" s="55"/>
      <c r="G1983" s="132"/>
      <c r="H1983" s="132"/>
      <c r="I1983" s="132"/>
      <c r="J1983" s="132"/>
      <c r="K1983" s="132"/>
      <c r="L1983" s="133"/>
      <c r="M1983" s="134"/>
      <c r="N1983" s="132"/>
      <c r="O1983" s="132"/>
      <c r="P1983" s="134" t="str">
        <f t="shared" si="426"/>
        <v>nepildyti</v>
      </c>
      <c r="Q1983" s="135" t="str">
        <f t="shared" si="42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34"/>
        <v>0</v>
      </c>
      <c r="BH1983" s="54">
        <f t="shared" si="427"/>
        <v>0</v>
      </c>
      <c r="BI1983" s="54">
        <f t="shared" si="422"/>
        <v>0</v>
      </c>
      <c r="BJ1983" s="54">
        <f t="shared" si="435"/>
        <v>0</v>
      </c>
      <c r="BK1983" s="54">
        <f t="shared" si="423"/>
        <v>0</v>
      </c>
      <c r="BL1983" s="54">
        <f t="shared" si="428"/>
        <v>0</v>
      </c>
      <c r="BM1983" s="54">
        <f t="shared" si="429"/>
        <v>0</v>
      </c>
      <c r="BN1983" s="54" t="str">
        <f t="shared" si="430"/>
        <v>ne</v>
      </c>
      <c r="BO1983" s="54" t="str">
        <f t="shared" si="431"/>
        <v>ne</v>
      </c>
      <c r="BP1983" s="54" t="str">
        <f t="shared" si="431"/>
        <v>ne</v>
      </c>
      <c r="BQ1983" s="54" t="str">
        <f t="shared" si="432"/>
        <v>ne</v>
      </c>
      <c r="BR1983" s="54" t="str">
        <f t="shared" si="433"/>
        <v>ne</v>
      </c>
      <c r="BS1983" s="54" t="str">
        <f t="shared" si="424"/>
        <v>ne</v>
      </c>
    </row>
    <row r="1984" spans="2:71" x14ac:dyDescent="0.2">
      <c r="B1984" s="54" t="e">
        <f>VLOOKUP(E1984,'VPS1'!$J$10:$J$29,1,FALSE)</f>
        <v>#N/A</v>
      </c>
      <c r="C1984" s="131" t="str">
        <f t="shared" si="425"/>
        <v/>
      </c>
      <c r="D1984" s="132"/>
      <c r="E1984" s="132"/>
      <c r="F1984" s="55"/>
      <c r="G1984" s="132"/>
      <c r="H1984" s="132"/>
      <c r="I1984" s="132"/>
      <c r="J1984" s="132"/>
      <c r="K1984" s="132"/>
      <c r="L1984" s="133"/>
      <c r="M1984" s="134"/>
      <c r="N1984" s="132"/>
      <c r="O1984" s="132"/>
      <c r="P1984" s="134" t="str">
        <f t="shared" si="426"/>
        <v>nepildyti</v>
      </c>
      <c r="Q1984" s="135" t="str">
        <f t="shared" si="42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34"/>
        <v>0</v>
      </c>
      <c r="BH1984" s="54">
        <f t="shared" si="427"/>
        <v>0</v>
      </c>
      <c r="BI1984" s="54">
        <f t="shared" si="422"/>
        <v>0</v>
      </c>
      <c r="BJ1984" s="54">
        <f t="shared" si="435"/>
        <v>0</v>
      </c>
      <c r="BK1984" s="54">
        <f t="shared" si="423"/>
        <v>0</v>
      </c>
      <c r="BL1984" s="54">
        <f t="shared" si="428"/>
        <v>0</v>
      </c>
      <c r="BM1984" s="54">
        <f t="shared" si="429"/>
        <v>0</v>
      </c>
      <c r="BN1984" s="54" t="str">
        <f t="shared" si="430"/>
        <v>ne</v>
      </c>
      <c r="BO1984" s="54" t="str">
        <f t="shared" si="431"/>
        <v>ne</v>
      </c>
      <c r="BP1984" s="54" t="str">
        <f t="shared" si="431"/>
        <v>ne</v>
      </c>
      <c r="BQ1984" s="54" t="str">
        <f t="shared" si="432"/>
        <v>ne</v>
      </c>
      <c r="BR1984" s="54" t="str">
        <f t="shared" si="433"/>
        <v>ne</v>
      </c>
      <c r="BS1984" s="54" t="str">
        <f t="shared" si="424"/>
        <v>ne</v>
      </c>
    </row>
    <row r="1985" spans="2:71" x14ac:dyDescent="0.2">
      <c r="B1985" s="54" t="e">
        <f>VLOOKUP(E1985,'VPS1'!$J$10:$J$29,1,FALSE)</f>
        <v>#N/A</v>
      </c>
      <c r="C1985" s="131" t="str">
        <f t="shared" si="425"/>
        <v/>
      </c>
      <c r="D1985" s="132"/>
      <c r="E1985" s="132"/>
      <c r="F1985" s="55"/>
      <c r="G1985" s="132"/>
      <c r="H1985" s="132"/>
      <c r="I1985" s="132"/>
      <c r="J1985" s="132"/>
      <c r="K1985" s="132"/>
      <c r="L1985" s="133"/>
      <c r="M1985" s="134"/>
      <c r="N1985" s="132"/>
      <c r="O1985" s="132"/>
      <c r="P1985" s="134" t="str">
        <f t="shared" si="426"/>
        <v>nepildyti</v>
      </c>
      <c r="Q1985" s="135" t="str">
        <f t="shared" si="42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34"/>
        <v>0</v>
      </c>
      <c r="BH1985" s="54">
        <f t="shared" si="427"/>
        <v>0</v>
      </c>
      <c r="BI1985" s="54">
        <f t="shared" si="422"/>
        <v>0</v>
      </c>
      <c r="BJ1985" s="54">
        <f t="shared" si="435"/>
        <v>0</v>
      </c>
      <c r="BK1985" s="54">
        <f t="shared" si="423"/>
        <v>0</v>
      </c>
      <c r="BL1985" s="54">
        <f t="shared" si="428"/>
        <v>0</v>
      </c>
      <c r="BM1985" s="54">
        <f t="shared" si="429"/>
        <v>0</v>
      </c>
      <c r="BN1985" s="54" t="str">
        <f t="shared" si="430"/>
        <v>ne</v>
      </c>
      <c r="BO1985" s="54" t="str">
        <f t="shared" si="431"/>
        <v>ne</v>
      </c>
      <c r="BP1985" s="54" t="str">
        <f t="shared" si="431"/>
        <v>ne</v>
      </c>
      <c r="BQ1985" s="54" t="str">
        <f t="shared" si="432"/>
        <v>ne</v>
      </c>
      <c r="BR1985" s="54" t="str">
        <f t="shared" si="433"/>
        <v>ne</v>
      </c>
      <c r="BS1985" s="54" t="str">
        <f t="shared" si="424"/>
        <v>ne</v>
      </c>
    </row>
    <row r="1986" spans="2:71" x14ac:dyDescent="0.2">
      <c r="B1986" s="54" t="e">
        <f>VLOOKUP(E1986,'VPS1'!$J$10:$J$29,1,FALSE)</f>
        <v>#N/A</v>
      </c>
      <c r="C1986" s="131" t="str">
        <f t="shared" si="425"/>
        <v/>
      </c>
      <c r="D1986" s="132"/>
      <c r="E1986" s="132"/>
      <c r="F1986" s="55"/>
      <c r="G1986" s="132"/>
      <c r="H1986" s="132"/>
      <c r="I1986" s="132"/>
      <c r="J1986" s="132"/>
      <c r="K1986" s="132"/>
      <c r="L1986" s="133"/>
      <c r="M1986" s="134"/>
      <c r="N1986" s="132"/>
      <c r="O1986" s="132"/>
      <c r="P1986" s="134" t="str">
        <f t="shared" si="426"/>
        <v>nepildyti</v>
      </c>
      <c r="Q1986" s="135" t="str">
        <f t="shared" si="42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34"/>
        <v>0</v>
      </c>
      <c r="BH1986" s="54">
        <f t="shared" si="427"/>
        <v>0</v>
      </c>
      <c r="BI1986" s="54">
        <f t="shared" si="422"/>
        <v>0</v>
      </c>
      <c r="BJ1986" s="54">
        <f t="shared" si="435"/>
        <v>0</v>
      </c>
      <c r="BK1986" s="54">
        <f t="shared" si="423"/>
        <v>0</v>
      </c>
      <c r="BL1986" s="54">
        <f t="shared" si="428"/>
        <v>0</v>
      </c>
      <c r="BM1986" s="54">
        <f t="shared" si="429"/>
        <v>0</v>
      </c>
      <c r="BN1986" s="54" t="str">
        <f t="shared" si="430"/>
        <v>ne</v>
      </c>
      <c r="BO1986" s="54" t="str">
        <f t="shared" si="431"/>
        <v>ne</v>
      </c>
      <c r="BP1986" s="54" t="str">
        <f t="shared" si="431"/>
        <v>ne</v>
      </c>
      <c r="BQ1986" s="54" t="str">
        <f t="shared" si="432"/>
        <v>ne</v>
      </c>
      <c r="BR1986" s="54" t="str">
        <f t="shared" si="433"/>
        <v>ne</v>
      </c>
      <c r="BS1986" s="54" t="str">
        <f t="shared" si="424"/>
        <v>ne</v>
      </c>
    </row>
    <row r="1987" spans="2:71" x14ac:dyDescent="0.2">
      <c r="B1987" s="54" t="e">
        <f>VLOOKUP(E1987,'VPS1'!$J$10:$J$29,1,FALSE)</f>
        <v>#N/A</v>
      </c>
      <c r="C1987" s="131" t="str">
        <f t="shared" si="425"/>
        <v/>
      </c>
      <c r="D1987" s="132"/>
      <c r="E1987" s="132"/>
      <c r="F1987" s="55"/>
      <c r="G1987" s="132"/>
      <c r="H1987" s="132"/>
      <c r="I1987" s="132"/>
      <c r="J1987" s="132"/>
      <c r="K1987" s="132"/>
      <c r="L1987" s="133"/>
      <c r="M1987" s="134"/>
      <c r="N1987" s="132"/>
      <c r="O1987" s="132"/>
      <c r="P1987" s="134" t="str">
        <f t="shared" si="426"/>
        <v>nepildyti</v>
      </c>
      <c r="Q1987" s="135" t="str">
        <f t="shared" si="42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34"/>
        <v>0</v>
      </c>
      <c r="BH1987" s="54">
        <f t="shared" si="427"/>
        <v>0</v>
      </c>
      <c r="BI1987" s="54">
        <f t="shared" si="422"/>
        <v>0</v>
      </c>
      <c r="BJ1987" s="54">
        <f t="shared" si="435"/>
        <v>0</v>
      </c>
      <c r="BK1987" s="54">
        <f t="shared" si="423"/>
        <v>0</v>
      </c>
      <c r="BL1987" s="54">
        <f t="shared" si="428"/>
        <v>0</v>
      </c>
      <c r="BM1987" s="54">
        <f t="shared" si="429"/>
        <v>0</v>
      </c>
      <c r="BN1987" s="54" t="str">
        <f t="shared" si="430"/>
        <v>ne</v>
      </c>
      <c r="BO1987" s="54" t="str">
        <f t="shared" si="431"/>
        <v>ne</v>
      </c>
      <c r="BP1987" s="54" t="str">
        <f t="shared" si="431"/>
        <v>ne</v>
      </c>
      <c r="BQ1987" s="54" t="str">
        <f t="shared" si="432"/>
        <v>ne</v>
      </c>
      <c r="BR1987" s="54" t="str">
        <f t="shared" si="433"/>
        <v>ne</v>
      </c>
      <c r="BS1987" s="54" t="str">
        <f t="shared" si="424"/>
        <v>ne</v>
      </c>
    </row>
    <row r="1988" spans="2:71" x14ac:dyDescent="0.2">
      <c r="B1988" s="54" t="e">
        <f>VLOOKUP(E1988,'VPS1'!$J$10:$J$29,1,FALSE)</f>
        <v>#N/A</v>
      </c>
      <c r="C1988" s="131" t="str">
        <f t="shared" si="425"/>
        <v/>
      </c>
      <c r="D1988" s="132"/>
      <c r="E1988" s="132"/>
      <c r="F1988" s="55"/>
      <c r="G1988" s="132"/>
      <c r="H1988" s="132"/>
      <c r="I1988" s="132"/>
      <c r="J1988" s="132"/>
      <c r="K1988" s="132"/>
      <c r="L1988" s="133"/>
      <c r="M1988" s="134"/>
      <c r="N1988" s="132"/>
      <c r="O1988" s="132"/>
      <c r="P1988" s="134" t="str">
        <f t="shared" si="426"/>
        <v>nepildyti</v>
      </c>
      <c r="Q1988" s="135" t="str">
        <f t="shared" si="42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34"/>
        <v>0</v>
      </c>
      <c r="BH1988" s="54">
        <f t="shared" si="427"/>
        <v>0</v>
      </c>
      <c r="BI1988" s="54">
        <f t="shared" si="422"/>
        <v>0</v>
      </c>
      <c r="BJ1988" s="54">
        <f t="shared" si="435"/>
        <v>0</v>
      </c>
      <c r="BK1988" s="54">
        <f t="shared" si="423"/>
        <v>0</v>
      </c>
      <c r="BL1988" s="54">
        <f t="shared" si="428"/>
        <v>0</v>
      </c>
      <c r="BM1988" s="54">
        <f t="shared" si="429"/>
        <v>0</v>
      </c>
      <c r="BN1988" s="54" t="str">
        <f t="shared" si="430"/>
        <v>ne</v>
      </c>
      <c r="BO1988" s="54" t="str">
        <f t="shared" si="431"/>
        <v>ne</v>
      </c>
      <c r="BP1988" s="54" t="str">
        <f t="shared" si="431"/>
        <v>ne</v>
      </c>
      <c r="BQ1988" s="54" t="str">
        <f t="shared" si="432"/>
        <v>ne</v>
      </c>
      <c r="BR1988" s="54" t="str">
        <f t="shared" si="433"/>
        <v>ne</v>
      </c>
      <c r="BS1988" s="54" t="str">
        <f t="shared" si="424"/>
        <v>ne</v>
      </c>
    </row>
    <row r="1989" spans="2:71" x14ac:dyDescent="0.2">
      <c r="B1989" s="54" t="e">
        <f>VLOOKUP(E1989,'VPS1'!$J$10:$J$29,1,FALSE)</f>
        <v>#N/A</v>
      </c>
      <c r="C1989" s="131" t="str">
        <f t="shared" si="425"/>
        <v/>
      </c>
      <c r="D1989" s="132"/>
      <c r="E1989" s="132"/>
      <c r="F1989" s="55"/>
      <c r="G1989" s="132"/>
      <c r="H1989" s="132"/>
      <c r="I1989" s="132"/>
      <c r="J1989" s="132"/>
      <c r="K1989" s="132"/>
      <c r="L1989" s="133"/>
      <c r="M1989" s="134"/>
      <c r="N1989" s="132"/>
      <c r="O1989" s="132"/>
      <c r="P1989" s="134" t="str">
        <f t="shared" si="426"/>
        <v>nepildyti</v>
      </c>
      <c r="Q1989" s="135" t="str">
        <f t="shared" si="42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34"/>
        <v>0</v>
      </c>
      <c r="BH1989" s="54">
        <f t="shared" si="427"/>
        <v>0</v>
      </c>
      <c r="BI1989" s="54">
        <f t="shared" si="422"/>
        <v>0</v>
      </c>
      <c r="BJ1989" s="54">
        <f t="shared" si="435"/>
        <v>0</v>
      </c>
      <c r="BK1989" s="54">
        <f t="shared" si="423"/>
        <v>0</v>
      </c>
      <c r="BL1989" s="54">
        <f t="shared" si="428"/>
        <v>0</v>
      </c>
      <c r="BM1989" s="54">
        <f t="shared" si="429"/>
        <v>0</v>
      </c>
      <c r="BN1989" s="54" t="str">
        <f t="shared" si="430"/>
        <v>ne</v>
      </c>
      <c r="BO1989" s="54" t="str">
        <f t="shared" si="431"/>
        <v>ne</v>
      </c>
      <c r="BP1989" s="54" t="str">
        <f t="shared" si="431"/>
        <v>ne</v>
      </c>
      <c r="BQ1989" s="54" t="str">
        <f t="shared" si="432"/>
        <v>ne</v>
      </c>
      <c r="BR1989" s="54" t="str">
        <f t="shared" si="433"/>
        <v>ne</v>
      </c>
      <c r="BS1989" s="54" t="str">
        <f t="shared" si="424"/>
        <v>ne</v>
      </c>
    </row>
    <row r="1990" spans="2:71" x14ac:dyDescent="0.2">
      <c r="B1990" s="54" t="e">
        <f>VLOOKUP(E1990,'VPS1'!$J$10:$J$29,1,FALSE)</f>
        <v>#N/A</v>
      </c>
      <c r="C1990" s="131" t="str">
        <f t="shared" si="425"/>
        <v/>
      </c>
      <c r="D1990" s="132"/>
      <c r="E1990" s="132"/>
      <c r="F1990" s="55"/>
      <c r="G1990" s="132"/>
      <c r="H1990" s="132"/>
      <c r="I1990" s="132"/>
      <c r="J1990" s="132"/>
      <c r="K1990" s="132"/>
      <c r="L1990" s="133"/>
      <c r="M1990" s="134"/>
      <c r="N1990" s="132"/>
      <c r="O1990" s="132"/>
      <c r="P1990" s="134" t="str">
        <f t="shared" si="426"/>
        <v>nepildyti</v>
      </c>
      <c r="Q1990" s="135" t="str">
        <f t="shared" si="42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34"/>
        <v>0</v>
      </c>
      <c r="BH1990" s="54">
        <f t="shared" si="427"/>
        <v>0</v>
      </c>
      <c r="BI1990" s="54">
        <f t="shared" si="422"/>
        <v>0</v>
      </c>
      <c r="BJ1990" s="54">
        <f t="shared" si="435"/>
        <v>0</v>
      </c>
      <c r="BK1990" s="54">
        <f t="shared" si="423"/>
        <v>0</v>
      </c>
      <c r="BL1990" s="54">
        <f t="shared" si="428"/>
        <v>0</v>
      </c>
      <c r="BM1990" s="54">
        <f t="shared" si="429"/>
        <v>0</v>
      </c>
      <c r="BN1990" s="54" t="str">
        <f t="shared" si="430"/>
        <v>ne</v>
      </c>
      <c r="BO1990" s="54" t="str">
        <f t="shared" si="431"/>
        <v>ne</v>
      </c>
      <c r="BP1990" s="54" t="str">
        <f t="shared" si="431"/>
        <v>ne</v>
      </c>
      <c r="BQ1990" s="54" t="str">
        <f t="shared" si="432"/>
        <v>ne</v>
      </c>
      <c r="BR1990" s="54" t="str">
        <f t="shared" si="433"/>
        <v>ne</v>
      </c>
      <c r="BS1990" s="54" t="str">
        <f t="shared" si="424"/>
        <v>ne</v>
      </c>
    </row>
    <row r="1991" spans="2:71" x14ac:dyDescent="0.2">
      <c r="B1991" s="54" t="e">
        <f>VLOOKUP(E1991,'VPS1'!$J$10:$J$29,1,FALSE)</f>
        <v>#N/A</v>
      </c>
      <c r="C1991" s="131" t="str">
        <f t="shared" si="425"/>
        <v/>
      </c>
      <c r="D1991" s="132"/>
      <c r="E1991" s="132"/>
      <c r="F1991" s="55"/>
      <c r="G1991" s="132"/>
      <c r="H1991" s="132"/>
      <c r="I1991" s="132"/>
      <c r="J1991" s="132"/>
      <c r="K1991" s="132"/>
      <c r="L1991" s="133"/>
      <c r="M1991" s="134"/>
      <c r="N1991" s="132"/>
      <c r="O1991" s="132"/>
      <c r="P1991" s="134" t="str">
        <f t="shared" si="426"/>
        <v>nepildyti</v>
      </c>
      <c r="Q1991" s="135" t="str">
        <f t="shared" si="426"/>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34"/>
        <v>0</v>
      </c>
      <c r="BH1991" s="54">
        <f t="shared" si="427"/>
        <v>0</v>
      </c>
      <c r="BI1991" s="54">
        <f t="shared" si="422"/>
        <v>0</v>
      </c>
      <c r="BJ1991" s="54">
        <f t="shared" si="435"/>
        <v>0</v>
      </c>
      <c r="BK1991" s="54">
        <f t="shared" si="423"/>
        <v>0</v>
      </c>
      <c r="BL1991" s="54">
        <f t="shared" si="428"/>
        <v>0</v>
      </c>
      <c r="BM1991" s="54">
        <f t="shared" si="429"/>
        <v>0</v>
      </c>
      <c r="BN1991" s="54" t="str">
        <f t="shared" si="430"/>
        <v>ne</v>
      </c>
      <c r="BO1991" s="54" t="str">
        <f t="shared" si="431"/>
        <v>ne</v>
      </c>
      <c r="BP1991" s="54" t="str">
        <f t="shared" si="431"/>
        <v>ne</v>
      </c>
      <c r="BQ1991" s="54" t="str">
        <f t="shared" si="432"/>
        <v>ne</v>
      </c>
      <c r="BR1991" s="54" t="str">
        <f t="shared" si="433"/>
        <v>ne</v>
      </c>
      <c r="BS1991" s="54" t="str">
        <f t="shared" si="424"/>
        <v>ne</v>
      </c>
    </row>
    <row r="1992" spans="2:71" x14ac:dyDescent="0.2">
      <c r="B1992" s="54" t="e">
        <f>VLOOKUP(E1992,'VPS1'!$J$10:$J$29,1,FALSE)</f>
        <v>#N/A</v>
      </c>
      <c r="C1992" s="131" t="str">
        <f t="shared" si="425"/>
        <v/>
      </c>
      <c r="D1992" s="132"/>
      <c r="E1992" s="132"/>
      <c r="F1992" s="55"/>
      <c r="G1992" s="132"/>
      <c r="H1992" s="132"/>
      <c r="I1992" s="132"/>
      <c r="J1992" s="132"/>
      <c r="K1992" s="132"/>
      <c r="L1992" s="133"/>
      <c r="M1992" s="134"/>
      <c r="N1992" s="132"/>
      <c r="O1992" s="132"/>
      <c r="P1992" s="134" t="str">
        <f t="shared" si="426"/>
        <v>nepildyti</v>
      </c>
      <c r="Q1992" s="135" t="str">
        <f t="shared" si="426"/>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34"/>
        <v>0</v>
      </c>
      <c r="BH1992" s="54">
        <f t="shared" si="427"/>
        <v>0</v>
      </c>
      <c r="BI1992" s="54">
        <f t="shared" si="422"/>
        <v>0</v>
      </c>
      <c r="BJ1992" s="54">
        <f t="shared" si="435"/>
        <v>0</v>
      </c>
      <c r="BK1992" s="54">
        <f t="shared" si="423"/>
        <v>0</v>
      </c>
      <c r="BL1992" s="54">
        <f t="shared" si="428"/>
        <v>0</v>
      </c>
      <c r="BM1992" s="54">
        <f t="shared" si="429"/>
        <v>0</v>
      </c>
      <c r="BN1992" s="54" t="str">
        <f t="shared" si="430"/>
        <v>ne</v>
      </c>
      <c r="BO1992" s="54" t="str">
        <f t="shared" si="431"/>
        <v>ne</v>
      </c>
      <c r="BP1992" s="54" t="str">
        <f t="shared" si="431"/>
        <v>ne</v>
      </c>
      <c r="BQ1992" s="54" t="str">
        <f t="shared" si="432"/>
        <v>ne</v>
      </c>
      <c r="BR1992" s="54" t="str">
        <f t="shared" si="433"/>
        <v>ne</v>
      </c>
      <c r="BS1992" s="54" t="str">
        <f t="shared" si="424"/>
        <v>ne</v>
      </c>
    </row>
    <row r="1993" spans="2:71" x14ac:dyDescent="0.2">
      <c r="B1993" s="54" t="e">
        <f>VLOOKUP(E1993,'VPS1'!$J$10:$J$29,1,FALSE)</f>
        <v>#N/A</v>
      </c>
      <c r="C1993" s="131" t="str">
        <f t="shared" si="425"/>
        <v/>
      </c>
      <c r="D1993" s="132"/>
      <c r="E1993" s="132"/>
      <c r="F1993" s="55"/>
      <c r="G1993" s="132"/>
      <c r="H1993" s="132"/>
      <c r="I1993" s="132"/>
      <c r="J1993" s="132"/>
      <c r="K1993" s="132"/>
      <c r="L1993" s="133"/>
      <c r="M1993" s="134"/>
      <c r="N1993" s="132"/>
      <c r="O1993" s="132"/>
      <c r="P1993" s="134" t="str">
        <f t="shared" si="426"/>
        <v>nepildyti</v>
      </c>
      <c r="Q1993" s="135" t="str">
        <f t="shared" si="426"/>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34"/>
        <v>0</v>
      </c>
      <c r="BH1993" s="54">
        <f t="shared" si="427"/>
        <v>0</v>
      </c>
      <c r="BI1993" s="54">
        <f t="shared" si="422"/>
        <v>0</v>
      </c>
      <c r="BJ1993" s="54">
        <f t="shared" si="435"/>
        <v>0</v>
      </c>
      <c r="BK1993" s="54">
        <f t="shared" si="423"/>
        <v>0</v>
      </c>
      <c r="BL1993" s="54">
        <f t="shared" si="428"/>
        <v>0</v>
      </c>
      <c r="BM1993" s="54">
        <f t="shared" si="429"/>
        <v>0</v>
      </c>
      <c r="BN1993" s="54" t="str">
        <f t="shared" si="430"/>
        <v>ne</v>
      </c>
      <c r="BO1993" s="54" t="str">
        <f t="shared" si="431"/>
        <v>ne</v>
      </c>
      <c r="BP1993" s="54" t="str">
        <f t="shared" si="431"/>
        <v>ne</v>
      </c>
      <c r="BQ1993" s="54" t="str">
        <f t="shared" si="432"/>
        <v>ne</v>
      </c>
      <c r="BR1993" s="54" t="str">
        <f t="shared" si="433"/>
        <v>ne</v>
      </c>
      <c r="BS1993" s="54" t="str">
        <f t="shared" si="424"/>
        <v>ne</v>
      </c>
    </row>
    <row r="1994" spans="2:71" x14ac:dyDescent="0.2">
      <c r="B1994" s="54" t="e">
        <f>VLOOKUP(E1994,'VPS1'!$J$10:$J$29,1,FALSE)</f>
        <v>#N/A</v>
      </c>
      <c r="C1994" s="131" t="str">
        <f t="shared" si="425"/>
        <v/>
      </c>
      <c r="D1994" s="132"/>
      <c r="E1994" s="132"/>
      <c r="F1994" s="55"/>
      <c r="G1994" s="132"/>
      <c r="H1994" s="132"/>
      <c r="I1994" s="132"/>
      <c r="J1994" s="132"/>
      <c r="K1994" s="132"/>
      <c r="L1994" s="133"/>
      <c r="M1994" s="134"/>
      <c r="N1994" s="132"/>
      <c r="O1994" s="132"/>
      <c r="P1994" s="134" t="str">
        <f t="shared" si="426"/>
        <v>nepildyti</v>
      </c>
      <c r="Q1994" s="135" t="str">
        <f t="shared" si="426"/>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34"/>
        <v>0</v>
      </c>
      <c r="BH1994" s="54">
        <f t="shared" si="427"/>
        <v>0</v>
      </c>
      <c r="BI1994" s="54">
        <f t="shared" ref="BI1994:BI2057" si="436">IF($AH1994&gt;0,YEAR($AH1994),)</f>
        <v>0</v>
      </c>
      <c r="BJ1994" s="54">
        <f t="shared" si="435"/>
        <v>0</v>
      </c>
      <c r="BK1994" s="54">
        <f t="shared" ref="BK1994:BK2057" si="437">IF($AJ1994&gt;0,YEAR($AJ1994),)</f>
        <v>0</v>
      </c>
      <c r="BL1994" s="54">
        <f t="shared" si="428"/>
        <v>0</v>
      </c>
      <c r="BM1994" s="54">
        <f t="shared" si="429"/>
        <v>0</v>
      </c>
      <c r="BN1994" s="54" t="str">
        <f t="shared" si="430"/>
        <v>ne</v>
      </c>
      <c r="BO1994" s="54" t="str">
        <f t="shared" si="431"/>
        <v>ne</v>
      </c>
      <c r="BP1994" s="54" t="str">
        <f t="shared" si="431"/>
        <v>ne</v>
      </c>
      <c r="BQ1994" s="54" t="str">
        <f t="shared" si="432"/>
        <v>ne</v>
      </c>
      <c r="BR1994" s="54" t="str">
        <f t="shared" si="433"/>
        <v>ne</v>
      </c>
      <c r="BS1994" s="54" t="str">
        <f t="shared" ref="BS1994:BS2057" si="438">IF(BK1994&gt;0,"taip","ne")</f>
        <v>ne</v>
      </c>
    </row>
    <row r="1995" spans="2:71" x14ac:dyDescent="0.2">
      <c r="B1995" s="54" t="e">
        <f>VLOOKUP(E1995,'VPS1'!$J$10:$J$29,1,FALSE)</f>
        <v>#N/A</v>
      </c>
      <c r="C1995" s="131" t="str">
        <f t="shared" ref="C1995:C2058" si="439">LEFT(E1995,4)</f>
        <v/>
      </c>
      <c r="D1995" s="132"/>
      <c r="E1995" s="132"/>
      <c r="F1995" s="55"/>
      <c r="G1995" s="132"/>
      <c r="H1995" s="132"/>
      <c r="I1995" s="132"/>
      <c r="J1995" s="132"/>
      <c r="K1995" s="132"/>
      <c r="L1995" s="133"/>
      <c r="M1995" s="134"/>
      <c r="N1995" s="132"/>
      <c r="O1995" s="132"/>
      <c r="P1995" s="134" t="str">
        <f t="shared" ref="P1995:Q2058" si="440">IF($N1995="fizinis asmuo","užpildykite","nepildyti")</f>
        <v>nepildyti</v>
      </c>
      <c r="Q1995" s="135" t="str">
        <f t="shared" si="440"/>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34"/>
        <v>0</v>
      </c>
      <c r="BH1995" s="54">
        <f t="shared" ref="BH1995:BH2058" si="441">IF($AF1995&gt;0,YEAR($AF1995),)</f>
        <v>0</v>
      </c>
      <c r="BI1995" s="54">
        <f t="shared" si="436"/>
        <v>0</v>
      </c>
      <c r="BJ1995" s="54">
        <f t="shared" si="435"/>
        <v>0</v>
      </c>
      <c r="BK1995" s="54">
        <f t="shared" si="437"/>
        <v>0</v>
      </c>
      <c r="BL1995" s="54">
        <f t="shared" ref="BL1995:BL2058" si="442">IF($AK1995&gt;0,$AK1995,)</f>
        <v>0</v>
      </c>
      <c r="BM1995" s="54">
        <f t="shared" ref="BM1995:BM2058" si="443">IF($AL1995&gt;0,$AL1995,)</f>
        <v>0</v>
      </c>
      <c r="BN1995" s="54" t="str">
        <f t="shared" ref="BN1995:BN2058" si="444">IF(BH1995&gt;0,"taip","ne")</f>
        <v>ne</v>
      </c>
      <c r="BO1995" s="54" t="str">
        <f t="shared" ref="BO1995:BP2058" si="445">IF(BI1995&gt;0,"taip","ne")</f>
        <v>ne</v>
      </c>
      <c r="BP1995" s="54" t="str">
        <f t="shared" si="445"/>
        <v>ne</v>
      </c>
      <c r="BQ1995" s="54" t="str">
        <f t="shared" ref="BQ1995:BQ2058" si="446">IF(BL1995&gt;0,"taip","ne")</f>
        <v>ne</v>
      </c>
      <c r="BR1995" s="54" t="str">
        <f t="shared" ref="BR1995:BR2058" si="447">IF(BM1995&gt;0,"taip","ne")</f>
        <v>ne</v>
      </c>
      <c r="BS1995" s="54" t="str">
        <f t="shared" si="438"/>
        <v>ne</v>
      </c>
    </row>
    <row r="1996" spans="2:71" x14ac:dyDescent="0.2">
      <c r="B1996" s="54" t="e">
        <f>VLOOKUP(E1996,'VPS1'!$J$10:$J$29,1,FALSE)</f>
        <v>#N/A</v>
      </c>
      <c r="C1996" s="131" t="str">
        <f t="shared" si="439"/>
        <v/>
      </c>
      <c r="D1996" s="132"/>
      <c r="E1996" s="132"/>
      <c r="F1996" s="55"/>
      <c r="G1996" s="132"/>
      <c r="H1996" s="132"/>
      <c r="I1996" s="132"/>
      <c r="J1996" s="132"/>
      <c r="K1996" s="132"/>
      <c r="L1996" s="133"/>
      <c r="M1996" s="134"/>
      <c r="N1996" s="132"/>
      <c r="O1996" s="132"/>
      <c r="P1996" s="134" t="str">
        <f t="shared" si="440"/>
        <v>nepildyti</v>
      </c>
      <c r="Q1996" s="135" t="str">
        <f t="shared" si="44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34"/>
        <v>0</v>
      </c>
      <c r="BH1996" s="54">
        <f t="shared" si="441"/>
        <v>0</v>
      </c>
      <c r="BI1996" s="54">
        <f t="shared" si="436"/>
        <v>0</v>
      </c>
      <c r="BJ1996" s="54">
        <f t="shared" si="435"/>
        <v>0</v>
      </c>
      <c r="BK1996" s="54">
        <f t="shared" si="437"/>
        <v>0</v>
      </c>
      <c r="BL1996" s="54">
        <f t="shared" si="442"/>
        <v>0</v>
      </c>
      <c r="BM1996" s="54">
        <f t="shared" si="443"/>
        <v>0</v>
      </c>
      <c r="BN1996" s="54" t="str">
        <f t="shared" si="444"/>
        <v>ne</v>
      </c>
      <c r="BO1996" s="54" t="str">
        <f t="shared" si="445"/>
        <v>ne</v>
      </c>
      <c r="BP1996" s="54" t="str">
        <f t="shared" si="445"/>
        <v>ne</v>
      </c>
      <c r="BQ1996" s="54" t="str">
        <f t="shared" si="446"/>
        <v>ne</v>
      </c>
      <c r="BR1996" s="54" t="str">
        <f t="shared" si="447"/>
        <v>ne</v>
      </c>
      <c r="BS1996" s="54" t="str">
        <f t="shared" si="438"/>
        <v>ne</v>
      </c>
    </row>
    <row r="1997" spans="2:71" x14ac:dyDescent="0.2">
      <c r="B1997" s="54" t="e">
        <f>VLOOKUP(E1997,'VPS1'!$J$10:$J$29,1,FALSE)</f>
        <v>#N/A</v>
      </c>
      <c r="C1997" s="131" t="str">
        <f t="shared" si="439"/>
        <v/>
      </c>
      <c r="D1997" s="132"/>
      <c r="E1997" s="132"/>
      <c r="F1997" s="55"/>
      <c r="G1997" s="132"/>
      <c r="H1997" s="132"/>
      <c r="I1997" s="132"/>
      <c r="J1997" s="132"/>
      <c r="K1997" s="132"/>
      <c r="L1997" s="133"/>
      <c r="M1997" s="134"/>
      <c r="N1997" s="132"/>
      <c r="O1997" s="132"/>
      <c r="P1997" s="134" t="str">
        <f t="shared" si="440"/>
        <v>nepildyti</v>
      </c>
      <c r="Q1997" s="135" t="str">
        <f t="shared" si="44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34"/>
        <v>0</v>
      </c>
      <c r="BH1997" s="54">
        <f t="shared" si="441"/>
        <v>0</v>
      </c>
      <c r="BI1997" s="54">
        <f t="shared" si="436"/>
        <v>0</v>
      </c>
      <c r="BJ1997" s="54">
        <f t="shared" si="435"/>
        <v>0</v>
      </c>
      <c r="BK1997" s="54">
        <f t="shared" si="437"/>
        <v>0</v>
      </c>
      <c r="BL1997" s="54">
        <f t="shared" si="442"/>
        <v>0</v>
      </c>
      <c r="BM1997" s="54">
        <f t="shared" si="443"/>
        <v>0</v>
      </c>
      <c r="BN1997" s="54" t="str">
        <f t="shared" si="444"/>
        <v>ne</v>
      </c>
      <c r="BO1997" s="54" t="str">
        <f t="shared" si="445"/>
        <v>ne</v>
      </c>
      <c r="BP1997" s="54" t="str">
        <f t="shared" si="445"/>
        <v>ne</v>
      </c>
      <c r="BQ1997" s="54" t="str">
        <f t="shared" si="446"/>
        <v>ne</v>
      </c>
      <c r="BR1997" s="54" t="str">
        <f t="shared" si="447"/>
        <v>ne</v>
      </c>
      <c r="BS1997" s="54" t="str">
        <f t="shared" si="438"/>
        <v>ne</v>
      </c>
    </row>
    <row r="1998" spans="2:71" x14ac:dyDescent="0.2">
      <c r="B1998" s="54" t="e">
        <f>VLOOKUP(E1998,'VPS1'!$J$10:$J$29,1,FALSE)</f>
        <v>#N/A</v>
      </c>
      <c r="C1998" s="131" t="str">
        <f t="shared" si="439"/>
        <v/>
      </c>
      <c r="D1998" s="132"/>
      <c r="E1998" s="132"/>
      <c r="F1998" s="55"/>
      <c r="G1998" s="132"/>
      <c r="H1998" s="132"/>
      <c r="I1998" s="132"/>
      <c r="J1998" s="132"/>
      <c r="K1998" s="132"/>
      <c r="L1998" s="133"/>
      <c r="M1998" s="134"/>
      <c r="N1998" s="132"/>
      <c r="O1998" s="132"/>
      <c r="P1998" s="134" t="str">
        <f t="shared" si="440"/>
        <v>nepildyti</v>
      </c>
      <c r="Q1998" s="135" t="str">
        <f t="shared" si="44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34"/>
        <v>0</v>
      </c>
      <c r="BH1998" s="54">
        <f t="shared" si="441"/>
        <v>0</v>
      </c>
      <c r="BI1998" s="54">
        <f t="shared" si="436"/>
        <v>0</v>
      </c>
      <c r="BJ1998" s="54">
        <f t="shared" si="435"/>
        <v>0</v>
      </c>
      <c r="BK1998" s="54">
        <f t="shared" si="437"/>
        <v>0</v>
      </c>
      <c r="BL1998" s="54">
        <f t="shared" si="442"/>
        <v>0</v>
      </c>
      <c r="BM1998" s="54">
        <f t="shared" si="443"/>
        <v>0</v>
      </c>
      <c r="BN1998" s="54" t="str">
        <f t="shared" si="444"/>
        <v>ne</v>
      </c>
      <c r="BO1998" s="54" t="str">
        <f t="shared" si="445"/>
        <v>ne</v>
      </c>
      <c r="BP1998" s="54" t="str">
        <f t="shared" si="445"/>
        <v>ne</v>
      </c>
      <c r="BQ1998" s="54" t="str">
        <f t="shared" si="446"/>
        <v>ne</v>
      </c>
      <c r="BR1998" s="54" t="str">
        <f t="shared" si="447"/>
        <v>ne</v>
      </c>
      <c r="BS1998" s="54" t="str">
        <f t="shared" si="438"/>
        <v>ne</v>
      </c>
    </row>
    <row r="1999" spans="2:71" x14ac:dyDescent="0.2">
      <c r="B1999" s="54" t="e">
        <f>VLOOKUP(E1999,'VPS1'!$J$10:$J$29,1,FALSE)</f>
        <v>#N/A</v>
      </c>
      <c r="C1999" s="131" t="str">
        <f t="shared" si="439"/>
        <v/>
      </c>
      <c r="D1999" s="132"/>
      <c r="E1999" s="132"/>
      <c r="F1999" s="55"/>
      <c r="G1999" s="132"/>
      <c r="H1999" s="132"/>
      <c r="I1999" s="132"/>
      <c r="J1999" s="132"/>
      <c r="K1999" s="132"/>
      <c r="L1999" s="133"/>
      <c r="M1999" s="134"/>
      <c r="N1999" s="132"/>
      <c r="O1999" s="132"/>
      <c r="P1999" s="134" t="str">
        <f t="shared" si="440"/>
        <v>nepildyti</v>
      </c>
      <c r="Q1999" s="135" t="str">
        <f t="shared" si="44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34"/>
        <v>0</v>
      </c>
      <c r="BH1999" s="54">
        <f t="shared" si="441"/>
        <v>0</v>
      </c>
      <c r="BI1999" s="54">
        <f t="shared" si="436"/>
        <v>0</v>
      </c>
      <c r="BJ1999" s="54">
        <f t="shared" si="435"/>
        <v>0</v>
      </c>
      <c r="BK1999" s="54">
        <f t="shared" si="437"/>
        <v>0</v>
      </c>
      <c r="BL1999" s="54">
        <f t="shared" si="442"/>
        <v>0</v>
      </c>
      <c r="BM1999" s="54">
        <f t="shared" si="443"/>
        <v>0</v>
      </c>
      <c r="BN1999" s="54" t="str">
        <f t="shared" si="444"/>
        <v>ne</v>
      </c>
      <c r="BO1999" s="54" t="str">
        <f t="shared" si="445"/>
        <v>ne</v>
      </c>
      <c r="BP1999" s="54" t="str">
        <f t="shared" si="445"/>
        <v>ne</v>
      </c>
      <c r="BQ1999" s="54" t="str">
        <f t="shared" si="446"/>
        <v>ne</v>
      </c>
      <c r="BR1999" s="54" t="str">
        <f t="shared" si="447"/>
        <v>ne</v>
      </c>
      <c r="BS1999" s="54" t="str">
        <f t="shared" si="438"/>
        <v>ne</v>
      </c>
    </row>
    <row r="2000" spans="2:71" x14ac:dyDescent="0.2">
      <c r="B2000" s="54" t="e">
        <f>VLOOKUP(E2000,'VPS1'!$J$10:$J$29,1,FALSE)</f>
        <v>#N/A</v>
      </c>
      <c r="C2000" s="131" t="str">
        <f t="shared" si="439"/>
        <v/>
      </c>
      <c r="D2000" s="132"/>
      <c r="E2000" s="132"/>
      <c r="F2000" s="55"/>
      <c r="G2000" s="132"/>
      <c r="H2000" s="132"/>
      <c r="I2000" s="132"/>
      <c r="J2000" s="132"/>
      <c r="K2000" s="132"/>
      <c r="L2000" s="133"/>
      <c r="M2000" s="134"/>
      <c r="N2000" s="132"/>
      <c r="O2000" s="132"/>
      <c r="P2000" s="134" t="str">
        <f t="shared" si="440"/>
        <v>nepildyti</v>
      </c>
      <c r="Q2000" s="135" t="str">
        <f t="shared" si="44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34"/>
        <v>0</v>
      </c>
      <c r="BH2000" s="54">
        <f t="shared" si="441"/>
        <v>0</v>
      </c>
      <c r="BI2000" s="54">
        <f t="shared" si="436"/>
        <v>0</v>
      </c>
      <c r="BJ2000" s="54">
        <f t="shared" si="435"/>
        <v>0</v>
      </c>
      <c r="BK2000" s="54">
        <f t="shared" si="437"/>
        <v>0</v>
      </c>
      <c r="BL2000" s="54">
        <f t="shared" si="442"/>
        <v>0</v>
      </c>
      <c r="BM2000" s="54">
        <f t="shared" si="443"/>
        <v>0</v>
      </c>
      <c r="BN2000" s="54" t="str">
        <f t="shared" si="444"/>
        <v>ne</v>
      </c>
      <c r="BO2000" s="54" t="str">
        <f t="shared" si="445"/>
        <v>ne</v>
      </c>
      <c r="BP2000" s="54" t="str">
        <f t="shared" si="445"/>
        <v>ne</v>
      </c>
      <c r="BQ2000" s="54" t="str">
        <f t="shared" si="446"/>
        <v>ne</v>
      </c>
      <c r="BR2000" s="54" t="str">
        <f t="shared" si="447"/>
        <v>ne</v>
      </c>
      <c r="BS2000" s="54" t="str">
        <f t="shared" si="438"/>
        <v>ne</v>
      </c>
    </row>
    <row r="2001" spans="2:71" x14ac:dyDescent="0.2">
      <c r="B2001" s="54" t="e">
        <f>VLOOKUP(E2001,'VPS1'!$J$10:$J$29,1,FALSE)</f>
        <v>#N/A</v>
      </c>
      <c r="C2001" s="131" t="str">
        <f t="shared" si="439"/>
        <v/>
      </c>
      <c r="D2001" s="132"/>
      <c r="E2001" s="132"/>
      <c r="F2001" s="55"/>
      <c r="G2001" s="132"/>
      <c r="H2001" s="132"/>
      <c r="I2001" s="132"/>
      <c r="J2001" s="132"/>
      <c r="K2001" s="132"/>
      <c r="L2001" s="133"/>
      <c r="M2001" s="134"/>
      <c r="N2001" s="132"/>
      <c r="O2001" s="132"/>
      <c r="P2001" s="134" t="str">
        <f t="shared" si="440"/>
        <v>nepildyti</v>
      </c>
      <c r="Q2001" s="135" t="str">
        <f t="shared" si="44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34"/>
        <v>0</v>
      </c>
      <c r="BH2001" s="54">
        <f t="shared" si="441"/>
        <v>0</v>
      </c>
      <c r="BI2001" s="54">
        <f t="shared" si="436"/>
        <v>0</v>
      </c>
      <c r="BJ2001" s="54">
        <f t="shared" si="435"/>
        <v>0</v>
      </c>
      <c r="BK2001" s="54">
        <f t="shared" si="437"/>
        <v>0</v>
      </c>
      <c r="BL2001" s="54">
        <f t="shared" si="442"/>
        <v>0</v>
      </c>
      <c r="BM2001" s="54">
        <f t="shared" si="443"/>
        <v>0</v>
      </c>
      <c r="BN2001" s="54" t="str">
        <f t="shared" si="444"/>
        <v>ne</v>
      </c>
      <c r="BO2001" s="54" t="str">
        <f t="shared" si="445"/>
        <v>ne</v>
      </c>
      <c r="BP2001" s="54" t="str">
        <f t="shared" si="445"/>
        <v>ne</v>
      </c>
      <c r="BQ2001" s="54" t="str">
        <f t="shared" si="446"/>
        <v>ne</v>
      </c>
      <c r="BR2001" s="54" t="str">
        <f t="shared" si="447"/>
        <v>ne</v>
      </c>
      <c r="BS2001" s="54" t="str">
        <f t="shared" si="438"/>
        <v>ne</v>
      </c>
    </row>
    <row r="2002" spans="2:71" x14ac:dyDescent="0.2">
      <c r="B2002" s="54" t="e">
        <f>VLOOKUP(E2002,'VPS1'!$J$10:$J$29,1,FALSE)</f>
        <v>#N/A</v>
      </c>
      <c r="C2002" s="131" t="str">
        <f t="shared" si="439"/>
        <v/>
      </c>
      <c r="D2002" s="132"/>
      <c r="E2002" s="132"/>
      <c r="F2002" s="55"/>
      <c r="G2002" s="132"/>
      <c r="H2002" s="132"/>
      <c r="I2002" s="132"/>
      <c r="J2002" s="132"/>
      <c r="K2002" s="132"/>
      <c r="L2002" s="133"/>
      <c r="M2002" s="134"/>
      <c r="N2002" s="132"/>
      <c r="O2002" s="132"/>
      <c r="P2002" s="134" t="str">
        <f t="shared" si="440"/>
        <v>nepildyti</v>
      </c>
      <c r="Q2002" s="135" t="str">
        <f t="shared" si="44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si="434"/>
        <v>0</v>
      </c>
      <c r="BH2002" s="54">
        <f t="shared" si="441"/>
        <v>0</v>
      </c>
      <c r="BI2002" s="54">
        <f t="shared" si="436"/>
        <v>0</v>
      </c>
      <c r="BJ2002" s="54">
        <f t="shared" si="435"/>
        <v>0</v>
      </c>
      <c r="BK2002" s="54">
        <f t="shared" si="437"/>
        <v>0</v>
      </c>
      <c r="BL2002" s="54">
        <f t="shared" si="442"/>
        <v>0</v>
      </c>
      <c r="BM2002" s="54">
        <f t="shared" si="443"/>
        <v>0</v>
      </c>
      <c r="BN2002" s="54" t="str">
        <f t="shared" si="444"/>
        <v>ne</v>
      </c>
      <c r="BO2002" s="54" t="str">
        <f t="shared" si="445"/>
        <v>ne</v>
      </c>
      <c r="BP2002" s="54" t="str">
        <f t="shared" si="445"/>
        <v>ne</v>
      </c>
      <c r="BQ2002" s="54" t="str">
        <f t="shared" si="446"/>
        <v>ne</v>
      </c>
      <c r="BR2002" s="54" t="str">
        <f t="shared" si="447"/>
        <v>ne</v>
      </c>
      <c r="BS2002" s="54" t="str">
        <f t="shared" si="438"/>
        <v>ne</v>
      </c>
    </row>
    <row r="2003" spans="2:71" x14ac:dyDescent="0.2">
      <c r="B2003" s="54" t="e">
        <f>VLOOKUP(E2003,'VPS1'!$J$10:$J$29,1,FALSE)</f>
        <v>#N/A</v>
      </c>
      <c r="C2003" s="131" t="str">
        <f t="shared" si="439"/>
        <v/>
      </c>
      <c r="D2003" s="132"/>
      <c r="E2003" s="132"/>
      <c r="F2003" s="55"/>
      <c r="G2003" s="132"/>
      <c r="H2003" s="132"/>
      <c r="I2003" s="132"/>
      <c r="J2003" s="132"/>
      <c r="K2003" s="132"/>
      <c r="L2003" s="133"/>
      <c r="M2003" s="134"/>
      <c r="N2003" s="132"/>
      <c r="O2003" s="132"/>
      <c r="P2003" s="134" t="str">
        <f t="shared" si="440"/>
        <v>nepildyti</v>
      </c>
      <c r="Q2003" s="135" t="str">
        <f t="shared" si="44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34"/>
        <v>0</v>
      </c>
      <c r="BH2003" s="54">
        <f t="shared" si="441"/>
        <v>0</v>
      </c>
      <c r="BI2003" s="54">
        <f t="shared" si="436"/>
        <v>0</v>
      </c>
      <c r="BJ2003" s="54">
        <f t="shared" si="435"/>
        <v>0</v>
      </c>
      <c r="BK2003" s="54">
        <f t="shared" si="437"/>
        <v>0</v>
      </c>
      <c r="BL2003" s="54">
        <f t="shared" si="442"/>
        <v>0</v>
      </c>
      <c r="BM2003" s="54">
        <f t="shared" si="443"/>
        <v>0</v>
      </c>
      <c r="BN2003" s="54" t="str">
        <f t="shared" si="444"/>
        <v>ne</v>
      </c>
      <c r="BO2003" s="54" t="str">
        <f t="shared" si="445"/>
        <v>ne</v>
      </c>
      <c r="BP2003" s="54" t="str">
        <f t="shared" si="445"/>
        <v>ne</v>
      </c>
      <c r="BQ2003" s="54" t="str">
        <f t="shared" si="446"/>
        <v>ne</v>
      </c>
      <c r="BR2003" s="54" t="str">
        <f t="shared" si="447"/>
        <v>ne</v>
      </c>
      <c r="BS2003" s="54" t="str">
        <f t="shared" si="438"/>
        <v>ne</v>
      </c>
    </row>
    <row r="2004" spans="2:71" x14ac:dyDescent="0.2">
      <c r="B2004" s="54" t="e">
        <f>VLOOKUP(E2004,'VPS1'!$J$10:$J$29,1,FALSE)</f>
        <v>#N/A</v>
      </c>
      <c r="C2004" s="131" t="str">
        <f t="shared" si="439"/>
        <v/>
      </c>
      <c r="D2004" s="132"/>
      <c r="E2004" s="132"/>
      <c r="F2004" s="55"/>
      <c r="G2004" s="132"/>
      <c r="H2004" s="132"/>
      <c r="I2004" s="132"/>
      <c r="J2004" s="132"/>
      <c r="K2004" s="132"/>
      <c r="L2004" s="133"/>
      <c r="M2004" s="134"/>
      <c r="N2004" s="132"/>
      <c r="O2004" s="132"/>
      <c r="P2004" s="134" t="str">
        <f t="shared" si="440"/>
        <v>nepildyti</v>
      </c>
      <c r="Q2004" s="135" t="str">
        <f t="shared" si="44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34"/>
        <v>0</v>
      </c>
      <c r="BH2004" s="54">
        <f t="shared" si="441"/>
        <v>0</v>
      </c>
      <c r="BI2004" s="54">
        <f t="shared" si="436"/>
        <v>0</v>
      </c>
      <c r="BJ2004" s="54">
        <f t="shared" si="435"/>
        <v>0</v>
      </c>
      <c r="BK2004" s="54">
        <f t="shared" si="437"/>
        <v>0</v>
      </c>
      <c r="BL2004" s="54">
        <f t="shared" si="442"/>
        <v>0</v>
      </c>
      <c r="BM2004" s="54">
        <f t="shared" si="443"/>
        <v>0</v>
      </c>
      <c r="BN2004" s="54" t="str">
        <f t="shared" si="444"/>
        <v>ne</v>
      </c>
      <c r="BO2004" s="54" t="str">
        <f t="shared" si="445"/>
        <v>ne</v>
      </c>
      <c r="BP2004" s="54" t="str">
        <f t="shared" si="445"/>
        <v>ne</v>
      </c>
      <c r="BQ2004" s="54" t="str">
        <f t="shared" si="446"/>
        <v>ne</v>
      </c>
      <c r="BR2004" s="54" t="str">
        <f t="shared" si="447"/>
        <v>ne</v>
      </c>
      <c r="BS2004" s="54" t="str">
        <f t="shared" si="438"/>
        <v>ne</v>
      </c>
    </row>
    <row r="2005" spans="2:71" x14ac:dyDescent="0.2">
      <c r="B2005" s="54" t="e">
        <f>VLOOKUP(E2005,'VPS1'!$J$10:$J$29,1,FALSE)</f>
        <v>#N/A</v>
      </c>
      <c r="C2005" s="131" t="str">
        <f t="shared" si="439"/>
        <v/>
      </c>
      <c r="D2005" s="132"/>
      <c r="E2005" s="132"/>
      <c r="F2005" s="55"/>
      <c r="G2005" s="132"/>
      <c r="H2005" s="132"/>
      <c r="I2005" s="132"/>
      <c r="J2005" s="132"/>
      <c r="K2005" s="132"/>
      <c r="L2005" s="133"/>
      <c r="M2005" s="134"/>
      <c r="N2005" s="132"/>
      <c r="O2005" s="132"/>
      <c r="P2005" s="134" t="str">
        <f t="shared" si="440"/>
        <v>nepildyti</v>
      </c>
      <c r="Q2005" s="135" t="str">
        <f t="shared" si="44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34"/>
        <v>0</v>
      </c>
      <c r="BH2005" s="54">
        <f t="shared" si="441"/>
        <v>0</v>
      </c>
      <c r="BI2005" s="54">
        <f t="shared" si="436"/>
        <v>0</v>
      </c>
      <c r="BJ2005" s="54">
        <f t="shared" si="435"/>
        <v>0</v>
      </c>
      <c r="BK2005" s="54">
        <f t="shared" si="437"/>
        <v>0</v>
      </c>
      <c r="BL2005" s="54">
        <f t="shared" si="442"/>
        <v>0</v>
      </c>
      <c r="BM2005" s="54">
        <f t="shared" si="443"/>
        <v>0</v>
      </c>
      <c r="BN2005" s="54" t="str">
        <f t="shared" si="444"/>
        <v>ne</v>
      </c>
      <c r="BO2005" s="54" t="str">
        <f t="shared" si="445"/>
        <v>ne</v>
      </c>
      <c r="BP2005" s="54" t="str">
        <f t="shared" si="445"/>
        <v>ne</v>
      </c>
      <c r="BQ2005" s="54" t="str">
        <f t="shared" si="446"/>
        <v>ne</v>
      </c>
      <c r="BR2005" s="54" t="str">
        <f t="shared" si="447"/>
        <v>ne</v>
      </c>
      <c r="BS2005" s="54" t="str">
        <f t="shared" si="438"/>
        <v>ne</v>
      </c>
    </row>
    <row r="2006" spans="2:71" x14ac:dyDescent="0.2">
      <c r="B2006" s="54" t="e">
        <f>VLOOKUP(E2006,'VPS1'!$J$10:$J$29,1,FALSE)</f>
        <v>#N/A</v>
      </c>
      <c r="C2006" s="131" t="str">
        <f t="shared" si="439"/>
        <v/>
      </c>
      <c r="D2006" s="132"/>
      <c r="E2006" s="132"/>
      <c r="F2006" s="55"/>
      <c r="G2006" s="132"/>
      <c r="H2006" s="132"/>
      <c r="I2006" s="132"/>
      <c r="J2006" s="132"/>
      <c r="K2006" s="132"/>
      <c r="L2006" s="133"/>
      <c r="M2006" s="134"/>
      <c r="N2006" s="132"/>
      <c r="O2006" s="132"/>
      <c r="P2006" s="134" t="str">
        <f t="shared" si="440"/>
        <v>nepildyti</v>
      </c>
      <c r="Q2006" s="135" t="str">
        <f t="shared" si="44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ref="BG2006:BG2069" si="448">IF($F2006&gt;0,YEAR($F2006),)</f>
        <v>0</v>
      </c>
      <c r="BH2006" s="54">
        <f t="shared" si="441"/>
        <v>0</v>
      </c>
      <c r="BI2006" s="54">
        <f t="shared" si="436"/>
        <v>0</v>
      </c>
      <c r="BJ2006" s="54">
        <f t="shared" ref="BJ2006:BJ2069" si="449">IF($AI2006&gt;0,YEAR($AI2006),)</f>
        <v>0</v>
      </c>
      <c r="BK2006" s="54">
        <f t="shared" si="437"/>
        <v>0</v>
      </c>
      <c r="BL2006" s="54">
        <f t="shared" si="442"/>
        <v>0</v>
      </c>
      <c r="BM2006" s="54">
        <f t="shared" si="443"/>
        <v>0</v>
      </c>
      <c r="BN2006" s="54" t="str">
        <f t="shared" si="444"/>
        <v>ne</v>
      </c>
      <c r="BO2006" s="54" t="str">
        <f t="shared" si="445"/>
        <v>ne</v>
      </c>
      <c r="BP2006" s="54" t="str">
        <f t="shared" si="445"/>
        <v>ne</v>
      </c>
      <c r="BQ2006" s="54" t="str">
        <f t="shared" si="446"/>
        <v>ne</v>
      </c>
      <c r="BR2006" s="54" t="str">
        <f t="shared" si="447"/>
        <v>ne</v>
      </c>
      <c r="BS2006" s="54" t="str">
        <f t="shared" si="438"/>
        <v>ne</v>
      </c>
    </row>
    <row r="2007" spans="2:71" x14ac:dyDescent="0.2">
      <c r="B2007" s="54" t="e">
        <f>VLOOKUP(E2007,'VPS1'!$J$10:$J$29,1,FALSE)</f>
        <v>#N/A</v>
      </c>
      <c r="C2007" s="131" t="str">
        <f t="shared" si="439"/>
        <v/>
      </c>
      <c r="D2007" s="132"/>
      <c r="E2007" s="132"/>
      <c r="F2007" s="55"/>
      <c r="G2007" s="132"/>
      <c r="H2007" s="132"/>
      <c r="I2007" s="132"/>
      <c r="J2007" s="132"/>
      <c r="K2007" s="132"/>
      <c r="L2007" s="133"/>
      <c r="M2007" s="134"/>
      <c r="N2007" s="132"/>
      <c r="O2007" s="132"/>
      <c r="P2007" s="134" t="str">
        <f t="shared" si="440"/>
        <v>nepildyti</v>
      </c>
      <c r="Q2007" s="135" t="str">
        <f t="shared" si="44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si="448"/>
        <v>0</v>
      </c>
      <c r="BH2007" s="54">
        <f t="shared" si="441"/>
        <v>0</v>
      </c>
      <c r="BI2007" s="54">
        <f t="shared" si="436"/>
        <v>0</v>
      </c>
      <c r="BJ2007" s="54">
        <f t="shared" si="449"/>
        <v>0</v>
      </c>
      <c r="BK2007" s="54">
        <f t="shared" si="437"/>
        <v>0</v>
      </c>
      <c r="BL2007" s="54">
        <f t="shared" si="442"/>
        <v>0</v>
      </c>
      <c r="BM2007" s="54">
        <f t="shared" si="443"/>
        <v>0</v>
      </c>
      <c r="BN2007" s="54" t="str">
        <f t="shared" si="444"/>
        <v>ne</v>
      </c>
      <c r="BO2007" s="54" t="str">
        <f t="shared" si="445"/>
        <v>ne</v>
      </c>
      <c r="BP2007" s="54" t="str">
        <f t="shared" si="445"/>
        <v>ne</v>
      </c>
      <c r="BQ2007" s="54" t="str">
        <f t="shared" si="446"/>
        <v>ne</v>
      </c>
      <c r="BR2007" s="54" t="str">
        <f t="shared" si="447"/>
        <v>ne</v>
      </c>
      <c r="BS2007" s="54" t="str">
        <f t="shared" si="438"/>
        <v>ne</v>
      </c>
    </row>
    <row r="2008" spans="2:71" x14ac:dyDescent="0.2">
      <c r="B2008" s="54" t="e">
        <f>VLOOKUP(E2008,'VPS1'!$J$10:$J$29,1,FALSE)</f>
        <v>#N/A</v>
      </c>
      <c r="C2008" s="131" t="str">
        <f t="shared" si="439"/>
        <v/>
      </c>
      <c r="D2008" s="132"/>
      <c r="E2008" s="132"/>
      <c r="F2008" s="55"/>
      <c r="G2008" s="132"/>
      <c r="H2008" s="132"/>
      <c r="I2008" s="132"/>
      <c r="J2008" s="132"/>
      <c r="K2008" s="132"/>
      <c r="L2008" s="133"/>
      <c r="M2008" s="134"/>
      <c r="N2008" s="132"/>
      <c r="O2008" s="132"/>
      <c r="P2008" s="134" t="str">
        <f t="shared" si="440"/>
        <v>nepildyti</v>
      </c>
      <c r="Q2008" s="135" t="str">
        <f t="shared" si="44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48"/>
        <v>0</v>
      </c>
      <c r="BH2008" s="54">
        <f t="shared" si="441"/>
        <v>0</v>
      </c>
      <c r="BI2008" s="54">
        <f t="shared" si="436"/>
        <v>0</v>
      </c>
      <c r="BJ2008" s="54">
        <f t="shared" si="449"/>
        <v>0</v>
      </c>
      <c r="BK2008" s="54">
        <f t="shared" si="437"/>
        <v>0</v>
      </c>
      <c r="BL2008" s="54">
        <f t="shared" si="442"/>
        <v>0</v>
      </c>
      <c r="BM2008" s="54">
        <f t="shared" si="443"/>
        <v>0</v>
      </c>
      <c r="BN2008" s="54" t="str">
        <f t="shared" si="444"/>
        <v>ne</v>
      </c>
      <c r="BO2008" s="54" t="str">
        <f t="shared" si="445"/>
        <v>ne</v>
      </c>
      <c r="BP2008" s="54" t="str">
        <f t="shared" si="445"/>
        <v>ne</v>
      </c>
      <c r="BQ2008" s="54" t="str">
        <f t="shared" si="446"/>
        <v>ne</v>
      </c>
      <c r="BR2008" s="54" t="str">
        <f t="shared" si="447"/>
        <v>ne</v>
      </c>
      <c r="BS2008" s="54" t="str">
        <f t="shared" si="438"/>
        <v>ne</v>
      </c>
    </row>
    <row r="2009" spans="2:71" x14ac:dyDescent="0.2">
      <c r="B2009" s="54" t="e">
        <f>VLOOKUP(E2009,'VPS1'!$J$10:$J$29,1,FALSE)</f>
        <v>#N/A</v>
      </c>
      <c r="C2009" s="131" t="str">
        <f t="shared" si="439"/>
        <v/>
      </c>
      <c r="D2009" s="132"/>
      <c r="E2009" s="132"/>
      <c r="F2009" s="55"/>
      <c r="G2009" s="132"/>
      <c r="H2009" s="132"/>
      <c r="I2009" s="132"/>
      <c r="J2009" s="132"/>
      <c r="K2009" s="132"/>
      <c r="L2009" s="133"/>
      <c r="M2009" s="134"/>
      <c r="N2009" s="132"/>
      <c r="O2009" s="132"/>
      <c r="P2009" s="134" t="str">
        <f t="shared" si="440"/>
        <v>nepildyti</v>
      </c>
      <c r="Q2009" s="135" t="str">
        <f t="shared" si="44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48"/>
        <v>0</v>
      </c>
      <c r="BH2009" s="54">
        <f t="shared" si="441"/>
        <v>0</v>
      </c>
      <c r="BI2009" s="54">
        <f t="shared" si="436"/>
        <v>0</v>
      </c>
      <c r="BJ2009" s="54">
        <f t="shared" si="449"/>
        <v>0</v>
      </c>
      <c r="BK2009" s="54">
        <f t="shared" si="437"/>
        <v>0</v>
      </c>
      <c r="BL2009" s="54">
        <f t="shared" si="442"/>
        <v>0</v>
      </c>
      <c r="BM2009" s="54">
        <f t="shared" si="443"/>
        <v>0</v>
      </c>
      <c r="BN2009" s="54" t="str">
        <f t="shared" si="444"/>
        <v>ne</v>
      </c>
      <c r="BO2009" s="54" t="str">
        <f t="shared" si="445"/>
        <v>ne</v>
      </c>
      <c r="BP2009" s="54" t="str">
        <f t="shared" si="445"/>
        <v>ne</v>
      </c>
      <c r="BQ2009" s="54" t="str">
        <f t="shared" si="446"/>
        <v>ne</v>
      </c>
      <c r="BR2009" s="54" t="str">
        <f t="shared" si="447"/>
        <v>ne</v>
      </c>
      <c r="BS2009" s="54" t="str">
        <f t="shared" si="438"/>
        <v>ne</v>
      </c>
    </row>
    <row r="2010" spans="2:71" x14ac:dyDescent="0.2">
      <c r="B2010" s="54" t="e">
        <f>VLOOKUP(E2010,'VPS1'!$J$10:$J$29,1,FALSE)</f>
        <v>#N/A</v>
      </c>
      <c r="C2010" s="131" t="str">
        <f t="shared" si="439"/>
        <v/>
      </c>
      <c r="D2010" s="132"/>
      <c r="E2010" s="132"/>
      <c r="F2010" s="55"/>
      <c r="G2010" s="132"/>
      <c r="H2010" s="132"/>
      <c r="I2010" s="132"/>
      <c r="J2010" s="132"/>
      <c r="K2010" s="132"/>
      <c r="L2010" s="133"/>
      <c r="M2010" s="134"/>
      <c r="N2010" s="132"/>
      <c r="O2010" s="132"/>
      <c r="P2010" s="134" t="str">
        <f t="shared" si="440"/>
        <v>nepildyti</v>
      </c>
      <c r="Q2010" s="135" t="str">
        <f t="shared" si="44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48"/>
        <v>0</v>
      </c>
      <c r="BH2010" s="54">
        <f t="shared" si="441"/>
        <v>0</v>
      </c>
      <c r="BI2010" s="54">
        <f t="shared" si="436"/>
        <v>0</v>
      </c>
      <c r="BJ2010" s="54">
        <f t="shared" si="449"/>
        <v>0</v>
      </c>
      <c r="BK2010" s="54">
        <f t="shared" si="437"/>
        <v>0</v>
      </c>
      <c r="BL2010" s="54">
        <f t="shared" si="442"/>
        <v>0</v>
      </c>
      <c r="BM2010" s="54">
        <f t="shared" si="443"/>
        <v>0</v>
      </c>
      <c r="BN2010" s="54" t="str">
        <f t="shared" si="444"/>
        <v>ne</v>
      </c>
      <c r="BO2010" s="54" t="str">
        <f t="shared" si="445"/>
        <v>ne</v>
      </c>
      <c r="BP2010" s="54" t="str">
        <f t="shared" si="445"/>
        <v>ne</v>
      </c>
      <c r="BQ2010" s="54" t="str">
        <f t="shared" si="446"/>
        <v>ne</v>
      </c>
      <c r="BR2010" s="54" t="str">
        <f t="shared" si="447"/>
        <v>ne</v>
      </c>
      <c r="BS2010" s="54" t="str">
        <f t="shared" si="438"/>
        <v>ne</v>
      </c>
    </row>
    <row r="2011" spans="2:71" x14ac:dyDescent="0.2">
      <c r="B2011" s="54" t="e">
        <f>VLOOKUP(E2011,'VPS1'!$J$10:$J$29,1,FALSE)</f>
        <v>#N/A</v>
      </c>
      <c r="C2011" s="131" t="str">
        <f t="shared" si="439"/>
        <v/>
      </c>
      <c r="D2011" s="132"/>
      <c r="E2011" s="132"/>
      <c r="F2011" s="55"/>
      <c r="G2011" s="132"/>
      <c r="H2011" s="132"/>
      <c r="I2011" s="132"/>
      <c r="J2011" s="132"/>
      <c r="K2011" s="132"/>
      <c r="L2011" s="133"/>
      <c r="M2011" s="134"/>
      <c r="N2011" s="132"/>
      <c r="O2011" s="132"/>
      <c r="P2011" s="134" t="str">
        <f t="shared" si="440"/>
        <v>nepildyti</v>
      </c>
      <c r="Q2011" s="135" t="str">
        <f t="shared" si="44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48"/>
        <v>0</v>
      </c>
      <c r="BH2011" s="54">
        <f t="shared" si="441"/>
        <v>0</v>
      </c>
      <c r="BI2011" s="54">
        <f t="shared" si="436"/>
        <v>0</v>
      </c>
      <c r="BJ2011" s="54">
        <f t="shared" si="449"/>
        <v>0</v>
      </c>
      <c r="BK2011" s="54">
        <f t="shared" si="437"/>
        <v>0</v>
      </c>
      <c r="BL2011" s="54">
        <f t="shared" si="442"/>
        <v>0</v>
      </c>
      <c r="BM2011" s="54">
        <f t="shared" si="443"/>
        <v>0</v>
      </c>
      <c r="BN2011" s="54" t="str">
        <f t="shared" si="444"/>
        <v>ne</v>
      </c>
      <c r="BO2011" s="54" t="str">
        <f t="shared" si="445"/>
        <v>ne</v>
      </c>
      <c r="BP2011" s="54" t="str">
        <f t="shared" si="445"/>
        <v>ne</v>
      </c>
      <c r="BQ2011" s="54" t="str">
        <f t="shared" si="446"/>
        <v>ne</v>
      </c>
      <c r="BR2011" s="54" t="str">
        <f t="shared" si="447"/>
        <v>ne</v>
      </c>
      <c r="BS2011" s="54" t="str">
        <f t="shared" si="438"/>
        <v>ne</v>
      </c>
    </row>
    <row r="2012" spans="2:71" x14ac:dyDescent="0.2">
      <c r="B2012" s="54" t="e">
        <f>VLOOKUP(E2012,'VPS1'!$J$10:$J$29,1,FALSE)</f>
        <v>#N/A</v>
      </c>
      <c r="C2012" s="131" t="str">
        <f t="shared" si="439"/>
        <v/>
      </c>
      <c r="D2012" s="132"/>
      <c r="E2012" s="132"/>
      <c r="F2012" s="55"/>
      <c r="G2012" s="132"/>
      <c r="H2012" s="132"/>
      <c r="I2012" s="132"/>
      <c r="J2012" s="132"/>
      <c r="K2012" s="132"/>
      <c r="L2012" s="133"/>
      <c r="M2012" s="134"/>
      <c r="N2012" s="132"/>
      <c r="O2012" s="132"/>
      <c r="P2012" s="134" t="str">
        <f t="shared" si="440"/>
        <v>nepildyti</v>
      </c>
      <c r="Q2012" s="135" t="str">
        <f t="shared" si="44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48"/>
        <v>0</v>
      </c>
      <c r="BH2012" s="54">
        <f t="shared" si="441"/>
        <v>0</v>
      </c>
      <c r="BI2012" s="54">
        <f t="shared" si="436"/>
        <v>0</v>
      </c>
      <c r="BJ2012" s="54">
        <f t="shared" si="449"/>
        <v>0</v>
      </c>
      <c r="BK2012" s="54">
        <f t="shared" si="437"/>
        <v>0</v>
      </c>
      <c r="BL2012" s="54">
        <f t="shared" si="442"/>
        <v>0</v>
      </c>
      <c r="BM2012" s="54">
        <f t="shared" si="443"/>
        <v>0</v>
      </c>
      <c r="BN2012" s="54" t="str">
        <f t="shared" si="444"/>
        <v>ne</v>
      </c>
      <c r="BO2012" s="54" t="str">
        <f t="shared" si="445"/>
        <v>ne</v>
      </c>
      <c r="BP2012" s="54" t="str">
        <f t="shared" si="445"/>
        <v>ne</v>
      </c>
      <c r="BQ2012" s="54" t="str">
        <f t="shared" si="446"/>
        <v>ne</v>
      </c>
      <c r="BR2012" s="54" t="str">
        <f t="shared" si="447"/>
        <v>ne</v>
      </c>
      <c r="BS2012" s="54" t="str">
        <f t="shared" si="438"/>
        <v>ne</v>
      </c>
    </row>
    <row r="2013" spans="2:71" x14ac:dyDescent="0.2">
      <c r="B2013" s="54" t="e">
        <f>VLOOKUP(E2013,'VPS1'!$J$10:$J$29,1,FALSE)</f>
        <v>#N/A</v>
      </c>
      <c r="C2013" s="131" t="str">
        <f t="shared" si="439"/>
        <v/>
      </c>
      <c r="D2013" s="132"/>
      <c r="E2013" s="132"/>
      <c r="F2013" s="55"/>
      <c r="G2013" s="132"/>
      <c r="H2013" s="132"/>
      <c r="I2013" s="132"/>
      <c r="J2013" s="132"/>
      <c r="K2013" s="132"/>
      <c r="L2013" s="133"/>
      <c r="M2013" s="134"/>
      <c r="N2013" s="132"/>
      <c r="O2013" s="132"/>
      <c r="P2013" s="134" t="str">
        <f t="shared" si="440"/>
        <v>nepildyti</v>
      </c>
      <c r="Q2013" s="135" t="str">
        <f t="shared" si="44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48"/>
        <v>0</v>
      </c>
      <c r="BH2013" s="54">
        <f t="shared" si="441"/>
        <v>0</v>
      </c>
      <c r="BI2013" s="54">
        <f t="shared" si="436"/>
        <v>0</v>
      </c>
      <c r="BJ2013" s="54">
        <f t="shared" si="449"/>
        <v>0</v>
      </c>
      <c r="BK2013" s="54">
        <f t="shared" si="437"/>
        <v>0</v>
      </c>
      <c r="BL2013" s="54">
        <f t="shared" si="442"/>
        <v>0</v>
      </c>
      <c r="BM2013" s="54">
        <f t="shared" si="443"/>
        <v>0</v>
      </c>
      <c r="BN2013" s="54" t="str">
        <f t="shared" si="444"/>
        <v>ne</v>
      </c>
      <c r="BO2013" s="54" t="str">
        <f t="shared" si="445"/>
        <v>ne</v>
      </c>
      <c r="BP2013" s="54" t="str">
        <f t="shared" si="445"/>
        <v>ne</v>
      </c>
      <c r="BQ2013" s="54" t="str">
        <f t="shared" si="446"/>
        <v>ne</v>
      </c>
      <c r="BR2013" s="54" t="str">
        <f t="shared" si="447"/>
        <v>ne</v>
      </c>
      <c r="BS2013" s="54" t="str">
        <f t="shared" si="438"/>
        <v>ne</v>
      </c>
    </row>
    <row r="2014" spans="2:71" x14ac:dyDescent="0.2">
      <c r="B2014" s="54" t="e">
        <f>VLOOKUP(E2014,'VPS1'!$J$10:$J$29,1,FALSE)</f>
        <v>#N/A</v>
      </c>
      <c r="C2014" s="131" t="str">
        <f t="shared" si="439"/>
        <v/>
      </c>
      <c r="D2014" s="132"/>
      <c r="E2014" s="132"/>
      <c r="F2014" s="55"/>
      <c r="G2014" s="132"/>
      <c r="H2014" s="132"/>
      <c r="I2014" s="132"/>
      <c r="J2014" s="132"/>
      <c r="K2014" s="132"/>
      <c r="L2014" s="133"/>
      <c r="M2014" s="134"/>
      <c r="N2014" s="132"/>
      <c r="O2014" s="132"/>
      <c r="P2014" s="134" t="str">
        <f t="shared" si="440"/>
        <v>nepildyti</v>
      </c>
      <c r="Q2014" s="135" t="str">
        <f t="shared" si="44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48"/>
        <v>0</v>
      </c>
      <c r="BH2014" s="54">
        <f t="shared" si="441"/>
        <v>0</v>
      </c>
      <c r="BI2014" s="54">
        <f t="shared" si="436"/>
        <v>0</v>
      </c>
      <c r="BJ2014" s="54">
        <f t="shared" si="449"/>
        <v>0</v>
      </c>
      <c r="BK2014" s="54">
        <f t="shared" si="437"/>
        <v>0</v>
      </c>
      <c r="BL2014" s="54">
        <f t="shared" si="442"/>
        <v>0</v>
      </c>
      <c r="BM2014" s="54">
        <f t="shared" si="443"/>
        <v>0</v>
      </c>
      <c r="BN2014" s="54" t="str">
        <f t="shared" si="444"/>
        <v>ne</v>
      </c>
      <c r="BO2014" s="54" t="str">
        <f t="shared" si="445"/>
        <v>ne</v>
      </c>
      <c r="BP2014" s="54" t="str">
        <f t="shared" si="445"/>
        <v>ne</v>
      </c>
      <c r="BQ2014" s="54" t="str">
        <f t="shared" si="446"/>
        <v>ne</v>
      </c>
      <c r="BR2014" s="54" t="str">
        <f t="shared" si="447"/>
        <v>ne</v>
      </c>
      <c r="BS2014" s="54" t="str">
        <f t="shared" si="438"/>
        <v>ne</v>
      </c>
    </row>
    <row r="2015" spans="2:71" x14ac:dyDescent="0.2">
      <c r="B2015" s="54" t="e">
        <f>VLOOKUP(E2015,'VPS1'!$J$10:$J$29,1,FALSE)</f>
        <v>#N/A</v>
      </c>
      <c r="C2015" s="131" t="str">
        <f t="shared" si="439"/>
        <v/>
      </c>
      <c r="D2015" s="132"/>
      <c r="E2015" s="132"/>
      <c r="F2015" s="55"/>
      <c r="G2015" s="132"/>
      <c r="H2015" s="132"/>
      <c r="I2015" s="132"/>
      <c r="J2015" s="132"/>
      <c r="K2015" s="132"/>
      <c r="L2015" s="133"/>
      <c r="M2015" s="134"/>
      <c r="N2015" s="132"/>
      <c r="O2015" s="132"/>
      <c r="P2015" s="134" t="str">
        <f t="shared" si="440"/>
        <v>nepildyti</v>
      </c>
      <c r="Q2015" s="135" t="str">
        <f t="shared" si="44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48"/>
        <v>0</v>
      </c>
      <c r="BH2015" s="54">
        <f t="shared" si="441"/>
        <v>0</v>
      </c>
      <c r="BI2015" s="54">
        <f t="shared" si="436"/>
        <v>0</v>
      </c>
      <c r="BJ2015" s="54">
        <f t="shared" si="449"/>
        <v>0</v>
      </c>
      <c r="BK2015" s="54">
        <f t="shared" si="437"/>
        <v>0</v>
      </c>
      <c r="BL2015" s="54">
        <f t="shared" si="442"/>
        <v>0</v>
      </c>
      <c r="BM2015" s="54">
        <f t="shared" si="443"/>
        <v>0</v>
      </c>
      <c r="BN2015" s="54" t="str">
        <f t="shared" si="444"/>
        <v>ne</v>
      </c>
      <c r="BO2015" s="54" t="str">
        <f t="shared" si="445"/>
        <v>ne</v>
      </c>
      <c r="BP2015" s="54" t="str">
        <f t="shared" si="445"/>
        <v>ne</v>
      </c>
      <c r="BQ2015" s="54" t="str">
        <f t="shared" si="446"/>
        <v>ne</v>
      </c>
      <c r="BR2015" s="54" t="str">
        <f t="shared" si="447"/>
        <v>ne</v>
      </c>
      <c r="BS2015" s="54" t="str">
        <f t="shared" si="438"/>
        <v>ne</v>
      </c>
    </row>
    <row r="2016" spans="2:71" x14ac:dyDescent="0.2">
      <c r="B2016" s="54" t="e">
        <f>VLOOKUP(E2016,'VPS1'!$J$10:$J$29,1,FALSE)</f>
        <v>#N/A</v>
      </c>
      <c r="C2016" s="131" t="str">
        <f t="shared" si="439"/>
        <v/>
      </c>
      <c r="D2016" s="132"/>
      <c r="E2016" s="132"/>
      <c r="F2016" s="55"/>
      <c r="G2016" s="132"/>
      <c r="H2016" s="132"/>
      <c r="I2016" s="132"/>
      <c r="J2016" s="132"/>
      <c r="K2016" s="132"/>
      <c r="L2016" s="133"/>
      <c r="M2016" s="134"/>
      <c r="N2016" s="132"/>
      <c r="O2016" s="132"/>
      <c r="P2016" s="134" t="str">
        <f t="shared" si="440"/>
        <v>nepildyti</v>
      </c>
      <c r="Q2016" s="135" t="str">
        <f t="shared" si="44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48"/>
        <v>0</v>
      </c>
      <c r="BH2016" s="54">
        <f t="shared" si="441"/>
        <v>0</v>
      </c>
      <c r="BI2016" s="54">
        <f t="shared" si="436"/>
        <v>0</v>
      </c>
      <c r="BJ2016" s="54">
        <f t="shared" si="449"/>
        <v>0</v>
      </c>
      <c r="BK2016" s="54">
        <f t="shared" si="437"/>
        <v>0</v>
      </c>
      <c r="BL2016" s="54">
        <f t="shared" si="442"/>
        <v>0</v>
      </c>
      <c r="BM2016" s="54">
        <f t="shared" si="443"/>
        <v>0</v>
      </c>
      <c r="BN2016" s="54" t="str">
        <f t="shared" si="444"/>
        <v>ne</v>
      </c>
      <c r="BO2016" s="54" t="str">
        <f t="shared" si="445"/>
        <v>ne</v>
      </c>
      <c r="BP2016" s="54" t="str">
        <f t="shared" si="445"/>
        <v>ne</v>
      </c>
      <c r="BQ2016" s="54" t="str">
        <f t="shared" si="446"/>
        <v>ne</v>
      </c>
      <c r="BR2016" s="54" t="str">
        <f t="shared" si="447"/>
        <v>ne</v>
      </c>
      <c r="BS2016" s="54" t="str">
        <f t="shared" si="438"/>
        <v>ne</v>
      </c>
    </row>
    <row r="2017" spans="2:71" x14ac:dyDescent="0.2">
      <c r="B2017" s="54" t="e">
        <f>VLOOKUP(E2017,'VPS1'!$J$10:$J$29,1,FALSE)</f>
        <v>#N/A</v>
      </c>
      <c r="C2017" s="131" t="str">
        <f t="shared" si="439"/>
        <v/>
      </c>
      <c r="D2017" s="132"/>
      <c r="E2017" s="132"/>
      <c r="F2017" s="55"/>
      <c r="G2017" s="132"/>
      <c r="H2017" s="132"/>
      <c r="I2017" s="132"/>
      <c r="J2017" s="132"/>
      <c r="K2017" s="132"/>
      <c r="L2017" s="133"/>
      <c r="M2017" s="134"/>
      <c r="N2017" s="132"/>
      <c r="O2017" s="132"/>
      <c r="P2017" s="134" t="str">
        <f t="shared" si="440"/>
        <v>nepildyti</v>
      </c>
      <c r="Q2017" s="135" t="str">
        <f t="shared" si="44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48"/>
        <v>0</v>
      </c>
      <c r="BH2017" s="54">
        <f t="shared" si="441"/>
        <v>0</v>
      </c>
      <c r="BI2017" s="54">
        <f t="shared" si="436"/>
        <v>0</v>
      </c>
      <c r="BJ2017" s="54">
        <f t="shared" si="449"/>
        <v>0</v>
      </c>
      <c r="BK2017" s="54">
        <f t="shared" si="437"/>
        <v>0</v>
      </c>
      <c r="BL2017" s="54">
        <f t="shared" si="442"/>
        <v>0</v>
      </c>
      <c r="BM2017" s="54">
        <f t="shared" si="443"/>
        <v>0</v>
      </c>
      <c r="BN2017" s="54" t="str">
        <f t="shared" si="444"/>
        <v>ne</v>
      </c>
      <c r="BO2017" s="54" t="str">
        <f t="shared" si="445"/>
        <v>ne</v>
      </c>
      <c r="BP2017" s="54" t="str">
        <f t="shared" si="445"/>
        <v>ne</v>
      </c>
      <c r="BQ2017" s="54" t="str">
        <f t="shared" si="446"/>
        <v>ne</v>
      </c>
      <c r="BR2017" s="54" t="str">
        <f t="shared" si="447"/>
        <v>ne</v>
      </c>
      <c r="BS2017" s="54" t="str">
        <f t="shared" si="438"/>
        <v>ne</v>
      </c>
    </row>
    <row r="2018" spans="2:71" x14ac:dyDescent="0.2">
      <c r="B2018" s="54" t="e">
        <f>VLOOKUP(E2018,'VPS1'!$J$10:$J$29,1,FALSE)</f>
        <v>#N/A</v>
      </c>
      <c r="C2018" s="131" t="str">
        <f t="shared" si="439"/>
        <v/>
      </c>
      <c r="D2018" s="132"/>
      <c r="E2018" s="132"/>
      <c r="F2018" s="55"/>
      <c r="G2018" s="132"/>
      <c r="H2018" s="132"/>
      <c r="I2018" s="132"/>
      <c r="J2018" s="132"/>
      <c r="K2018" s="132"/>
      <c r="L2018" s="133"/>
      <c r="M2018" s="134"/>
      <c r="N2018" s="132"/>
      <c r="O2018" s="132"/>
      <c r="P2018" s="134" t="str">
        <f t="shared" si="440"/>
        <v>nepildyti</v>
      </c>
      <c r="Q2018" s="135" t="str">
        <f t="shared" si="44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48"/>
        <v>0</v>
      </c>
      <c r="BH2018" s="54">
        <f t="shared" si="441"/>
        <v>0</v>
      </c>
      <c r="BI2018" s="54">
        <f t="shared" si="436"/>
        <v>0</v>
      </c>
      <c r="BJ2018" s="54">
        <f t="shared" si="449"/>
        <v>0</v>
      </c>
      <c r="BK2018" s="54">
        <f t="shared" si="437"/>
        <v>0</v>
      </c>
      <c r="BL2018" s="54">
        <f t="shared" si="442"/>
        <v>0</v>
      </c>
      <c r="BM2018" s="54">
        <f t="shared" si="443"/>
        <v>0</v>
      </c>
      <c r="BN2018" s="54" t="str">
        <f t="shared" si="444"/>
        <v>ne</v>
      </c>
      <c r="BO2018" s="54" t="str">
        <f t="shared" si="445"/>
        <v>ne</v>
      </c>
      <c r="BP2018" s="54" t="str">
        <f t="shared" si="445"/>
        <v>ne</v>
      </c>
      <c r="BQ2018" s="54" t="str">
        <f t="shared" si="446"/>
        <v>ne</v>
      </c>
      <c r="BR2018" s="54" t="str">
        <f t="shared" si="447"/>
        <v>ne</v>
      </c>
      <c r="BS2018" s="54" t="str">
        <f t="shared" si="438"/>
        <v>ne</v>
      </c>
    </row>
    <row r="2019" spans="2:71" x14ac:dyDescent="0.2">
      <c r="B2019" s="54" t="e">
        <f>VLOOKUP(E2019,'VPS1'!$J$10:$J$29,1,FALSE)</f>
        <v>#N/A</v>
      </c>
      <c r="C2019" s="131" t="str">
        <f t="shared" si="439"/>
        <v/>
      </c>
      <c r="D2019" s="132"/>
      <c r="E2019" s="132"/>
      <c r="F2019" s="55"/>
      <c r="G2019" s="132"/>
      <c r="H2019" s="132"/>
      <c r="I2019" s="132"/>
      <c r="J2019" s="132"/>
      <c r="K2019" s="132"/>
      <c r="L2019" s="133"/>
      <c r="M2019" s="134"/>
      <c r="N2019" s="132"/>
      <c r="O2019" s="132"/>
      <c r="P2019" s="134" t="str">
        <f t="shared" si="440"/>
        <v>nepildyti</v>
      </c>
      <c r="Q2019" s="135" t="str">
        <f t="shared" si="44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48"/>
        <v>0</v>
      </c>
      <c r="BH2019" s="54">
        <f t="shared" si="441"/>
        <v>0</v>
      </c>
      <c r="BI2019" s="54">
        <f t="shared" si="436"/>
        <v>0</v>
      </c>
      <c r="BJ2019" s="54">
        <f t="shared" si="449"/>
        <v>0</v>
      </c>
      <c r="BK2019" s="54">
        <f t="shared" si="437"/>
        <v>0</v>
      </c>
      <c r="BL2019" s="54">
        <f t="shared" si="442"/>
        <v>0</v>
      </c>
      <c r="BM2019" s="54">
        <f t="shared" si="443"/>
        <v>0</v>
      </c>
      <c r="BN2019" s="54" t="str">
        <f t="shared" si="444"/>
        <v>ne</v>
      </c>
      <c r="BO2019" s="54" t="str">
        <f t="shared" si="445"/>
        <v>ne</v>
      </c>
      <c r="BP2019" s="54" t="str">
        <f t="shared" si="445"/>
        <v>ne</v>
      </c>
      <c r="BQ2019" s="54" t="str">
        <f t="shared" si="446"/>
        <v>ne</v>
      </c>
      <c r="BR2019" s="54" t="str">
        <f t="shared" si="447"/>
        <v>ne</v>
      </c>
      <c r="BS2019" s="54" t="str">
        <f t="shared" si="438"/>
        <v>ne</v>
      </c>
    </row>
    <row r="2020" spans="2:71" x14ac:dyDescent="0.2">
      <c r="B2020" s="54" t="e">
        <f>VLOOKUP(E2020,'VPS1'!$J$10:$J$29,1,FALSE)</f>
        <v>#N/A</v>
      </c>
      <c r="C2020" s="131" t="str">
        <f t="shared" si="439"/>
        <v/>
      </c>
      <c r="D2020" s="132"/>
      <c r="E2020" s="132"/>
      <c r="F2020" s="55"/>
      <c r="G2020" s="132"/>
      <c r="H2020" s="132"/>
      <c r="I2020" s="132"/>
      <c r="J2020" s="132"/>
      <c r="K2020" s="132"/>
      <c r="L2020" s="133"/>
      <c r="M2020" s="134"/>
      <c r="N2020" s="132"/>
      <c r="O2020" s="132"/>
      <c r="P2020" s="134" t="str">
        <f t="shared" si="440"/>
        <v>nepildyti</v>
      </c>
      <c r="Q2020" s="135" t="str">
        <f t="shared" si="44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48"/>
        <v>0</v>
      </c>
      <c r="BH2020" s="54">
        <f t="shared" si="441"/>
        <v>0</v>
      </c>
      <c r="BI2020" s="54">
        <f t="shared" si="436"/>
        <v>0</v>
      </c>
      <c r="BJ2020" s="54">
        <f t="shared" si="449"/>
        <v>0</v>
      </c>
      <c r="BK2020" s="54">
        <f t="shared" si="437"/>
        <v>0</v>
      </c>
      <c r="BL2020" s="54">
        <f t="shared" si="442"/>
        <v>0</v>
      </c>
      <c r="BM2020" s="54">
        <f t="shared" si="443"/>
        <v>0</v>
      </c>
      <c r="BN2020" s="54" t="str">
        <f t="shared" si="444"/>
        <v>ne</v>
      </c>
      <c r="BO2020" s="54" t="str">
        <f t="shared" si="445"/>
        <v>ne</v>
      </c>
      <c r="BP2020" s="54" t="str">
        <f t="shared" si="445"/>
        <v>ne</v>
      </c>
      <c r="BQ2020" s="54" t="str">
        <f t="shared" si="446"/>
        <v>ne</v>
      </c>
      <c r="BR2020" s="54" t="str">
        <f t="shared" si="447"/>
        <v>ne</v>
      </c>
      <c r="BS2020" s="54" t="str">
        <f t="shared" si="438"/>
        <v>ne</v>
      </c>
    </row>
    <row r="2021" spans="2:71" x14ac:dyDescent="0.2">
      <c r="B2021" s="54" t="e">
        <f>VLOOKUP(E2021,'VPS1'!$J$10:$J$29,1,FALSE)</f>
        <v>#N/A</v>
      </c>
      <c r="C2021" s="131" t="str">
        <f t="shared" si="439"/>
        <v/>
      </c>
      <c r="D2021" s="132"/>
      <c r="E2021" s="132"/>
      <c r="F2021" s="55"/>
      <c r="G2021" s="132"/>
      <c r="H2021" s="132"/>
      <c r="I2021" s="132"/>
      <c r="J2021" s="132"/>
      <c r="K2021" s="132"/>
      <c r="L2021" s="133"/>
      <c r="M2021" s="134"/>
      <c r="N2021" s="132"/>
      <c r="O2021" s="132"/>
      <c r="P2021" s="134" t="str">
        <f t="shared" si="440"/>
        <v>nepildyti</v>
      </c>
      <c r="Q2021" s="135" t="str">
        <f t="shared" si="44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48"/>
        <v>0</v>
      </c>
      <c r="BH2021" s="54">
        <f t="shared" si="441"/>
        <v>0</v>
      </c>
      <c r="BI2021" s="54">
        <f t="shared" si="436"/>
        <v>0</v>
      </c>
      <c r="BJ2021" s="54">
        <f t="shared" si="449"/>
        <v>0</v>
      </c>
      <c r="BK2021" s="54">
        <f t="shared" si="437"/>
        <v>0</v>
      </c>
      <c r="BL2021" s="54">
        <f t="shared" si="442"/>
        <v>0</v>
      </c>
      <c r="BM2021" s="54">
        <f t="shared" si="443"/>
        <v>0</v>
      </c>
      <c r="BN2021" s="54" t="str">
        <f t="shared" si="444"/>
        <v>ne</v>
      </c>
      <c r="BO2021" s="54" t="str">
        <f t="shared" si="445"/>
        <v>ne</v>
      </c>
      <c r="BP2021" s="54" t="str">
        <f t="shared" si="445"/>
        <v>ne</v>
      </c>
      <c r="BQ2021" s="54" t="str">
        <f t="shared" si="446"/>
        <v>ne</v>
      </c>
      <c r="BR2021" s="54" t="str">
        <f t="shared" si="447"/>
        <v>ne</v>
      </c>
      <c r="BS2021" s="54" t="str">
        <f t="shared" si="438"/>
        <v>ne</v>
      </c>
    </row>
    <row r="2022" spans="2:71" x14ac:dyDescent="0.2">
      <c r="B2022" s="54" t="e">
        <f>VLOOKUP(E2022,'VPS1'!$J$10:$J$29,1,FALSE)</f>
        <v>#N/A</v>
      </c>
      <c r="C2022" s="131" t="str">
        <f t="shared" si="439"/>
        <v/>
      </c>
      <c r="D2022" s="132"/>
      <c r="E2022" s="132"/>
      <c r="F2022" s="55"/>
      <c r="G2022" s="132"/>
      <c r="H2022" s="132"/>
      <c r="I2022" s="132"/>
      <c r="J2022" s="132"/>
      <c r="K2022" s="132"/>
      <c r="L2022" s="133"/>
      <c r="M2022" s="134"/>
      <c r="N2022" s="132"/>
      <c r="O2022" s="132"/>
      <c r="P2022" s="134" t="str">
        <f t="shared" si="440"/>
        <v>nepildyti</v>
      </c>
      <c r="Q2022" s="135" t="str">
        <f t="shared" si="44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48"/>
        <v>0</v>
      </c>
      <c r="BH2022" s="54">
        <f t="shared" si="441"/>
        <v>0</v>
      </c>
      <c r="BI2022" s="54">
        <f t="shared" si="436"/>
        <v>0</v>
      </c>
      <c r="BJ2022" s="54">
        <f t="shared" si="449"/>
        <v>0</v>
      </c>
      <c r="BK2022" s="54">
        <f t="shared" si="437"/>
        <v>0</v>
      </c>
      <c r="BL2022" s="54">
        <f t="shared" si="442"/>
        <v>0</v>
      </c>
      <c r="BM2022" s="54">
        <f t="shared" si="443"/>
        <v>0</v>
      </c>
      <c r="BN2022" s="54" t="str">
        <f t="shared" si="444"/>
        <v>ne</v>
      </c>
      <c r="BO2022" s="54" t="str">
        <f t="shared" si="445"/>
        <v>ne</v>
      </c>
      <c r="BP2022" s="54" t="str">
        <f t="shared" si="445"/>
        <v>ne</v>
      </c>
      <c r="BQ2022" s="54" t="str">
        <f t="shared" si="446"/>
        <v>ne</v>
      </c>
      <c r="BR2022" s="54" t="str">
        <f t="shared" si="447"/>
        <v>ne</v>
      </c>
      <c r="BS2022" s="54" t="str">
        <f t="shared" si="438"/>
        <v>ne</v>
      </c>
    </row>
    <row r="2023" spans="2:71" x14ac:dyDescent="0.2">
      <c r="B2023" s="54" t="e">
        <f>VLOOKUP(E2023,'VPS1'!$J$10:$J$29,1,FALSE)</f>
        <v>#N/A</v>
      </c>
      <c r="C2023" s="131" t="str">
        <f t="shared" si="439"/>
        <v/>
      </c>
      <c r="D2023" s="132"/>
      <c r="E2023" s="132"/>
      <c r="F2023" s="55"/>
      <c r="G2023" s="132"/>
      <c r="H2023" s="132"/>
      <c r="I2023" s="132"/>
      <c r="J2023" s="132"/>
      <c r="K2023" s="132"/>
      <c r="L2023" s="133"/>
      <c r="M2023" s="134"/>
      <c r="N2023" s="132"/>
      <c r="O2023" s="132"/>
      <c r="P2023" s="134" t="str">
        <f t="shared" si="440"/>
        <v>nepildyti</v>
      </c>
      <c r="Q2023" s="135" t="str">
        <f t="shared" si="44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48"/>
        <v>0</v>
      </c>
      <c r="BH2023" s="54">
        <f t="shared" si="441"/>
        <v>0</v>
      </c>
      <c r="BI2023" s="54">
        <f t="shared" si="436"/>
        <v>0</v>
      </c>
      <c r="BJ2023" s="54">
        <f t="shared" si="449"/>
        <v>0</v>
      </c>
      <c r="BK2023" s="54">
        <f t="shared" si="437"/>
        <v>0</v>
      </c>
      <c r="BL2023" s="54">
        <f t="shared" si="442"/>
        <v>0</v>
      </c>
      <c r="BM2023" s="54">
        <f t="shared" si="443"/>
        <v>0</v>
      </c>
      <c r="BN2023" s="54" t="str">
        <f t="shared" si="444"/>
        <v>ne</v>
      </c>
      <c r="BO2023" s="54" t="str">
        <f t="shared" si="445"/>
        <v>ne</v>
      </c>
      <c r="BP2023" s="54" t="str">
        <f t="shared" si="445"/>
        <v>ne</v>
      </c>
      <c r="BQ2023" s="54" t="str">
        <f t="shared" si="446"/>
        <v>ne</v>
      </c>
      <c r="BR2023" s="54" t="str">
        <f t="shared" si="447"/>
        <v>ne</v>
      </c>
      <c r="BS2023" s="54" t="str">
        <f t="shared" si="438"/>
        <v>ne</v>
      </c>
    </row>
    <row r="2024" spans="2:71" x14ac:dyDescent="0.2">
      <c r="B2024" s="54" t="e">
        <f>VLOOKUP(E2024,'VPS1'!$J$10:$J$29,1,FALSE)</f>
        <v>#N/A</v>
      </c>
      <c r="C2024" s="131" t="str">
        <f t="shared" si="439"/>
        <v/>
      </c>
      <c r="D2024" s="132"/>
      <c r="E2024" s="132"/>
      <c r="F2024" s="55"/>
      <c r="G2024" s="132"/>
      <c r="H2024" s="132"/>
      <c r="I2024" s="132"/>
      <c r="J2024" s="132"/>
      <c r="K2024" s="132"/>
      <c r="L2024" s="133"/>
      <c r="M2024" s="134"/>
      <c r="N2024" s="132"/>
      <c r="O2024" s="132"/>
      <c r="P2024" s="134" t="str">
        <f t="shared" si="440"/>
        <v>nepildyti</v>
      </c>
      <c r="Q2024" s="135" t="str">
        <f t="shared" si="44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48"/>
        <v>0</v>
      </c>
      <c r="BH2024" s="54">
        <f t="shared" si="441"/>
        <v>0</v>
      </c>
      <c r="BI2024" s="54">
        <f t="shared" si="436"/>
        <v>0</v>
      </c>
      <c r="BJ2024" s="54">
        <f t="shared" si="449"/>
        <v>0</v>
      </c>
      <c r="BK2024" s="54">
        <f t="shared" si="437"/>
        <v>0</v>
      </c>
      <c r="BL2024" s="54">
        <f t="shared" si="442"/>
        <v>0</v>
      </c>
      <c r="BM2024" s="54">
        <f t="shared" si="443"/>
        <v>0</v>
      </c>
      <c r="BN2024" s="54" t="str">
        <f t="shared" si="444"/>
        <v>ne</v>
      </c>
      <c r="BO2024" s="54" t="str">
        <f t="shared" si="445"/>
        <v>ne</v>
      </c>
      <c r="BP2024" s="54" t="str">
        <f t="shared" si="445"/>
        <v>ne</v>
      </c>
      <c r="BQ2024" s="54" t="str">
        <f t="shared" si="446"/>
        <v>ne</v>
      </c>
      <c r="BR2024" s="54" t="str">
        <f t="shared" si="447"/>
        <v>ne</v>
      </c>
      <c r="BS2024" s="54" t="str">
        <f t="shared" si="438"/>
        <v>ne</v>
      </c>
    </row>
    <row r="2025" spans="2:71" x14ac:dyDescent="0.2">
      <c r="B2025" s="54" t="e">
        <f>VLOOKUP(E2025,'VPS1'!$J$10:$J$29,1,FALSE)</f>
        <v>#N/A</v>
      </c>
      <c r="C2025" s="131" t="str">
        <f t="shared" si="439"/>
        <v/>
      </c>
      <c r="D2025" s="132"/>
      <c r="E2025" s="132"/>
      <c r="F2025" s="55"/>
      <c r="G2025" s="132"/>
      <c r="H2025" s="132"/>
      <c r="I2025" s="132"/>
      <c r="J2025" s="132"/>
      <c r="K2025" s="132"/>
      <c r="L2025" s="133"/>
      <c r="M2025" s="134"/>
      <c r="N2025" s="132"/>
      <c r="O2025" s="132"/>
      <c r="P2025" s="134" t="str">
        <f t="shared" si="440"/>
        <v>nepildyti</v>
      </c>
      <c r="Q2025" s="135" t="str">
        <f t="shared" si="44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48"/>
        <v>0</v>
      </c>
      <c r="BH2025" s="54">
        <f t="shared" si="441"/>
        <v>0</v>
      </c>
      <c r="BI2025" s="54">
        <f t="shared" si="436"/>
        <v>0</v>
      </c>
      <c r="BJ2025" s="54">
        <f t="shared" si="449"/>
        <v>0</v>
      </c>
      <c r="BK2025" s="54">
        <f t="shared" si="437"/>
        <v>0</v>
      </c>
      <c r="BL2025" s="54">
        <f t="shared" si="442"/>
        <v>0</v>
      </c>
      <c r="BM2025" s="54">
        <f t="shared" si="443"/>
        <v>0</v>
      </c>
      <c r="BN2025" s="54" t="str">
        <f t="shared" si="444"/>
        <v>ne</v>
      </c>
      <c r="BO2025" s="54" t="str">
        <f t="shared" si="445"/>
        <v>ne</v>
      </c>
      <c r="BP2025" s="54" t="str">
        <f t="shared" si="445"/>
        <v>ne</v>
      </c>
      <c r="BQ2025" s="54" t="str">
        <f t="shared" si="446"/>
        <v>ne</v>
      </c>
      <c r="BR2025" s="54" t="str">
        <f t="shared" si="447"/>
        <v>ne</v>
      </c>
      <c r="BS2025" s="54" t="str">
        <f t="shared" si="438"/>
        <v>ne</v>
      </c>
    </row>
    <row r="2026" spans="2:71" x14ac:dyDescent="0.2">
      <c r="B2026" s="54" t="e">
        <f>VLOOKUP(E2026,'VPS1'!$J$10:$J$29,1,FALSE)</f>
        <v>#N/A</v>
      </c>
      <c r="C2026" s="131" t="str">
        <f t="shared" si="439"/>
        <v/>
      </c>
      <c r="D2026" s="132"/>
      <c r="E2026" s="132"/>
      <c r="F2026" s="55"/>
      <c r="G2026" s="132"/>
      <c r="H2026" s="132"/>
      <c r="I2026" s="132"/>
      <c r="J2026" s="132"/>
      <c r="K2026" s="132"/>
      <c r="L2026" s="133"/>
      <c r="M2026" s="134"/>
      <c r="N2026" s="132"/>
      <c r="O2026" s="132"/>
      <c r="P2026" s="134" t="str">
        <f t="shared" si="440"/>
        <v>nepildyti</v>
      </c>
      <c r="Q2026" s="135" t="str">
        <f t="shared" si="44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48"/>
        <v>0</v>
      </c>
      <c r="BH2026" s="54">
        <f t="shared" si="441"/>
        <v>0</v>
      </c>
      <c r="BI2026" s="54">
        <f t="shared" si="436"/>
        <v>0</v>
      </c>
      <c r="BJ2026" s="54">
        <f t="shared" si="449"/>
        <v>0</v>
      </c>
      <c r="BK2026" s="54">
        <f t="shared" si="437"/>
        <v>0</v>
      </c>
      <c r="BL2026" s="54">
        <f t="shared" si="442"/>
        <v>0</v>
      </c>
      <c r="BM2026" s="54">
        <f t="shared" si="443"/>
        <v>0</v>
      </c>
      <c r="BN2026" s="54" t="str">
        <f t="shared" si="444"/>
        <v>ne</v>
      </c>
      <c r="BO2026" s="54" t="str">
        <f t="shared" si="445"/>
        <v>ne</v>
      </c>
      <c r="BP2026" s="54" t="str">
        <f t="shared" si="445"/>
        <v>ne</v>
      </c>
      <c r="BQ2026" s="54" t="str">
        <f t="shared" si="446"/>
        <v>ne</v>
      </c>
      <c r="BR2026" s="54" t="str">
        <f t="shared" si="447"/>
        <v>ne</v>
      </c>
      <c r="BS2026" s="54" t="str">
        <f t="shared" si="438"/>
        <v>ne</v>
      </c>
    </row>
    <row r="2027" spans="2:71" x14ac:dyDescent="0.2">
      <c r="B2027" s="54" t="e">
        <f>VLOOKUP(E2027,'VPS1'!$J$10:$J$29,1,FALSE)</f>
        <v>#N/A</v>
      </c>
      <c r="C2027" s="131" t="str">
        <f t="shared" si="439"/>
        <v/>
      </c>
      <c r="D2027" s="132"/>
      <c r="E2027" s="132"/>
      <c r="F2027" s="55"/>
      <c r="G2027" s="132"/>
      <c r="H2027" s="132"/>
      <c r="I2027" s="132"/>
      <c r="J2027" s="132"/>
      <c r="K2027" s="132"/>
      <c r="L2027" s="133"/>
      <c r="M2027" s="134"/>
      <c r="N2027" s="132"/>
      <c r="O2027" s="132"/>
      <c r="P2027" s="134" t="str">
        <f t="shared" si="440"/>
        <v>nepildyti</v>
      </c>
      <c r="Q2027" s="135" t="str">
        <f t="shared" si="44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48"/>
        <v>0</v>
      </c>
      <c r="BH2027" s="54">
        <f t="shared" si="441"/>
        <v>0</v>
      </c>
      <c r="BI2027" s="54">
        <f t="shared" si="436"/>
        <v>0</v>
      </c>
      <c r="BJ2027" s="54">
        <f t="shared" si="449"/>
        <v>0</v>
      </c>
      <c r="BK2027" s="54">
        <f t="shared" si="437"/>
        <v>0</v>
      </c>
      <c r="BL2027" s="54">
        <f t="shared" si="442"/>
        <v>0</v>
      </c>
      <c r="BM2027" s="54">
        <f t="shared" si="443"/>
        <v>0</v>
      </c>
      <c r="BN2027" s="54" t="str">
        <f t="shared" si="444"/>
        <v>ne</v>
      </c>
      <c r="BO2027" s="54" t="str">
        <f t="shared" si="445"/>
        <v>ne</v>
      </c>
      <c r="BP2027" s="54" t="str">
        <f t="shared" si="445"/>
        <v>ne</v>
      </c>
      <c r="BQ2027" s="54" t="str">
        <f t="shared" si="446"/>
        <v>ne</v>
      </c>
      <c r="BR2027" s="54" t="str">
        <f t="shared" si="447"/>
        <v>ne</v>
      </c>
      <c r="BS2027" s="54" t="str">
        <f t="shared" si="438"/>
        <v>ne</v>
      </c>
    </row>
    <row r="2028" spans="2:71" x14ac:dyDescent="0.2">
      <c r="B2028" s="54" t="e">
        <f>VLOOKUP(E2028,'VPS1'!$J$10:$J$29,1,FALSE)</f>
        <v>#N/A</v>
      </c>
      <c r="C2028" s="131" t="str">
        <f t="shared" si="439"/>
        <v/>
      </c>
      <c r="D2028" s="132"/>
      <c r="E2028" s="132"/>
      <c r="F2028" s="55"/>
      <c r="G2028" s="132"/>
      <c r="H2028" s="132"/>
      <c r="I2028" s="132"/>
      <c r="J2028" s="132"/>
      <c r="K2028" s="132"/>
      <c r="L2028" s="133"/>
      <c r="M2028" s="134"/>
      <c r="N2028" s="132"/>
      <c r="O2028" s="132"/>
      <c r="P2028" s="134" t="str">
        <f t="shared" si="440"/>
        <v>nepildyti</v>
      </c>
      <c r="Q2028" s="135" t="str">
        <f t="shared" si="44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48"/>
        <v>0</v>
      </c>
      <c r="BH2028" s="54">
        <f t="shared" si="441"/>
        <v>0</v>
      </c>
      <c r="BI2028" s="54">
        <f t="shared" si="436"/>
        <v>0</v>
      </c>
      <c r="BJ2028" s="54">
        <f t="shared" si="449"/>
        <v>0</v>
      </c>
      <c r="BK2028" s="54">
        <f t="shared" si="437"/>
        <v>0</v>
      </c>
      <c r="BL2028" s="54">
        <f t="shared" si="442"/>
        <v>0</v>
      </c>
      <c r="BM2028" s="54">
        <f t="shared" si="443"/>
        <v>0</v>
      </c>
      <c r="BN2028" s="54" t="str">
        <f t="shared" si="444"/>
        <v>ne</v>
      </c>
      <c r="BO2028" s="54" t="str">
        <f t="shared" si="445"/>
        <v>ne</v>
      </c>
      <c r="BP2028" s="54" t="str">
        <f t="shared" si="445"/>
        <v>ne</v>
      </c>
      <c r="BQ2028" s="54" t="str">
        <f t="shared" si="446"/>
        <v>ne</v>
      </c>
      <c r="BR2028" s="54" t="str">
        <f t="shared" si="447"/>
        <v>ne</v>
      </c>
      <c r="BS2028" s="54" t="str">
        <f t="shared" si="438"/>
        <v>ne</v>
      </c>
    </row>
    <row r="2029" spans="2:71" x14ac:dyDescent="0.2">
      <c r="B2029" s="54" t="e">
        <f>VLOOKUP(E2029,'VPS1'!$J$10:$J$29,1,FALSE)</f>
        <v>#N/A</v>
      </c>
      <c r="C2029" s="131" t="str">
        <f t="shared" si="439"/>
        <v/>
      </c>
      <c r="D2029" s="132"/>
      <c r="E2029" s="132"/>
      <c r="F2029" s="55"/>
      <c r="G2029" s="132"/>
      <c r="H2029" s="132"/>
      <c r="I2029" s="132"/>
      <c r="J2029" s="132"/>
      <c r="K2029" s="132"/>
      <c r="L2029" s="133"/>
      <c r="M2029" s="134"/>
      <c r="N2029" s="132"/>
      <c r="O2029" s="132"/>
      <c r="P2029" s="134" t="str">
        <f t="shared" si="440"/>
        <v>nepildyti</v>
      </c>
      <c r="Q2029" s="135" t="str">
        <f t="shared" si="44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48"/>
        <v>0</v>
      </c>
      <c r="BH2029" s="54">
        <f t="shared" si="441"/>
        <v>0</v>
      </c>
      <c r="BI2029" s="54">
        <f t="shared" si="436"/>
        <v>0</v>
      </c>
      <c r="BJ2029" s="54">
        <f t="shared" si="449"/>
        <v>0</v>
      </c>
      <c r="BK2029" s="54">
        <f t="shared" si="437"/>
        <v>0</v>
      </c>
      <c r="BL2029" s="54">
        <f t="shared" si="442"/>
        <v>0</v>
      </c>
      <c r="BM2029" s="54">
        <f t="shared" si="443"/>
        <v>0</v>
      </c>
      <c r="BN2029" s="54" t="str">
        <f t="shared" si="444"/>
        <v>ne</v>
      </c>
      <c r="BO2029" s="54" t="str">
        <f t="shared" si="445"/>
        <v>ne</v>
      </c>
      <c r="BP2029" s="54" t="str">
        <f t="shared" si="445"/>
        <v>ne</v>
      </c>
      <c r="BQ2029" s="54" t="str">
        <f t="shared" si="446"/>
        <v>ne</v>
      </c>
      <c r="BR2029" s="54" t="str">
        <f t="shared" si="447"/>
        <v>ne</v>
      </c>
      <c r="BS2029" s="54" t="str">
        <f t="shared" si="438"/>
        <v>ne</v>
      </c>
    </row>
    <row r="2030" spans="2:71" x14ac:dyDescent="0.2">
      <c r="B2030" s="54" t="e">
        <f>VLOOKUP(E2030,'VPS1'!$J$10:$J$29,1,FALSE)</f>
        <v>#N/A</v>
      </c>
      <c r="C2030" s="131" t="str">
        <f t="shared" si="439"/>
        <v/>
      </c>
      <c r="D2030" s="132"/>
      <c r="E2030" s="132"/>
      <c r="F2030" s="55"/>
      <c r="G2030" s="132"/>
      <c r="H2030" s="132"/>
      <c r="I2030" s="132"/>
      <c r="J2030" s="132"/>
      <c r="K2030" s="132"/>
      <c r="L2030" s="133"/>
      <c r="M2030" s="134"/>
      <c r="N2030" s="132"/>
      <c r="O2030" s="132"/>
      <c r="P2030" s="134" t="str">
        <f t="shared" si="440"/>
        <v>nepildyti</v>
      </c>
      <c r="Q2030" s="135" t="str">
        <f t="shared" si="44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48"/>
        <v>0</v>
      </c>
      <c r="BH2030" s="54">
        <f t="shared" si="441"/>
        <v>0</v>
      </c>
      <c r="BI2030" s="54">
        <f t="shared" si="436"/>
        <v>0</v>
      </c>
      <c r="BJ2030" s="54">
        <f t="shared" si="449"/>
        <v>0</v>
      </c>
      <c r="BK2030" s="54">
        <f t="shared" si="437"/>
        <v>0</v>
      </c>
      <c r="BL2030" s="54">
        <f t="shared" si="442"/>
        <v>0</v>
      </c>
      <c r="BM2030" s="54">
        <f t="shared" si="443"/>
        <v>0</v>
      </c>
      <c r="BN2030" s="54" t="str">
        <f t="shared" si="444"/>
        <v>ne</v>
      </c>
      <c r="BO2030" s="54" t="str">
        <f t="shared" si="445"/>
        <v>ne</v>
      </c>
      <c r="BP2030" s="54" t="str">
        <f t="shared" si="445"/>
        <v>ne</v>
      </c>
      <c r="BQ2030" s="54" t="str">
        <f t="shared" si="446"/>
        <v>ne</v>
      </c>
      <c r="BR2030" s="54" t="str">
        <f t="shared" si="447"/>
        <v>ne</v>
      </c>
      <c r="BS2030" s="54" t="str">
        <f t="shared" si="438"/>
        <v>ne</v>
      </c>
    </row>
    <row r="2031" spans="2:71" x14ac:dyDescent="0.2">
      <c r="B2031" s="54" t="e">
        <f>VLOOKUP(E2031,'VPS1'!$J$10:$J$29,1,FALSE)</f>
        <v>#N/A</v>
      </c>
      <c r="C2031" s="131" t="str">
        <f t="shared" si="439"/>
        <v/>
      </c>
      <c r="D2031" s="132"/>
      <c r="E2031" s="132"/>
      <c r="F2031" s="55"/>
      <c r="G2031" s="132"/>
      <c r="H2031" s="132"/>
      <c r="I2031" s="132"/>
      <c r="J2031" s="132"/>
      <c r="K2031" s="132"/>
      <c r="L2031" s="133"/>
      <c r="M2031" s="134"/>
      <c r="N2031" s="132"/>
      <c r="O2031" s="132"/>
      <c r="P2031" s="134" t="str">
        <f t="shared" si="440"/>
        <v>nepildyti</v>
      </c>
      <c r="Q2031" s="135" t="str">
        <f t="shared" si="44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48"/>
        <v>0</v>
      </c>
      <c r="BH2031" s="54">
        <f t="shared" si="441"/>
        <v>0</v>
      </c>
      <c r="BI2031" s="54">
        <f t="shared" si="436"/>
        <v>0</v>
      </c>
      <c r="BJ2031" s="54">
        <f t="shared" si="449"/>
        <v>0</v>
      </c>
      <c r="BK2031" s="54">
        <f t="shared" si="437"/>
        <v>0</v>
      </c>
      <c r="BL2031" s="54">
        <f t="shared" si="442"/>
        <v>0</v>
      </c>
      <c r="BM2031" s="54">
        <f t="shared" si="443"/>
        <v>0</v>
      </c>
      <c r="BN2031" s="54" t="str">
        <f t="shared" si="444"/>
        <v>ne</v>
      </c>
      <c r="BO2031" s="54" t="str">
        <f t="shared" si="445"/>
        <v>ne</v>
      </c>
      <c r="BP2031" s="54" t="str">
        <f t="shared" si="445"/>
        <v>ne</v>
      </c>
      <c r="BQ2031" s="54" t="str">
        <f t="shared" si="446"/>
        <v>ne</v>
      </c>
      <c r="BR2031" s="54" t="str">
        <f t="shared" si="447"/>
        <v>ne</v>
      </c>
      <c r="BS2031" s="54" t="str">
        <f t="shared" si="438"/>
        <v>ne</v>
      </c>
    </row>
    <row r="2032" spans="2:71" x14ac:dyDescent="0.2">
      <c r="B2032" s="54" t="e">
        <f>VLOOKUP(E2032,'VPS1'!$J$10:$J$29,1,FALSE)</f>
        <v>#N/A</v>
      </c>
      <c r="C2032" s="131" t="str">
        <f t="shared" si="439"/>
        <v/>
      </c>
      <c r="D2032" s="132"/>
      <c r="E2032" s="132"/>
      <c r="F2032" s="55"/>
      <c r="G2032" s="132"/>
      <c r="H2032" s="132"/>
      <c r="I2032" s="132"/>
      <c r="J2032" s="132"/>
      <c r="K2032" s="132"/>
      <c r="L2032" s="133"/>
      <c r="M2032" s="134"/>
      <c r="N2032" s="132"/>
      <c r="O2032" s="132"/>
      <c r="P2032" s="134" t="str">
        <f t="shared" si="440"/>
        <v>nepildyti</v>
      </c>
      <c r="Q2032" s="135" t="str">
        <f t="shared" si="44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48"/>
        <v>0</v>
      </c>
      <c r="BH2032" s="54">
        <f t="shared" si="441"/>
        <v>0</v>
      </c>
      <c r="BI2032" s="54">
        <f t="shared" si="436"/>
        <v>0</v>
      </c>
      <c r="BJ2032" s="54">
        <f t="shared" si="449"/>
        <v>0</v>
      </c>
      <c r="BK2032" s="54">
        <f t="shared" si="437"/>
        <v>0</v>
      </c>
      <c r="BL2032" s="54">
        <f t="shared" si="442"/>
        <v>0</v>
      </c>
      <c r="BM2032" s="54">
        <f t="shared" si="443"/>
        <v>0</v>
      </c>
      <c r="BN2032" s="54" t="str">
        <f t="shared" si="444"/>
        <v>ne</v>
      </c>
      <c r="BO2032" s="54" t="str">
        <f t="shared" si="445"/>
        <v>ne</v>
      </c>
      <c r="BP2032" s="54" t="str">
        <f t="shared" si="445"/>
        <v>ne</v>
      </c>
      <c r="BQ2032" s="54" t="str">
        <f t="shared" si="446"/>
        <v>ne</v>
      </c>
      <c r="BR2032" s="54" t="str">
        <f t="shared" si="447"/>
        <v>ne</v>
      </c>
      <c r="BS2032" s="54" t="str">
        <f t="shared" si="438"/>
        <v>ne</v>
      </c>
    </row>
    <row r="2033" spans="2:71" x14ac:dyDescent="0.2">
      <c r="B2033" s="54" t="e">
        <f>VLOOKUP(E2033,'VPS1'!$J$10:$J$29,1,FALSE)</f>
        <v>#N/A</v>
      </c>
      <c r="C2033" s="131" t="str">
        <f t="shared" si="439"/>
        <v/>
      </c>
      <c r="D2033" s="132"/>
      <c r="E2033" s="132"/>
      <c r="F2033" s="55"/>
      <c r="G2033" s="132"/>
      <c r="H2033" s="132"/>
      <c r="I2033" s="132"/>
      <c r="J2033" s="132"/>
      <c r="K2033" s="132"/>
      <c r="L2033" s="133"/>
      <c r="M2033" s="134"/>
      <c r="N2033" s="132"/>
      <c r="O2033" s="132"/>
      <c r="P2033" s="134" t="str">
        <f t="shared" si="440"/>
        <v>nepildyti</v>
      </c>
      <c r="Q2033" s="135" t="str">
        <f t="shared" si="44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48"/>
        <v>0</v>
      </c>
      <c r="BH2033" s="54">
        <f t="shared" si="441"/>
        <v>0</v>
      </c>
      <c r="BI2033" s="54">
        <f t="shared" si="436"/>
        <v>0</v>
      </c>
      <c r="BJ2033" s="54">
        <f t="shared" si="449"/>
        <v>0</v>
      </c>
      <c r="BK2033" s="54">
        <f t="shared" si="437"/>
        <v>0</v>
      </c>
      <c r="BL2033" s="54">
        <f t="shared" si="442"/>
        <v>0</v>
      </c>
      <c r="BM2033" s="54">
        <f t="shared" si="443"/>
        <v>0</v>
      </c>
      <c r="BN2033" s="54" t="str">
        <f t="shared" si="444"/>
        <v>ne</v>
      </c>
      <c r="BO2033" s="54" t="str">
        <f t="shared" si="445"/>
        <v>ne</v>
      </c>
      <c r="BP2033" s="54" t="str">
        <f t="shared" si="445"/>
        <v>ne</v>
      </c>
      <c r="BQ2033" s="54" t="str">
        <f t="shared" si="446"/>
        <v>ne</v>
      </c>
      <c r="BR2033" s="54" t="str">
        <f t="shared" si="447"/>
        <v>ne</v>
      </c>
      <c r="BS2033" s="54" t="str">
        <f t="shared" si="438"/>
        <v>ne</v>
      </c>
    </row>
    <row r="2034" spans="2:71" x14ac:dyDescent="0.2">
      <c r="B2034" s="54" t="e">
        <f>VLOOKUP(E2034,'VPS1'!$J$10:$J$29,1,FALSE)</f>
        <v>#N/A</v>
      </c>
      <c r="C2034" s="131" t="str">
        <f t="shared" si="439"/>
        <v/>
      </c>
      <c r="D2034" s="132"/>
      <c r="E2034" s="132"/>
      <c r="F2034" s="55"/>
      <c r="G2034" s="132"/>
      <c r="H2034" s="132"/>
      <c r="I2034" s="132"/>
      <c r="J2034" s="132"/>
      <c r="K2034" s="132"/>
      <c r="L2034" s="133"/>
      <c r="M2034" s="134"/>
      <c r="N2034" s="132"/>
      <c r="O2034" s="132"/>
      <c r="P2034" s="134" t="str">
        <f t="shared" si="440"/>
        <v>nepildyti</v>
      </c>
      <c r="Q2034" s="135" t="str">
        <f t="shared" si="44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48"/>
        <v>0</v>
      </c>
      <c r="BH2034" s="54">
        <f t="shared" si="441"/>
        <v>0</v>
      </c>
      <c r="BI2034" s="54">
        <f t="shared" si="436"/>
        <v>0</v>
      </c>
      <c r="BJ2034" s="54">
        <f t="shared" si="449"/>
        <v>0</v>
      </c>
      <c r="BK2034" s="54">
        <f t="shared" si="437"/>
        <v>0</v>
      </c>
      <c r="BL2034" s="54">
        <f t="shared" si="442"/>
        <v>0</v>
      </c>
      <c r="BM2034" s="54">
        <f t="shared" si="443"/>
        <v>0</v>
      </c>
      <c r="BN2034" s="54" t="str">
        <f t="shared" si="444"/>
        <v>ne</v>
      </c>
      <c r="BO2034" s="54" t="str">
        <f t="shared" si="445"/>
        <v>ne</v>
      </c>
      <c r="BP2034" s="54" t="str">
        <f t="shared" si="445"/>
        <v>ne</v>
      </c>
      <c r="BQ2034" s="54" t="str">
        <f t="shared" si="446"/>
        <v>ne</v>
      </c>
      <c r="BR2034" s="54" t="str">
        <f t="shared" si="447"/>
        <v>ne</v>
      </c>
      <c r="BS2034" s="54" t="str">
        <f t="shared" si="438"/>
        <v>ne</v>
      </c>
    </row>
    <row r="2035" spans="2:71" x14ac:dyDescent="0.2">
      <c r="B2035" s="54" t="e">
        <f>VLOOKUP(E2035,'VPS1'!$J$10:$J$29,1,FALSE)</f>
        <v>#N/A</v>
      </c>
      <c r="C2035" s="131" t="str">
        <f t="shared" si="439"/>
        <v/>
      </c>
      <c r="D2035" s="132"/>
      <c r="E2035" s="132"/>
      <c r="F2035" s="55"/>
      <c r="G2035" s="132"/>
      <c r="H2035" s="132"/>
      <c r="I2035" s="132"/>
      <c r="J2035" s="132"/>
      <c r="K2035" s="132"/>
      <c r="L2035" s="133"/>
      <c r="M2035" s="134"/>
      <c r="N2035" s="132"/>
      <c r="O2035" s="132"/>
      <c r="P2035" s="134" t="str">
        <f t="shared" si="440"/>
        <v>nepildyti</v>
      </c>
      <c r="Q2035" s="135" t="str">
        <f t="shared" si="44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48"/>
        <v>0</v>
      </c>
      <c r="BH2035" s="54">
        <f t="shared" si="441"/>
        <v>0</v>
      </c>
      <c r="BI2035" s="54">
        <f t="shared" si="436"/>
        <v>0</v>
      </c>
      <c r="BJ2035" s="54">
        <f t="shared" si="449"/>
        <v>0</v>
      </c>
      <c r="BK2035" s="54">
        <f t="shared" si="437"/>
        <v>0</v>
      </c>
      <c r="BL2035" s="54">
        <f t="shared" si="442"/>
        <v>0</v>
      </c>
      <c r="BM2035" s="54">
        <f t="shared" si="443"/>
        <v>0</v>
      </c>
      <c r="BN2035" s="54" t="str">
        <f t="shared" si="444"/>
        <v>ne</v>
      </c>
      <c r="BO2035" s="54" t="str">
        <f t="shared" si="445"/>
        <v>ne</v>
      </c>
      <c r="BP2035" s="54" t="str">
        <f t="shared" si="445"/>
        <v>ne</v>
      </c>
      <c r="BQ2035" s="54" t="str">
        <f t="shared" si="446"/>
        <v>ne</v>
      </c>
      <c r="BR2035" s="54" t="str">
        <f t="shared" si="447"/>
        <v>ne</v>
      </c>
      <c r="BS2035" s="54" t="str">
        <f t="shared" si="438"/>
        <v>ne</v>
      </c>
    </row>
    <row r="2036" spans="2:71" x14ac:dyDescent="0.2">
      <c r="B2036" s="54" t="e">
        <f>VLOOKUP(E2036,'VPS1'!$J$10:$J$29,1,FALSE)</f>
        <v>#N/A</v>
      </c>
      <c r="C2036" s="131" t="str">
        <f t="shared" si="439"/>
        <v/>
      </c>
      <c r="D2036" s="132"/>
      <c r="E2036" s="132"/>
      <c r="F2036" s="55"/>
      <c r="G2036" s="132"/>
      <c r="H2036" s="132"/>
      <c r="I2036" s="132"/>
      <c r="J2036" s="132"/>
      <c r="K2036" s="132"/>
      <c r="L2036" s="133"/>
      <c r="M2036" s="134"/>
      <c r="N2036" s="132"/>
      <c r="O2036" s="132"/>
      <c r="P2036" s="134" t="str">
        <f t="shared" si="440"/>
        <v>nepildyti</v>
      </c>
      <c r="Q2036" s="135" t="str">
        <f t="shared" si="44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48"/>
        <v>0</v>
      </c>
      <c r="BH2036" s="54">
        <f t="shared" si="441"/>
        <v>0</v>
      </c>
      <c r="BI2036" s="54">
        <f t="shared" si="436"/>
        <v>0</v>
      </c>
      <c r="BJ2036" s="54">
        <f t="shared" si="449"/>
        <v>0</v>
      </c>
      <c r="BK2036" s="54">
        <f t="shared" si="437"/>
        <v>0</v>
      </c>
      <c r="BL2036" s="54">
        <f t="shared" si="442"/>
        <v>0</v>
      </c>
      <c r="BM2036" s="54">
        <f t="shared" si="443"/>
        <v>0</v>
      </c>
      <c r="BN2036" s="54" t="str">
        <f t="shared" si="444"/>
        <v>ne</v>
      </c>
      <c r="BO2036" s="54" t="str">
        <f t="shared" si="445"/>
        <v>ne</v>
      </c>
      <c r="BP2036" s="54" t="str">
        <f t="shared" si="445"/>
        <v>ne</v>
      </c>
      <c r="BQ2036" s="54" t="str">
        <f t="shared" si="446"/>
        <v>ne</v>
      </c>
      <c r="BR2036" s="54" t="str">
        <f t="shared" si="447"/>
        <v>ne</v>
      </c>
      <c r="BS2036" s="54" t="str">
        <f t="shared" si="438"/>
        <v>ne</v>
      </c>
    </row>
    <row r="2037" spans="2:71" x14ac:dyDescent="0.2">
      <c r="B2037" s="54" t="e">
        <f>VLOOKUP(E2037,'VPS1'!$J$10:$J$29,1,FALSE)</f>
        <v>#N/A</v>
      </c>
      <c r="C2037" s="131" t="str">
        <f t="shared" si="439"/>
        <v/>
      </c>
      <c r="D2037" s="132"/>
      <c r="E2037" s="132"/>
      <c r="F2037" s="55"/>
      <c r="G2037" s="132"/>
      <c r="H2037" s="132"/>
      <c r="I2037" s="132"/>
      <c r="J2037" s="132"/>
      <c r="K2037" s="132"/>
      <c r="L2037" s="133"/>
      <c r="M2037" s="134"/>
      <c r="N2037" s="132"/>
      <c r="O2037" s="132"/>
      <c r="P2037" s="134" t="str">
        <f t="shared" si="440"/>
        <v>nepildyti</v>
      </c>
      <c r="Q2037" s="135" t="str">
        <f t="shared" si="44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48"/>
        <v>0</v>
      </c>
      <c r="BH2037" s="54">
        <f t="shared" si="441"/>
        <v>0</v>
      </c>
      <c r="BI2037" s="54">
        <f t="shared" si="436"/>
        <v>0</v>
      </c>
      <c r="BJ2037" s="54">
        <f t="shared" si="449"/>
        <v>0</v>
      </c>
      <c r="BK2037" s="54">
        <f t="shared" si="437"/>
        <v>0</v>
      </c>
      <c r="BL2037" s="54">
        <f t="shared" si="442"/>
        <v>0</v>
      </c>
      <c r="BM2037" s="54">
        <f t="shared" si="443"/>
        <v>0</v>
      </c>
      <c r="BN2037" s="54" t="str">
        <f t="shared" si="444"/>
        <v>ne</v>
      </c>
      <c r="BO2037" s="54" t="str">
        <f t="shared" si="445"/>
        <v>ne</v>
      </c>
      <c r="BP2037" s="54" t="str">
        <f t="shared" si="445"/>
        <v>ne</v>
      </c>
      <c r="BQ2037" s="54" t="str">
        <f t="shared" si="446"/>
        <v>ne</v>
      </c>
      <c r="BR2037" s="54" t="str">
        <f t="shared" si="447"/>
        <v>ne</v>
      </c>
      <c r="BS2037" s="54" t="str">
        <f t="shared" si="438"/>
        <v>ne</v>
      </c>
    </row>
    <row r="2038" spans="2:71" x14ac:dyDescent="0.2">
      <c r="B2038" s="54" t="e">
        <f>VLOOKUP(E2038,'VPS1'!$J$10:$J$29,1,FALSE)</f>
        <v>#N/A</v>
      </c>
      <c r="C2038" s="131" t="str">
        <f t="shared" si="439"/>
        <v/>
      </c>
      <c r="D2038" s="132"/>
      <c r="E2038" s="132"/>
      <c r="F2038" s="55"/>
      <c r="G2038" s="132"/>
      <c r="H2038" s="132"/>
      <c r="I2038" s="132"/>
      <c r="J2038" s="132"/>
      <c r="K2038" s="132"/>
      <c r="L2038" s="133"/>
      <c r="M2038" s="134"/>
      <c r="N2038" s="132"/>
      <c r="O2038" s="132"/>
      <c r="P2038" s="134" t="str">
        <f t="shared" si="440"/>
        <v>nepildyti</v>
      </c>
      <c r="Q2038" s="135" t="str">
        <f t="shared" si="44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48"/>
        <v>0</v>
      </c>
      <c r="BH2038" s="54">
        <f t="shared" si="441"/>
        <v>0</v>
      </c>
      <c r="BI2038" s="54">
        <f t="shared" si="436"/>
        <v>0</v>
      </c>
      <c r="BJ2038" s="54">
        <f t="shared" si="449"/>
        <v>0</v>
      </c>
      <c r="BK2038" s="54">
        <f t="shared" si="437"/>
        <v>0</v>
      </c>
      <c r="BL2038" s="54">
        <f t="shared" si="442"/>
        <v>0</v>
      </c>
      <c r="BM2038" s="54">
        <f t="shared" si="443"/>
        <v>0</v>
      </c>
      <c r="BN2038" s="54" t="str">
        <f t="shared" si="444"/>
        <v>ne</v>
      </c>
      <c r="BO2038" s="54" t="str">
        <f t="shared" si="445"/>
        <v>ne</v>
      </c>
      <c r="BP2038" s="54" t="str">
        <f t="shared" si="445"/>
        <v>ne</v>
      </c>
      <c r="BQ2038" s="54" t="str">
        <f t="shared" si="446"/>
        <v>ne</v>
      </c>
      <c r="BR2038" s="54" t="str">
        <f t="shared" si="447"/>
        <v>ne</v>
      </c>
      <c r="BS2038" s="54" t="str">
        <f t="shared" si="438"/>
        <v>ne</v>
      </c>
    </row>
    <row r="2039" spans="2:71" x14ac:dyDescent="0.2">
      <c r="B2039" s="54" t="e">
        <f>VLOOKUP(E2039,'VPS1'!$J$10:$J$29,1,FALSE)</f>
        <v>#N/A</v>
      </c>
      <c r="C2039" s="131" t="str">
        <f t="shared" si="439"/>
        <v/>
      </c>
      <c r="D2039" s="132"/>
      <c r="E2039" s="132"/>
      <c r="F2039" s="55"/>
      <c r="G2039" s="132"/>
      <c r="H2039" s="132"/>
      <c r="I2039" s="132"/>
      <c r="J2039" s="132"/>
      <c r="K2039" s="132"/>
      <c r="L2039" s="133"/>
      <c r="M2039" s="134"/>
      <c r="N2039" s="132"/>
      <c r="O2039" s="132"/>
      <c r="P2039" s="134" t="str">
        <f t="shared" si="440"/>
        <v>nepildyti</v>
      </c>
      <c r="Q2039" s="135" t="str">
        <f t="shared" si="44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48"/>
        <v>0</v>
      </c>
      <c r="BH2039" s="54">
        <f t="shared" si="441"/>
        <v>0</v>
      </c>
      <c r="BI2039" s="54">
        <f t="shared" si="436"/>
        <v>0</v>
      </c>
      <c r="BJ2039" s="54">
        <f t="shared" si="449"/>
        <v>0</v>
      </c>
      <c r="BK2039" s="54">
        <f t="shared" si="437"/>
        <v>0</v>
      </c>
      <c r="BL2039" s="54">
        <f t="shared" si="442"/>
        <v>0</v>
      </c>
      <c r="BM2039" s="54">
        <f t="shared" si="443"/>
        <v>0</v>
      </c>
      <c r="BN2039" s="54" t="str">
        <f t="shared" si="444"/>
        <v>ne</v>
      </c>
      <c r="BO2039" s="54" t="str">
        <f t="shared" si="445"/>
        <v>ne</v>
      </c>
      <c r="BP2039" s="54" t="str">
        <f t="shared" si="445"/>
        <v>ne</v>
      </c>
      <c r="BQ2039" s="54" t="str">
        <f t="shared" si="446"/>
        <v>ne</v>
      </c>
      <c r="BR2039" s="54" t="str">
        <f t="shared" si="447"/>
        <v>ne</v>
      </c>
      <c r="BS2039" s="54" t="str">
        <f t="shared" si="438"/>
        <v>ne</v>
      </c>
    </row>
    <row r="2040" spans="2:71" x14ac:dyDescent="0.2">
      <c r="B2040" s="54" t="e">
        <f>VLOOKUP(E2040,'VPS1'!$J$10:$J$29,1,FALSE)</f>
        <v>#N/A</v>
      </c>
      <c r="C2040" s="131" t="str">
        <f t="shared" si="439"/>
        <v/>
      </c>
      <c r="D2040" s="132"/>
      <c r="E2040" s="132"/>
      <c r="F2040" s="55"/>
      <c r="G2040" s="132"/>
      <c r="H2040" s="132"/>
      <c r="I2040" s="132"/>
      <c r="J2040" s="132"/>
      <c r="K2040" s="132"/>
      <c r="L2040" s="133"/>
      <c r="M2040" s="134"/>
      <c r="N2040" s="132"/>
      <c r="O2040" s="132"/>
      <c r="P2040" s="134" t="str">
        <f t="shared" si="440"/>
        <v>nepildyti</v>
      </c>
      <c r="Q2040" s="135" t="str">
        <f t="shared" si="44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48"/>
        <v>0</v>
      </c>
      <c r="BH2040" s="54">
        <f t="shared" si="441"/>
        <v>0</v>
      </c>
      <c r="BI2040" s="54">
        <f t="shared" si="436"/>
        <v>0</v>
      </c>
      <c r="BJ2040" s="54">
        <f t="shared" si="449"/>
        <v>0</v>
      </c>
      <c r="BK2040" s="54">
        <f t="shared" si="437"/>
        <v>0</v>
      </c>
      <c r="BL2040" s="54">
        <f t="shared" si="442"/>
        <v>0</v>
      </c>
      <c r="BM2040" s="54">
        <f t="shared" si="443"/>
        <v>0</v>
      </c>
      <c r="BN2040" s="54" t="str">
        <f t="shared" si="444"/>
        <v>ne</v>
      </c>
      <c r="BO2040" s="54" t="str">
        <f t="shared" si="445"/>
        <v>ne</v>
      </c>
      <c r="BP2040" s="54" t="str">
        <f t="shared" si="445"/>
        <v>ne</v>
      </c>
      <c r="BQ2040" s="54" t="str">
        <f t="shared" si="446"/>
        <v>ne</v>
      </c>
      <c r="BR2040" s="54" t="str">
        <f t="shared" si="447"/>
        <v>ne</v>
      </c>
      <c r="BS2040" s="54" t="str">
        <f t="shared" si="438"/>
        <v>ne</v>
      </c>
    </row>
    <row r="2041" spans="2:71" x14ac:dyDescent="0.2">
      <c r="B2041" s="54" t="e">
        <f>VLOOKUP(E2041,'VPS1'!$J$10:$J$29,1,FALSE)</f>
        <v>#N/A</v>
      </c>
      <c r="C2041" s="131" t="str">
        <f t="shared" si="439"/>
        <v/>
      </c>
      <c r="D2041" s="132"/>
      <c r="E2041" s="132"/>
      <c r="F2041" s="55"/>
      <c r="G2041" s="132"/>
      <c r="H2041" s="132"/>
      <c r="I2041" s="132"/>
      <c r="J2041" s="132"/>
      <c r="K2041" s="132"/>
      <c r="L2041" s="133"/>
      <c r="M2041" s="134"/>
      <c r="N2041" s="132"/>
      <c r="O2041" s="132"/>
      <c r="P2041" s="134" t="str">
        <f t="shared" si="440"/>
        <v>nepildyti</v>
      </c>
      <c r="Q2041" s="135" t="str">
        <f t="shared" si="44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48"/>
        <v>0</v>
      </c>
      <c r="BH2041" s="54">
        <f t="shared" si="441"/>
        <v>0</v>
      </c>
      <c r="BI2041" s="54">
        <f t="shared" si="436"/>
        <v>0</v>
      </c>
      <c r="BJ2041" s="54">
        <f t="shared" si="449"/>
        <v>0</v>
      </c>
      <c r="BK2041" s="54">
        <f t="shared" si="437"/>
        <v>0</v>
      </c>
      <c r="BL2041" s="54">
        <f t="shared" si="442"/>
        <v>0</v>
      </c>
      <c r="BM2041" s="54">
        <f t="shared" si="443"/>
        <v>0</v>
      </c>
      <c r="BN2041" s="54" t="str">
        <f t="shared" si="444"/>
        <v>ne</v>
      </c>
      <c r="BO2041" s="54" t="str">
        <f t="shared" si="445"/>
        <v>ne</v>
      </c>
      <c r="BP2041" s="54" t="str">
        <f t="shared" si="445"/>
        <v>ne</v>
      </c>
      <c r="BQ2041" s="54" t="str">
        <f t="shared" si="446"/>
        <v>ne</v>
      </c>
      <c r="BR2041" s="54" t="str">
        <f t="shared" si="447"/>
        <v>ne</v>
      </c>
      <c r="BS2041" s="54" t="str">
        <f t="shared" si="438"/>
        <v>ne</v>
      </c>
    </row>
    <row r="2042" spans="2:71" x14ac:dyDescent="0.2">
      <c r="B2042" s="54" t="e">
        <f>VLOOKUP(E2042,'VPS1'!$J$10:$J$29,1,FALSE)</f>
        <v>#N/A</v>
      </c>
      <c r="C2042" s="131" t="str">
        <f t="shared" si="439"/>
        <v/>
      </c>
      <c r="D2042" s="132"/>
      <c r="E2042" s="132"/>
      <c r="F2042" s="55"/>
      <c r="G2042" s="132"/>
      <c r="H2042" s="132"/>
      <c r="I2042" s="132"/>
      <c r="J2042" s="132"/>
      <c r="K2042" s="132"/>
      <c r="L2042" s="133"/>
      <c r="M2042" s="134"/>
      <c r="N2042" s="132"/>
      <c r="O2042" s="132"/>
      <c r="P2042" s="134" t="str">
        <f t="shared" si="440"/>
        <v>nepildyti</v>
      </c>
      <c r="Q2042" s="135" t="str">
        <f t="shared" si="44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48"/>
        <v>0</v>
      </c>
      <c r="BH2042" s="54">
        <f t="shared" si="441"/>
        <v>0</v>
      </c>
      <c r="BI2042" s="54">
        <f t="shared" si="436"/>
        <v>0</v>
      </c>
      <c r="BJ2042" s="54">
        <f t="shared" si="449"/>
        <v>0</v>
      </c>
      <c r="BK2042" s="54">
        <f t="shared" si="437"/>
        <v>0</v>
      </c>
      <c r="BL2042" s="54">
        <f t="shared" si="442"/>
        <v>0</v>
      </c>
      <c r="BM2042" s="54">
        <f t="shared" si="443"/>
        <v>0</v>
      </c>
      <c r="BN2042" s="54" t="str">
        <f t="shared" si="444"/>
        <v>ne</v>
      </c>
      <c r="BO2042" s="54" t="str">
        <f t="shared" si="445"/>
        <v>ne</v>
      </c>
      <c r="BP2042" s="54" t="str">
        <f t="shared" si="445"/>
        <v>ne</v>
      </c>
      <c r="BQ2042" s="54" t="str">
        <f t="shared" si="446"/>
        <v>ne</v>
      </c>
      <c r="BR2042" s="54" t="str">
        <f t="shared" si="447"/>
        <v>ne</v>
      </c>
      <c r="BS2042" s="54" t="str">
        <f t="shared" si="438"/>
        <v>ne</v>
      </c>
    </row>
    <row r="2043" spans="2:71" x14ac:dyDescent="0.2">
      <c r="B2043" s="54" t="e">
        <f>VLOOKUP(E2043,'VPS1'!$J$10:$J$29,1,FALSE)</f>
        <v>#N/A</v>
      </c>
      <c r="C2043" s="131" t="str">
        <f t="shared" si="439"/>
        <v/>
      </c>
      <c r="D2043" s="132"/>
      <c r="E2043" s="132"/>
      <c r="F2043" s="55"/>
      <c r="G2043" s="132"/>
      <c r="H2043" s="132"/>
      <c r="I2043" s="132"/>
      <c r="J2043" s="132"/>
      <c r="K2043" s="132"/>
      <c r="L2043" s="133"/>
      <c r="M2043" s="134"/>
      <c r="N2043" s="132"/>
      <c r="O2043" s="132"/>
      <c r="P2043" s="134" t="str">
        <f t="shared" si="440"/>
        <v>nepildyti</v>
      </c>
      <c r="Q2043" s="135" t="str">
        <f t="shared" si="44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48"/>
        <v>0</v>
      </c>
      <c r="BH2043" s="54">
        <f t="shared" si="441"/>
        <v>0</v>
      </c>
      <c r="BI2043" s="54">
        <f t="shared" si="436"/>
        <v>0</v>
      </c>
      <c r="BJ2043" s="54">
        <f t="shared" si="449"/>
        <v>0</v>
      </c>
      <c r="BK2043" s="54">
        <f t="shared" si="437"/>
        <v>0</v>
      </c>
      <c r="BL2043" s="54">
        <f t="shared" si="442"/>
        <v>0</v>
      </c>
      <c r="BM2043" s="54">
        <f t="shared" si="443"/>
        <v>0</v>
      </c>
      <c r="BN2043" s="54" t="str">
        <f t="shared" si="444"/>
        <v>ne</v>
      </c>
      <c r="BO2043" s="54" t="str">
        <f t="shared" si="445"/>
        <v>ne</v>
      </c>
      <c r="BP2043" s="54" t="str">
        <f t="shared" si="445"/>
        <v>ne</v>
      </c>
      <c r="BQ2043" s="54" t="str">
        <f t="shared" si="446"/>
        <v>ne</v>
      </c>
      <c r="BR2043" s="54" t="str">
        <f t="shared" si="447"/>
        <v>ne</v>
      </c>
      <c r="BS2043" s="54" t="str">
        <f t="shared" si="438"/>
        <v>ne</v>
      </c>
    </row>
    <row r="2044" spans="2:71" x14ac:dyDescent="0.2">
      <c r="B2044" s="54" t="e">
        <f>VLOOKUP(E2044,'VPS1'!$J$10:$J$29,1,FALSE)</f>
        <v>#N/A</v>
      </c>
      <c r="C2044" s="131" t="str">
        <f t="shared" si="439"/>
        <v/>
      </c>
      <c r="D2044" s="132"/>
      <c r="E2044" s="132"/>
      <c r="F2044" s="55"/>
      <c r="G2044" s="132"/>
      <c r="H2044" s="132"/>
      <c r="I2044" s="132"/>
      <c r="J2044" s="132"/>
      <c r="K2044" s="132"/>
      <c r="L2044" s="133"/>
      <c r="M2044" s="134"/>
      <c r="N2044" s="132"/>
      <c r="O2044" s="132"/>
      <c r="P2044" s="134" t="str">
        <f t="shared" si="440"/>
        <v>nepildyti</v>
      </c>
      <c r="Q2044" s="135" t="str">
        <f t="shared" si="44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48"/>
        <v>0</v>
      </c>
      <c r="BH2044" s="54">
        <f t="shared" si="441"/>
        <v>0</v>
      </c>
      <c r="BI2044" s="54">
        <f t="shared" si="436"/>
        <v>0</v>
      </c>
      <c r="BJ2044" s="54">
        <f t="shared" si="449"/>
        <v>0</v>
      </c>
      <c r="BK2044" s="54">
        <f t="shared" si="437"/>
        <v>0</v>
      </c>
      <c r="BL2044" s="54">
        <f t="shared" si="442"/>
        <v>0</v>
      </c>
      <c r="BM2044" s="54">
        <f t="shared" si="443"/>
        <v>0</v>
      </c>
      <c r="BN2044" s="54" t="str">
        <f t="shared" si="444"/>
        <v>ne</v>
      </c>
      <c r="BO2044" s="54" t="str">
        <f t="shared" si="445"/>
        <v>ne</v>
      </c>
      <c r="BP2044" s="54" t="str">
        <f t="shared" si="445"/>
        <v>ne</v>
      </c>
      <c r="BQ2044" s="54" t="str">
        <f t="shared" si="446"/>
        <v>ne</v>
      </c>
      <c r="BR2044" s="54" t="str">
        <f t="shared" si="447"/>
        <v>ne</v>
      </c>
      <c r="BS2044" s="54" t="str">
        <f t="shared" si="438"/>
        <v>ne</v>
      </c>
    </row>
    <row r="2045" spans="2:71" x14ac:dyDescent="0.2">
      <c r="B2045" s="54" t="e">
        <f>VLOOKUP(E2045,'VPS1'!$J$10:$J$29,1,FALSE)</f>
        <v>#N/A</v>
      </c>
      <c r="C2045" s="131" t="str">
        <f t="shared" si="439"/>
        <v/>
      </c>
      <c r="D2045" s="132"/>
      <c r="E2045" s="132"/>
      <c r="F2045" s="55"/>
      <c r="G2045" s="132"/>
      <c r="H2045" s="132"/>
      <c r="I2045" s="132"/>
      <c r="J2045" s="132"/>
      <c r="K2045" s="132"/>
      <c r="L2045" s="133"/>
      <c r="M2045" s="134"/>
      <c r="N2045" s="132"/>
      <c r="O2045" s="132"/>
      <c r="P2045" s="134" t="str">
        <f t="shared" si="440"/>
        <v>nepildyti</v>
      </c>
      <c r="Q2045" s="135" t="str">
        <f t="shared" si="44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48"/>
        <v>0</v>
      </c>
      <c r="BH2045" s="54">
        <f t="shared" si="441"/>
        <v>0</v>
      </c>
      <c r="BI2045" s="54">
        <f t="shared" si="436"/>
        <v>0</v>
      </c>
      <c r="BJ2045" s="54">
        <f t="shared" si="449"/>
        <v>0</v>
      </c>
      <c r="BK2045" s="54">
        <f t="shared" si="437"/>
        <v>0</v>
      </c>
      <c r="BL2045" s="54">
        <f t="shared" si="442"/>
        <v>0</v>
      </c>
      <c r="BM2045" s="54">
        <f t="shared" si="443"/>
        <v>0</v>
      </c>
      <c r="BN2045" s="54" t="str">
        <f t="shared" si="444"/>
        <v>ne</v>
      </c>
      <c r="BO2045" s="54" t="str">
        <f t="shared" si="445"/>
        <v>ne</v>
      </c>
      <c r="BP2045" s="54" t="str">
        <f t="shared" si="445"/>
        <v>ne</v>
      </c>
      <c r="BQ2045" s="54" t="str">
        <f t="shared" si="446"/>
        <v>ne</v>
      </c>
      <c r="BR2045" s="54" t="str">
        <f t="shared" si="447"/>
        <v>ne</v>
      </c>
      <c r="BS2045" s="54" t="str">
        <f t="shared" si="438"/>
        <v>ne</v>
      </c>
    </row>
    <row r="2046" spans="2:71" x14ac:dyDescent="0.2">
      <c r="B2046" s="54" t="e">
        <f>VLOOKUP(E2046,'VPS1'!$J$10:$J$29,1,FALSE)</f>
        <v>#N/A</v>
      </c>
      <c r="C2046" s="131" t="str">
        <f t="shared" si="439"/>
        <v/>
      </c>
      <c r="D2046" s="132"/>
      <c r="E2046" s="132"/>
      <c r="F2046" s="55"/>
      <c r="G2046" s="132"/>
      <c r="H2046" s="132"/>
      <c r="I2046" s="132"/>
      <c r="J2046" s="132"/>
      <c r="K2046" s="132"/>
      <c r="L2046" s="133"/>
      <c r="M2046" s="134"/>
      <c r="N2046" s="132"/>
      <c r="O2046" s="132"/>
      <c r="P2046" s="134" t="str">
        <f t="shared" si="440"/>
        <v>nepildyti</v>
      </c>
      <c r="Q2046" s="135" t="str">
        <f t="shared" si="44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48"/>
        <v>0</v>
      </c>
      <c r="BH2046" s="54">
        <f t="shared" si="441"/>
        <v>0</v>
      </c>
      <c r="BI2046" s="54">
        <f t="shared" si="436"/>
        <v>0</v>
      </c>
      <c r="BJ2046" s="54">
        <f t="shared" si="449"/>
        <v>0</v>
      </c>
      <c r="BK2046" s="54">
        <f t="shared" si="437"/>
        <v>0</v>
      </c>
      <c r="BL2046" s="54">
        <f t="shared" si="442"/>
        <v>0</v>
      </c>
      <c r="BM2046" s="54">
        <f t="shared" si="443"/>
        <v>0</v>
      </c>
      <c r="BN2046" s="54" t="str">
        <f t="shared" si="444"/>
        <v>ne</v>
      </c>
      <c r="BO2046" s="54" t="str">
        <f t="shared" si="445"/>
        <v>ne</v>
      </c>
      <c r="BP2046" s="54" t="str">
        <f t="shared" si="445"/>
        <v>ne</v>
      </c>
      <c r="BQ2046" s="54" t="str">
        <f t="shared" si="446"/>
        <v>ne</v>
      </c>
      <c r="BR2046" s="54" t="str">
        <f t="shared" si="447"/>
        <v>ne</v>
      </c>
      <c r="BS2046" s="54" t="str">
        <f t="shared" si="438"/>
        <v>ne</v>
      </c>
    </row>
    <row r="2047" spans="2:71" x14ac:dyDescent="0.2">
      <c r="B2047" s="54" t="e">
        <f>VLOOKUP(E2047,'VPS1'!$J$10:$J$29,1,FALSE)</f>
        <v>#N/A</v>
      </c>
      <c r="C2047" s="131" t="str">
        <f t="shared" si="439"/>
        <v/>
      </c>
      <c r="D2047" s="132"/>
      <c r="E2047" s="132"/>
      <c r="F2047" s="55"/>
      <c r="G2047" s="132"/>
      <c r="H2047" s="132"/>
      <c r="I2047" s="132"/>
      <c r="J2047" s="132"/>
      <c r="K2047" s="132"/>
      <c r="L2047" s="133"/>
      <c r="M2047" s="134"/>
      <c r="N2047" s="132"/>
      <c r="O2047" s="132"/>
      <c r="P2047" s="134" t="str">
        <f t="shared" si="440"/>
        <v>nepildyti</v>
      </c>
      <c r="Q2047" s="135" t="str">
        <f t="shared" si="44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48"/>
        <v>0</v>
      </c>
      <c r="BH2047" s="54">
        <f t="shared" si="441"/>
        <v>0</v>
      </c>
      <c r="BI2047" s="54">
        <f t="shared" si="436"/>
        <v>0</v>
      </c>
      <c r="BJ2047" s="54">
        <f t="shared" si="449"/>
        <v>0</v>
      </c>
      <c r="BK2047" s="54">
        <f t="shared" si="437"/>
        <v>0</v>
      </c>
      <c r="BL2047" s="54">
        <f t="shared" si="442"/>
        <v>0</v>
      </c>
      <c r="BM2047" s="54">
        <f t="shared" si="443"/>
        <v>0</v>
      </c>
      <c r="BN2047" s="54" t="str">
        <f t="shared" si="444"/>
        <v>ne</v>
      </c>
      <c r="BO2047" s="54" t="str">
        <f t="shared" si="445"/>
        <v>ne</v>
      </c>
      <c r="BP2047" s="54" t="str">
        <f t="shared" si="445"/>
        <v>ne</v>
      </c>
      <c r="BQ2047" s="54" t="str">
        <f t="shared" si="446"/>
        <v>ne</v>
      </c>
      <c r="BR2047" s="54" t="str">
        <f t="shared" si="447"/>
        <v>ne</v>
      </c>
      <c r="BS2047" s="54" t="str">
        <f t="shared" si="438"/>
        <v>ne</v>
      </c>
    </row>
    <row r="2048" spans="2:71" x14ac:dyDescent="0.2">
      <c r="B2048" s="54" t="e">
        <f>VLOOKUP(E2048,'VPS1'!$J$10:$J$29,1,FALSE)</f>
        <v>#N/A</v>
      </c>
      <c r="C2048" s="131" t="str">
        <f t="shared" si="439"/>
        <v/>
      </c>
      <c r="D2048" s="132"/>
      <c r="E2048" s="132"/>
      <c r="F2048" s="55"/>
      <c r="G2048" s="132"/>
      <c r="H2048" s="132"/>
      <c r="I2048" s="132"/>
      <c r="J2048" s="132"/>
      <c r="K2048" s="132"/>
      <c r="L2048" s="133"/>
      <c r="M2048" s="134"/>
      <c r="N2048" s="132"/>
      <c r="O2048" s="132"/>
      <c r="P2048" s="134" t="str">
        <f t="shared" si="440"/>
        <v>nepildyti</v>
      </c>
      <c r="Q2048" s="135" t="str">
        <f t="shared" si="44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48"/>
        <v>0</v>
      </c>
      <c r="BH2048" s="54">
        <f t="shared" si="441"/>
        <v>0</v>
      </c>
      <c r="BI2048" s="54">
        <f t="shared" si="436"/>
        <v>0</v>
      </c>
      <c r="BJ2048" s="54">
        <f t="shared" si="449"/>
        <v>0</v>
      </c>
      <c r="BK2048" s="54">
        <f t="shared" si="437"/>
        <v>0</v>
      </c>
      <c r="BL2048" s="54">
        <f t="shared" si="442"/>
        <v>0</v>
      </c>
      <c r="BM2048" s="54">
        <f t="shared" si="443"/>
        <v>0</v>
      </c>
      <c r="BN2048" s="54" t="str">
        <f t="shared" si="444"/>
        <v>ne</v>
      </c>
      <c r="BO2048" s="54" t="str">
        <f t="shared" si="445"/>
        <v>ne</v>
      </c>
      <c r="BP2048" s="54" t="str">
        <f t="shared" si="445"/>
        <v>ne</v>
      </c>
      <c r="BQ2048" s="54" t="str">
        <f t="shared" si="446"/>
        <v>ne</v>
      </c>
      <c r="BR2048" s="54" t="str">
        <f t="shared" si="447"/>
        <v>ne</v>
      </c>
      <c r="BS2048" s="54" t="str">
        <f t="shared" si="438"/>
        <v>ne</v>
      </c>
    </row>
    <row r="2049" spans="2:71" x14ac:dyDescent="0.2">
      <c r="B2049" s="54" t="e">
        <f>VLOOKUP(E2049,'VPS1'!$J$10:$J$29,1,FALSE)</f>
        <v>#N/A</v>
      </c>
      <c r="C2049" s="131" t="str">
        <f t="shared" si="439"/>
        <v/>
      </c>
      <c r="D2049" s="132"/>
      <c r="E2049" s="132"/>
      <c r="F2049" s="55"/>
      <c r="G2049" s="132"/>
      <c r="H2049" s="132"/>
      <c r="I2049" s="132"/>
      <c r="J2049" s="132"/>
      <c r="K2049" s="132"/>
      <c r="L2049" s="133"/>
      <c r="M2049" s="134"/>
      <c r="N2049" s="132"/>
      <c r="O2049" s="132"/>
      <c r="P2049" s="134" t="str">
        <f t="shared" si="440"/>
        <v>nepildyti</v>
      </c>
      <c r="Q2049" s="135" t="str">
        <f t="shared" si="44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48"/>
        <v>0</v>
      </c>
      <c r="BH2049" s="54">
        <f t="shared" si="441"/>
        <v>0</v>
      </c>
      <c r="BI2049" s="54">
        <f t="shared" si="436"/>
        <v>0</v>
      </c>
      <c r="BJ2049" s="54">
        <f t="shared" si="449"/>
        <v>0</v>
      </c>
      <c r="BK2049" s="54">
        <f t="shared" si="437"/>
        <v>0</v>
      </c>
      <c r="BL2049" s="54">
        <f t="shared" si="442"/>
        <v>0</v>
      </c>
      <c r="BM2049" s="54">
        <f t="shared" si="443"/>
        <v>0</v>
      </c>
      <c r="BN2049" s="54" t="str">
        <f t="shared" si="444"/>
        <v>ne</v>
      </c>
      <c r="BO2049" s="54" t="str">
        <f t="shared" si="445"/>
        <v>ne</v>
      </c>
      <c r="BP2049" s="54" t="str">
        <f t="shared" si="445"/>
        <v>ne</v>
      </c>
      <c r="BQ2049" s="54" t="str">
        <f t="shared" si="446"/>
        <v>ne</v>
      </c>
      <c r="BR2049" s="54" t="str">
        <f t="shared" si="447"/>
        <v>ne</v>
      </c>
      <c r="BS2049" s="54" t="str">
        <f t="shared" si="438"/>
        <v>ne</v>
      </c>
    </row>
    <row r="2050" spans="2:71" x14ac:dyDescent="0.2">
      <c r="B2050" s="54" t="e">
        <f>VLOOKUP(E2050,'VPS1'!$J$10:$J$29,1,FALSE)</f>
        <v>#N/A</v>
      </c>
      <c r="C2050" s="131" t="str">
        <f t="shared" si="439"/>
        <v/>
      </c>
      <c r="D2050" s="132"/>
      <c r="E2050" s="132"/>
      <c r="F2050" s="55"/>
      <c r="G2050" s="132"/>
      <c r="H2050" s="132"/>
      <c r="I2050" s="132"/>
      <c r="J2050" s="132"/>
      <c r="K2050" s="132"/>
      <c r="L2050" s="133"/>
      <c r="M2050" s="134"/>
      <c r="N2050" s="132"/>
      <c r="O2050" s="132"/>
      <c r="P2050" s="134" t="str">
        <f t="shared" si="440"/>
        <v>nepildyti</v>
      </c>
      <c r="Q2050" s="135" t="str">
        <f t="shared" si="44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48"/>
        <v>0</v>
      </c>
      <c r="BH2050" s="54">
        <f t="shared" si="441"/>
        <v>0</v>
      </c>
      <c r="BI2050" s="54">
        <f t="shared" si="436"/>
        <v>0</v>
      </c>
      <c r="BJ2050" s="54">
        <f t="shared" si="449"/>
        <v>0</v>
      </c>
      <c r="BK2050" s="54">
        <f t="shared" si="437"/>
        <v>0</v>
      </c>
      <c r="BL2050" s="54">
        <f t="shared" si="442"/>
        <v>0</v>
      </c>
      <c r="BM2050" s="54">
        <f t="shared" si="443"/>
        <v>0</v>
      </c>
      <c r="BN2050" s="54" t="str">
        <f t="shared" si="444"/>
        <v>ne</v>
      </c>
      <c r="BO2050" s="54" t="str">
        <f t="shared" si="445"/>
        <v>ne</v>
      </c>
      <c r="BP2050" s="54" t="str">
        <f t="shared" si="445"/>
        <v>ne</v>
      </c>
      <c r="BQ2050" s="54" t="str">
        <f t="shared" si="446"/>
        <v>ne</v>
      </c>
      <c r="BR2050" s="54" t="str">
        <f t="shared" si="447"/>
        <v>ne</v>
      </c>
      <c r="BS2050" s="54" t="str">
        <f t="shared" si="438"/>
        <v>ne</v>
      </c>
    </row>
    <row r="2051" spans="2:71" x14ac:dyDescent="0.2">
      <c r="B2051" s="54" t="e">
        <f>VLOOKUP(E2051,'VPS1'!$J$10:$J$29,1,FALSE)</f>
        <v>#N/A</v>
      </c>
      <c r="C2051" s="131" t="str">
        <f t="shared" si="439"/>
        <v/>
      </c>
      <c r="D2051" s="132"/>
      <c r="E2051" s="132"/>
      <c r="F2051" s="55"/>
      <c r="G2051" s="132"/>
      <c r="H2051" s="132"/>
      <c r="I2051" s="132"/>
      <c r="J2051" s="132"/>
      <c r="K2051" s="132"/>
      <c r="L2051" s="133"/>
      <c r="M2051" s="134"/>
      <c r="N2051" s="132"/>
      <c r="O2051" s="132"/>
      <c r="P2051" s="134" t="str">
        <f t="shared" si="440"/>
        <v>nepildyti</v>
      </c>
      <c r="Q2051" s="135" t="str">
        <f t="shared" si="44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48"/>
        <v>0</v>
      </c>
      <c r="BH2051" s="54">
        <f t="shared" si="441"/>
        <v>0</v>
      </c>
      <c r="BI2051" s="54">
        <f t="shared" si="436"/>
        <v>0</v>
      </c>
      <c r="BJ2051" s="54">
        <f t="shared" si="449"/>
        <v>0</v>
      </c>
      <c r="BK2051" s="54">
        <f t="shared" si="437"/>
        <v>0</v>
      </c>
      <c r="BL2051" s="54">
        <f t="shared" si="442"/>
        <v>0</v>
      </c>
      <c r="BM2051" s="54">
        <f t="shared" si="443"/>
        <v>0</v>
      </c>
      <c r="BN2051" s="54" t="str">
        <f t="shared" si="444"/>
        <v>ne</v>
      </c>
      <c r="BO2051" s="54" t="str">
        <f t="shared" si="445"/>
        <v>ne</v>
      </c>
      <c r="BP2051" s="54" t="str">
        <f t="shared" si="445"/>
        <v>ne</v>
      </c>
      <c r="BQ2051" s="54" t="str">
        <f t="shared" si="446"/>
        <v>ne</v>
      </c>
      <c r="BR2051" s="54" t="str">
        <f t="shared" si="447"/>
        <v>ne</v>
      </c>
      <c r="BS2051" s="54" t="str">
        <f t="shared" si="438"/>
        <v>ne</v>
      </c>
    </row>
    <row r="2052" spans="2:71" x14ac:dyDescent="0.2">
      <c r="B2052" s="54" t="e">
        <f>VLOOKUP(E2052,'VPS1'!$J$10:$J$29,1,FALSE)</f>
        <v>#N/A</v>
      </c>
      <c r="C2052" s="131" t="str">
        <f t="shared" si="439"/>
        <v/>
      </c>
      <c r="D2052" s="132"/>
      <c r="E2052" s="132"/>
      <c r="F2052" s="55"/>
      <c r="G2052" s="132"/>
      <c r="H2052" s="132"/>
      <c r="I2052" s="132"/>
      <c r="J2052" s="132"/>
      <c r="K2052" s="132"/>
      <c r="L2052" s="133"/>
      <c r="M2052" s="134"/>
      <c r="N2052" s="132"/>
      <c r="O2052" s="132"/>
      <c r="P2052" s="134" t="str">
        <f t="shared" si="440"/>
        <v>nepildyti</v>
      </c>
      <c r="Q2052" s="135" t="str">
        <f t="shared" si="44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48"/>
        <v>0</v>
      </c>
      <c r="BH2052" s="54">
        <f t="shared" si="441"/>
        <v>0</v>
      </c>
      <c r="BI2052" s="54">
        <f t="shared" si="436"/>
        <v>0</v>
      </c>
      <c r="BJ2052" s="54">
        <f t="shared" si="449"/>
        <v>0</v>
      </c>
      <c r="BK2052" s="54">
        <f t="shared" si="437"/>
        <v>0</v>
      </c>
      <c r="BL2052" s="54">
        <f t="shared" si="442"/>
        <v>0</v>
      </c>
      <c r="BM2052" s="54">
        <f t="shared" si="443"/>
        <v>0</v>
      </c>
      <c r="BN2052" s="54" t="str">
        <f t="shared" si="444"/>
        <v>ne</v>
      </c>
      <c r="BO2052" s="54" t="str">
        <f t="shared" si="445"/>
        <v>ne</v>
      </c>
      <c r="BP2052" s="54" t="str">
        <f t="shared" si="445"/>
        <v>ne</v>
      </c>
      <c r="BQ2052" s="54" t="str">
        <f t="shared" si="446"/>
        <v>ne</v>
      </c>
      <c r="BR2052" s="54" t="str">
        <f t="shared" si="447"/>
        <v>ne</v>
      </c>
      <c r="BS2052" s="54" t="str">
        <f t="shared" si="438"/>
        <v>ne</v>
      </c>
    </row>
    <row r="2053" spans="2:71" x14ac:dyDescent="0.2">
      <c r="B2053" s="54" t="e">
        <f>VLOOKUP(E2053,'VPS1'!$J$10:$J$29,1,FALSE)</f>
        <v>#N/A</v>
      </c>
      <c r="C2053" s="131" t="str">
        <f t="shared" si="439"/>
        <v/>
      </c>
      <c r="D2053" s="132"/>
      <c r="E2053" s="132"/>
      <c r="F2053" s="55"/>
      <c r="G2053" s="132"/>
      <c r="H2053" s="132"/>
      <c r="I2053" s="132"/>
      <c r="J2053" s="132"/>
      <c r="K2053" s="132"/>
      <c r="L2053" s="133"/>
      <c r="M2053" s="134"/>
      <c r="N2053" s="132"/>
      <c r="O2053" s="132"/>
      <c r="P2053" s="134" t="str">
        <f t="shared" si="440"/>
        <v>nepildyti</v>
      </c>
      <c r="Q2053" s="135" t="str">
        <f t="shared" si="44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48"/>
        <v>0</v>
      </c>
      <c r="BH2053" s="54">
        <f t="shared" si="441"/>
        <v>0</v>
      </c>
      <c r="BI2053" s="54">
        <f t="shared" si="436"/>
        <v>0</v>
      </c>
      <c r="BJ2053" s="54">
        <f t="shared" si="449"/>
        <v>0</v>
      </c>
      <c r="BK2053" s="54">
        <f t="shared" si="437"/>
        <v>0</v>
      </c>
      <c r="BL2053" s="54">
        <f t="shared" si="442"/>
        <v>0</v>
      </c>
      <c r="BM2053" s="54">
        <f t="shared" si="443"/>
        <v>0</v>
      </c>
      <c r="BN2053" s="54" t="str">
        <f t="shared" si="444"/>
        <v>ne</v>
      </c>
      <c r="BO2053" s="54" t="str">
        <f t="shared" si="445"/>
        <v>ne</v>
      </c>
      <c r="BP2053" s="54" t="str">
        <f t="shared" si="445"/>
        <v>ne</v>
      </c>
      <c r="BQ2053" s="54" t="str">
        <f t="shared" si="446"/>
        <v>ne</v>
      </c>
      <c r="BR2053" s="54" t="str">
        <f t="shared" si="447"/>
        <v>ne</v>
      </c>
      <c r="BS2053" s="54" t="str">
        <f t="shared" si="438"/>
        <v>ne</v>
      </c>
    </row>
    <row r="2054" spans="2:71" x14ac:dyDescent="0.2">
      <c r="B2054" s="54" t="e">
        <f>VLOOKUP(E2054,'VPS1'!$J$10:$J$29,1,FALSE)</f>
        <v>#N/A</v>
      </c>
      <c r="C2054" s="131" t="str">
        <f t="shared" si="439"/>
        <v/>
      </c>
      <c r="D2054" s="132"/>
      <c r="E2054" s="132"/>
      <c r="F2054" s="55"/>
      <c r="G2054" s="132"/>
      <c r="H2054" s="132"/>
      <c r="I2054" s="132"/>
      <c r="J2054" s="132"/>
      <c r="K2054" s="132"/>
      <c r="L2054" s="133"/>
      <c r="M2054" s="134"/>
      <c r="N2054" s="132"/>
      <c r="O2054" s="132"/>
      <c r="P2054" s="134" t="str">
        <f t="shared" si="440"/>
        <v>nepildyti</v>
      </c>
      <c r="Q2054" s="135" t="str">
        <f t="shared" si="44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48"/>
        <v>0</v>
      </c>
      <c r="BH2054" s="54">
        <f t="shared" si="441"/>
        <v>0</v>
      </c>
      <c r="BI2054" s="54">
        <f t="shared" si="436"/>
        <v>0</v>
      </c>
      <c r="BJ2054" s="54">
        <f t="shared" si="449"/>
        <v>0</v>
      </c>
      <c r="BK2054" s="54">
        <f t="shared" si="437"/>
        <v>0</v>
      </c>
      <c r="BL2054" s="54">
        <f t="shared" si="442"/>
        <v>0</v>
      </c>
      <c r="BM2054" s="54">
        <f t="shared" si="443"/>
        <v>0</v>
      </c>
      <c r="BN2054" s="54" t="str">
        <f t="shared" si="444"/>
        <v>ne</v>
      </c>
      <c r="BO2054" s="54" t="str">
        <f t="shared" si="445"/>
        <v>ne</v>
      </c>
      <c r="BP2054" s="54" t="str">
        <f t="shared" si="445"/>
        <v>ne</v>
      </c>
      <c r="BQ2054" s="54" t="str">
        <f t="shared" si="446"/>
        <v>ne</v>
      </c>
      <c r="BR2054" s="54" t="str">
        <f t="shared" si="447"/>
        <v>ne</v>
      </c>
      <c r="BS2054" s="54" t="str">
        <f t="shared" si="438"/>
        <v>ne</v>
      </c>
    </row>
    <row r="2055" spans="2:71" x14ac:dyDescent="0.2">
      <c r="B2055" s="54" t="e">
        <f>VLOOKUP(E2055,'VPS1'!$J$10:$J$29,1,FALSE)</f>
        <v>#N/A</v>
      </c>
      <c r="C2055" s="131" t="str">
        <f t="shared" si="439"/>
        <v/>
      </c>
      <c r="D2055" s="132"/>
      <c r="E2055" s="132"/>
      <c r="F2055" s="55"/>
      <c r="G2055" s="132"/>
      <c r="H2055" s="132"/>
      <c r="I2055" s="132"/>
      <c r="J2055" s="132"/>
      <c r="K2055" s="132"/>
      <c r="L2055" s="133"/>
      <c r="M2055" s="134"/>
      <c r="N2055" s="132"/>
      <c r="O2055" s="132"/>
      <c r="P2055" s="134" t="str">
        <f t="shared" si="440"/>
        <v>nepildyti</v>
      </c>
      <c r="Q2055" s="135" t="str">
        <f t="shared" si="440"/>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48"/>
        <v>0</v>
      </c>
      <c r="BH2055" s="54">
        <f t="shared" si="441"/>
        <v>0</v>
      </c>
      <c r="BI2055" s="54">
        <f t="shared" si="436"/>
        <v>0</v>
      </c>
      <c r="BJ2055" s="54">
        <f t="shared" si="449"/>
        <v>0</v>
      </c>
      <c r="BK2055" s="54">
        <f t="shared" si="437"/>
        <v>0</v>
      </c>
      <c r="BL2055" s="54">
        <f t="shared" si="442"/>
        <v>0</v>
      </c>
      <c r="BM2055" s="54">
        <f t="shared" si="443"/>
        <v>0</v>
      </c>
      <c r="BN2055" s="54" t="str">
        <f t="shared" si="444"/>
        <v>ne</v>
      </c>
      <c r="BO2055" s="54" t="str">
        <f t="shared" si="445"/>
        <v>ne</v>
      </c>
      <c r="BP2055" s="54" t="str">
        <f t="shared" si="445"/>
        <v>ne</v>
      </c>
      <c r="BQ2055" s="54" t="str">
        <f t="shared" si="446"/>
        <v>ne</v>
      </c>
      <c r="BR2055" s="54" t="str">
        <f t="shared" si="447"/>
        <v>ne</v>
      </c>
      <c r="BS2055" s="54" t="str">
        <f t="shared" si="438"/>
        <v>ne</v>
      </c>
    </row>
    <row r="2056" spans="2:71" x14ac:dyDescent="0.2">
      <c r="B2056" s="54" t="e">
        <f>VLOOKUP(E2056,'VPS1'!$J$10:$J$29,1,FALSE)</f>
        <v>#N/A</v>
      </c>
      <c r="C2056" s="131" t="str">
        <f t="shared" si="439"/>
        <v/>
      </c>
      <c r="D2056" s="132"/>
      <c r="E2056" s="132"/>
      <c r="F2056" s="55"/>
      <c r="G2056" s="132"/>
      <c r="H2056" s="132"/>
      <c r="I2056" s="132"/>
      <c r="J2056" s="132"/>
      <c r="K2056" s="132"/>
      <c r="L2056" s="133"/>
      <c r="M2056" s="134"/>
      <c r="N2056" s="132"/>
      <c r="O2056" s="132"/>
      <c r="P2056" s="134" t="str">
        <f t="shared" si="440"/>
        <v>nepildyti</v>
      </c>
      <c r="Q2056" s="135" t="str">
        <f t="shared" si="440"/>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48"/>
        <v>0</v>
      </c>
      <c r="BH2056" s="54">
        <f t="shared" si="441"/>
        <v>0</v>
      </c>
      <c r="BI2056" s="54">
        <f t="shared" si="436"/>
        <v>0</v>
      </c>
      <c r="BJ2056" s="54">
        <f t="shared" si="449"/>
        <v>0</v>
      </c>
      <c r="BK2056" s="54">
        <f t="shared" si="437"/>
        <v>0</v>
      </c>
      <c r="BL2056" s="54">
        <f t="shared" si="442"/>
        <v>0</v>
      </c>
      <c r="BM2056" s="54">
        <f t="shared" si="443"/>
        <v>0</v>
      </c>
      <c r="BN2056" s="54" t="str">
        <f t="shared" si="444"/>
        <v>ne</v>
      </c>
      <c r="BO2056" s="54" t="str">
        <f t="shared" si="445"/>
        <v>ne</v>
      </c>
      <c r="BP2056" s="54" t="str">
        <f t="shared" si="445"/>
        <v>ne</v>
      </c>
      <c r="BQ2056" s="54" t="str">
        <f t="shared" si="446"/>
        <v>ne</v>
      </c>
      <c r="BR2056" s="54" t="str">
        <f t="shared" si="447"/>
        <v>ne</v>
      </c>
      <c r="BS2056" s="54" t="str">
        <f t="shared" si="438"/>
        <v>ne</v>
      </c>
    </row>
    <row r="2057" spans="2:71" x14ac:dyDescent="0.2">
      <c r="B2057" s="54" t="e">
        <f>VLOOKUP(E2057,'VPS1'!$J$10:$J$29,1,FALSE)</f>
        <v>#N/A</v>
      </c>
      <c r="C2057" s="131" t="str">
        <f t="shared" si="439"/>
        <v/>
      </c>
      <c r="D2057" s="132"/>
      <c r="E2057" s="132"/>
      <c r="F2057" s="55"/>
      <c r="G2057" s="132"/>
      <c r="H2057" s="132"/>
      <c r="I2057" s="132"/>
      <c r="J2057" s="132"/>
      <c r="K2057" s="132"/>
      <c r="L2057" s="133"/>
      <c r="M2057" s="134"/>
      <c r="N2057" s="132"/>
      <c r="O2057" s="132"/>
      <c r="P2057" s="134" t="str">
        <f t="shared" si="440"/>
        <v>nepildyti</v>
      </c>
      <c r="Q2057" s="135" t="str">
        <f t="shared" si="440"/>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48"/>
        <v>0</v>
      </c>
      <c r="BH2057" s="54">
        <f t="shared" si="441"/>
        <v>0</v>
      </c>
      <c r="BI2057" s="54">
        <f t="shared" si="436"/>
        <v>0</v>
      </c>
      <c r="BJ2057" s="54">
        <f t="shared" si="449"/>
        <v>0</v>
      </c>
      <c r="BK2057" s="54">
        <f t="shared" si="437"/>
        <v>0</v>
      </c>
      <c r="BL2057" s="54">
        <f t="shared" si="442"/>
        <v>0</v>
      </c>
      <c r="BM2057" s="54">
        <f t="shared" si="443"/>
        <v>0</v>
      </c>
      <c r="BN2057" s="54" t="str">
        <f t="shared" si="444"/>
        <v>ne</v>
      </c>
      <c r="BO2057" s="54" t="str">
        <f t="shared" si="445"/>
        <v>ne</v>
      </c>
      <c r="BP2057" s="54" t="str">
        <f t="shared" si="445"/>
        <v>ne</v>
      </c>
      <c r="BQ2057" s="54" t="str">
        <f t="shared" si="446"/>
        <v>ne</v>
      </c>
      <c r="BR2057" s="54" t="str">
        <f t="shared" si="447"/>
        <v>ne</v>
      </c>
      <c r="BS2057" s="54" t="str">
        <f t="shared" si="438"/>
        <v>ne</v>
      </c>
    </row>
    <row r="2058" spans="2:71" x14ac:dyDescent="0.2">
      <c r="B2058" s="54" t="e">
        <f>VLOOKUP(E2058,'VPS1'!$J$10:$J$29,1,FALSE)</f>
        <v>#N/A</v>
      </c>
      <c r="C2058" s="131" t="str">
        <f t="shared" si="439"/>
        <v/>
      </c>
      <c r="D2058" s="132"/>
      <c r="E2058" s="132"/>
      <c r="F2058" s="55"/>
      <c r="G2058" s="132"/>
      <c r="H2058" s="132"/>
      <c r="I2058" s="132"/>
      <c r="J2058" s="132"/>
      <c r="K2058" s="132"/>
      <c r="L2058" s="133"/>
      <c r="M2058" s="134"/>
      <c r="N2058" s="132"/>
      <c r="O2058" s="132"/>
      <c r="P2058" s="134" t="str">
        <f t="shared" si="440"/>
        <v>nepildyti</v>
      </c>
      <c r="Q2058" s="135" t="str">
        <f t="shared" si="440"/>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48"/>
        <v>0</v>
      </c>
      <c r="BH2058" s="54">
        <f t="shared" si="441"/>
        <v>0</v>
      </c>
      <c r="BI2058" s="54">
        <f t="shared" ref="BI2058:BI2121" si="450">IF($AH2058&gt;0,YEAR($AH2058),)</f>
        <v>0</v>
      </c>
      <c r="BJ2058" s="54">
        <f t="shared" si="449"/>
        <v>0</v>
      </c>
      <c r="BK2058" s="54">
        <f t="shared" ref="BK2058:BK2121" si="451">IF($AJ2058&gt;0,YEAR($AJ2058),)</f>
        <v>0</v>
      </c>
      <c r="BL2058" s="54">
        <f t="shared" si="442"/>
        <v>0</v>
      </c>
      <c r="BM2058" s="54">
        <f t="shared" si="443"/>
        <v>0</v>
      </c>
      <c r="BN2058" s="54" t="str">
        <f t="shared" si="444"/>
        <v>ne</v>
      </c>
      <c r="BO2058" s="54" t="str">
        <f t="shared" si="445"/>
        <v>ne</v>
      </c>
      <c r="BP2058" s="54" t="str">
        <f t="shared" si="445"/>
        <v>ne</v>
      </c>
      <c r="BQ2058" s="54" t="str">
        <f t="shared" si="446"/>
        <v>ne</v>
      </c>
      <c r="BR2058" s="54" t="str">
        <f t="shared" si="447"/>
        <v>ne</v>
      </c>
      <c r="BS2058" s="54" t="str">
        <f t="shared" ref="BS2058:BS2121" si="452">IF(BK2058&gt;0,"taip","ne")</f>
        <v>ne</v>
      </c>
    </row>
    <row r="2059" spans="2:71" x14ac:dyDescent="0.2">
      <c r="B2059" s="54" t="e">
        <f>VLOOKUP(E2059,'VPS1'!$J$10:$J$29,1,FALSE)</f>
        <v>#N/A</v>
      </c>
      <c r="C2059" s="131" t="str">
        <f t="shared" ref="C2059:C2122" si="453">LEFT(E2059,4)</f>
        <v/>
      </c>
      <c r="D2059" s="132"/>
      <c r="E2059" s="132"/>
      <c r="F2059" s="55"/>
      <c r="G2059" s="132"/>
      <c r="H2059" s="132"/>
      <c r="I2059" s="132"/>
      <c r="J2059" s="132"/>
      <c r="K2059" s="132"/>
      <c r="L2059" s="133"/>
      <c r="M2059" s="134"/>
      <c r="N2059" s="132"/>
      <c r="O2059" s="132"/>
      <c r="P2059" s="134" t="str">
        <f t="shared" ref="P2059:Q2122" si="454">IF($N2059="fizinis asmuo","užpildykite","nepildyti")</f>
        <v>nepildyti</v>
      </c>
      <c r="Q2059" s="135" t="str">
        <f t="shared" si="454"/>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48"/>
        <v>0</v>
      </c>
      <c r="BH2059" s="54">
        <f t="shared" ref="BH2059:BH2122" si="455">IF($AF2059&gt;0,YEAR($AF2059),)</f>
        <v>0</v>
      </c>
      <c r="BI2059" s="54">
        <f t="shared" si="450"/>
        <v>0</v>
      </c>
      <c r="BJ2059" s="54">
        <f t="shared" si="449"/>
        <v>0</v>
      </c>
      <c r="BK2059" s="54">
        <f t="shared" si="451"/>
        <v>0</v>
      </c>
      <c r="BL2059" s="54">
        <f t="shared" ref="BL2059:BL2122" si="456">IF($AK2059&gt;0,$AK2059,)</f>
        <v>0</v>
      </c>
      <c r="BM2059" s="54">
        <f t="shared" ref="BM2059:BM2122" si="457">IF($AL2059&gt;0,$AL2059,)</f>
        <v>0</v>
      </c>
      <c r="BN2059" s="54" t="str">
        <f t="shared" ref="BN2059:BN2122" si="458">IF(BH2059&gt;0,"taip","ne")</f>
        <v>ne</v>
      </c>
      <c r="BO2059" s="54" t="str">
        <f t="shared" ref="BO2059:BP2122" si="459">IF(BI2059&gt;0,"taip","ne")</f>
        <v>ne</v>
      </c>
      <c r="BP2059" s="54" t="str">
        <f t="shared" si="459"/>
        <v>ne</v>
      </c>
      <c r="BQ2059" s="54" t="str">
        <f t="shared" ref="BQ2059:BQ2122" si="460">IF(BL2059&gt;0,"taip","ne")</f>
        <v>ne</v>
      </c>
      <c r="BR2059" s="54" t="str">
        <f t="shared" ref="BR2059:BR2122" si="461">IF(BM2059&gt;0,"taip","ne")</f>
        <v>ne</v>
      </c>
      <c r="BS2059" s="54" t="str">
        <f t="shared" si="452"/>
        <v>ne</v>
      </c>
    </row>
    <row r="2060" spans="2:71" x14ac:dyDescent="0.2">
      <c r="B2060" s="54" t="e">
        <f>VLOOKUP(E2060,'VPS1'!$J$10:$J$29,1,FALSE)</f>
        <v>#N/A</v>
      </c>
      <c r="C2060" s="131" t="str">
        <f t="shared" si="453"/>
        <v/>
      </c>
      <c r="D2060" s="132"/>
      <c r="E2060" s="132"/>
      <c r="F2060" s="55"/>
      <c r="G2060" s="132"/>
      <c r="H2060" s="132"/>
      <c r="I2060" s="132"/>
      <c r="J2060" s="132"/>
      <c r="K2060" s="132"/>
      <c r="L2060" s="133"/>
      <c r="M2060" s="134"/>
      <c r="N2060" s="132"/>
      <c r="O2060" s="132"/>
      <c r="P2060" s="134" t="str">
        <f t="shared" si="454"/>
        <v>nepildyti</v>
      </c>
      <c r="Q2060" s="135" t="str">
        <f t="shared" si="45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48"/>
        <v>0</v>
      </c>
      <c r="BH2060" s="54">
        <f t="shared" si="455"/>
        <v>0</v>
      </c>
      <c r="BI2060" s="54">
        <f t="shared" si="450"/>
        <v>0</v>
      </c>
      <c r="BJ2060" s="54">
        <f t="shared" si="449"/>
        <v>0</v>
      </c>
      <c r="BK2060" s="54">
        <f t="shared" si="451"/>
        <v>0</v>
      </c>
      <c r="BL2060" s="54">
        <f t="shared" si="456"/>
        <v>0</v>
      </c>
      <c r="BM2060" s="54">
        <f t="shared" si="457"/>
        <v>0</v>
      </c>
      <c r="BN2060" s="54" t="str">
        <f t="shared" si="458"/>
        <v>ne</v>
      </c>
      <c r="BO2060" s="54" t="str">
        <f t="shared" si="459"/>
        <v>ne</v>
      </c>
      <c r="BP2060" s="54" t="str">
        <f t="shared" si="459"/>
        <v>ne</v>
      </c>
      <c r="BQ2060" s="54" t="str">
        <f t="shared" si="460"/>
        <v>ne</v>
      </c>
      <c r="BR2060" s="54" t="str">
        <f t="shared" si="461"/>
        <v>ne</v>
      </c>
      <c r="BS2060" s="54" t="str">
        <f t="shared" si="452"/>
        <v>ne</v>
      </c>
    </row>
    <row r="2061" spans="2:71" x14ac:dyDescent="0.2">
      <c r="B2061" s="54" t="e">
        <f>VLOOKUP(E2061,'VPS1'!$J$10:$J$29,1,FALSE)</f>
        <v>#N/A</v>
      </c>
      <c r="C2061" s="131" t="str">
        <f t="shared" si="453"/>
        <v/>
      </c>
      <c r="D2061" s="132"/>
      <c r="E2061" s="132"/>
      <c r="F2061" s="55"/>
      <c r="G2061" s="132"/>
      <c r="H2061" s="132"/>
      <c r="I2061" s="132"/>
      <c r="J2061" s="132"/>
      <c r="K2061" s="132"/>
      <c r="L2061" s="133"/>
      <c r="M2061" s="134"/>
      <c r="N2061" s="132"/>
      <c r="O2061" s="132"/>
      <c r="P2061" s="134" t="str">
        <f t="shared" si="454"/>
        <v>nepildyti</v>
      </c>
      <c r="Q2061" s="135" t="str">
        <f t="shared" si="45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48"/>
        <v>0</v>
      </c>
      <c r="BH2061" s="54">
        <f t="shared" si="455"/>
        <v>0</v>
      </c>
      <c r="BI2061" s="54">
        <f t="shared" si="450"/>
        <v>0</v>
      </c>
      <c r="BJ2061" s="54">
        <f t="shared" si="449"/>
        <v>0</v>
      </c>
      <c r="BK2061" s="54">
        <f t="shared" si="451"/>
        <v>0</v>
      </c>
      <c r="BL2061" s="54">
        <f t="shared" si="456"/>
        <v>0</v>
      </c>
      <c r="BM2061" s="54">
        <f t="shared" si="457"/>
        <v>0</v>
      </c>
      <c r="BN2061" s="54" t="str">
        <f t="shared" si="458"/>
        <v>ne</v>
      </c>
      <c r="BO2061" s="54" t="str">
        <f t="shared" si="459"/>
        <v>ne</v>
      </c>
      <c r="BP2061" s="54" t="str">
        <f t="shared" si="459"/>
        <v>ne</v>
      </c>
      <c r="BQ2061" s="54" t="str">
        <f t="shared" si="460"/>
        <v>ne</v>
      </c>
      <c r="BR2061" s="54" t="str">
        <f t="shared" si="461"/>
        <v>ne</v>
      </c>
      <c r="BS2061" s="54" t="str">
        <f t="shared" si="452"/>
        <v>ne</v>
      </c>
    </row>
    <row r="2062" spans="2:71" x14ac:dyDescent="0.2">
      <c r="B2062" s="54" t="e">
        <f>VLOOKUP(E2062,'VPS1'!$J$10:$J$29,1,FALSE)</f>
        <v>#N/A</v>
      </c>
      <c r="C2062" s="131" t="str">
        <f t="shared" si="453"/>
        <v/>
      </c>
      <c r="D2062" s="132"/>
      <c r="E2062" s="132"/>
      <c r="F2062" s="55"/>
      <c r="G2062" s="132"/>
      <c r="H2062" s="132"/>
      <c r="I2062" s="132"/>
      <c r="J2062" s="132"/>
      <c r="K2062" s="132"/>
      <c r="L2062" s="133"/>
      <c r="M2062" s="134"/>
      <c r="N2062" s="132"/>
      <c r="O2062" s="132"/>
      <c r="P2062" s="134" t="str">
        <f t="shared" si="454"/>
        <v>nepildyti</v>
      </c>
      <c r="Q2062" s="135" t="str">
        <f t="shared" si="45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48"/>
        <v>0</v>
      </c>
      <c r="BH2062" s="54">
        <f t="shared" si="455"/>
        <v>0</v>
      </c>
      <c r="BI2062" s="54">
        <f t="shared" si="450"/>
        <v>0</v>
      </c>
      <c r="BJ2062" s="54">
        <f t="shared" si="449"/>
        <v>0</v>
      </c>
      <c r="BK2062" s="54">
        <f t="shared" si="451"/>
        <v>0</v>
      </c>
      <c r="BL2062" s="54">
        <f t="shared" si="456"/>
        <v>0</v>
      </c>
      <c r="BM2062" s="54">
        <f t="shared" si="457"/>
        <v>0</v>
      </c>
      <c r="BN2062" s="54" t="str">
        <f t="shared" si="458"/>
        <v>ne</v>
      </c>
      <c r="BO2062" s="54" t="str">
        <f t="shared" si="459"/>
        <v>ne</v>
      </c>
      <c r="BP2062" s="54" t="str">
        <f t="shared" si="459"/>
        <v>ne</v>
      </c>
      <c r="BQ2062" s="54" t="str">
        <f t="shared" si="460"/>
        <v>ne</v>
      </c>
      <c r="BR2062" s="54" t="str">
        <f t="shared" si="461"/>
        <v>ne</v>
      </c>
      <c r="BS2062" s="54" t="str">
        <f t="shared" si="452"/>
        <v>ne</v>
      </c>
    </row>
    <row r="2063" spans="2:71" x14ac:dyDescent="0.2">
      <c r="B2063" s="54" t="e">
        <f>VLOOKUP(E2063,'VPS1'!$J$10:$J$29,1,FALSE)</f>
        <v>#N/A</v>
      </c>
      <c r="C2063" s="131" t="str">
        <f t="shared" si="453"/>
        <v/>
      </c>
      <c r="D2063" s="132"/>
      <c r="E2063" s="132"/>
      <c r="F2063" s="55"/>
      <c r="G2063" s="132"/>
      <c r="H2063" s="132"/>
      <c r="I2063" s="132"/>
      <c r="J2063" s="132"/>
      <c r="K2063" s="132"/>
      <c r="L2063" s="133"/>
      <c r="M2063" s="134"/>
      <c r="N2063" s="132"/>
      <c r="O2063" s="132"/>
      <c r="P2063" s="134" t="str">
        <f t="shared" si="454"/>
        <v>nepildyti</v>
      </c>
      <c r="Q2063" s="135" t="str">
        <f t="shared" si="45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48"/>
        <v>0</v>
      </c>
      <c r="BH2063" s="54">
        <f t="shared" si="455"/>
        <v>0</v>
      </c>
      <c r="BI2063" s="54">
        <f t="shared" si="450"/>
        <v>0</v>
      </c>
      <c r="BJ2063" s="54">
        <f t="shared" si="449"/>
        <v>0</v>
      </c>
      <c r="BK2063" s="54">
        <f t="shared" si="451"/>
        <v>0</v>
      </c>
      <c r="BL2063" s="54">
        <f t="shared" si="456"/>
        <v>0</v>
      </c>
      <c r="BM2063" s="54">
        <f t="shared" si="457"/>
        <v>0</v>
      </c>
      <c r="BN2063" s="54" t="str">
        <f t="shared" si="458"/>
        <v>ne</v>
      </c>
      <c r="BO2063" s="54" t="str">
        <f t="shared" si="459"/>
        <v>ne</v>
      </c>
      <c r="BP2063" s="54" t="str">
        <f t="shared" si="459"/>
        <v>ne</v>
      </c>
      <c r="BQ2063" s="54" t="str">
        <f t="shared" si="460"/>
        <v>ne</v>
      </c>
      <c r="BR2063" s="54" t="str">
        <f t="shared" si="461"/>
        <v>ne</v>
      </c>
      <c r="BS2063" s="54" t="str">
        <f t="shared" si="452"/>
        <v>ne</v>
      </c>
    </row>
    <row r="2064" spans="2:71" x14ac:dyDescent="0.2">
      <c r="B2064" s="54" t="e">
        <f>VLOOKUP(E2064,'VPS1'!$J$10:$J$29,1,FALSE)</f>
        <v>#N/A</v>
      </c>
      <c r="C2064" s="131" t="str">
        <f t="shared" si="453"/>
        <v/>
      </c>
      <c r="D2064" s="132"/>
      <c r="E2064" s="132"/>
      <c r="F2064" s="55"/>
      <c r="G2064" s="132"/>
      <c r="H2064" s="132"/>
      <c r="I2064" s="132"/>
      <c r="J2064" s="132"/>
      <c r="K2064" s="132"/>
      <c r="L2064" s="133"/>
      <c r="M2064" s="134"/>
      <c r="N2064" s="132"/>
      <c r="O2064" s="132"/>
      <c r="P2064" s="134" t="str">
        <f t="shared" si="454"/>
        <v>nepildyti</v>
      </c>
      <c r="Q2064" s="135" t="str">
        <f t="shared" si="45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48"/>
        <v>0</v>
      </c>
      <c r="BH2064" s="54">
        <f t="shared" si="455"/>
        <v>0</v>
      </c>
      <c r="BI2064" s="54">
        <f t="shared" si="450"/>
        <v>0</v>
      </c>
      <c r="BJ2064" s="54">
        <f t="shared" si="449"/>
        <v>0</v>
      </c>
      <c r="BK2064" s="54">
        <f t="shared" si="451"/>
        <v>0</v>
      </c>
      <c r="BL2064" s="54">
        <f t="shared" si="456"/>
        <v>0</v>
      </c>
      <c r="BM2064" s="54">
        <f t="shared" si="457"/>
        <v>0</v>
      </c>
      <c r="BN2064" s="54" t="str">
        <f t="shared" si="458"/>
        <v>ne</v>
      </c>
      <c r="BO2064" s="54" t="str">
        <f t="shared" si="459"/>
        <v>ne</v>
      </c>
      <c r="BP2064" s="54" t="str">
        <f t="shared" si="459"/>
        <v>ne</v>
      </c>
      <c r="BQ2064" s="54" t="str">
        <f t="shared" si="460"/>
        <v>ne</v>
      </c>
      <c r="BR2064" s="54" t="str">
        <f t="shared" si="461"/>
        <v>ne</v>
      </c>
      <c r="BS2064" s="54" t="str">
        <f t="shared" si="452"/>
        <v>ne</v>
      </c>
    </row>
    <row r="2065" spans="2:71" x14ac:dyDescent="0.2">
      <c r="B2065" s="54" t="e">
        <f>VLOOKUP(E2065,'VPS1'!$J$10:$J$29,1,FALSE)</f>
        <v>#N/A</v>
      </c>
      <c r="C2065" s="131" t="str">
        <f t="shared" si="453"/>
        <v/>
      </c>
      <c r="D2065" s="132"/>
      <c r="E2065" s="132"/>
      <c r="F2065" s="55"/>
      <c r="G2065" s="132"/>
      <c r="H2065" s="132"/>
      <c r="I2065" s="132"/>
      <c r="J2065" s="132"/>
      <c r="K2065" s="132"/>
      <c r="L2065" s="133"/>
      <c r="M2065" s="134"/>
      <c r="N2065" s="132"/>
      <c r="O2065" s="132"/>
      <c r="P2065" s="134" t="str">
        <f t="shared" si="454"/>
        <v>nepildyti</v>
      </c>
      <c r="Q2065" s="135" t="str">
        <f t="shared" si="45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48"/>
        <v>0</v>
      </c>
      <c r="BH2065" s="54">
        <f t="shared" si="455"/>
        <v>0</v>
      </c>
      <c r="BI2065" s="54">
        <f t="shared" si="450"/>
        <v>0</v>
      </c>
      <c r="BJ2065" s="54">
        <f t="shared" si="449"/>
        <v>0</v>
      </c>
      <c r="BK2065" s="54">
        <f t="shared" si="451"/>
        <v>0</v>
      </c>
      <c r="BL2065" s="54">
        <f t="shared" si="456"/>
        <v>0</v>
      </c>
      <c r="BM2065" s="54">
        <f t="shared" si="457"/>
        <v>0</v>
      </c>
      <c r="BN2065" s="54" t="str">
        <f t="shared" si="458"/>
        <v>ne</v>
      </c>
      <c r="BO2065" s="54" t="str">
        <f t="shared" si="459"/>
        <v>ne</v>
      </c>
      <c r="BP2065" s="54" t="str">
        <f t="shared" si="459"/>
        <v>ne</v>
      </c>
      <c r="BQ2065" s="54" t="str">
        <f t="shared" si="460"/>
        <v>ne</v>
      </c>
      <c r="BR2065" s="54" t="str">
        <f t="shared" si="461"/>
        <v>ne</v>
      </c>
      <c r="BS2065" s="54" t="str">
        <f t="shared" si="452"/>
        <v>ne</v>
      </c>
    </row>
    <row r="2066" spans="2:71" x14ac:dyDescent="0.2">
      <c r="B2066" s="54" t="e">
        <f>VLOOKUP(E2066,'VPS1'!$J$10:$J$29,1,FALSE)</f>
        <v>#N/A</v>
      </c>
      <c r="C2066" s="131" t="str">
        <f t="shared" si="453"/>
        <v/>
      </c>
      <c r="D2066" s="132"/>
      <c r="E2066" s="132"/>
      <c r="F2066" s="55"/>
      <c r="G2066" s="132"/>
      <c r="H2066" s="132"/>
      <c r="I2066" s="132"/>
      <c r="J2066" s="132"/>
      <c r="K2066" s="132"/>
      <c r="L2066" s="133"/>
      <c r="M2066" s="134"/>
      <c r="N2066" s="132"/>
      <c r="O2066" s="132"/>
      <c r="P2066" s="134" t="str">
        <f t="shared" si="454"/>
        <v>nepildyti</v>
      </c>
      <c r="Q2066" s="135" t="str">
        <f t="shared" si="45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si="448"/>
        <v>0</v>
      </c>
      <c r="BH2066" s="54">
        <f t="shared" si="455"/>
        <v>0</v>
      </c>
      <c r="BI2066" s="54">
        <f t="shared" si="450"/>
        <v>0</v>
      </c>
      <c r="BJ2066" s="54">
        <f t="shared" si="449"/>
        <v>0</v>
      </c>
      <c r="BK2066" s="54">
        <f t="shared" si="451"/>
        <v>0</v>
      </c>
      <c r="BL2066" s="54">
        <f t="shared" si="456"/>
        <v>0</v>
      </c>
      <c r="BM2066" s="54">
        <f t="shared" si="457"/>
        <v>0</v>
      </c>
      <c r="BN2066" s="54" t="str">
        <f t="shared" si="458"/>
        <v>ne</v>
      </c>
      <c r="BO2066" s="54" t="str">
        <f t="shared" si="459"/>
        <v>ne</v>
      </c>
      <c r="BP2066" s="54" t="str">
        <f t="shared" si="459"/>
        <v>ne</v>
      </c>
      <c r="BQ2066" s="54" t="str">
        <f t="shared" si="460"/>
        <v>ne</v>
      </c>
      <c r="BR2066" s="54" t="str">
        <f t="shared" si="461"/>
        <v>ne</v>
      </c>
      <c r="BS2066" s="54" t="str">
        <f t="shared" si="452"/>
        <v>ne</v>
      </c>
    </row>
    <row r="2067" spans="2:71" x14ac:dyDescent="0.2">
      <c r="B2067" s="54" t="e">
        <f>VLOOKUP(E2067,'VPS1'!$J$10:$J$29,1,FALSE)</f>
        <v>#N/A</v>
      </c>
      <c r="C2067" s="131" t="str">
        <f t="shared" si="453"/>
        <v/>
      </c>
      <c r="D2067" s="132"/>
      <c r="E2067" s="132"/>
      <c r="F2067" s="55"/>
      <c r="G2067" s="132"/>
      <c r="H2067" s="132"/>
      <c r="I2067" s="132"/>
      <c r="J2067" s="132"/>
      <c r="K2067" s="132"/>
      <c r="L2067" s="133"/>
      <c r="M2067" s="134"/>
      <c r="N2067" s="132"/>
      <c r="O2067" s="132"/>
      <c r="P2067" s="134" t="str">
        <f t="shared" si="454"/>
        <v>nepildyti</v>
      </c>
      <c r="Q2067" s="135" t="str">
        <f t="shared" si="45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48"/>
        <v>0</v>
      </c>
      <c r="BH2067" s="54">
        <f t="shared" si="455"/>
        <v>0</v>
      </c>
      <c r="BI2067" s="54">
        <f t="shared" si="450"/>
        <v>0</v>
      </c>
      <c r="BJ2067" s="54">
        <f t="shared" si="449"/>
        <v>0</v>
      </c>
      <c r="BK2067" s="54">
        <f t="shared" si="451"/>
        <v>0</v>
      </c>
      <c r="BL2067" s="54">
        <f t="shared" si="456"/>
        <v>0</v>
      </c>
      <c r="BM2067" s="54">
        <f t="shared" si="457"/>
        <v>0</v>
      </c>
      <c r="BN2067" s="54" t="str">
        <f t="shared" si="458"/>
        <v>ne</v>
      </c>
      <c r="BO2067" s="54" t="str">
        <f t="shared" si="459"/>
        <v>ne</v>
      </c>
      <c r="BP2067" s="54" t="str">
        <f t="shared" si="459"/>
        <v>ne</v>
      </c>
      <c r="BQ2067" s="54" t="str">
        <f t="shared" si="460"/>
        <v>ne</v>
      </c>
      <c r="BR2067" s="54" t="str">
        <f t="shared" si="461"/>
        <v>ne</v>
      </c>
      <c r="BS2067" s="54" t="str">
        <f t="shared" si="452"/>
        <v>ne</v>
      </c>
    </row>
    <row r="2068" spans="2:71" x14ac:dyDescent="0.2">
      <c r="B2068" s="54" t="e">
        <f>VLOOKUP(E2068,'VPS1'!$J$10:$J$29,1,FALSE)</f>
        <v>#N/A</v>
      </c>
      <c r="C2068" s="131" t="str">
        <f t="shared" si="453"/>
        <v/>
      </c>
      <c r="D2068" s="132"/>
      <c r="E2068" s="132"/>
      <c r="F2068" s="55"/>
      <c r="G2068" s="132"/>
      <c r="H2068" s="132"/>
      <c r="I2068" s="132"/>
      <c r="J2068" s="132"/>
      <c r="K2068" s="132"/>
      <c r="L2068" s="133"/>
      <c r="M2068" s="134"/>
      <c r="N2068" s="132"/>
      <c r="O2068" s="132"/>
      <c r="P2068" s="134" t="str">
        <f t="shared" si="454"/>
        <v>nepildyti</v>
      </c>
      <c r="Q2068" s="135" t="str">
        <f t="shared" si="45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48"/>
        <v>0</v>
      </c>
      <c r="BH2068" s="54">
        <f t="shared" si="455"/>
        <v>0</v>
      </c>
      <c r="BI2068" s="54">
        <f t="shared" si="450"/>
        <v>0</v>
      </c>
      <c r="BJ2068" s="54">
        <f t="shared" si="449"/>
        <v>0</v>
      </c>
      <c r="BK2068" s="54">
        <f t="shared" si="451"/>
        <v>0</v>
      </c>
      <c r="BL2068" s="54">
        <f t="shared" si="456"/>
        <v>0</v>
      </c>
      <c r="BM2068" s="54">
        <f t="shared" si="457"/>
        <v>0</v>
      </c>
      <c r="BN2068" s="54" t="str">
        <f t="shared" si="458"/>
        <v>ne</v>
      </c>
      <c r="BO2068" s="54" t="str">
        <f t="shared" si="459"/>
        <v>ne</v>
      </c>
      <c r="BP2068" s="54" t="str">
        <f t="shared" si="459"/>
        <v>ne</v>
      </c>
      <c r="BQ2068" s="54" t="str">
        <f t="shared" si="460"/>
        <v>ne</v>
      </c>
      <c r="BR2068" s="54" t="str">
        <f t="shared" si="461"/>
        <v>ne</v>
      </c>
      <c r="BS2068" s="54" t="str">
        <f t="shared" si="452"/>
        <v>ne</v>
      </c>
    </row>
    <row r="2069" spans="2:71" x14ac:dyDescent="0.2">
      <c r="B2069" s="54" t="e">
        <f>VLOOKUP(E2069,'VPS1'!$J$10:$J$29,1,FALSE)</f>
        <v>#N/A</v>
      </c>
      <c r="C2069" s="131" t="str">
        <f t="shared" si="453"/>
        <v/>
      </c>
      <c r="D2069" s="132"/>
      <c r="E2069" s="132"/>
      <c r="F2069" s="55"/>
      <c r="G2069" s="132"/>
      <c r="H2069" s="132"/>
      <c r="I2069" s="132"/>
      <c r="J2069" s="132"/>
      <c r="K2069" s="132"/>
      <c r="L2069" s="133"/>
      <c r="M2069" s="134"/>
      <c r="N2069" s="132"/>
      <c r="O2069" s="132"/>
      <c r="P2069" s="134" t="str">
        <f t="shared" si="454"/>
        <v>nepildyti</v>
      </c>
      <c r="Q2069" s="135" t="str">
        <f t="shared" si="45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48"/>
        <v>0</v>
      </c>
      <c r="BH2069" s="54">
        <f t="shared" si="455"/>
        <v>0</v>
      </c>
      <c r="BI2069" s="54">
        <f t="shared" si="450"/>
        <v>0</v>
      </c>
      <c r="BJ2069" s="54">
        <f t="shared" si="449"/>
        <v>0</v>
      </c>
      <c r="BK2069" s="54">
        <f t="shared" si="451"/>
        <v>0</v>
      </c>
      <c r="BL2069" s="54">
        <f t="shared" si="456"/>
        <v>0</v>
      </c>
      <c r="BM2069" s="54">
        <f t="shared" si="457"/>
        <v>0</v>
      </c>
      <c r="BN2069" s="54" t="str">
        <f t="shared" si="458"/>
        <v>ne</v>
      </c>
      <c r="BO2069" s="54" t="str">
        <f t="shared" si="459"/>
        <v>ne</v>
      </c>
      <c r="BP2069" s="54" t="str">
        <f t="shared" si="459"/>
        <v>ne</v>
      </c>
      <c r="BQ2069" s="54" t="str">
        <f t="shared" si="460"/>
        <v>ne</v>
      </c>
      <c r="BR2069" s="54" t="str">
        <f t="shared" si="461"/>
        <v>ne</v>
      </c>
      <c r="BS2069" s="54" t="str">
        <f t="shared" si="452"/>
        <v>ne</v>
      </c>
    </row>
    <row r="2070" spans="2:71" x14ac:dyDescent="0.2">
      <c r="B2070" s="54" t="e">
        <f>VLOOKUP(E2070,'VPS1'!$J$10:$J$29,1,FALSE)</f>
        <v>#N/A</v>
      </c>
      <c r="C2070" s="131" t="str">
        <f t="shared" si="453"/>
        <v/>
      </c>
      <c r="D2070" s="132"/>
      <c r="E2070" s="132"/>
      <c r="F2070" s="55"/>
      <c r="G2070" s="132"/>
      <c r="H2070" s="132"/>
      <c r="I2070" s="132"/>
      <c r="J2070" s="132"/>
      <c r="K2070" s="132"/>
      <c r="L2070" s="133"/>
      <c r="M2070" s="134"/>
      <c r="N2070" s="132"/>
      <c r="O2070" s="132"/>
      <c r="P2070" s="134" t="str">
        <f t="shared" si="454"/>
        <v>nepildyti</v>
      </c>
      <c r="Q2070" s="135" t="str">
        <f t="shared" si="45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ref="BG2070:BG2133" si="462">IF($F2070&gt;0,YEAR($F2070),)</f>
        <v>0</v>
      </c>
      <c r="BH2070" s="54">
        <f t="shared" si="455"/>
        <v>0</v>
      </c>
      <c r="BI2070" s="54">
        <f t="shared" si="450"/>
        <v>0</v>
      </c>
      <c r="BJ2070" s="54">
        <f t="shared" ref="BJ2070:BJ2133" si="463">IF($AI2070&gt;0,YEAR($AI2070),)</f>
        <v>0</v>
      </c>
      <c r="BK2070" s="54">
        <f t="shared" si="451"/>
        <v>0</v>
      </c>
      <c r="BL2070" s="54">
        <f t="shared" si="456"/>
        <v>0</v>
      </c>
      <c r="BM2070" s="54">
        <f t="shared" si="457"/>
        <v>0</v>
      </c>
      <c r="BN2070" s="54" t="str">
        <f t="shared" si="458"/>
        <v>ne</v>
      </c>
      <c r="BO2070" s="54" t="str">
        <f t="shared" si="459"/>
        <v>ne</v>
      </c>
      <c r="BP2070" s="54" t="str">
        <f t="shared" si="459"/>
        <v>ne</v>
      </c>
      <c r="BQ2070" s="54" t="str">
        <f t="shared" si="460"/>
        <v>ne</v>
      </c>
      <c r="BR2070" s="54" t="str">
        <f t="shared" si="461"/>
        <v>ne</v>
      </c>
      <c r="BS2070" s="54" t="str">
        <f t="shared" si="452"/>
        <v>ne</v>
      </c>
    </row>
    <row r="2071" spans="2:71" x14ac:dyDescent="0.2">
      <c r="B2071" s="54" t="e">
        <f>VLOOKUP(E2071,'VPS1'!$J$10:$J$29,1,FALSE)</f>
        <v>#N/A</v>
      </c>
      <c r="C2071" s="131" t="str">
        <f t="shared" si="453"/>
        <v/>
      </c>
      <c r="D2071" s="132"/>
      <c r="E2071" s="132"/>
      <c r="F2071" s="55"/>
      <c r="G2071" s="132"/>
      <c r="H2071" s="132"/>
      <c r="I2071" s="132"/>
      <c r="J2071" s="132"/>
      <c r="K2071" s="132"/>
      <c r="L2071" s="133"/>
      <c r="M2071" s="134"/>
      <c r="N2071" s="132"/>
      <c r="O2071" s="132"/>
      <c r="P2071" s="134" t="str">
        <f t="shared" si="454"/>
        <v>nepildyti</v>
      </c>
      <c r="Q2071" s="135" t="str">
        <f t="shared" si="45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si="462"/>
        <v>0</v>
      </c>
      <c r="BH2071" s="54">
        <f t="shared" si="455"/>
        <v>0</v>
      </c>
      <c r="BI2071" s="54">
        <f t="shared" si="450"/>
        <v>0</v>
      </c>
      <c r="BJ2071" s="54">
        <f t="shared" si="463"/>
        <v>0</v>
      </c>
      <c r="BK2071" s="54">
        <f t="shared" si="451"/>
        <v>0</v>
      </c>
      <c r="BL2071" s="54">
        <f t="shared" si="456"/>
        <v>0</v>
      </c>
      <c r="BM2071" s="54">
        <f t="shared" si="457"/>
        <v>0</v>
      </c>
      <c r="BN2071" s="54" t="str">
        <f t="shared" si="458"/>
        <v>ne</v>
      </c>
      <c r="BO2071" s="54" t="str">
        <f t="shared" si="459"/>
        <v>ne</v>
      </c>
      <c r="BP2071" s="54" t="str">
        <f t="shared" si="459"/>
        <v>ne</v>
      </c>
      <c r="BQ2071" s="54" t="str">
        <f t="shared" si="460"/>
        <v>ne</v>
      </c>
      <c r="BR2071" s="54" t="str">
        <f t="shared" si="461"/>
        <v>ne</v>
      </c>
      <c r="BS2071" s="54" t="str">
        <f t="shared" si="452"/>
        <v>ne</v>
      </c>
    </row>
    <row r="2072" spans="2:71" x14ac:dyDescent="0.2">
      <c r="B2072" s="54" t="e">
        <f>VLOOKUP(E2072,'VPS1'!$J$10:$J$29,1,FALSE)</f>
        <v>#N/A</v>
      </c>
      <c r="C2072" s="131" t="str">
        <f t="shared" si="453"/>
        <v/>
      </c>
      <c r="D2072" s="132"/>
      <c r="E2072" s="132"/>
      <c r="F2072" s="55"/>
      <c r="G2072" s="132"/>
      <c r="H2072" s="132"/>
      <c r="I2072" s="132"/>
      <c r="J2072" s="132"/>
      <c r="K2072" s="132"/>
      <c r="L2072" s="133"/>
      <c r="M2072" s="134"/>
      <c r="N2072" s="132"/>
      <c r="O2072" s="132"/>
      <c r="P2072" s="134" t="str">
        <f t="shared" si="454"/>
        <v>nepildyti</v>
      </c>
      <c r="Q2072" s="135" t="str">
        <f t="shared" si="45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62"/>
        <v>0</v>
      </c>
      <c r="BH2072" s="54">
        <f t="shared" si="455"/>
        <v>0</v>
      </c>
      <c r="BI2072" s="54">
        <f t="shared" si="450"/>
        <v>0</v>
      </c>
      <c r="BJ2072" s="54">
        <f t="shared" si="463"/>
        <v>0</v>
      </c>
      <c r="BK2072" s="54">
        <f t="shared" si="451"/>
        <v>0</v>
      </c>
      <c r="BL2072" s="54">
        <f t="shared" si="456"/>
        <v>0</v>
      </c>
      <c r="BM2072" s="54">
        <f t="shared" si="457"/>
        <v>0</v>
      </c>
      <c r="BN2072" s="54" t="str">
        <f t="shared" si="458"/>
        <v>ne</v>
      </c>
      <c r="BO2072" s="54" t="str">
        <f t="shared" si="459"/>
        <v>ne</v>
      </c>
      <c r="BP2072" s="54" t="str">
        <f t="shared" si="459"/>
        <v>ne</v>
      </c>
      <c r="BQ2072" s="54" t="str">
        <f t="shared" si="460"/>
        <v>ne</v>
      </c>
      <c r="BR2072" s="54" t="str">
        <f t="shared" si="461"/>
        <v>ne</v>
      </c>
      <c r="BS2072" s="54" t="str">
        <f t="shared" si="452"/>
        <v>ne</v>
      </c>
    </row>
    <row r="2073" spans="2:71" x14ac:dyDescent="0.2">
      <c r="B2073" s="54" t="e">
        <f>VLOOKUP(E2073,'VPS1'!$J$10:$J$29,1,FALSE)</f>
        <v>#N/A</v>
      </c>
      <c r="C2073" s="131" t="str">
        <f t="shared" si="453"/>
        <v/>
      </c>
      <c r="D2073" s="132"/>
      <c r="E2073" s="132"/>
      <c r="F2073" s="55"/>
      <c r="G2073" s="132"/>
      <c r="H2073" s="132"/>
      <c r="I2073" s="132"/>
      <c r="J2073" s="132"/>
      <c r="K2073" s="132"/>
      <c r="L2073" s="133"/>
      <c r="M2073" s="134"/>
      <c r="N2073" s="132"/>
      <c r="O2073" s="132"/>
      <c r="P2073" s="134" t="str">
        <f t="shared" si="454"/>
        <v>nepildyti</v>
      </c>
      <c r="Q2073" s="135" t="str">
        <f t="shared" si="45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62"/>
        <v>0</v>
      </c>
      <c r="BH2073" s="54">
        <f t="shared" si="455"/>
        <v>0</v>
      </c>
      <c r="BI2073" s="54">
        <f t="shared" si="450"/>
        <v>0</v>
      </c>
      <c r="BJ2073" s="54">
        <f t="shared" si="463"/>
        <v>0</v>
      </c>
      <c r="BK2073" s="54">
        <f t="shared" si="451"/>
        <v>0</v>
      </c>
      <c r="BL2073" s="54">
        <f t="shared" si="456"/>
        <v>0</v>
      </c>
      <c r="BM2073" s="54">
        <f t="shared" si="457"/>
        <v>0</v>
      </c>
      <c r="BN2073" s="54" t="str">
        <f t="shared" si="458"/>
        <v>ne</v>
      </c>
      <c r="BO2073" s="54" t="str">
        <f t="shared" si="459"/>
        <v>ne</v>
      </c>
      <c r="BP2073" s="54" t="str">
        <f t="shared" si="459"/>
        <v>ne</v>
      </c>
      <c r="BQ2073" s="54" t="str">
        <f t="shared" si="460"/>
        <v>ne</v>
      </c>
      <c r="BR2073" s="54" t="str">
        <f t="shared" si="461"/>
        <v>ne</v>
      </c>
      <c r="BS2073" s="54" t="str">
        <f t="shared" si="452"/>
        <v>ne</v>
      </c>
    </row>
    <row r="2074" spans="2:71" x14ac:dyDescent="0.2">
      <c r="B2074" s="54" t="e">
        <f>VLOOKUP(E2074,'VPS1'!$J$10:$J$29,1,FALSE)</f>
        <v>#N/A</v>
      </c>
      <c r="C2074" s="131" t="str">
        <f t="shared" si="453"/>
        <v/>
      </c>
      <c r="D2074" s="132"/>
      <c r="E2074" s="132"/>
      <c r="F2074" s="55"/>
      <c r="G2074" s="132"/>
      <c r="H2074" s="132"/>
      <c r="I2074" s="132"/>
      <c r="J2074" s="132"/>
      <c r="K2074" s="132"/>
      <c r="L2074" s="133"/>
      <c r="M2074" s="134"/>
      <c r="N2074" s="132"/>
      <c r="O2074" s="132"/>
      <c r="P2074" s="134" t="str">
        <f t="shared" si="454"/>
        <v>nepildyti</v>
      </c>
      <c r="Q2074" s="135" t="str">
        <f t="shared" si="45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62"/>
        <v>0</v>
      </c>
      <c r="BH2074" s="54">
        <f t="shared" si="455"/>
        <v>0</v>
      </c>
      <c r="BI2074" s="54">
        <f t="shared" si="450"/>
        <v>0</v>
      </c>
      <c r="BJ2074" s="54">
        <f t="shared" si="463"/>
        <v>0</v>
      </c>
      <c r="BK2074" s="54">
        <f t="shared" si="451"/>
        <v>0</v>
      </c>
      <c r="BL2074" s="54">
        <f t="shared" si="456"/>
        <v>0</v>
      </c>
      <c r="BM2074" s="54">
        <f t="shared" si="457"/>
        <v>0</v>
      </c>
      <c r="BN2074" s="54" t="str">
        <f t="shared" si="458"/>
        <v>ne</v>
      </c>
      <c r="BO2074" s="54" t="str">
        <f t="shared" si="459"/>
        <v>ne</v>
      </c>
      <c r="BP2074" s="54" t="str">
        <f t="shared" si="459"/>
        <v>ne</v>
      </c>
      <c r="BQ2074" s="54" t="str">
        <f t="shared" si="460"/>
        <v>ne</v>
      </c>
      <c r="BR2074" s="54" t="str">
        <f t="shared" si="461"/>
        <v>ne</v>
      </c>
      <c r="BS2074" s="54" t="str">
        <f t="shared" si="452"/>
        <v>ne</v>
      </c>
    </row>
    <row r="2075" spans="2:71" x14ac:dyDescent="0.2">
      <c r="B2075" s="54" t="e">
        <f>VLOOKUP(E2075,'VPS1'!$J$10:$J$29,1,FALSE)</f>
        <v>#N/A</v>
      </c>
      <c r="C2075" s="131" t="str">
        <f t="shared" si="453"/>
        <v/>
      </c>
      <c r="D2075" s="132"/>
      <c r="E2075" s="132"/>
      <c r="F2075" s="55"/>
      <c r="G2075" s="132"/>
      <c r="H2075" s="132"/>
      <c r="I2075" s="132"/>
      <c r="J2075" s="132"/>
      <c r="K2075" s="132"/>
      <c r="L2075" s="133"/>
      <c r="M2075" s="134"/>
      <c r="N2075" s="132"/>
      <c r="O2075" s="132"/>
      <c r="P2075" s="134" t="str">
        <f t="shared" si="454"/>
        <v>nepildyti</v>
      </c>
      <c r="Q2075" s="135" t="str">
        <f t="shared" si="45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62"/>
        <v>0</v>
      </c>
      <c r="BH2075" s="54">
        <f t="shared" si="455"/>
        <v>0</v>
      </c>
      <c r="BI2075" s="54">
        <f t="shared" si="450"/>
        <v>0</v>
      </c>
      <c r="BJ2075" s="54">
        <f t="shared" si="463"/>
        <v>0</v>
      </c>
      <c r="BK2075" s="54">
        <f t="shared" si="451"/>
        <v>0</v>
      </c>
      <c r="BL2075" s="54">
        <f t="shared" si="456"/>
        <v>0</v>
      </c>
      <c r="BM2075" s="54">
        <f t="shared" si="457"/>
        <v>0</v>
      </c>
      <c r="BN2075" s="54" t="str">
        <f t="shared" si="458"/>
        <v>ne</v>
      </c>
      <c r="BO2075" s="54" t="str">
        <f t="shared" si="459"/>
        <v>ne</v>
      </c>
      <c r="BP2075" s="54" t="str">
        <f t="shared" si="459"/>
        <v>ne</v>
      </c>
      <c r="BQ2075" s="54" t="str">
        <f t="shared" si="460"/>
        <v>ne</v>
      </c>
      <c r="BR2075" s="54" t="str">
        <f t="shared" si="461"/>
        <v>ne</v>
      </c>
      <c r="BS2075" s="54" t="str">
        <f t="shared" si="452"/>
        <v>ne</v>
      </c>
    </row>
    <row r="2076" spans="2:71" x14ac:dyDescent="0.2">
      <c r="B2076" s="54" t="e">
        <f>VLOOKUP(E2076,'VPS1'!$J$10:$J$29,1,FALSE)</f>
        <v>#N/A</v>
      </c>
      <c r="C2076" s="131" t="str">
        <f t="shared" si="453"/>
        <v/>
      </c>
      <c r="D2076" s="132"/>
      <c r="E2076" s="132"/>
      <c r="F2076" s="55"/>
      <c r="G2076" s="132"/>
      <c r="H2076" s="132"/>
      <c r="I2076" s="132"/>
      <c r="J2076" s="132"/>
      <c r="K2076" s="132"/>
      <c r="L2076" s="133"/>
      <c r="M2076" s="134"/>
      <c r="N2076" s="132"/>
      <c r="O2076" s="132"/>
      <c r="P2076" s="134" t="str">
        <f t="shared" si="454"/>
        <v>nepildyti</v>
      </c>
      <c r="Q2076" s="135" t="str">
        <f t="shared" si="45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62"/>
        <v>0</v>
      </c>
      <c r="BH2076" s="54">
        <f t="shared" si="455"/>
        <v>0</v>
      </c>
      <c r="BI2076" s="54">
        <f t="shared" si="450"/>
        <v>0</v>
      </c>
      <c r="BJ2076" s="54">
        <f t="shared" si="463"/>
        <v>0</v>
      </c>
      <c r="BK2076" s="54">
        <f t="shared" si="451"/>
        <v>0</v>
      </c>
      <c r="BL2076" s="54">
        <f t="shared" si="456"/>
        <v>0</v>
      </c>
      <c r="BM2076" s="54">
        <f t="shared" si="457"/>
        <v>0</v>
      </c>
      <c r="BN2076" s="54" t="str">
        <f t="shared" si="458"/>
        <v>ne</v>
      </c>
      <c r="BO2076" s="54" t="str">
        <f t="shared" si="459"/>
        <v>ne</v>
      </c>
      <c r="BP2076" s="54" t="str">
        <f t="shared" si="459"/>
        <v>ne</v>
      </c>
      <c r="BQ2076" s="54" t="str">
        <f t="shared" si="460"/>
        <v>ne</v>
      </c>
      <c r="BR2076" s="54" t="str">
        <f t="shared" si="461"/>
        <v>ne</v>
      </c>
      <c r="BS2076" s="54" t="str">
        <f t="shared" si="452"/>
        <v>ne</v>
      </c>
    </row>
    <row r="2077" spans="2:71" x14ac:dyDescent="0.2">
      <c r="B2077" s="54" t="e">
        <f>VLOOKUP(E2077,'VPS1'!$J$10:$J$29,1,FALSE)</f>
        <v>#N/A</v>
      </c>
      <c r="C2077" s="131" t="str">
        <f t="shared" si="453"/>
        <v/>
      </c>
      <c r="D2077" s="132"/>
      <c r="E2077" s="132"/>
      <c r="F2077" s="55"/>
      <c r="G2077" s="132"/>
      <c r="H2077" s="132"/>
      <c r="I2077" s="132"/>
      <c r="J2077" s="132"/>
      <c r="K2077" s="132"/>
      <c r="L2077" s="133"/>
      <c r="M2077" s="134"/>
      <c r="N2077" s="132"/>
      <c r="O2077" s="132"/>
      <c r="P2077" s="134" t="str">
        <f t="shared" si="454"/>
        <v>nepildyti</v>
      </c>
      <c r="Q2077" s="135" t="str">
        <f t="shared" si="45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62"/>
        <v>0</v>
      </c>
      <c r="BH2077" s="54">
        <f t="shared" si="455"/>
        <v>0</v>
      </c>
      <c r="BI2077" s="54">
        <f t="shared" si="450"/>
        <v>0</v>
      </c>
      <c r="BJ2077" s="54">
        <f t="shared" si="463"/>
        <v>0</v>
      </c>
      <c r="BK2077" s="54">
        <f t="shared" si="451"/>
        <v>0</v>
      </c>
      <c r="BL2077" s="54">
        <f t="shared" si="456"/>
        <v>0</v>
      </c>
      <c r="BM2077" s="54">
        <f t="shared" si="457"/>
        <v>0</v>
      </c>
      <c r="BN2077" s="54" t="str">
        <f t="shared" si="458"/>
        <v>ne</v>
      </c>
      <c r="BO2077" s="54" t="str">
        <f t="shared" si="459"/>
        <v>ne</v>
      </c>
      <c r="BP2077" s="54" t="str">
        <f t="shared" si="459"/>
        <v>ne</v>
      </c>
      <c r="BQ2077" s="54" t="str">
        <f t="shared" si="460"/>
        <v>ne</v>
      </c>
      <c r="BR2077" s="54" t="str">
        <f t="shared" si="461"/>
        <v>ne</v>
      </c>
      <c r="BS2077" s="54" t="str">
        <f t="shared" si="452"/>
        <v>ne</v>
      </c>
    </row>
    <row r="2078" spans="2:71" x14ac:dyDescent="0.2">
      <c r="B2078" s="54" t="e">
        <f>VLOOKUP(E2078,'VPS1'!$J$10:$J$29,1,FALSE)</f>
        <v>#N/A</v>
      </c>
      <c r="C2078" s="131" t="str">
        <f t="shared" si="453"/>
        <v/>
      </c>
      <c r="D2078" s="132"/>
      <c r="E2078" s="132"/>
      <c r="F2078" s="55"/>
      <c r="G2078" s="132"/>
      <c r="H2078" s="132"/>
      <c r="I2078" s="132"/>
      <c r="J2078" s="132"/>
      <c r="K2078" s="132"/>
      <c r="L2078" s="133"/>
      <c r="M2078" s="134"/>
      <c r="N2078" s="132"/>
      <c r="O2078" s="132"/>
      <c r="P2078" s="134" t="str">
        <f t="shared" si="454"/>
        <v>nepildyti</v>
      </c>
      <c r="Q2078" s="135" t="str">
        <f t="shared" si="45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62"/>
        <v>0</v>
      </c>
      <c r="BH2078" s="54">
        <f t="shared" si="455"/>
        <v>0</v>
      </c>
      <c r="BI2078" s="54">
        <f t="shared" si="450"/>
        <v>0</v>
      </c>
      <c r="BJ2078" s="54">
        <f t="shared" si="463"/>
        <v>0</v>
      </c>
      <c r="BK2078" s="54">
        <f t="shared" si="451"/>
        <v>0</v>
      </c>
      <c r="BL2078" s="54">
        <f t="shared" si="456"/>
        <v>0</v>
      </c>
      <c r="BM2078" s="54">
        <f t="shared" si="457"/>
        <v>0</v>
      </c>
      <c r="BN2078" s="54" t="str">
        <f t="shared" si="458"/>
        <v>ne</v>
      </c>
      <c r="BO2078" s="54" t="str">
        <f t="shared" si="459"/>
        <v>ne</v>
      </c>
      <c r="BP2078" s="54" t="str">
        <f t="shared" si="459"/>
        <v>ne</v>
      </c>
      <c r="BQ2078" s="54" t="str">
        <f t="shared" si="460"/>
        <v>ne</v>
      </c>
      <c r="BR2078" s="54" t="str">
        <f t="shared" si="461"/>
        <v>ne</v>
      </c>
      <c r="BS2078" s="54" t="str">
        <f t="shared" si="452"/>
        <v>ne</v>
      </c>
    </row>
    <row r="2079" spans="2:71" x14ac:dyDescent="0.2">
      <c r="B2079" s="54" t="e">
        <f>VLOOKUP(E2079,'VPS1'!$J$10:$J$29,1,FALSE)</f>
        <v>#N/A</v>
      </c>
      <c r="C2079" s="131" t="str">
        <f t="shared" si="453"/>
        <v/>
      </c>
      <c r="D2079" s="132"/>
      <c r="E2079" s="132"/>
      <c r="F2079" s="55"/>
      <c r="G2079" s="132"/>
      <c r="H2079" s="132"/>
      <c r="I2079" s="132"/>
      <c r="J2079" s="132"/>
      <c r="K2079" s="132"/>
      <c r="L2079" s="133"/>
      <c r="M2079" s="134"/>
      <c r="N2079" s="132"/>
      <c r="O2079" s="132"/>
      <c r="P2079" s="134" t="str">
        <f t="shared" si="454"/>
        <v>nepildyti</v>
      </c>
      <c r="Q2079" s="135" t="str">
        <f t="shared" si="45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62"/>
        <v>0</v>
      </c>
      <c r="BH2079" s="54">
        <f t="shared" si="455"/>
        <v>0</v>
      </c>
      <c r="BI2079" s="54">
        <f t="shared" si="450"/>
        <v>0</v>
      </c>
      <c r="BJ2079" s="54">
        <f t="shared" si="463"/>
        <v>0</v>
      </c>
      <c r="BK2079" s="54">
        <f t="shared" si="451"/>
        <v>0</v>
      </c>
      <c r="BL2079" s="54">
        <f t="shared" si="456"/>
        <v>0</v>
      </c>
      <c r="BM2079" s="54">
        <f t="shared" si="457"/>
        <v>0</v>
      </c>
      <c r="BN2079" s="54" t="str">
        <f t="shared" si="458"/>
        <v>ne</v>
      </c>
      <c r="BO2079" s="54" t="str">
        <f t="shared" si="459"/>
        <v>ne</v>
      </c>
      <c r="BP2079" s="54" t="str">
        <f t="shared" si="459"/>
        <v>ne</v>
      </c>
      <c r="BQ2079" s="54" t="str">
        <f t="shared" si="460"/>
        <v>ne</v>
      </c>
      <c r="BR2079" s="54" t="str">
        <f t="shared" si="461"/>
        <v>ne</v>
      </c>
      <c r="BS2079" s="54" t="str">
        <f t="shared" si="452"/>
        <v>ne</v>
      </c>
    </row>
    <row r="2080" spans="2:71" x14ac:dyDescent="0.2">
      <c r="B2080" s="54" t="e">
        <f>VLOOKUP(E2080,'VPS1'!$J$10:$J$29,1,FALSE)</f>
        <v>#N/A</v>
      </c>
      <c r="C2080" s="131" t="str">
        <f t="shared" si="453"/>
        <v/>
      </c>
      <c r="D2080" s="132"/>
      <c r="E2080" s="132"/>
      <c r="F2080" s="55"/>
      <c r="G2080" s="132"/>
      <c r="H2080" s="132"/>
      <c r="I2080" s="132"/>
      <c r="J2080" s="132"/>
      <c r="K2080" s="132"/>
      <c r="L2080" s="133"/>
      <c r="M2080" s="134"/>
      <c r="N2080" s="132"/>
      <c r="O2080" s="132"/>
      <c r="P2080" s="134" t="str">
        <f t="shared" si="454"/>
        <v>nepildyti</v>
      </c>
      <c r="Q2080" s="135" t="str">
        <f t="shared" si="45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62"/>
        <v>0</v>
      </c>
      <c r="BH2080" s="54">
        <f t="shared" si="455"/>
        <v>0</v>
      </c>
      <c r="BI2080" s="54">
        <f t="shared" si="450"/>
        <v>0</v>
      </c>
      <c r="BJ2080" s="54">
        <f t="shared" si="463"/>
        <v>0</v>
      </c>
      <c r="BK2080" s="54">
        <f t="shared" si="451"/>
        <v>0</v>
      </c>
      <c r="BL2080" s="54">
        <f t="shared" si="456"/>
        <v>0</v>
      </c>
      <c r="BM2080" s="54">
        <f t="shared" si="457"/>
        <v>0</v>
      </c>
      <c r="BN2080" s="54" t="str">
        <f t="shared" si="458"/>
        <v>ne</v>
      </c>
      <c r="BO2080" s="54" t="str">
        <f t="shared" si="459"/>
        <v>ne</v>
      </c>
      <c r="BP2080" s="54" t="str">
        <f t="shared" si="459"/>
        <v>ne</v>
      </c>
      <c r="BQ2080" s="54" t="str">
        <f t="shared" si="460"/>
        <v>ne</v>
      </c>
      <c r="BR2080" s="54" t="str">
        <f t="shared" si="461"/>
        <v>ne</v>
      </c>
      <c r="BS2080" s="54" t="str">
        <f t="shared" si="452"/>
        <v>ne</v>
      </c>
    </row>
    <row r="2081" spans="2:71" x14ac:dyDescent="0.2">
      <c r="B2081" s="54" t="e">
        <f>VLOOKUP(E2081,'VPS1'!$J$10:$J$29,1,FALSE)</f>
        <v>#N/A</v>
      </c>
      <c r="C2081" s="131" t="str">
        <f t="shared" si="453"/>
        <v/>
      </c>
      <c r="D2081" s="132"/>
      <c r="E2081" s="132"/>
      <c r="F2081" s="55"/>
      <c r="G2081" s="132"/>
      <c r="H2081" s="132"/>
      <c r="I2081" s="132"/>
      <c r="J2081" s="132"/>
      <c r="K2081" s="132"/>
      <c r="L2081" s="133"/>
      <c r="M2081" s="134"/>
      <c r="N2081" s="132"/>
      <c r="O2081" s="132"/>
      <c r="P2081" s="134" t="str">
        <f t="shared" si="454"/>
        <v>nepildyti</v>
      </c>
      <c r="Q2081" s="135" t="str">
        <f t="shared" si="45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62"/>
        <v>0</v>
      </c>
      <c r="BH2081" s="54">
        <f t="shared" si="455"/>
        <v>0</v>
      </c>
      <c r="BI2081" s="54">
        <f t="shared" si="450"/>
        <v>0</v>
      </c>
      <c r="BJ2081" s="54">
        <f t="shared" si="463"/>
        <v>0</v>
      </c>
      <c r="BK2081" s="54">
        <f t="shared" si="451"/>
        <v>0</v>
      </c>
      <c r="BL2081" s="54">
        <f t="shared" si="456"/>
        <v>0</v>
      </c>
      <c r="BM2081" s="54">
        <f t="shared" si="457"/>
        <v>0</v>
      </c>
      <c r="BN2081" s="54" t="str">
        <f t="shared" si="458"/>
        <v>ne</v>
      </c>
      <c r="BO2081" s="54" t="str">
        <f t="shared" si="459"/>
        <v>ne</v>
      </c>
      <c r="BP2081" s="54" t="str">
        <f t="shared" si="459"/>
        <v>ne</v>
      </c>
      <c r="BQ2081" s="54" t="str">
        <f t="shared" si="460"/>
        <v>ne</v>
      </c>
      <c r="BR2081" s="54" t="str">
        <f t="shared" si="461"/>
        <v>ne</v>
      </c>
      <c r="BS2081" s="54" t="str">
        <f t="shared" si="452"/>
        <v>ne</v>
      </c>
    </row>
    <row r="2082" spans="2:71" x14ac:dyDescent="0.2">
      <c r="B2082" s="54" t="e">
        <f>VLOOKUP(E2082,'VPS1'!$J$10:$J$29,1,FALSE)</f>
        <v>#N/A</v>
      </c>
      <c r="C2082" s="131" t="str">
        <f t="shared" si="453"/>
        <v/>
      </c>
      <c r="D2082" s="132"/>
      <c r="E2082" s="132"/>
      <c r="F2082" s="55"/>
      <c r="G2082" s="132"/>
      <c r="H2082" s="132"/>
      <c r="I2082" s="132"/>
      <c r="J2082" s="132"/>
      <c r="K2082" s="132"/>
      <c r="L2082" s="133"/>
      <c r="M2082" s="134"/>
      <c r="N2082" s="132"/>
      <c r="O2082" s="132"/>
      <c r="P2082" s="134" t="str">
        <f t="shared" si="454"/>
        <v>nepildyti</v>
      </c>
      <c r="Q2082" s="135" t="str">
        <f t="shared" si="45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62"/>
        <v>0</v>
      </c>
      <c r="BH2082" s="54">
        <f t="shared" si="455"/>
        <v>0</v>
      </c>
      <c r="BI2082" s="54">
        <f t="shared" si="450"/>
        <v>0</v>
      </c>
      <c r="BJ2082" s="54">
        <f t="shared" si="463"/>
        <v>0</v>
      </c>
      <c r="BK2082" s="54">
        <f t="shared" si="451"/>
        <v>0</v>
      </c>
      <c r="BL2082" s="54">
        <f t="shared" si="456"/>
        <v>0</v>
      </c>
      <c r="BM2082" s="54">
        <f t="shared" si="457"/>
        <v>0</v>
      </c>
      <c r="BN2082" s="54" t="str">
        <f t="shared" si="458"/>
        <v>ne</v>
      </c>
      <c r="BO2082" s="54" t="str">
        <f t="shared" si="459"/>
        <v>ne</v>
      </c>
      <c r="BP2082" s="54" t="str">
        <f t="shared" si="459"/>
        <v>ne</v>
      </c>
      <c r="BQ2082" s="54" t="str">
        <f t="shared" si="460"/>
        <v>ne</v>
      </c>
      <c r="BR2082" s="54" t="str">
        <f t="shared" si="461"/>
        <v>ne</v>
      </c>
      <c r="BS2082" s="54" t="str">
        <f t="shared" si="452"/>
        <v>ne</v>
      </c>
    </row>
    <row r="2083" spans="2:71" x14ac:dyDescent="0.2">
      <c r="B2083" s="54" t="e">
        <f>VLOOKUP(E2083,'VPS1'!$J$10:$J$29,1,FALSE)</f>
        <v>#N/A</v>
      </c>
      <c r="C2083" s="131" t="str">
        <f t="shared" si="453"/>
        <v/>
      </c>
      <c r="D2083" s="132"/>
      <c r="E2083" s="132"/>
      <c r="F2083" s="55"/>
      <c r="G2083" s="132"/>
      <c r="H2083" s="132"/>
      <c r="I2083" s="132"/>
      <c r="J2083" s="132"/>
      <c r="K2083" s="132"/>
      <c r="L2083" s="133"/>
      <c r="M2083" s="134"/>
      <c r="N2083" s="132"/>
      <c r="O2083" s="132"/>
      <c r="P2083" s="134" t="str">
        <f t="shared" si="454"/>
        <v>nepildyti</v>
      </c>
      <c r="Q2083" s="135" t="str">
        <f t="shared" si="45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62"/>
        <v>0</v>
      </c>
      <c r="BH2083" s="54">
        <f t="shared" si="455"/>
        <v>0</v>
      </c>
      <c r="BI2083" s="54">
        <f t="shared" si="450"/>
        <v>0</v>
      </c>
      <c r="BJ2083" s="54">
        <f t="shared" si="463"/>
        <v>0</v>
      </c>
      <c r="BK2083" s="54">
        <f t="shared" si="451"/>
        <v>0</v>
      </c>
      <c r="BL2083" s="54">
        <f t="shared" si="456"/>
        <v>0</v>
      </c>
      <c r="BM2083" s="54">
        <f t="shared" si="457"/>
        <v>0</v>
      </c>
      <c r="BN2083" s="54" t="str">
        <f t="shared" si="458"/>
        <v>ne</v>
      </c>
      <c r="BO2083" s="54" t="str">
        <f t="shared" si="459"/>
        <v>ne</v>
      </c>
      <c r="BP2083" s="54" t="str">
        <f t="shared" si="459"/>
        <v>ne</v>
      </c>
      <c r="BQ2083" s="54" t="str">
        <f t="shared" si="460"/>
        <v>ne</v>
      </c>
      <c r="BR2083" s="54" t="str">
        <f t="shared" si="461"/>
        <v>ne</v>
      </c>
      <c r="BS2083" s="54" t="str">
        <f t="shared" si="452"/>
        <v>ne</v>
      </c>
    </row>
    <row r="2084" spans="2:71" x14ac:dyDescent="0.2">
      <c r="B2084" s="54" t="e">
        <f>VLOOKUP(E2084,'VPS1'!$J$10:$J$29,1,FALSE)</f>
        <v>#N/A</v>
      </c>
      <c r="C2084" s="131" t="str">
        <f t="shared" si="453"/>
        <v/>
      </c>
      <c r="D2084" s="132"/>
      <c r="E2084" s="132"/>
      <c r="F2084" s="55"/>
      <c r="G2084" s="132"/>
      <c r="H2084" s="132"/>
      <c r="I2084" s="132"/>
      <c r="J2084" s="132"/>
      <c r="K2084" s="132"/>
      <c r="L2084" s="133"/>
      <c r="M2084" s="134"/>
      <c r="N2084" s="132"/>
      <c r="O2084" s="132"/>
      <c r="P2084" s="134" t="str">
        <f t="shared" si="454"/>
        <v>nepildyti</v>
      </c>
      <c r="Q2084" s="135" t="str">
        <f t="shared" si="45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62"/>
        <v>0</v>
      </c>
      <c r="BH2084" s="54">
        <f t="shared" si="455"/>
        <v>0</v>
      </c>
      <c r="BI2084" s="54">
        <f t="shared" si="450"/>
        <v>0</v>
      </c>
      <c r="BJ2084" s="54">
        <f t="shared" si="463"/>
        <v>0</v>
      </c>
      <c r="BK2084" s="54">
        <f t="shared" si="451"/>
        <v>0</v>
      </c>
      <c r="BL2084" s="54">
        <f t="shared" si="456"/>
        <v>0</v>
      </c>
      <c r="BM2084" s="54">
        <f t="shared" si="457"/>
        <v>0</v>
      </c>
      <c r="BN2084" s="54" t="str">
        <f t="shared" si="458"/>
        <v>ne</v>
      </c>
      <c r="BO2084" s="54" t="str">
        <f t="shared" si="459"/>
        <v>ne</v>
      </c>
      <c r="BP2084" s="54" t="str">
        <f t="shared" si="459"/>
        <v>ne</v>
      </c>
      <c r="BQ2084" s="54" t="str">
        <f t="shared" si="460"/>
        <v>ne</v>
      </c>
      <c r="BR2084" s="54" t="str">
        <f t="shared" si="461"/>
        <v>ne</v>
      </c>
      <c r="BS2084" s="54" t="str">
        <f t="shared" si="452"/>
        <v>ne</v>
      </c>
    </row>
    <row r="2085" spans="2:71" x14ac:dyDescent="0.2">
      <c r="B2085" s="54" t="e">
        <f>VLOOKUP(E2085,'VPS1'!$J$10:$J$29,1,FALSE)</f>
        <v>#N/A</v>
      </c>
      <c r="C2085" s="131" t="str">
        <f t="shared" si="453"/>
        <v/>
      </c>
      <c r="D2085" s="132"/>
      <c r="E2085" s="132"/>
      <c r="F2085" s="55"/>
      <c r="G2085" s="132"/>
      <c r="H2085" s="132"/>
      <c r="I2085" s="132"/>
      <c r="J2085" s="132"/>
      <c r="K2085" s="132"/>
      <c r="L2085" s="133"/>
      <c r="M2085" s="134"/>
      <c r="N2085" s="132"/>
      <c r="O2085" s="132"/>
      <c r="P2085" s="134" t="str">
        <f t="shared" si="454"/>
        <v>nepildyti</v>
      </c>
      <c r="Q2085" s="135" t="str">
        <f t="shared" si="45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62"/>
        <v>0</v>
      </c>
      <c r="BH2085" s="54">
        <f t="shared" si="455"/>
        <v>0</v>
      </c>
      <c r="BI2085" s="54">
        <f t="shared" si="450"/>
        <v>0</v>
      </c>
      <c r="BJ2085" s="54">
        <f t="shared" si="463"/>
        <v>0</v>
      </c>
      <c r="BK2085" s="54">
        <f t="shared" si="451"/>
        <v>0</v>
      </c>
      <c r="BL2085" s="54">
        <f t="shared" si="456"/>
        <v>0</v>
      </c>
      <c r="BM2085" s="54">
        <f t="shared" si="457"/>
        <v>0</v>
      </c>
      <c r="BN2085" s="54" t="str">
        <f t="shared" si="458"/>
        <v>ne</v>
      </c>
      <c r="BO2085" s="54" t="str">
        <f t="shared" si="459"/>
        <v>ne</v>
      </c>
      <c r="BP2085" s="54" t="str">
        <f t="shared" si="459"/>
        <v>ne</v>
      </c>
      <c r="BQ2085" s="54" t="str">
        <f t="shared" si="460"/>
        <v>ne</v>
      </c>
      <c r="BR2085" s="54" t="str">
        <f t="shared" si="461"/>
        <v>ne</v>
      </c>
      <c r="BS2085" s="54" t="str">
        <f t="shared" si="452"/>
        <v>ne</v>
      </c>
    </row>
    <row r="2086" spans="2:71" x14ac:dyDescent="0.2">
      <c r="B2086" s="54" t="e">
        <f>VLOOKUP(E2086,'VPS1'!$J$10:$J$29,1,FALSE)</f>
        <v>#N/A</v>
      </c>
      <c r="C2086" s="131" t="str">
        <f t="shared" si="453"/>
        <v/>
      </c>
      <c r="D2086" s="132"/>
      <c r="E2086" s="132"/>
      <c r="F2086" s="55"/>
      <c r="G2086" s="132"/>
      <c r="H2086" s="132"/>
      <c r="I2086" s="132"/>
      <c r="J2086" s="132"/>
      <c r="K2086" s="132"/>
      <c r="L2086" s="133"/>
      <c r="M2086" s="134"/>
      <c r="N2086" s="132"/>
      <c r="O2086" s="132"/>
      <c r="P2086" s="134" t="str">
        <f t="shared" si="454"/>
        <v>nepildyti</v>
      </c>
      <c r="Q2086" s="135" t="str">
        <f t="shared" si="45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62"/>
        <v>0</v>
      </c>
      <c r="BH2086" s="54">
        <f t="shared" si="455"/>
        <v>0</v>
      </c>
      <c r="BI2086" s="54">
        <f t="shared" si="450"/>
        <v>0</v>
      </c>
      <c r="BJ2086" s="54">
        <f t="shared" si="463"/>
        <v>0</v>
      </c>
      <c r="BK2086" s="54">
        <f t="shared" si="451"/>
        <v>0</v>
      </c>
      <c r="BL2086" s="54">
        <f t="shared" si="456"/>
        <v>0</v>
      </c>
      <c r="BM2086" s="54">
        <f t="shared" si="457"/>
        <v>0</v>
      </c>
      <c r="BN2086" s="54" t="str">
        <f t="shared" si="458"/>
        <v>ne</v>
      </c>
      <c r="BO2086" s="54" t="str">
        <f t="shared" si="459"/>
        <v>ne</v>
      </c>
      <c r="BP2086" s="54" t="str">
        <f t="shared" si="459"/>
        <v>ne</v>
      </c>
      <c r="BQ2086" s="54" t="str">
        <f t="shared" si="460"/>
        <v>ne</v>
      </c>
      <c r="BR2086" s="54" t="str">
        <f t="shared" si="461"/>
        <v>ne</v>
      </c>
      <c r="BS2086" s="54" t="str">
        <f t="shared" si="452"/>
        <v>ne</v>
      </c>
    </row>
    <row r="2087" spans="2:71" x14ac:dyDescent="0.2">
      <c r="B2087" s="54" t="e">
        <f>VLOOKUP(E2087,'VPS1'!$J$10:$J$29,1,FALSE)</f>
        <v>#N/A</v>
      </c>
      <c r="C2087" s="131" t="str">
        <f t="shared" si="453"/>
        <v/>
      </c>
      <c r="D2087" s="132"/>
      <c r="E2087" s="132"/>
      <c r="F2087" s="55"/>
      <c r="G2087" s="132"/>
      <c r="H2087" s="132"/>
      <c r="I2087" s="132"/>
      <c r="J2087" s="132"/>
      <c r="K2087" s="132"/>
      <c r="L2087" s="133"/>
      <c r="M2087" s="134"/>
      <c r="N2087" s="132"/>
      <c r="O2087" s="132"/>
      <c r="P2087" s="134" t="str">
        <f t="shared" si="454"/>
        <v>nepildyti</v>
      </c>
      <c r="Q2087" s="135" t="str">
        <f t="shared" si="45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62"/>
        <v>0</v>
      </c>
      <c r="BH2087" s="54">
        <f t="shared" si="455"/>
        <v>0</v>
      </c>
      <c r="BI2087" s="54">
        <f t="shared" si="450"/>
        <v>0</v>
      </c>
      <c r="BJ2087" s="54">
        <f t="shared" si="463"/>
        <v>0</v>
      </c>
      <c r="BK2087" s="54">
        <f t="shared" si="451"/>
        <v>0</v>
      </c>
      <c r="BL2087" s="54">
        <f t="shared" si="456"/>
        <v>0</v>
      </c>
      <c r="BM2087" s="54">
        <f t="shared" si="457"/>
        <v>0</v>
      </c>
      <c r="BN2087" s="54" t="str">
        <f t="shared" si="458"/>
        <v>ne</v>
      </c>
      <c r="BO2087" s="54" t="str">
        <f t="shared" si="459"/>
        <v>ne</v>
      </c>
      <c r="BP2087" s="54" t="str">
        <f t="shared" si="459"/>
        <v>ne</v>
      </c>
      <c r="BQ2087" s="54" t="str">
        <f t="shared" si="460"/>
        <v>ne</v>
      </c>
      <c r="BR2087" s="54" t="str">
        <f t="shared" si="461"/>
        <v>ne</v>
      </c>
      <c r="BS2087" s="54" t="str">
        <f t="shared" si="452"/>
        <v>ne</v>
      </c>
    </row>
    <row r="2088" spans="2:71" x14ac:dyDescent="0.2">
      <c r="B2088" s="54" t="e">
        <f>VLOOKUP(E2088,'VPS1'!$J$10:$J$29,1,FALSE)</f>
        <v>#N/A</v>
      </c>
      <c r="C2088" s="131" t="str">
        <f t="shared" si="453"/>
        <v/>
      </c>
      <c r="D2088" s="132"/>
      <c r="E2088" s="132"/>
      <c r="F2088" s="55"/>
      <c r="G2088" s="132"/>
      <c r="H2088" s="132"/>
      <c r="I2088" s="132"/>
      <c r="J2088" s="132"/>
      <c r="K2088" s="132"/>
      <c r="L2088" s="133"/>
      <c r="M2088" s="134"/>
      <c r="N2088" s="132"/>
      <c r="O2088" s="132"/>
      <c r="P2088" s="134" t="str">
        <f t="shared" si="454"/>
        <v>nepildyti</v>
      </c>
      <c r="Q2088" s="135" t="str">
        <f t="shared" si="45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62"/>
        <v>0</v>
      </c>
      <c r="BH2088" s="54">
        <f t="shared" si="455"/>
        <v>0</v>
      </c>
      <c r="BI2088" s="54">
        <f t="shared" si="450"/>
        <v>0</v>
      </c>
      <c r="BJ2088" s="54">
        <f t="shared" si="463"/>
        <v>0</v>
      </c>
      <c r="BK2088" s="54">
        <f t="shared" si="451"/>
        <v>0</v>
      </c>
      <c r="BL2088" s="54">
        <f t="shared" si="456"/>
        <v>0</v>
      </c>
      <c r="BM2088" s="54">
        <f t="shared" si="457"/>
        <v>0</v>
      </c>
      <c r="BN2088" s="54" t="str">
        <f t="shared" si="458"/>
        <v>ne</v>
      </c>
      <c r="BO2088" s="54" t="str">
        <f t="shared" si="459"/>
        <v>ne</v>
      </c>
      <c r="BP2088" s="54" t="str">
        <f t="shared" si="459"/>
        <v>ne</v>
      </c>
      <c r="BQ2088" s="54" t="str">
        <f t="shared" si="460"/>
        <v>ne</v>
      </c>
      <c r="BR2088" s="54" t="str">
        <f t="shared" si="461"/>
        <v>ne</v>
      </c>
      <c r="BS2088" s="54" t="str">
        <f t="shared" si="452"/>
        <v>ne</v>
      </c>
    </row>
    <row r="2089" spans="2:71" x14ac:dyDescent="0.2">
      <c r="B2089" s="54" t="e">
        <f>VLOOKUP(E2089,'VPS1'!$J$10:$J$29,1,FALSE)</f>
        <v>#N/A</v>
      </c>
      <c r="C2089" s="131" t="str">
        <f t="shared" si="453"/>
        <v/>
      </c>
      <c r="D2089" s="132"/>
      <c r="E2089" s="132"/>
      <c r="F2089" s="55"/>
      <c r="G2089" s="132"/>
      <c r="H2089" s="132"/>
      <c r="I2089" s="132"/>
      <c r="J2089" s="132"/>
      <c r="K2089" s="132"/>
      <c r="L2089" s="133"/>
      <c r="M2089" s="134"/>
      <c r="N2089" s="132"/>
      <c r="O2089" s="132"/>
      <c r="P2089" s="134" t="str">
        <f t="shared" si="454"/>
        <v>nepildyti</v>
      </c>
      <c r="Q2089" s="135" t="str">
        <f t="shared" si="45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62"/>
        <v>0</v>
      </c>
      <c r="BH2089" s="54">
        <f t="shared" si="455"/>
        <v>0</v>
      </c>
      <c r="BI2089" s="54">
        <f t="shared" si="450"/>
        <v>0</v>
      </c>
      <c r="BJ2089" s="54">
        <f t="shared" si="463"/>
        <v>0</v>
      </c>
      <c r="BK2089" s="54">
        <f t="shared" si="451"/>
        <v>0</v>
      </c>
      <c r="BL2089" s="54">
        <f t="shared" si="456"/>
        <v>0</v>
      </c>
      <c r="BM2089" s="54">
        <f t="shared" si="457"/>
        <v>0</v>
      </c>
      <c r="BN2089" s="54" t="str">
        <f t="shared" si="458"/>
        <v>ne</v>
      </c>
      <c r="BO2089" s="54" t="str">
        <f t="shared" si="459"/>
        <v>ne</v>
      </c>
      <c r="BP2089" s="54" t="str">
        <f t="shared" si="459"/>
        <v>ne</v>
      </c>
      <c r="BQ2089" s="54" t="str">
        <f t="shared" si="460"/>
        <v>ne</v>
      </c>
      <c r="BR2089" s="54" t="str">
        <f t="shared" si="461"/>
        <v>ne</v>
      </c>
      <c r="BS2089" s="54" t="str">
        <f t="shared" si="452"/>
        <v>ne</v>
      </c>
    </row>
    <row r="2090" spans="2:71" x14ac:dyDescent="0.2">
      <c r="B2090" s="54" t="e">
        <f>VLOOKUP(E2090,'VPS1'!$J$10:$J$29,1,FALSE)</f>
        <v>#N/A</v>
      </c>
      <c r="C2090" s="131" t="str">
        <f t="shared" si="453"/>
        <v/>
      </c>
      <c r="D2090" s="132"/>
      <c r="E2090" s="132"/>
      <c r="F2090" s="55"/>
      <c r="G2090" s="132"/>
      <c r="H2090" s="132"/>
      <c r="I2090" s="132"/>
      <c r="J2090" s="132"/>
      <c r="K2090" s="132"/>
      <c r="L2090" s="133"/>
      <c r="M2090" s="134"/>
      <c r="N2090" s="132"/>
      <c r="O2090" s="132"/>
      <c r="P2090" s="134" t="str">
        <f t="shared" si="454"/>
        <v>nepildyti</v>
      </c>
      <c r="Q2090" s="135" t="str">
        <f t="shared" si="45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62"/>
        <v>0</v>
      </c>
      <c r="BH2090" s="54">
        <f t="shared" si="455"/>
        <v>0</v>
      </c>
      <c r="BI2090" s="54">
        <f t="shared" si="450"/>
        <v>0</v>
      </c>
      <c r="BJ2090" s="54">
        <f t="shared" si="463"/>
        <v>0</v>
      </c>
      <c r="BK2090" s="54">
        <f t="shared" si="451"/>
        <v>0</v>
      </c>
      <c r="BL2090" s="54">
        <f t="shared" si="456"/>
        <v>0</v>
      </c>
      <c r="BM2090" s="54">
        <f t="shared" si="457"/>
        <v>0</v>
      </c>
      <c r="BN2090" s="54" t="str">
        <f t="shared" si="458"/>
        <v>ne</v>
      </c>
      <c r="BO2090" s="54" t="str">
        <f t="shared" si="459"/>
        <v>ne</v>
      </c>
      <c r="BP2090" s="54" t="str">
        <f t="shared" si="459"/>
        <v>ne</v>
      </c>
      <c r="BQ2090" s="54" t="str">
        <f t="shared" si="460"/>
        <v>ne</v>
      </c>
      <c r="BR2090" s="54" t="str">
        <f t="shared" si="461"/>
        <v>ne</v>
      </c>
      <c r="BS2090" s="54" t="str">
        <f t="shared" si="452"/>
        <v>ne</v>
      </c>
    </row>
    <row r="2091" spans="2:71" x14ac:dyDescent="0.2">
      <c r="B2091" s="54" t="e">
        <f>VLOOKUP(E2091,'VPS1'!$J$10:$J$29,1,FALSE)</f>
        <v>#N/A</v>
      </c>
      <c r="C2091" s="131" t="str">
        <f t="shared" si="453"/>
        <v/>
      </c>
      <c r="D2091" s="132"/>
      <c r="E2091" s="132"/>
      <c r="F2091" s="55"/>
      <c r="G2091" s="132"/>
      <c r="H2091" s="132"/>
      <c r="I2091" s="132"/>
      <c r="J2091" s="132"/>
      <c r="K2091" s="132"/>
      <c r="L2091" s="133"/>
      <c r="M2091" s="134"/>
      <c r="N2091" s="132"/>
      <c r="O2091" s="132"/>
      <c r="P2091" s="134" t="str">
        <f t="shared" si="454"/>
        <v>nepildyti</v>
      </c>
      <c r="Q2091" s="135" t="str">
        <f t="shared" si="45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62"/>
        <v>0</v>
      </c>
      <c r="BH2091" s="54">
        <f t="shared" si="455"/>
        <v>0</v>
      </c>
      <c r="BI2091" s="54">
        <f t="shared" si="450"/>
        <v>0</v>
      </c>
      <c r="BJ2091" s="54">
        <f t="shared" si="463"/>
        <v>0</v>
      </c>
      <c r="BK2091" s="54">
        <f t="shared" si="451"/>
        <v>0</v>
      </c>
      <c r="BL2091" s="54">
        <f t="shared" si="456"/>
        <v>0</v>
      </c>
      <c r="BM2091" s="54">
        <f t="shared" si="457"/>
        <v>0</v>
      </c>
      <c r="BN2091" s="54" t="str">
        <f t="shared" si="458"/>
        <v>ne</v>
      </c>
      <c r="BO2091" s="54" t="str">
        <f t="shared" si="459"/>
        <v>ne</v>
      </c>
      <c r="BP2091" s="54" t="str">
        <f t="shared" si="459"/>
        <v>ne</v>
      </c>
      <c r="BQ2091" s="54" t="str">
        <f t="shared" si="460"/>
        <v>ne</v>
      </c>
      <c r="BR2091" s="54" t="str">
        <f t="shared" si="461"/>
        <v>ne</v>
      </c>
      <c r="BS2091" s="54" t="str">
        <f t="shared" si="452"/>
        <v>ne</v>
      </c>
    </row>
    <row r="2092" spans="2:71" x14ac:dyDescent="0.2">
      <c r="B2092" s="54" t="e">
        <f>VLOOKUP(E2092,'VPS1'!$J$10:$J$29,1,FALSE)</f>
        <v>#N/A</v>
      </c>
      <c r="C2092" s="131" t="str">
        <f t="shared" si="453"/>
        <v/>
      </c>
      <c r="D2092" s="132"/>
      <c r="E2092" s="132"/>
      <c r="F2092" s="55"/>
      <c r="G2092" s="132"/>
      <c r="H2092" s="132"/>
      <c r="I2092" s="132"/>
      <c r="J2092" s="132"/>
      <c r="K2092" s="132"/>
      <c r="L2092" s="133"/>
      <c r="M2092" s="134"/>
      <c r="N2092" s="132"/>
      <c r="O2092" s="132"/>
      <c r="P2092" s="134" t="str">
        <f t="shared" si="454"/>
        <v>nepildyti</v>
      </c>
      <c r="Q2092" s="135" t="str">
        <f t="shared" si="45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62"/>
        <v>0</v>
      </c>
      <c r="BH2092" s="54">
        <f t="shared" si="455"/>
        <v>0</v>
      </c>
      <c r="BI2092" s="54">
        <f t="shared" si="450"/>
        <v>0</v>
      </c>
      <c r="BJ2092" s="54">
        <f t="shared" si="463"/>
        <v>0</v>
      </c>
      <c r="BK2092" s="54">
        <f t="shared" si="451"/>
        <v>0</v>
      </c>
      <c r="BL2092" s="54">
        <f t="shared" si="456"/>
        <v>0</v>
      </c>
      <c r="BM2092" s="54">
        <f t="shared" si="457"/>
        <v>0</v>
      </c>
      <c r="BN2092" s="54" t="str">
        <f t="shared" si="458"/>
        <v>ne</v>
      </c>
      <c r="BO2092" s="54" t="str">
        <f t="shared" si="459"/>
        <v>ne</v>
      </c>
      <c r="BP2092" s="54" t="str">
        <f t="shared" si="459"/>
        <v>ne</v>
      </c>
      <c r="BQ2092" s="54" t="str">
        <f t="shared" si="460"/>
        <v>ne</v>
      </c>
      <c r="BR2092" s="54" t="str">
        <f t="shared" si="461"/>
        <v>ne</v>
      </c>
      <c r="BS2092" s="54" t="str">
        <f t="shared" si="452"/>
        <v>ne</v>
      </c>
    </row>
    <row r="2093" spans="2:71" x14ac:dyDescent="0.2">
      <c r="B2093" s="54" t="e">
        <f>VLOOKUP(E2093,'VPS1'!$J$10:$J$29,1,FALSE)</f>
        <v>#N/A</v>
      </c>
      <c r="C2093" s="131" t="str">
        <f t="shared" si="453"/>
        <v/>
      </c>
      <c r="D2093" s="132"/>
      <c r="E2093" s="132"/>
      <c r="F2093" s="55"/>
      <c r="G2093" s="132"/>
      <c r="H2093" s="132"/>
      <c r="I2093" s="132"/>
      <c r="J2093" s="132"/>
      <c r="K2093" s="132"/>
      <c r="L2093" s="133"/>
      <c r="M2093" s="134"/>
      <c r="N2093" s="132"/>
      <c r="O2093" s="132"/>
      <c r="P2093" s="134" t="str">
        <f t="shared" si="454"/>
        <v>nepildyti</v>
      </c>
      <c r="Q2093" s="135" t="str">
        <f t="shared" si="45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62"/>
        <v>0</v>
      </c>
      <c r="BH2093" s="54">
        <f t="shared" si="455"/>
        <v>0</v>
      </c>
      <c r="BI2093" s="54">
        <f t="shared" si="450"/>
        <v>0</v>
      </c>
      <c r="BJ2093" s="54">
        <f t="shared" si="463"/>
        <v>0</v>
      </c>
      <c r="BK2093" s="54">
        <f t="shared" si="451"/>
        <v>0</v>
      </c>
      <c r="BL2093" s="54">
        <f t="shared" si="456"/>
        <v>0</v>
      </c>
      <c r="BM2093" s="54">
        <f t="shared" si="457"/>
        <v>0</v>
      </c>
      <c r="BN2093" s="54" t="str">
        <f t="shared" si="458"/>
        <v>ne</v>
      </c>
      <c r="BO2093" s="54" t="str">
        <f t="shared" si="459"/>
        <v>ne</v>
      </c>
      <c r="BP2093" s="54" t="str">
        <f t="shared" si="459"/>
        <v>ne</v>
      </c>
      <c r="BQ2093" s="54" t="str">
        <f t="shared" si="460"/>
        <v>ne</v>
      </c>
      <c r="BR2093" s="54" t="str">
        <f t="shared" si="461"/>
        <v>ne</v>
      </c>
      <c r="BS2093" s="54" t="str">
        <f t="shared" si="452"/>
        <v>ne</v>
      </c>
    </row>
    <row r="2094" spans="2:71" x14ac:dyDescent="0.2">
      <c r="B2094" s="54" t="e">
        <f>VLOOKUP(E2094,'VPS1'!$J$10:$J$29,1,FALSE)</f>
        <v>#N/A</v>
      </c>
      <c r="C2094" s="131" t="str">
        <f t="shared" si="453"/>
        <v/>
      </c>
      <c r="D2094" s="132"/>
      <c r="E2094" s="132"/>
      <c r="F2094" s="55"/>
      <c r="G2094" s="132"/>
      <c r="H2094" s="132"/>
      <c r="I2094" s="132"/>
      <c r="J2094" s="132"/>
      <c r="K2094" s="132"/>
      <c r="L2094" s="133"/>
      <c r="M2094" s="134"/>
      <c r="N2094" s="132"/>
      <c r="O2094" s="132"/>
      <c r="P2094" s="134" t="str">
        <f t="shared" si="454"/>
        <v>nepildyti</v>
      </c>
      <c r="Q2094" s="135" t="str">
        <f t="shared" si="45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62"/>
        <v>0</v>
      </c>
      <c r="BH2094" s="54">
        <f t="shared" si="455"/>
        <v>0</v>
      </c>
      <c r="BI2094" s="54">
        <f t="shared" si="450"/>
        <v>0</v>
      </c>
      <c r="BJ2094" s="54">
        <f t="shared" si="463"/>
        <v>0</v>
      </c>
      <c r="BK2094" s="54">
        <f t="shared" si="451"/>
        <v>0</v>
      </c>
      <c r="BL2094" s="54">
        <f t="shared" si="456"/>
        <v>0</v>
      </c>
      <c r="BM2094" s="54">
        <f t="shared" si="457"/>
        <v>0</v>
      </c>
      <c r="BN2094" s="54" t="str">
        <f t="shared" si="458"/>
        <v>ne</v>
      </c>
      <c r="BO2094" s="54" t="str">
        <f t="shared" si="459"/>
        <v>ne</v>
      </c>
      <c r="BP2094" s="54" t="str">
        <f t="shared" si="459"/>
        <v>ne</v>
      </c>
      <c r="BQ2094" s="54" t="str">
        <f t="shared" si="460"/>
        <v>ne</v>
      </c>
      <c r="BR2094" s="54" t="str">
        <f t="shared" si="461"/>
        <v>ne</v>
      </c>
      <c r="BS2094" s="54" t="str">
        <f t="shared" si="452"/>
        <v>ne</v>
      </c>
    </row>
    <row r="2095" spans="2:71" x14ac:dyDescent="0.2">
      <c r="B2095" s="54" t="e">
        <f>VLOOKUP(E2095,'VPS1'!$J$10:$J$29,1,FALSE)</f>
        <v>#N/A</v>
      </c>
      <c r="C2095" s="131" t="str">
        <f t="shared" si="453"/>
        <v/>
      </c>
      <c r="D2095" s="132"/>
      <c r="E2095" s="132"/>
      <c r="F2095" s="55"/>
      <c r="G2095" s="132"/>
      <c r="H2095" s="132"/>
      <c r="I2095" s="132"/>
      <c r="J2095" s="132"/>
      <c r="K2095" s="132"/>
      <c r="L2095" s="133"/>
      <c r="M2095" s="134"/>
      <c r="N2095" s="132"/>
      <c r="O2095" s="132"/>
      <c r="P2095" s="134" t="str">
        <f t="shared" si="454"/>
        <v>nepildyti</v>
      </c>
      <c r="Q2095" s="135" t="str">
        <f t="shared" si="45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62"/>
        <v>0</v>
      </c>
      <c r="BH2095" s="54">
        <f t="shared" si="455"/>
        <v>0</v>
      </c>
      <c r="BI2095" s="54">
        <f t="shared" si="450"/>
        <v>0</v>
      </c>
      <c r="BJ2095" s="54">
        <f t="shared" si="463"/>
        <v>0</v>
      </c>
      <c r="BK2095" s="54">
        <f t="shared" si="451"/>
        <v>0</v>
      </c>
      <c r="BL2095" s="54">
        <f t="shared" si="456"/>
        <v>0</v>
      </c>
      <c r="BM2095" s="54">
        <f t="shared" si="457"/>
        <v>0</v>
      </c>
      <c r="BN2095" s="54" t="str">
        <f t="shared" si="458"/>
        <v>ne</v>
      </c>
      <c r="BO2095" s="54" t="str">
        <f t="shared" si="459"/>
        <v>ne</v>
      </c>
      <c r="BP2095" s="54" t="str">
        <f t="shared" si="459"/>
        <v>ne</v>
      </c>
      <c r="BQ2095" s="54" t="str">
        <f t="shared" si="460"/>
        <v>ne</v>
      </c>
      <c r="BR2095" s="54" t="str">
        <f t="shared" si="461"/>
        <v>ne</v>
      </c>
      <c r="BS2095" s="54" t="str">
        <f t="shared" si="452"/>
        <v>ne</v>
      </c>
    </row>
    <row r="2096" spans="2:71" x14ac:dyDescent="0.2">
      <c r="B2096" s="54" t="e">
        <f>VLOOKUP(E2096,'VPS1'!$J$10:$J$29,1,FALSE)</f>
        <v>#N/A</v>
      </c>
      <c r="C2096" s="131" t="str">
        <f t="shared" si="453"/>
        <v/>
      </c>
      <c r="D2096" s="132"/>
      <c r="E2096" s="132"/>
      <c r="F2096" s="55"/>
      <c r="G2096" s="132"/>
      <c r="H2096" s="132"/>
      <c r="I2096" s="132"/>
      <c r="J2096" s="132"/>
      <c r="K2096" s="132"/>
      <c r="L2096" s="133"/>
      <c r="M2096" s="134"/>
      <c r="N2096" s="132"/>
      <c r="O2096" s="132"/>
      <c r="P2096" s="134" t="str">
        <f t="shared" si="454"/>
        <v>nepildyti</v>
      </c>
      <c r="Q2096" s="135" t="str">
        <f t="shared" si="45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62"/>
        <v>0</v>
      </c>
      <c r="BH2096" s="54">
        <f t="shared" si="455"/>
        <v>0</v>
      </c>
      <c r="BI2096" s="54">
        <f t="shared" si="450"/>
        <v>0</v>
      </c>
      <c r="BJ2096" s="54">
        <f t="shared" si="463"/>
        <v>0</v>
      </c>
      <c r="BK2096" s="54">
        <f t="shared" si="451"/>
        <v>0</v>
      </c>
      <c r="BL2096" s="54">
        <f t="shared" si="456"/>
        <v>0</v>
      </c>
      <c r="BM2096" s="54">
        <f t="shared" si="457"/>
        <v>0</v>
      </c>
      <c r="BN2096" s="54" t="str">
        <f t="shared" si="458"/>
        <v>ne</v>
      </c>
      <c r="BO2096" s="54" t="str">
        <f t="shared" si="459"/>
        <v>ne</v>
      </c>
      <c r="BP2096" s="54" t="str">
        <f t="shared" si="459"/>
        <v>ne</v>
      </c>
      <c r="BQ2096" s="54" t="str">
        <f t="shared" si="460"/>
        <v>ne</v>
      </c>
      <c r="BR2096" s="54" t="str">
        <f t="shared" si="461"/>
        <v>ne</v>
      </c>
      <c r="BS2096" s="54" t="str">
        <f t="shared" si="452"/>
        <v>ne</v>
      </c>
    </row>
    <row r="2097" spans="2:71" x14ac:dyDescent="0.2">
      <c r="B2097" s="54" t="e">
        <f>VLOOKUP(E2097,'VPS1'!$J$10:$J$29,1,FALSE)</f>
        <v>#N/A</v>
      </c>
      <c r="C2097" s="131" t="str">
        <f t="shared" si="453"/>
        <v/>
      </c>
      <c r="D2097" s="132"/>
      <c r="E2097" s="132"/>
      <c r="F2097" s="55"/>
      <c r="G2097" s="132"/>
      <c r="H2097" s="132"/>
      <c r="I2097" s="132"/>
      <c r="J2097" s="132"/>
      <c r="K2097" s="132"/>
      <c r="L2097" s="133"/>
      <c r="M2097" s="134"/>
      <c r="N2097" s="132"/>
      <c r="O2097" s="132"/>
      <c r="P2097" s="134" t="str">
        <f t="shared" si="454"/>
        <v>nepildyti</v>
      </c>
      <c r="Q2097" s="135" t="str">
        <f t="shared" si="45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62"/>
        <v>0</v>
      </c>
      <c r="BH2097" s="54">
        <f t="shared" si="455"/>
        <v>0</v>
      </c>
      <c r="BI2097" s="54">
        <f t="shared" si="450"/>
        <v>0</v>
      </c>
      <c r="BJ2097" s="54">
        <f t="shared" si="463"/>
        <v>0</v>
      </c>
      <c r="BK2097" s="54">
        <f t="shared" si="451"/>
        <v>0</v>
      </c>
      <c r="BL2097" s="54">
        <f t="shared" si="456"/>
        <v>0</v>
      </c>
      <c r="BM2097" s="54">
        <f t="shared" si="457"/>
        <v>0</v>
      </c>
      <c r="BN2097" s="54" t="str">
        <f t="shared" si="458"/>
        <v>ne</v>
      </c>
      <c r="BO2097" s="54" t="str">
        <f t="shared" si="459"/>
        <v>ne</v>
      </c>
      <c r="BP2097" s="54" t="str">
        <f t="shared" si="459"/>
        <v>ne</v>
      </c>
      <c r="BQ2097" s="54" t="str">
        <f t="shared" si="460"/>
        <v>ne</v>
      </c>
      <c r="BR2097" s="54" t="str">
        <f t="shared" si="461"/>
        <v>ne</v>
      </c>
      <c r="BS2097" s="54" t="str">
        <f t="shared" si="452"/>
        <v>ne</v>
      </c>
    </row>
    <row r="2098" spans="2:71" x14ac:dyDescent="0.2">
      <c r="B2098" s="54" t="e">
        <f>VLOOKUP(E2098,'VPS1'!$J$10:$J$29,1,FALSE)</f>
        <v>#N/A</v>
      </c>
      <c r="C2098" s="131" t="str">
        <f t="shared" si="453"/>
        <v/>
      </c>
      <c r="D2098" s="132"/>
      <c r="E2098" s="132"/>
      <c r="F2098" s="55"/>
      <c r="G2098" s="132"/>
      <c r="H2098" s="132"/>
      <c r="I2098" s="132"/>
      <c r="J2098" s="132"/>
      <c r="K2098" s="132"/>
      <c r="L2098" s="133"/>
      <c r="M2098" s="134"/>
      <c r="N2098" s="132"/>
      <c r="O2098" s="132"/>
      <c r="P2098" s="134" t="str">
        <f t="shared" si="454"/>
        <v>nepildyti</v>
      </c>
      <c r="Q2098" s="135" t="str">
        <f t="shared" si="45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62"/>
        <v>0</v>
      </c>
      <c r="BH2098" s="54">
        <f t="shared" si="455"/>
        <v>0</v>
      </c>
      <c r="BI2098" s="54">
        <f t="shared" si="450"/>
        <v>0</v>
      </c>
      <c r="BJ2098" s="54">
        <f t="shared" si="463"/>
        <v>0</v>
      </c>
      <c r="BK2098" s="54">
        <f t="shared" si="451"/>
        <v>0</v>
      </c>
      <c r="BL2098" s="54">
        <f t="shared" si="456"/>
        <v>0</v>
      </c>
      <c r="BM2098" s="54">
        <f t="shared" si="457"/>
        <v>0</v>
      </c>
      <c r="BN2098" s="54" t="str">
        <f t="shared" si="458"/>
        <v>ne</v>
      </c>
      <c r="BO2098" s="54" t="str">
        <f t="shared" si="459"/>
        <v>ne</v>
      </c>
      <c r="BP2098" s="54" t="str">
        <f t="shared" si="459"/>
        <v>ne</v>
      </c>
      <c r="BQ2098" s="54" t="str">
        <f t="shared" si="460"/>
        <v>ne</v>
      </c>
      <c r="BR2098" s="54" t="str">
        <f t="shared" si="461"/>
        <v>ne</v>
      </c>
      <c r="BS2098" s="54" t="str">
        <f t="shared" si="452"/>
        <v>ne</v>
      </c>
    </row>
    <row r="2099" spans="2:71" x14ac:dyDescent="0.2">
      <c r="B2099" s="54" t="e">
        <f>VLOOKUP(E2099,'VPS1'!$J$10:$J$29,1,FALSE)</f>
        <v>#N/A</v>
      </c>
      <c r="C2099" s="131" t="str">
        <f t="shared" si="453"/>
        <v/>
      </c>
      <c r="D2099" s="132"/>
      <c r="E2099" s="132"/>
      <c r="F2099" s="55"/>
      <c r="G2099" s="132"/>
      <c r="H2099" s="132"/>
      <c r="I2099" s="132"/>
      <c r="J2099" s="132"/>
      <c r="K2099" s="132"/>
      <c r="L2099" s="133"/>
      <c r="M2099" s="134"/>
      <c r="N2099" s="132"/>
      <c r="O2099" s="132"/>
      <c r="P2099" s="134" t="str">
        <f t="shared" si="454"/>
        <v>nepildyti</v>
      </c>
      <c r="Q2099" s="135" t="str">
        <f t="shared" si="45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62"/>
        <v>0</v>
      </c>
      <c r="BH2099" s="54">
        <f t="shared" si="455"/>
        <v>0</v>
      </c>
      <c r="BI2099" s="54">
        <f t="shared" si="450"/>
        <v>0</v>
      </c>
      <c r="BJ2099" s="54">
        <f t="shared" si="463"/>
        <v>0</v>
      </c>
      <c r="BK2099" s="54">
        <f t="shared" si="451"/>
        <v>0</v>
      </c>
      <c r="BL2099" s="54">
        <f t="shared" si="456"/>
        <v>0</v>
      </c>
      <c r="BM2099" s="54">
        <f t="shared" si="457"/>
        <v>0</v>
      </c>
      <c r="BN2099" s="54" t="str">
        <f t="shared" si="458"/>
        <v>ne</v>
      </c>
      <c r="BO2099" s="54" t="str">
        <f t="shared" si="459"/>
        <v>ne</v>
      </c>
      <c r="BP2099" s="54" t="str">
        <f t="shared" si="459"/>
        <v>ne</v>
      </c>
      <c r="BQ2099" s="54" t="str">
        <f t="shared" si="460"/>
        <v>ne</v>
      </c>
      <c r="BR2099" s="54" t="str">
        <f t="shared" si="461"/>
        <v>ne</v>
      </c>
      <c r="BS2099" s="54" t="str">
        <f t="shared" si="452"/>
        <v>ne</v>
      </c>
    </row>
    <row r="2100" spans="2:71" x14ac:dyDescent="0.2">
      <c r="B2100" s="54" t="e">
        <f>VLOOKUP(E2100,'VPS1'!$J$10:$J$29,1,FALSE)</f>
        <v>#N/A</v>
      </c>
      <c r="C2100" s="131" t="str">
        <f t="shared" si="453"/>
        <v/>
      </c>
      <c r="D2100" s="132"/>
      <c r="E2100" s="132"/>
      <c r="F2100" s="55"/>
      <c r="G2100" s="132"/>
      <c r="H2100" s="132"/>
      <c r="I2100" s="132"/>
      <c r="J2100" s="132"/>
      <c r="K2100" s="132"/>
      <c r="L2100" s="133"/>
      <c r="M2100" s="134"/>
      <c r="N2100" s="132"/>
      <c r="O2100" s="132"/>
      <c r="P2100" s="134" t="str">
        <f t="shared" si="454"/>
        <v>nepildyti</v>
      </c>
      <c r="Q2100" s="135" t="str">
        <f t="shared" si="45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62"/>
        <v>0</v>
      </c>
      <c r="BH2100" s="54">
        <f t="shared" si="455"/>
        <v>0</v>
      </c>
      <c r="BI2100" s="54">
        <f t="shared" si="450"/>
        <v>0</v>
      </c>
      <c r="BJ2100" s="54">
        <f t="shared" si="463"/>
        <v>0</v>
      </c>
      <c r="BK2100" s="54">
        <f t="shared" si="451"/>
        <v>0</v>
      </c>
      <c r="BL2100" s="54">
        <f t="shared" si="456"/>
        <v>0</v>
      </c>
      <c r="BM2100" s="54">
        <f t="shared" si="457"/>
        <v>0</v>
      </c>
      <c r="BN2100" s="54" t="str">
        <f t="shared" si="458"/>
        <v>ne</v>
      </c>
      <c r="BO2100" s="54" t="str">
        <f t="shared" si="459"/>
        <v>ne</v>
      </c>
      <c r="BP2100" s="54" t="str">
        <f t="shared" si="459"/>
        <v>ne</v>
      </c>
      <c r="BQ2100" s="54" t="str">
        <f t="shared" si="460"/>
        <v>ne</v>
      </c>
      <c r="BR2100" s="54" t="str">
        <f t="shared" si="461"/>
        <v>ne</v>
      </c>
      <c r="BS2100" s="54" t="str">
        <f t="shared" si="452"/>
        <v>ne</v>
      </c>
    </row>
    <row r="2101" spans="2:71" x14ac:dyDescent="0.2">
      <c r="B2101" s="54" t="e">
        <f>VLOOKUP(E2101,'VPS1'!$J$10:$J$29,1,FALSE)</f>
        <v>#N/A</v>
      </c>
      <c r="C2101" s="131" t="str">
        <f t="shared" si="453"/>
        <v/>
      </c>
      <c r="D2101" s="132"/>
      <c r="E2101" s="132"/>
      <c r="F2101" s="55"/>
      <c r="G2101" s="132"/>
      <c r="H2101" s="132"/>
      <c r="I2101" s="132"/>
      <c r="J2101" s="132"/>
      <c r="K2101" s="132"/>
      <c r="L2101" s="133"/>
      <c r="M2101" s="134"/>
      <c r="N2101" s="132"/>
      <c r="O2101" s="132"/>
      <c r="P2101" s="134" t="str">
        <f t="shared" si="454"/>
        <v>nepildyti</v>
      </c>
      <c r="Q2101" s="135" t="str">
        <f t="shared" si="45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62"/>
        <v>0</v>
      </c>
      <c r="BH2101" s="54">
        <f t="shared" si="455"/>
        <v>0</v>
      </c>
      <c r="BI2101" s="54">
        <f t="shared" si="450"/>
        <v>0</v>
      </c>
      <c r="BJ2101" s="54">
        <f t="shared" si="463"/>
        <v>0</v>
      </c>
      <c r="BK2101" s="54">
        <f t="shared" si="451"/>
        <v>0</v>
      </c>
      <c r="BL2101" s="54">
        <f t="shared" si="456"/>
        <v>0</v>
      </c>
      <c r="BM2101" s="54">
        <f t="shared" si="457"/>
        <v>0</v>
      </c>
      <c r="BN2101" s="54" t="str">
        <f t="shared" si="458"/>
        <v>ne</v>
      </c>
      <c r="BO2101" s="54" t="str">
        <f t="shared" si="459"/>
        <v>ne</v>
      </c>
      <c r="BP2101" s="54" t="str">
        <f t="shared" si="459"/>
        <v>ne</v>
      </c>
      <c r="BQ2101" s="54" t="str">
        <f t="shared" si="460"/>
        <v>ne</v>
      </c>
      <c r="BR2101" s="54" t="str">
        <f t="shared" si="461"/>
        <v>ne</v>
      </c>
      <c r="BS2101" s="54" t="str">
        <f t="shared" si="452"/>
        <v>ne</v>
      </c>
    </row>
    <row r="2102" spans="2:71" x14ac:dyDescent="0.2">
      <c r="B2102" s="54" t="e">
        <f>VLOOKUP(E2102,'VPS1'!$J$10:$J$29,1,FALSE)</f>
        <v>#N/A</v>
      </c>
      <c r="C2102" s="131" t="str">
        <f t="shared" si="453"/>
        <v/>
      </c>
      <c r="D2102" s="132"/>
      <c r="E2102" s="132"/>
      <c r="F2102" s="55"/>
      <c r="G2102" s="132"/>
      <c r="H2102" s="132"/>
      <c r="I2102" s="132"/>
      <c r="J2102" s="132"/>
      <c r="K2102" s="132"/>
      <c r="L2102" s="133"/>
      <c r="M2102" s="134"/>
      <c r="N2102" s="132"/>
      <c r="O2102" s="132"/>
      <c r="P2102" s="134" t="str">
        <f t="shared" si="454"/>
        <v>nepildyti</v>
      </c>
      <c r="Q2102" s="135" t="str">
        <f t="shared" si="45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62"/>
        <v>0</v>
      </c>
      <c r="BH2102" s="54">
        <f t="shared" si="455"/>
        <v>0</v>
      </c>
      <c r="BI2102" s="54">
        <f t="shared" si="450"/>
        <v>0</v>
      </c>
      <c r="BJ2102" s="54">
        <f t="shared" si="463"/>
        <v>0</v>
      </c>
      <c r="BK2102" s="54">
        <f t="shared" si="451"/>
        <v>0</v>
      </c>
      <c r="BL2102" s="54">
        <f t="shared" si="456"/>
        <v>0</v>
      </c>
      <c r="BM2102" s="54">
        <f t="shared" si="457"/>
        <v>0</v>
      </c>
      <c r="BN2102" s="54" t="str">
        <f t="shared" si="458"/>
        <v>ne</v>
      </c>
      <c r="BO2102" s="54" t="str">
        <f t="shared" si="459"/>
        <v>ne</v>
      </c>
      <c r="BP2102" s="54" t="str">
        <f t="shared" si="459"/>
        <v>ne</v>
      </c>
      <c r="BQ2102" s="54" t="str">
        <f t="shared" si="460"/>
        <v>ne</v>
      </c>
      <c r="BR2102" s="54" t="str">
        <f t="shared" si="461"/>
        <v>ne</v>
      </c>
      <c r="BS2102" s="54" t="str">
        <f t="shared" si="452"/>
        <v>ne</v>
      </c>
    </row>
    <row r="2103" spans="2:71" x14ac:dyDescent="0.2">
      <c r="B2103" s="54" t="e">
        <f>VLOOKUP(E2103,'VPS1'!$J$10:$J$29,1,FALSE)</f>
        <v>#N/A</v>
      </c>
      <c r="C2103" s="131" t="str">
        <f t="shared" si="453"/>
        <v/>
      </c>
      <c r="D2103" s="132"/>
      <c r="E2103" s="132"/>
      <c r="F2103" s="55"/>
      <c r="G2103" s="132"/>
      <c r="H2103" s="132"/>
      <c r="I2103" s="132"/>
      <c r="J2103" s="132"/>
      <c r="K2103" s="132"/>
      <c r="L2103" s="133"/>
      <c r="M2103" s="134"/>
      <c r="N2103" s="132"/>
      <c r="O2103" s="132"/>
      <c r="P2103" s="134" t="str">
        <f t="shared" si="454"/>
        <v>nepildyti</v>
      </c>
      <c r="Q2103" s="135" t="str">
        <f t="shared" si="45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62"/>
        <v>0</v>
      </c>
      <c r="BH2103" s="54">
        <f t="shared" si="455"/>
        <v>0</v>
      </c>
      <c r="BI2103" s="54">
        <f t="shared" si="450"/>
        <v>0</v>
      </c>
      <c r="BJ2103" s="54">
        <f t="shared" si="463"/>
        <v>0</v>
      </c>
      <c r="BK2103" s="54">
        <f t="shared" si="451"/>
        <v>0</v>
      </c>
      <c r="BL2103" s="54">
        <f t="shared" si="456"/>
        <v>0</v>
      </c>
      <c r="BM2103" s="54">
        <f t="shared" si="457"/>
        <v>0</v>
      </c>
      <c r="BN2103" s="54" t="str">
        <f t="shared" si="458"/>
        <v>ne</v>
      </c>
      <c r="BO2103" s="54" t="str">
        <f t="shared" si="459"/>
        <v>ne</v>
      </c>
      <c r="BP2103" s="54" t="str">
        <f t="shared" si="459"/>
        <v>ne</v>
      </c>
      <c r="BQ2103" s="54" t="str">
        <f t="shared" si="460"/>
        <v>ne</v>
      </c>
      <c r="BR2103" s="54" t="str">
        <f t="shared" si="461"/>
        <v>ne</v>
      </c>
      <c r="BS2103" s="54" t="str">
        <f t="shared" si="452"/>
        <v>ne</v>
      </c>
    </row>
    <row r="2104" spans="2:71" x14ac:dyDescent="0.2">
      <c r="B2104" s="54" t="e">
        <f>VLOOKUP(E2104,'VPS1'!$J$10:$J$29,1,FALSE)</f>
        <v>#N/A</v>
      </c>
      <c r="C2104" s="131" t="str">
        <f t="shared" si="453"/>
        <v/>
      </c>
      <c r="D2104" s="132"/>
      <c r="E2104" s="132"/>
      <c r="F2104" s="55"/>
      <c r="G2104" s="132"/>
      <c r="H2104" s="132"/>
      <c r="I2104" s="132"/>
      <c r="J2104" s="132"/>
      <c r="K2104" s="132"/>
      <c r="L2104" s="133"/>
      <c r="M2104" s="134"/>
      <c r="N2104" s="132"/>
      <c r="O2104" s="132"/>
      <c r="P2104" s="134" t="str">
        <f t="shared" si="454"/>
        <v>nepildyti</v>
      </c>
      <c r="Q2104" s="135" t="str">
        <f t="shared" si="45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62"/>
        <v>0</v>
      </c>
      <c r="BH2104" s="54">
        <f t="shared" si="455"/>
        <v>0</v>
      </c>
      <c r="BI2104" s="54">
        <f t="shared" si="450"/>
        <v>0</v>
      </c>
      <c r="BJ2104" s="54">
        <f t="shared" si="463"/>
        <v>0</v>
      </c>
      <c r="BK2104" s="54">
        <f t="shared" si="451"/>
        <v>0</v>
      </c>
      <c r="BL2104" s="54">
        <f t="shared" si="456"/>
        <v>0</v>
      </c>
      <c r="BM2104" s="54">
        <f t="shared" si="457"/>
        <v>0</v>
      </c>
      <c r="BN2104" s="54" t="str">
        <f t="shared" si="458"/>
        <v>ne</v>
      </c>
      <c r="BO2104" s="54" t="str">
        <f t="shared" si="459"/>
        <v>ne</v>
      </c>
      <c r="BP2104" s="54" t="str">
        <f t="shared" si="459"/>
        <v>ne</v>
      </c>
      <c r="BQ2104" s="54" t="str">
        <f t="shared" si="460"/>
        <v>ne</v>
      </c>
      <c r="BR2104" s="54" t="str">
        <f t="shared" si="461"/>
        <v>ne</v>
      </c>
      <c r="BS2104" s="54" t="str">
        <f t="shared" si="452"/>
        <v>ne</v>
      </c>
    </row>
    <row r="2105" spans="2:71" x14ac:dyDescent="0.2">
      <c r="B2105" s="54" t="e">
        <f>VLOOKUP(E2105,'VPS1'!$J$10:$J$29,1,FALSE)</f>
        <v>#N/A</v>
      </c>
      <c r="C2105" s="131" t="str">
        <f t="shared" si="453"/>
        <v/>
      </c>
      <c r="D2105" s="132"/>
      <c r="E2105" s="132"/>
      <c r="F2105" s="55"/>
      <c r="G2105" s="132"/>
      <c r="H2105" s="132"/>
      <c r="I2105" s="132"/>
      <c r="J2105" s="132"/>
      <c r="K2105" s="132"/>
      <c r="L2105" s="133"/>
      <c r="M2105" s="134"/>
      <c r="N2105" s="132"/>
      <c r="O2105" s="132"/>
      <c r="P2105" s="134" t="str">
        <f t="shared" si="454"/>
        <v>nepildyti</v>
      </c>
      <c r="Q2105" s="135" t="str">
        <f t="shared" si="45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62"/>
        <v>0</v>
      </c>
      <c r="BH2105" s="54">
        <f t="shared" si="455"/>
        <v>0</v>
      </c>
      <c r="BI2105" s="54">
        <f t="shared" si="450"/>
        <v>0</v>
      </c>
      <c r="BJ2105" s="54">
        <f t="shared" si="463"/>
        <v>0</v>
      </c>
      <c r="BK2105" s="54">
        <f t="shared" si="451"/>
        <v>0</v>
      </c>
      <c r="BL2105" s="54">
        <f t="shared" si="456"/>
        <v>0</v>
      </c>
      <c r="BM2105" s="54">
        <f t="shared" si="457"/>
        <v>0</v>
      </c>
      <c r="BN2105" s="54" t="str">
        <f t="shared" si="458"/>
        <v>ne</v>
      </c>
      <c r="BO2105" s="54" t="str">
        <f t="shared" si="459"/>
        <v>ne</v>
      </c>
      <c r="BP2105" s="54" t="str">
        <f t="shared" si="459"/>
        <v>ne</v>
      </c>
      <c r="BQ2105" s="54" t="str">
        <f t="shared" si="460"/>
        <v>ne</v>
      </c>
      <c r="BR2105" s="54" t="str">
        <f t="shared" si="461"/>
        <v>ne</v>
      </c>
      <c r="BS2105" s="54" t="str">
        <f t="shared" si="452"/>
        <v>ne</v>
      </c>
    </row>
    <row r="2106" spans="2:71" x14ac:dyDescent="0.2">
      <c r="B2106" s="54" t="e">
        <f>VLOOKUP(E2106,'VPS1'!$J$10:$J$29,1,FALSE)</f>
        <v>#N/A</v>
      </c>
      <c r="C2106" s="131" t="str">
        <f t="shared" si="453"/>
        <v/>
      </c>
      <c r="D2106" s="132"/>
      <c r="E2106" s="132"/>
      <c r="F2106" s="55"/>
      <c r="G2106" s="132"/>
      <c r="H2106" s="132"/>
      <c r="I2106" s="132"/>
      <c r="J2106" s="132"/>
      <c r="K2106" s="132"/>
      <c r="L2106" s="133"/>
      <c r="M2106" s="134"/>
      <c r="N2106" s="132"/>
      <c r="O2106" s="132"/>
      <c r="P2106" s="134" t="str">
        <f t="shared" si="454"/>
        <v>nepildyti</v>
      </c>
      <c r="Q2106" s="135" t="str">
        <f t="shared" si="45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62"/>
        <v>0</v>
      </c>
      <c r="BH2106" s="54">
        <f t="shared" si="455"/>
        <v>0</v>
      </c>
      <c r="BI2106" s="54">
        <f t="shared" si="450"/>
        <v>0</v>
      </c>
      <c r="BJ2106" s="54">
        <f t="shared" si="463"/>
        <v>0</v>
      </c>
      <c r="BK2106" s="54">
        <f t="shared" si="451"/>
        <v>0</v>
      </c>
      <c r="BL2106" s="54">
        <f t="shared" si="456"/>
        <v>0</v>
      </c>
      <c r="BM2106" s="54">
        <f t="shared" si="457"/>
        <v>0</v>
      </c>
      <c r="BN2106" s="54" t="str">
        <f t="shared" si="458"/>
        <v>ne</v>
      </c>
      <c r="BO2106" s="54" t="str">
        <f t="shared" si="459"/>
        <v>ne</v>
      </c>
      <c r="BP2106" s="54" t="str">
        <f t="shared" si="459"/>
        <v>ne</v>
      </c>
      <c r="BQ2106" s="54" t="str">
        <f t="shared" si="460"/>
        <v>ne</v>
      </c>
      <c r="BR2106" s="54" t="str">
        <f t="shared" si="461"/>
        <v>ne</v>
      </c>
      <c r="BS2106" s="54" t="str">
        <f t="shared" si="452"/>
        <v>ne</v>
      </c>
    </row>
    <row r="2107" spans="2:71" x14ac:dyDescent="0.2">
      <c r="B2107" s="54" t="e">
        <f>VLOOKUP(E2107,'VPS1'!$J$10:$J$29,1,FALSE)</f>
        <v>#N/A</v>
      </c>
      <c r="C2107" s="131" t="str">
        <f t="shared" si="453"/>
        <v/>
      </c>
      <c r="D2107" s="132"/>
      <c r="E2107" s="132"/>
      <c r="F2107" s="55"/>
      <c r="G2107" s="132"/>
      <c r="H2107" s="132"/>
      <c r="I2107" s="132"/>
      <c r="J2107" s="132"/>
      <c r="K2107" s="132"/>
      <c r="L2107" s="133"/>
      <c r="M2107" s="134"/>
      <c r="N2107" s="132"/>
      <c r="O2107" s="132"/>
      <c r="P2107" s="134" t="str">
        <f t="shared" si="454"/>
        <v>nepildyti</v>
      </c>
      <c r="Q2107" s="135" t="str">
        <f t="shared" si="45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62"/>
        <v>0</v>
      </c>
      <c r="BH2107" s="54">
        <f t="shared" si="455"/>
        <v>0</v>
      </c>
      <c r="BI2107" s="54">
        <f t="shared" si="450"/>
        <v>0</v>
      </c>
      <c r="BJ2107" s="54">
        <f t="shared" si="463"/>
        <v>0</v>
      </c>
      <c r="BK2107" s="54">
        <f t="shared" si="451"/>
        <v>0</v>
      </c>
      <c r="BL2107" s="54">
        <f t="shared" si="456"/>
        <v>0</v>
      </c>
      <c r="BM2107" s="54">
        <f t="shared" si="457"/>
        <v>0</v>
      </c>
      <c r="BN2107" s="54" t="str">
        <f t="shared" si="458"/>
        <v>ne</v>
      </c>
      <c r="BO2107" s="54" t="str">
        <f t="shared" si="459"/>
        <v>ne</v>
      </c>
      <c r="BP2107" s="54" t="str">
        <f t="shared" si="459"/>
        <v>ne</v>
      </c>
      <c r="BQ2107" s="54" t="str">
        <f t="shared" si="460"/>
        <v>ne</v>
      </c>
      <c r="BR2107" s="54" t="str">
        <f t="shared" si="461"/>
        <v>ne</v>
      </c>
      <c r="BS2107" s="54" t="str">
        <f t="shared" si="452"/>
        <v>ne</v>
      </c>
    </row>
    <row r="2108" spans="2:71" x14ac:dyDescent="0.2">
      <c r="B2108" s="54" t="e">
        <f>VLOOKUP(E2108,'VPS1'!$J$10:$J$29,1,FALSE)</f>
        <v>#N/A</v>
      </c>
      <c r="C2108" s="131" t="str">
        <f t="shared" si="453"/>
        <v/>
      </c>
      <c r="D2108" s="132"/>
      <c r="E2108" s="132"/>
      <c r="F2108" s="55"/>
      <c r="G2108" s="132"/>
      <c r="H2108" s="132"/>
      <c r="I2108" s="132"/>
      <c r="J2108" s="132"/>
      <c r="K2108" s="132"/>
      <c r="L2108" s="133"/>
      <c r="M2108" s="134"/>
      <c r="N2108" s="132"/>
      <c r="O2108" s="132"/>
      <c r="P2108" s="134" t="str">
        <f t="shared" si="454"/>
        <v>nepildyti</v>
      </c>
      <c r="Q2108" s="135" t="str">
        <f t="shared" si="45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62"/>
        <v>0</v>
      </c>
      <c r="BH2108" s="54">
        <f t="shared" si="455"/>
        <v>0</v>
      </c>
      <c r="BI2108" s="54">
        <f t="shared" si="450"/>
        <v>0</v>
      </c>
      <c r="BJ2108" s="54">
        <f t="shared" si="463"/>
        <v>0</v>
      </c>
      <c r="BK2108" s="54">
        <f t="shared" si="451"/>
        <v>0</v>
      </c>
      <c r="BL2108" s="54">
        <f t="shared" si="456"/>
        <v>0</v>
      </c>
      <c r="BM2108" s="54">
        <f t="shared" si="457"/>
        <v>0</v>
      </c>
      <c r="BN2108" s="54" t="str">
        <f t="shared" si="458"/>
        <v>ne</v>
      </c>
      <c r="BO2108" s="54" t="str">
        <f t="shared" si="459"/>
        <v>ne</v>
      </c>
      <c r="BP2108" s="54" t="str">
        <f t="shared" si="459"/>
        <v>ne</v>
      </c>
      <c r="BQ2108" s="54" t="str">
        <f t="shared" si="460"/>
        <v>ne</v>
      </c>
      <c r="BR2108" s="54" t="str">
        <f t="shared" si="461"/>
        <v>ne</v>
      </c>
      <c r="BS2108" s="54" t="str">
        <f t="shared" si="452"/>
        <v>ne</v>
      </c>
    </row>
    <row r="2109" spans="2:71" x14ac:dyDescent="0.2">
      <c r="B2109" s="54" t="e">
        <f>VLOOKUP(E2109,'VPS1'!$J$10:$J$29,1,FALSE)</f>
        <v>#N/A</v>
      </c>
      <c r="C2109" s="131" t="str">
        <f t="shared" si="453"/>
        <v/>
      </c>
      <c r="D2109" s="132"/>
      <c r="E2109" s="132"/>
      <c r="F2109" s="55"/>
      <c r="G2109" s="132"/>
      <c r="H2109" s="132"/>
      <c r="I2109" s="132"/>
      <c r="J2109" s="132"/>
      <c r="K2109" s="132"/>
      <c r="L2109" s="133"/>
      <c r="M2109" s="134"/>
      <c r="N2109" s="132"/>
      <c r="O2109" s="132"/>
      <c r="P2109" s="134" t="str">
        <f t="shared" si="454"/>
        <v>nepildyti</v>
      </c>
      <c r="Q2109" s="135" t="str">
        <f t="shared" si="45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62"/>
        <v>0</v>
      </c>
      <c r="BH2109" s="54">
        <f t="shared" si="455"/>
        <v>0</v>
      </c>
      <c r="BI2109" s="54">
        <f t="shared" si="450"/>
        <v>0</v>
      </c>
      <c r="BJ2109" s="54">
        <f t="shared" si="463"/>
        <v>0</v>
      </c>
      <c r="BK2109" s="54">
        <f t="shared" si="451"/>
        <v>0</v>
      </c>
      <c r="BL2109" s="54">
        <f t="shared" si="456"/>
        <v>0</v>
      </c>
      <c r="BM2109" s="54">
        <f t="shared" si="457"/>
        <v>0</v>
      </c>
      <c r="BN2109" s="54" t="str">
        <f t="shared" si="458"/>
        <v>ne</v>
      </c>
      <c r="BO2109" s="54" t="str">
        <f t="shared" si="459"/>
        <v>ne</v>
      </c>
      <c r="BP2109" s="54" t="str">
        <f t="shared" si="459"/>
        <v>ne</v>
      </c>
      <c r="BQ2109" s="54" t="str">
        <f t="shared" si="460"/>
        <v>ne</v>
      </c>
      <c r="BR2109" s="54" t="str">
        <f t="shared" si="461"/>
        <v>ne</v>
      </c>
      <c r="BS2109" s="54" t="str">
        <f t="shared" si="452"/>
        <v>ne</v>
      </c>
    </row>
    <row r="2110" spans="2:71" x14ac:dyDescent="0.2">
      <c r="B2110" s="54" t="e">
        <f>VLOOKUP(E2110,'VPS1'!$J$10:$J$29,1,FALSE)</f>
        <v>#N/A</v>
      </c>
      <c r="C2110" s="131" t="str">
        <f t="shared" si="453"/>
        <v/>
      </c>
      <c r="D2110" s="132"/>
      <c r="E2110" s="132"/>
      <c r="F2110" s="55"/>
      <c r="G2110" s="132"/>
      <c r="H2110" s="132"/>
      <c r="I2110" s="132"/>
      <c r="J2110" s="132"/>
      <c r="K2110" s="132"/>
      <c r="L2110" s="133"/>
      <c r="M2110" s="134"/>
      <c r="N2110" s="132"/>
      <c r="O2110" s="132"/>
      <c r="P2110" s="134" t="str">
        <f t="shared" si="454"/>
        <v>nepildyti</v>
      </c>
      <c r="Q2110" s="135" t="str">
        <f t="shared" si="45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62"/>
        <v>0</v>
      </c>
      <c r="BH2110" s="54">
        <f t="shared" si="455"/>
        <v>0</v>
      </c>
      <c r="BI2110" s="54">
        <f t="shared" si="450"/>
        <v>0</v>
      </c>
      <c r="BJ2110" s="54">
        <f t="shared" si="463"/>
        <v>0</v>
      </c>
      <c r="BK2110" s="54">
        <f t="shared" si="451"/>
        <v>0</v>
      </c>
      <c r="BL2110" s="54">
        <f t="shared" si="456"/>
        <v>0</v>
      </c>
      <c r="BM2110" s="54">
        <f t="shared" si="457"/>
        <v>0</v>
      </c>
      <c r="BN2110" s="54" t="str">
        <f t="shared" si="458"/>
        <v>ne</v>
      </c>
      <c r="BO2110" s="54" t="str">
        <f t="shared" si="459"/>
        <v>ne</v>
      </c>
      <c r="BP2110" s="54" t="str">
        <f t="shared" si="459"/>
        <v>ne</v>
      </c>
      <c r="BQ2110" s="54" t="str">
        <f t="shared" si="460"/>
        <v>ne</v>
      </c>
      <c r="BR2110" s="54" t="str">
        <f t="shared" si="461"/>
        <v>ne</v>
      </c>
      <c r="BS2110" s="54" t="str">
        <f t="shared" si="452"/>
        <v>ne</v>
      </c>
    </row>
    <row r="2111" spans="2:71" x14ac:dyDescent="0.2">
      <c r="B2111" s="54" t="e">
        <f>VLOOKUP(E2111,'VPS1'!$J$10:$J$29,1,FALSE)</f>
        <v>#N/A</v>
      </c>
      <c r="C2111" s="131" t="str">
        <f t="shared" si="453"/>
        <v/>
      </c>
      <c r="D2111" s="132"/>
      <c r="E2111" s="132"/>
      <c r="F2111" s="55"/>
      <c r="G2111" s="132"/>
      <c r="H2111" s="132"/>
      <c r="I2111" s="132"/>
      <c r="J2111" s="132"/>
      <c r="K2111" s="132"/>
      <c r="L2111" s="133"/>
      <c r="M2111" s="134"/>
      <c r="N2111" s="132"/>
      <c r="O2111" s="132"/>
      <c r="P2111" s="134" t="str">
        <f t="shared" si="454"/>
        <v>nepildyti</v>
      </c>
      <c r="Q2111" s="135" t="str">
        <f t="shared" si="45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62"/>
        <v>0</v>
      </c>
      <c r="BH2111" s="54">
        <f t="shared" si="455"/>
        <v>0</v>
      </c>
      <c r="BI2111" s="54">
        <f t="shared" si="450"/>
        <v>0</v>
      </c>
      <c r="BJ2111" s="54">
        <f t="shared" si="463"/>
        <v>0</v>
      </c>
      <c r="BK2111" s="54">
        <f t="shared" si="451"/>
        <v>0</v>
      </c>
      <c r="BL2111" s="54">
        <f t="shared" si="456"/>
        <v>0</v>
      </c>
      <c r="BM2111" s="54">
        <f t="shared" si="457"/>
        <v>0</v>
      </c>
      <c r="BN2111" s="54" t="str">
        <f t="shared" si="458"/>
        <v>ne</v>
      </c>
      <c r="BO2111" s="54" t="str">
        <f t="shared" si="459"/>
        <v>ne</v>
      </c>
      <c r="BP2111" s="54" t="str">
        <f t="shared" si="459"/>
        <v>ne</v>
      </c>
      <c r="BQ2111" s="54" t="str">
        <f t="shared" si="460"/>
        <v>ne</v>
      </c>
      <c r="BR2111" s="54" t="str">
        <f t="shared" si="461"/>
        <v>ne</v>
      </c>
      <c r="BS2111" s="54" t="str">
        <f t="shared" si="452"/>
        <v>ne</v>
      </c>
    </row>
    <row r="2112" spans="2:71" x14ac:dyDescent="0.2">
      <c r="B2112" s="54" t="e">
        <f>VLOOKUP(E2112,'VPS1'!$J$10:$J$29,1,FALSE)</f>
        <v>#N/A</v>
      </c>
      <c r="C2112" s="131" t="str">
        <f t="shared" si="453"/>
        <v/>
      </c>
      <c r="D2112" s="132"/>
      <c r="E2112" s="132"/>
      <c r="F2112" s="55"/>
      <c r="G2112" s="132"/>
      <c r="H2112" s="132"/>
      <c r="I2112" s="132"/>
      <c r="J2112" s="132"/>
      <c r="K2112" s="132"/>
      <c r="L2112" s="133"/>
      <c r="M2112" s="134"/>
      <c r="N2112" s="132"/>
      <c r="O2112" s="132"/>
      <c r="P2112" s="134" t="str">
        <f t="shared" si="454"/>
        <v>nepildyti</v>
      </c>
      <c r="Q2112" s="135" t="str">
        <f t="shared" si="45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62"/>
        <v>0</v>
      </c>
      <c r="BH2112" s="54">
        <f t="shared" si="455"/>
        <v>0</v>
      </c>
      <c r="BI2112" s="54">
        <f t="shared" si="450"/>
        <v>0</v>
      </c>
      <c r="BJ2112" s="54">
        <f t="shared" si="463"/>
        <v>0</v>
      </c>
      <c r="BK2112" s="54">
        <f t="shared" si="451"/>
        <v>0</v>
      </c>
      <c r="BL2112" s="54">
        <f t="shared" si="456"/>
        <v>0</v>
      </c>
      <c r="BM2112" s="54">
        <f t="shared" si="457"/>
        <v>0</v>
      </c>
      <c r="BN2112" s="54" t="str">
        <f t="shared" si="458"/>
        <v>ne</v>
      </c>
      <c r="BO2112" s="54" t="str">
        <f t="shared" si="459"/>
        <v>ne</v>
      </c>
      <c r="BP2112" s="54" t="str">
        <f t="shared" si="459"/>
        <v>ne</v>
      </c>
      <c r="BQ2112" s="54" t="str">
        <f t="shared" si="460"/>
        <v>ne</v>
      </c>
      <c r="BR2112" s="54" t="str">
        <f t="shared" si="461"/>
        <v>ne</v>
      </c>
      <c r="BS2112" s="54" t="str">
        <f t="shared" si="452"/>
        <v>ne</v>
      </c>
    </row>
    <row r="2113" spans="2:71" x14ac:dyDescent="0.2">
      <c r="B2113" s="54" t="e">
        <f>VLOOKUP(E2113,'VPS1'!$J$10:$J$29,1,FALSE)</f>
        <v>#N/A</v>
      </c>
      <c r="C2113" s="131" t="str">
        <f t="shared" si="453"/>
        <v/>
      </c>
      <c r="D2113" s="132"/>
      <c r="E2113" s="132"/>
      <c r="F2113" s="55"/>
      <c r="G2113" s="132"/>
      <c r="H2113" s="132"/>
      <c r="I2113" s="132"/>
      <c r="J2113" s="132"/>
      <c r="K2113" s="132"/>
      <c r="L2113" s="133"/>
      <c r="M2113" s="134"/>
      <c r="N2113" s="132"/>
      <c r="O2113" s="132"/>
      <c r="P2113" s="134" t="str">
        <f t="shared" si="454"/>
        <v>nepildyti</v>
      </c>
      <c r="Q2113" s="135" t="str">
        <f t="shared" si="45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62"/>
        <v>0</v>
      </c>
      <c r="BH2113" s="54">
        <f t="shared" si="455"/>
        <v>0</v>
      </c>
      <c r="BI2113" s="54">
        <f t="shared" si="450"/>
        <v>0</v>
      </c>
      <c r="BJ2113" s="54">
        <f t="shared" si="463"/>
        <v>0</v>
      </c>
      <c r="BK2113" s="54">
        <f t="shared" si="451"/>
        <v>0</v>
      </c>
      <c r="BL2113" s="54">
        <f t="shared" si="456"/>
        <v>0</v>
      </c>
      <c r="BM2113" s="54">
        <f t="shared" si="457"/>
        <v>0</v>
      </c>
      <c r="BN2113" s="54" t="str">
        <f t="shared" si="458"/>
        <v>ne</v>
      </c>
      <c r="BO2113" s="54" t="str">
        <f t="shared" si="459"/>
        <v>ne</v>
      </c>
      <c r="BP2113" s="54" t="str">
        <f t="shared" si="459"/>
        <v>ne</v>
      </c>
      <c r="BQ2113" s="54" t="str">
        <f t="shared" si="460"/>
        <v>ne</v>
      </c>
      <c r="BR2113" s="54" t="str">
        <f t="shared" si="461"/>
        <v>ne</v>
      </c>
      <c r="BS2113" s="54" t="str">
        <f t="shared" si="452"/>
        <v>ne</v>
      </c>
    </row>
    <row r="2114" spans="2:71" x14ac:dyDescent="0.2">
      <c r="B2114" s="54" t="e">
        <f>VLOOKUP(E2114,'VPS1'!$J$10:$J$29,1,FALSE)</f>
        <v>#N/A</v>
      </c>
      <c r="C2114" s="131" t="str">
        <f t="shared" si="453"/>
        <v/>
      </c>
      <c r="D2114" s="132"/>
      <c r="E2114" s="132"/>
      <c r="F2114" s="55"/>
      <c r="G2114" s="132"/>
      <c r="H2114" s="132"/>
      <c r="I2114" s="132"/>
      <c r="J2114" s="132"/>
      <c r="K2114" s="132"/>
      <c r="L2114" s="133"/>
      <c r="M2114" s="134"/>
      <c r="N2114" s="132"/>
      <c r="O2114" s="132"/>
      <c r="P2114" s="134" t="str">
        <f t="shared" si="454"/>
        <v>nepildyti</v>
      </c>
      <c r="Q2114" s="135" t="str">
        <f t="shared" si="45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62"/>
        <v>0</v>
      </c>
      <c r="BH2114" s="54">
        <f t="shared" si="455"/>
        <v>0</v>
      </c>
      <c r="BI2114" s="54">
        <f t="shared" si="450"/>
        <v>0</v>
      </c>
      <c r="BJ2114" s="54">
        <f t="shared" si="463"/>
        <v>0</v>
      </c>
      <c r="BK2114" s="54">
        <f t="shared" si="451"/>
        <v>0</v>
      </c>
      <c r="BL2114" s="54">
        <f t="shared" si="456"/>
        <v>0</v>
      </c>
      <c r="BM2114" s="54">
        <f t="shared" si="457"/>
        <v>0</v>
      </c>
      <c r="BN2114" s="54" t="str">
        <f t="shared" si="458"/>
        <v>ne</v>
      </c>
      <c r="BO2114" s="54" t="str">
        <f t="shared" si="459"/>
        <v>ne</v>
      </c>
      <c r="BP2114" s="54" t="str">
        <f t="shared" si="459"/>
        <v>ne</v>
      </c>
      <c r="BQ2114" s="54" t="str">
        <f t="shared" si="460"/>
        <v>ne</v>
      </c>
      <c r="BR2114" s="54" t="str">
        <f t="shared" si="461"/>
        <v>ne</v>
      </c>
      <c r="BS2114" s="54" t="str">
        <f t="shared" si="452"/>
        <v>ne</v>
      </c>
    </row>
    <row r="2115" spans="2:71" x14ac:dyDescent="0.2">
      <c r="B2115" s="54" t="e">
        <f>VLOOKUP(E2115,'VPS1'!$J$10:$J$29,1,FALSE)</f>
        <v>#N/A</v>
      </c>
      <c r="C2115" s="131" t="str">
        <f t="shared" si="453"/>
        <v/>
      </c>
      <c r="D2115" s="132"/>
      <c r="E2115" s="132"/>
      <c r="F2115" s="55"/>
      <c r="G2115" s="132"/>
      <c r="H2115" s="132"/>
      <c r="I2115" s="132"/>
      <c r="J2115" s="132"/>
      <c r="K2115" s="132"/>
      <c r="L2115" s="133"/>
      <c r="M2115" s="134"/>
      <c r="N2115" s="132"/>
      <c r="O2115" s="132"/>
      <c r="P2115" s="134" t="str">
        <f t="shared" si="454"/>
        <v>nepildyti</v>
      </c>
      <c r="Q2115" s="135" t="str">
        <f t="shared" si="45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62"/>
        <v>0</v>
      </c>
      <c r="BH2115" s="54">
        <f t="shared" si="455"/>
        <v>0</v>
      </c>
      <c r="BI2115" s="54">
        <f t="shared" si="450"/>
        <v>0</v>
      </c>
      <c r="BJ2115" s="54">
        <f t="shared" si="463"/>
        <v>0</v>
      </c>
      <c r="BK2115" s="54">
        <f t="shared" si="451"/>
        <v>0</v>
      </c>
      <c r="BL2115" s="54">
        <f t="shared" si="456"/>
        <v>0</v>
      </c>
      <c r="BM2115" s="54">
        <f t="shared" si="457"/>
        <v>0</v>
      </c>
      <c r="BN2115" s="54" t="str">
        <f t="shared" si="458"/>
        <v>ne</v>
      </c>
      <c r="BO2115" s="54" t="str">
        <f t="shared" si="459"/>
        <v>ne</v>
      </c>
      <c r="BP2115" s="54" t="str">
        <f t="shared" si="459"/>
        <v>ne</v>
      </c>
      <c r="BQ2115" s="54" t="str">
        <f t="shared" si="460"/>
        <v>ne</v>
      </c>
      <c r="BR2115" s="54" t="str">
        <f t="shared" si="461"/>
        <v>ne</v>
      </c>
      <c r="BS2115" s="54" t="str">
        <f t="shared" si="452"/>
        <v>ne</v>
      </c>
    </row>
    <row r="2116" spans="2:71" x14ac:dyDescent="0.2">
      <c r="B2116" s="54" t="e">
        <f>VLOOKUP(E2116,'VPS1'!$J$10:$J$29,1,FALSE)</f>
        <v>#N/A</v>
      </c>
      <c r="C2116" s="131" t="str">
        <f t="shared" si="453"/>
        <v/>
      </c>
      <c r="D2116" s="132"/>
      <c r="E2116" s="132"/>
      <c r="F2116" s="55"/>
      <c r="G2116" s="132"/>
      <c r="H2116" s="132"/>
      <c r="I2116" s="132"/>
      <c r="J2116" s="132"/>
      <c r="K2116" s="132"/>
      <c r="L2116" s="133"/>
      <c r="M2116" s="134"/>
      <c r="N2116" s="132"/>
      <c r="O2116" s="132"/>
      <c r="P2116" s="134" t="str">
        <f t="shared" si="454"/>
        <v>nepildyti</v>
      </c>
      <c r="Q2116" s="135" t="str">
        <f t="shared" si="45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62"/>
        <v>0</v>
      </c>
      <c r="BH2116" s="54">
        <f t="shared" si="455"/>
        <v>0</v>
      </c>
      <c r="BI2116" s="54">
        <f t="shared" si="450"/>
        <v>0</v>
      </c>
      <c r="BJ2116" s="54">
        <f t="shared" si="463"/>
        <v>0</v>
      </c>
      <c r="BK2116" s="54">
        <f t="shared" si="451"/>
        <v>0</v>
      </c>
      <c r="BL2116" s="54">
        <f t="shared" si="456"/>
        <v>0</v>
      </c>
      <c r="BM2116" s="54">
        <f t="shared" si="457"/>
        <v>0</v>
      </c>
      <c r="BN2116" s="54" t="str">
        <f t="shared" si="458"/>
        <v>ne</v>
      </c>
      <c r="BO2116" s="54" t="str">
        <f t="shared" si="459"/>
        <v>ne</v>
      </c>
      <c r="BP2116" s="54" t="str">
        <f t="shared" si="459"/>
        <v>ne</v>
      </c>
      <c r="BQ2116" s="54" t="str">
        <f t="shared" si="460"/>
        <v>ne</v>
      </c>
      <c r="BR2116" s="54" t="str">
        <f t="shared" si="461"/>
        <v>ne</v>
      </c>
      <c r="BS2116" s="54" t="str">
        <f t="shared" si="452"/>
        <v>ne</v>
      </c>
    </row>
    <row r="2117" spans="2:71" x14ac:dyDescent="0.2">
      <c r="B2117" s="54" t="e">
        <f>VLOOKUP(E2117,'VPS1'!$J$10:$J$29,1,FALSE)</f>
        <v>#N/A</v>
      </c>
      <c r="C2117" s="131" t="str">
        <f t="shared" si="453"/>
        <v/>
      </c>
      <c r="D2117" s="132"/>
      <c r="E2117" s="132"/>
      <c r="F2117" s="55"/>
      <c r="G2117" s="132"/>
      <c r="H2117" s="132"/>
      <c r="I2117" s="132"/>
      <c r="J2117" s="132"/>
      <c r="K2117" s="132"/>
      <c r="L2117" s="133"/>
      <c r="M2117" s="134"/>
      <c r="N2117" s="132"/>
      <c r="O2117" s="132"/>
      <c r="P2117" s="134" t="str">
        <f t="shared" si="454"/>
        <v>nepildyti</v>
      </c>
      <c r="Q2117" s="135" t="str">
        <f t="shared" si="45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62"/>
        <v>0</v>
      </c>
      <c r="BH2117" s="54">
        <f t="shared" si="455"/>
        <v>0</v>
      </c>
      <c r="BI2117" s="54">
        <f t="shared" si="450"/>
        <v>0</v>
      </c>
      <c r="BJ2117" s="54">
        <f t="shared" si="463"/>
        <v>0</v>
      </c>
      <c r="BK2117" s="54">
        <f t="shared" si="451"/>
        <v>0</v>
      </c>
      <c r="BL2117" s="54">
        <f t="shared" si="456"/>
        <v>0</v>
      </c>
      <c r="BM2117" s="54">
        <f t="shared" si="457"/>
        <v>0</v>
      </c>
      <c r="BN2117" s="54" t="str">
        <f t="shared" si="458"/>
        <v>ne</v>
      </c>
      <c r="BO2117" s="54" t="str">
        <f t="shared" si="459"/>
        <v>ne</v>
      </c>
      <c r="BP2117" s="54" t="str">
        <f t="shared" si="459"/>
        <v>ne</v>
      </c>
      <c r="BQ2117" s="54" t="str">
        <f t="shared" si="460"/>
        <v>ne</v>
      </c>
      <c r="BR2117" s="54" t="str">
        <f t="shared" si="461"/>
        <v>ne</v>
      </c>
      <c r="BS2117" s="54" t="str">
        <f t="shared" si="452"/>
        <v>ne</v>
      </c>
    </row>
    <row r="2118" spans="2:71" x14ac:dyDescent="0.2">
      <c r="B2118" s="54" t="e">
        <f>VLOOKUP(E2118,'VPS1'!$J$10:$J$29,1,FALSE)</f>
        <v>#N/A</v>
      </c>
      <c r="C2118" s="131" t="str">
        <f t="shared" si="453"/>
        <v/>
      </c>
      <c r="D2118" s="132"/>
      <c r="E2118" s="132"/>
      <c r="F2118" s="55"/>
      <c r="G2118" s="132"/>
      <c r="H2118" s="132"/>
      <c r="I2118" s="132"/>
      <c r="J2118" s="132"/>
      <c r="K2118" s="132"/>
      <c r="L2118" s="133"/>
      <c r="M2118" s="134"/>
      <c r="N2118" s="132"/>
      <c r="O2118" s="132"/>
      <c r="P2118" s="134" t="str">
        <f t="shared" si="454"/>
        <v>nepildyti</v>
      </c>
      <c r="Q2118" s="135" t="str">
        <f t="shared" si="45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62"/>
        <v>0</v>
      </c>
      <c r="BH2118" s="54">
        <f t="shared" si="455"/>
        <v>0</v>
      </c>
      <c r="BI2118" s="54">
        <f t="shared" si="450"/>
        <v>0</v>
      </c>
      <c r="BJ2118" s="54">
        <f t="shared" si="463"/>
        <v>0</v>
      </c>
      <c r="BK2118" s="54">
        <f t="shared" si="451"/>
        <v>0</v>
      </c>
      <c r="BL2118" s="54">
        <f t="shared" si="456"/>
        <v>0</v>
      </c>
      <c r="BM2118" s="54">
        <f t="shared" si="457"/>
        <v>0</v>
      </c>
      <c r="BN2118" s="54" t="str">
        <f t="shared" si="458"/>
        <v>ne</v>
      </c>
      <c r="BO2118" s="54" t="str">
        <f t="shared" si="459"/>
        <v>ne</v>
      </c>
      <c r="BP2118" s="54" t="str">
        <f t="shared" si="459"/>
        <v>ne</v>
      </c>
      <c r="BQ2118" s="54" t="str">
        <f t="shared" si="460"/>
        <v>ne</v>
      </c>
      <c r="BR2118" s="54" t="str">
        <f t="shared" si="461"/>
        <v>ne</v>
      </c>
      <c r="BS2118" s="54" t="str">
        <f t="shared" si="452"/>
        <v>ne</v>
      </c>
    </row>
    <row r="2119" spans="2:71" x14ac:dyDescent="0.2">
      <c r="B2119" s="54" t="e">
        <f>VLOOKUP(E2119,'VPS1'!$J$10:$J$29,1,FALSE)</f>
        <v>#N/A</v>
      </c>
      <c r="C2119" s="131" t="str">
        <f t="shared" si="453"/>
        <v/>
      </c>
      <c r="D2119" s="132"/>
      <c r="E2119" s="132"/>
      <c r="F2119" s="55"/>
      <c r="G2119" s="132"/>
      <c r="H2119" s="132"/>
      <c r="I2119" s="132"/>
      <c r="J2119" s="132"/>
      <c r="K2119" s="132"/>
      <c r="L2119" s="133"/>
      <c r="M2119" s="134"/>
      <c r="N2119" s="132"/>
      <c r="O2119" s="132"/>
      <c r="P2119" s="134" t="str">
        <f t="shared" si="454"/>
        <v>nepildyti</v>
      </c>
      <c r="Q2119" s="135" t="str">
        <f t="shared" si="454"/>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62"/>
        <v>0</v>
      </c>
      <c r="BH2119" s="54">
        <f t="shared" si="455"/>
        <v>0</v>
      </c>
      <c r="BI2119" s="54">
        <f t="shared" si="450"/>
        <v>0</v>
      </c>
      <c r="BJ2119" s="54">
        <f t="shared" si="463"/>
        <v>0</v>
      </c>
      <c r="BK2119" s="54">
        <f t="shared" si="451"/>
        <v>0</v>
      </c>
      <c r="BL2119" s="54">
        <f t="shared" si="456"/>
        <v>0</v>
      </c>
      <c r="BM2119" s="54">
        <f t="shared" si="457"/>
        <v>0</v>
      </c>
      <c r="BN2119" s="54" t="str">
        <f t="shared" si="458"/>
        <v>ne</v>
      </c>
      <c r="BO2119" s="54" t="str">
        <f t="shared" si="459"/>
        <v>ne</v>
      </c>
      <c r="BP2119" s="54" t="str">
        <f t="shared" si="459"/>
        <v>ne</v>
      </c>
      <c r="BQ2119" s="54" t="str">
        <f t="shared" si="460"/>
        <v>ne</v>
      </c>
      <c r="BR2119" s="54" t="str">
        <f t="shared" si="461"/>
        <v>ne</v>
      </c>
      <c r="BS2119" s="54" t="str">
        <f t="shared" si="452"/>
        <v>ne</v>
      </c>
    </row>
    <row r="2120" spans="2:71" x14ac:dyDescent="0.2">
      <c r="B2120" s="54" t="e">
        <f>VLOOKUP(E2120,'VPS1'!$J$10:$J$29,1,FALSE)</f>
        <v>#N/A</v>
      </c>
      <c r="C2120" s="131" t="str">
        <f t="shared" si="453"/>
        <v/>
      </c>
      <c r="D2120" s="132"/>
      <c r="E2120" s="132"/>
      <c r="F2120" s="55"/>
      <c r="G2120" s="132"/>
      <c r="H2120" s="132"/>
      <c r="I2120" s="132"/>
      <c r="J2120" s="132"/>
      <c r="K2120" s="132"/>
      <c r="L2120" s="133"/>
      <c r="M2120" s="134"/>
      <c r="N2120" s="132"/>
      <c r="O2120" s="132"/>
      <c r="P2120" s="134" t="str">
        <f t="shared" si="454"/>
        <v>nepildyti</v>
      </c>
      <c r="Q2120" s="135" t="str">
        <f t="shared" si="454"/>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62"/>
        <v>0</v>
      </c>
      <c r="BH2120" s="54">
        <f t="shared" si="455"/>
        <v>0</v>
      </c>
      <c r="BI2120" s="54">
        <f t="shared" si="450"/>
        <v>0</v>
      </c>
      <c r="BJ2120" s="54">
        <f t="shared" si="463"/>
        <v>0</v>
      </c>
      <c r="BK2120" s="54">
        <f t="shared" si="451"/>
        <v>0</v>
      </c>
      <c r="BL2120" s="54">
        <f t="shared" si="456"/>
        <v>0</v>
      </c>
      <c r="BM2120" s="54">
        <f t="shared" si="457"/>
        <v>0</v>
      </c>
      <c r="BN2120" s="54" t="str">
        <f t="shared" si="458"/>
        <v>ne</v>
      </c>
      <c r="BO2120" s="54" t="str">
        <f t="shared" si="459"/>
        <v>ne</v>
      </c>
      <c r="BP2120" s="54" t="str">
        <f t="shared" si="459"/>
        <v>ne</v>
      </c>
      <c r="BQ2120" s="54" t="str">
        <f t="shared" si="460"/>
        <v>ne</v>
      </c>
      <c r="BR2120" s="54" t="str">
        <f t="shared" si="461"/>
        <v>ne</v>
      </c>
      <c r="BS2120" s="54" t="str">
        <f t="shared" si="452"/>
        <v>ne</v>
      </c>
    </row>
    <row r="2121" spans="2:71" x14ac:dyDescent="0.2">
      <c r="B2121" s="54" t="e">
        <f>VLOOKUP(E2121,'VPS1'!$J$10:$J$29,1,FALSE)</f>
        <v>#N/A</v>
      </c>
      <c r="C2121" s="131" t="str">
        <f t="shared" si="453"/>
        <v/>
      </c>
      <c r="D2121" s="132"/>
      <c r="E2121" s="132"/>
      <c r="F2121" s="55"/>
      <c r="G2121" s="132"/>
      <c r="H2121" s="132"/>
      <c r="I2121" s="132"/>
      <c r="J2121" s="132"/>
      <c r="K2121" s="132"/>
      <c r="L2121" s="133"/>
      <c r="M2121" s="134"/>
      <c r="N2121" s="132"/>
      <c r="O2121" s="132"/>
      <c r="P2121" s="134" t="str">
        <f t="shared" si="454"/>
        <v>nepildyti</v>
      </c>
      <c r="Q2121" s="135" t="str">
        <f t="shared" si="454"/>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62"/>
        <v>0</v>
      </c>
      <c r="BH2121" s="54">
        <f t="shared" si="455"/>
        <v>0</v>
      </c>
      <c r="BI2121" s="54">
        <f t="shared" si="450"/>
        <v>0</v>
      </c>
      <c r="BJ2121" s="54">
        <f t="shared" si="463"/>
        <v>0</v>
      </c>
      <c r="BK2121" s="54">
        <f t="shared" si="451"/>
        <v>0</v>
      </c>
      <c r="BL2121" s="54">
        <f t="shared" si="456"/>
        <v>0</v>
      </c>
      <c r="BM2121" s="54">
        <f t="shared" si="457"/>
        <v>0</v>
      </c>
      <c r="BN2121" s="54" t="str">
        <f t="shared" si="458"/>
        <v>ne</v>
      </c>
      <c r="BO2121" s="54" t="str">
        <f t="shared" si="459"/>
        <v>ne</v>
      </c>
      <c r="BP2121" s="54" t="str">
        <f t="shared" si="459"/>
        <v>ne</v>
      </c>
      <c r="BQ2121" s="54" t="str">
        <f t="shared" si="460"/>
        <v>ne</v>
      </c>
      <c r="BR2121" s="54" t="str">
        <f t="shared" si="461"/>
        <v>ne</v>
      </c>
      <c r="BS2121" s="54" t="str">
        <f t="shared" si="452"/>
        <v>ne</v>
      </c>
    </row>
    <row r="2122" spans="2:71" x14ac:dyDescent="0.2">
      <c r="B2122" s="54" t="e">
        <f>VLOOKUP(E2122,'VPS1'!$J$10:$J$29,1,FALSE)</f>
        <v>#N/A</v>
      </c>
      <c r="C2122" s="131" t="str">
        <f t="shared" si="453"/>
        <v/>
      </c>
      <c r="D2122" s="132"/>
      <c r="E2122" s="132"/>
      <c r="F2122" s="55"/>
      <c r="G2122" s="132"/>
      <c r="H2122" s="132"/>
      <c r="I2122" s="132"/>
      <c r="J2122" s="132"/>
      <c r="K2122" s="132"/>
      <c r="L2122" s="133"/>
      <c r="M2122" s="134"/>
      <c r="N2122" s="132"/>
      <c r="O2122" s="132"/>
      <c r="P2122" s="134" t="str">
        <f t="shared" si="454"/>
        <v>nepildyti</v>
      </c>
      <c r="Q2122" s="135" t="str">
        <f t="shared" si="454"/>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62"/>
        <v>0</v>
      </c>
      <c r="BH2122" s="54">
        <f t="shared" si="455"/>
        <v>0</v>
      </c>
      <c r="BI2122" s="54">
        <f t="shared" ref="BI2122:BI2185" si="464">IF($AH2122&gt;0,YEAR($AH2122),)</f>
        <v>0</v>
      </c>
      <c r="BJ2122" s="54">
        <f t="shared" si="463"/>
        <v>0</v>
      </c>
      <c r="BK2122" s="54">
        <f t="shared" ref="BK2122:BK2185" si="465">IF($AJ2122&gt;0,YEAR($AJ2122),)</f>
        <v>0</v>
      </c>
      <c r="BL2122" s="54">
        <f t="shared" si="456"/>
        <v>0</v>
      </c>
      <c r="BM2122" s="54">
        <f t="shared" si="457"/>
        <v>0</v>
      </c>
      <c r="BN2122" s="54" t="str">
        <f t="shared" si="458"/>
        <v>ne</v>
      </c>
      <c r="BO2122" s="54" t="str">
        <f t="shared" si="459"/>
        <v>ne</v>
      </c>
      <c r="BP2122" s="54" t="str">
        <f t="shared" si="459"/>
        <v>ne</v>
      </c>
      <c r="BQ2122" s="54" t="str">
        <f t="shared" si="460"/>
        <v>ne</v>
      </c>
      <c r="BR2122" s="54" t="str">
        <f t="shared" si="461"/>
        <v>ne</v>
      </c>
      <c r="BS2122" s="54" t="str">
        <f t="shared" ref="BS2122:BS2185" si="466">IF(BK2122&gt;0,"taip","ne")</f>
        <v>ne</v>
      </c>
    </row>
    <row r="2123" spans="2:71" x14ac:dyDescent="0.2">
      <c r="B2123" s="54" t="e">
        <f>VLOOKUP(E2123,'VPS1'!$J$10:$J$29,1,FALSE)</f>
        <v>#N/A</v>
      </c>
      <c r="C2123" s="131" t="str">
        <f t="shared" ref="C2123:C2186" si="467">LEFT(E2123,4)</f>
        <v/>
      </c>
      <c r="D2123" s="132"/>
      <c r="E2123" s="132"/>
      <c r="F2123" s="55"/>
      <c r="G2123" s="132"/>
      <c r="H2123" s="132"/>
      <c r="I2123" s="132"/>
      <c r="J2123" s="132"/>
      <c r="K2123" s="132"/>
      <c r="L2123" s="133"/>
      <c r="M2123" s="134"/>
      <c r="N2123" s="132"/>
      <c r="O2123" s="132"/>
      <c r="P2123" s="134" t="str">
        <f t="shared" ref="P2123:Q2186" si="468">IF($N2123="fizinis asmuo","užpildykite","nepildyti")</f>
        <v>nepildyti</v>
      </c>
      <c r="Q2123" s="135" t="str">
        <f t="shared" si="468"/>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62"/>
        <v>0</v>
      </c>
      <c r="BH2123" s="54">
        <f t="shared" ref="BH2123:BH2186" si="469">IF($AF2123&gt;0,YEAR($AF2123),)</f>
        <v>0</v>
      </c>
      <c r="BI2123" s="54">
        <f t="shared" si="464"/>
        <v>0</v>
      </c>
      <c r="BJ2123" s="54">
        <f t="shared" si="463"/>
        <v>0</v>
      </c>
      <c r="BK2123" s="54">
        <f t="shared" si="465"/>
        <v>0</v>
      </c>
      <c r="BL2123" s="54">
        <f t="shared" ref="BL2123:BL2186" si="470">IF($AK2123&gt;0,$AK2123,)</f>
        <v>0</v>
      </c>
      <c r="BM2123" s="54">
        <f t="shared" ref="BM2123:BM2186" si="471">IF($AL2123&gt;0,$AL2123,)</f>
        <v>0</v>
      </c>
      <c r="BN2123" s="54" t="str">
        <f t="shared" ref="BN2123:BN2186" si="472">IF(BH2123&gt;0,"taip","ne")</f>
        <v>ne</v>
      </c>
      <c r="BO2123" s="54" t="str">
        <f t="shared" ref="BO2123:BP2186" si="473">IF(BI2123&gt;0,"taip","ne")</f>
        <v>ne</v>
      </c>
      <c r="BP2123" s="54" t="str">
        <f t="shared" si="473"/>
        <v>ne</v>
      </c>
      <c r="BQ2123" s="54" t="str">
        <f t="shared" ref="BQ2123:BQ2186" si="474">IF(BL2123&gt;0,"taip","ne")</f>
        <v>ne</v>
      </c>
      <c r="BR2123" s="54" t="str">
        <f t="shared" ref="BR2123:BR2186" si="475">IF(BM2123&gt;0,"taip","ne")</f>
        <v>ne</v>
      </c>
      <c r="BS2123" s="54" t="str">
        <f t="shared" si="466"/>
        <v>ne</v>
      </c>
    </row>
    <row r="2124" spans="2:71" x14ac:dyDescent="0.2">
      <c r="B2124" s="54" t="e">
        <f>VLOOKUP(E2124,'VPS1'!$J$10:$J$29,1,FALSE)</f>
        <v>#N/A</v>
      </c>
      <c r="C2124" s="131" t="str">
        <f t="shared" si="467"/>
        <v/>
      </c>
      <c r="D2124" s="132"/>
      <c r="E2124" s="132"/>
      <c r="F2124" s="55"/>
      <c r="G2124" s="132"/>
      <c r="H2124" s="132"/>
      <c r="I2124" s="132"/>
      <c r="J2124" s="132"/>
      <c r="K2124" s="132"/>
      <c r="L2124" s="133"/>
      <c r="M2124" s="134"/>
      <c r="N2124" s="132"/>
      <c r="O2124" s="132"/>
      <c r="P2124" s="134" t="str">
        <f t="shared" si="468"/>
        <v>nepildyti</v>
      </c>
      <c r="Q2124" s="135" t="str">
        <f t="shared" si="46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62"/>
        <v>0</v>
      </c>
      <c r="BH2124" s="54">
        <f t="shared" si="469"/>
        <v>0</v>
      </c>
      <c r="BI2124" s="54">
        <f t="shared" si="464"/>
        <v>0</v>
      </c>
      <c r="BJ2124" s="54">
        <f t="shared" si="463"/>
        <v>0</v>
      </c>
      <c r="BK2124" s="54">
        <f t="shared" si="465"/>
        <v>0</v>
      </c>
      <c r="BL2124" s="54">
        <f t="shared" si="470"/>
        <v>0</v>
      </c>
      <c r="BM2124" s="54">
        <f t="shared" si="471"/>
        <v>0</v>
      </c>
      <c r="BN2124" s="54" t="str">
        <f t="shared" si="472"/>
        <v>ne</v>
      </c>
      <c r="BO2124" s="54" t="str">
        <f t="shared" si="473"/>
        <v>ne</v>
      </c>
      <c r="BP2124" s="54" t="str">
        <f t="shared" si="473"/>
        <v>ne</v>
      </c>
      <c r="BQ2124" s="54" t="str">
        <f t="shared" si="474"/>
        <v>ne</v>
      </c>
      <c r="BR2124" s="54" t="str">
        <f t="shared" si="475"/>
        <v>ne</v>
      </c>
      <c r="BS2124" s="54" t="str">
        <f t="shared" si="466"/>
        <v>ne</v>
      </c>
    </row>
    <row r="2125" spans="2:71" x14ac:dyDescent="0.2">
      <c r="B2125" s="54" t="e">
        <f>VLOOKUP(E2125,'VPS1'!$J$10:$J$29,1,FALSE)</f>
        <v>#N/A</v>
      </c>
      <c r="C2125" s="131" t="str">
        <f t="shared" si="467"/>
        <v/>
      </c>
      <c r="D2125" s="132"/>
      <c r="E2125" s="132"/>
      <c r="F2125" s="55"/>
      <c r="G2125" s="132"/>
      <c r="H2125" s="132"/>
      <c r="I2125" s="132"/>
      <c r="J2125" s="132"/>
      <c r="K2125" s="132"/>
      <c r="L2125" s="133"/>
      <c r="M2125" s="134"/>
      <c r="N2125" s="132"/>
      <c r="O2125" s="132"/>
      <c r="P2125" s="134" t="str">
        <f t="shared" si="468"/>
        <v>nepildyti</v>
      </c>
      <c r="Q2125" s="135" t="str">
        <f t="shared" si="46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62"/>
        <v>0</v>
      </c>
      <c r="BH2125" s="54">
        <f t="shared" si="469"/>
        <v>0</v>
      </c>
      <c r="BI2125" s="54">
        <f t="shared" si="464"/>
        <v>0</v>
      </c>
      <c r="BJ2125" s="54">
        <f t="shared" si="463"/>
        <v>0</v>
      </c>
      <c r="BK2125" s="54">
        <f t="shared" si="465"/>
        <v>0</v>
      </c>
      <c r="BL2125" s="54">
        <f t="shared" si="470"/>
        <v>0</v>
      </c>
      <c r="BM2125" s="54">
        <f t="shared" si="471"/>
        <v>0</v>
      </c>
      <c r="BN2125" s="54" t="str">
        <f t="shared" si="472"/>
        <v>ne</v>
      </c>
      <c r="BO2125" s="54" t="str">
        <f t="shared" si="473"/>
        <v>ne</v>
      </c>
      <c r="BP2125" s="54" t="str">
        <f t="shared" si="473"/>
        <v>ne</v>
      </c>
      <c r="BQ2125" s="54" t="str">
        <f t="shared" si="474"/>
        <v>ne</v>
      </c>
      <c r="BR2125" s="54" t="str">
        <f t="shared" si="475"/>
        <v>ne</v>
      </c>
      <c r="BS2125" s="54" t="str">
        <f t="shared" si="466"/>
        <v>ne</v>
      </c>
    </row>
    <row r="2126" spans="2:71" x14ac:dyDescent="0.2">
      <c r="B2126" s="54" t="e">
        <f>VLOOKUP(E2126,'VPS1'!$J$10:$J$29,1,FALSE)</f>
        <v>#N/A</v>
      </c>
      <c r="C2126" s="131" t="str">
        <f t="shared" si="467"/>
        <v/>
      </c>
      <c r="D2126" s="132"/>
      <c r="E2126" s="132"/>
      <c r="F2126" s="55"/>
      <c r="G2126" s="132"/>
      <c r="H2126" s="132"/>
      <c r="I2126" s="132"/>
      <c r="J2126" s="132"/>
      <c r="K2126" s="132"/>
      <c r="L2126" s="133"/>
      <c r="M2126" s="134"/>
      <c r="N2126" s="132"/>
      <c r="O2126" s="132"/>
      <c r="P2126" s="134" t="str">
        <f t="shared" si="468"/>
        <v>nepildyti</v>
      </c>
      <c r="Q2126" s="135" t="str">
        <f t="shared" si="46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62"/>
        <v>0</v>
      </c>
      <c r="BH2126" s="54">
        <f t="shared" si="469"/>
        <v>0</v>
      </c>
      <c r="BI2126" s="54">
        <f t="shared" si="464"/>
        <v>0</v>
      </c>
      <c r="BJ2126" s="54">
        <f t="shared" si="463"/>
        <v>0</v>
      </c>
      <c r="BK2126" s="54">
        <f t="shared" si="465"/>
        <v>0</v>
      </c>
      <c r="BL2126" s="54">
        <f t="shared" si="470"/>
        <v>0</v>
      </c>
      <c r="BM2126" s="54">
        <f t="shared" si="471"/>
        <v>0</v>
      </c>
      <c r="BN2126" s="54" t="str">
        <f t="shared" si="472"/>
        <v>ne</v>
      </c>
      <c r="BO2126" s="54" t="str">
        <f t="shared" si="473"/>
        <v>ne</v>
      </c>
      <c r="BP2126" s="54" t="str">
        <f t="shared" si="473"/>
        <v>ne</v>
      </c>
      <c r="BQ2126" s="54" t="str">
        <f t="shared" si="474"/>
        <v>ne</v>
      </c>
      <c r="BR2126" s="54" t="str">
        <f t="shared" si="475"/>
        <v>ne</v>
      </c>
      <c r="BS2126" s="54" t="str">
        <f t="shared" si="466"/>
        <v>ne</v>
      </c>
    </row>
    <row r="2127" spans="2:71" x14ac:dyDescent="0.2">
      <c r="B2127" s="54" t="e">
        <f>VLOOKUP(E2127,'VPS1'!$J$10:$J$29,1,FALSE)</f>
        <v>#N/A</v>
      </c>
      <c r="C2127" s="131" t="str">
        <f t="shared" si="467"/>
        <v/>
      </c>
      <c r="D2127" s="132"/>
      <c r="E2127" s="132"/>
      <c r="F2127" s="55"/>
      <c r="G2127" s="132"/>
      <c r="H2127" s="132"/>
      <c r="I2127" s="132"/>
      <c r="J2127" s="132"/>
      <c r="K2127" s="132"/>
      <c r="L2127" s="133"/>
      <c r="M2127" s="134"/>
      <c r="N2127" s="132"/>
      <c r="O2127" s="132"/>
      <c r="P2127" s="134" t="str">
        <f t="shared" si="468"/>
        <v>nepildyti</v>
      </c>
      <c r="Q2127" s="135" t="str">
        <f t="shared" si="46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62"/>
        <v>0</v>
      </c>
      <c r="BH2127" s="54">
        <f t="shared" si="469"/>
        <v>0</v>
      </c>
      <c r="BI2127" s="54">
        <f t="shared" si="464"/>
        <v>0</v>
      </c>
      <c r="BJ2127" s="54">
        <f t="shared" si="463"/>
        <v>0</v>
      </c>
      <c r="BK2127" s="54">
        <f t="shared" si="465"/>
        <v>0</v>
      </c>
      <c r="BL2127" s="54">
        <f t="shared" si="470"/>
        <v>0</v>
      </c>
      <c r="BM2127" s="54">
        <f t="shared" si="471"/>
        <v>0</v>
      </c>
      <c r="BN2127" s="54" t="str">
        <f t="shared" si="472"/>
        <v>ne</v>
      </c>
      <c r="BO2127" s="54" t="str">
        <f t="shared" si="473"/>
        <v>ne</v>
      </c>
      <c r="BP2127" s="54" t="str">
        <f t="shared" si="473"/>
        <v>ne</v>
      </c>
      <c r="BQ2127" s="54" t="str">
        <f t="shared" si="474"/>
        <v>ne</v>
      </c>
      <c r="BR2127" s="54" t="str">
        <f t="shared" si="475"/>
        <v>ne</v>
      </c>
      <c r="BS2127" s="54" t="str">
        <f t="shared" si="466"/>
        <v>ne</v>
      </c>
    </row>
    <row r="2128" spans="2:71" x14ac:dyDescent="0.2">
      <c r="B2128" s="54" t="e">
        <f>VLOOKUP(E2128,'VPS1'!$J$10:$J$29,1,FALSE)</f>
        <v>#N/A</v>
      </c>
      <c r="C2128" s="131" t="str">
        <f t="shared" si="467"/>
        <v/>
      </c>
      <c r="D2128" s="132"/>
      <c r="E2128" s="132"/>
      <c r="F2128" s="55"/>
      <c r="G2128" s="132"/>
      <c r="H2128" s="132"/>
      <c r="I2128" s="132"/>
      <c r="J2128" s="132"/>
      <c r="K2128" s="132"/>
      <c r="L2128" s="133"/>
      <c r="M2128" s="134"/>
      <c r="N2128" s="132"/>
      <c r="O2128" s="132"/>
      <c r="P2128" s="134" t="str">
        <f t="shared" si="468"/>
        <v>nepildyti</v>
      </c>
      <c r="Q2128" s="135" t="str">
        <f t="shared" si="46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62"/>
        <v>0</v>
      </c>
      <c r="BH2128" s="54">
        <f t="shared" si="469"/>
        <v>0</v>
      </c>
      <c r="BI2128" s="54">
        <f t="shared" si="464"/>
        <v>0</v>
      </c>
      <c r="BJ2128" s="54">
        <f t="shared" si="463"/>
        <v>0</v>
      </c>
      <c r="BK2128" s="54">
        <f t="shared" si="465"/>
        <v>0</v>
      </c>
      <c r="BL2128" s="54">
        <f t="shared" si="470"/>
        <v>0</v>
      </c>
      <c r="BM2128" s="54">
        <f t="shared" si="471"/>
        <v>0</v>
      </c>
      <c r="BN2128" s="54" t="str">
        <f t="shared" si="472"/>
        <v>ne</v>
      </c>
      <c r="BO2128" s="54" t="str">
        <f t="shared" si="473"/>
        <v>ne</v>
      </c>
      <c r="BP2128" s="54" t="str">
        <f t="shared" si="473"/>
        <v>ne</v>
      </c>
      <c r="BQ2128" s="54" t="str">
        <f t="shared" si="474"/>
        <v>ne</v>
      </c>
      <c r="BR2128" s="54" t="str">
        <f t="shared" si="475"/>
        <v>ne</v>
      </c>
      <c r="BS2128" s="54" t="str">
        <f t="shared" si="466"/>
        <v>ne</v>
      </c>
    </row>
    <row r="2129" spans="2:71" x14ac:dyDescent="0.2">
      <c r="B2129" s="54" t="e">
        <f>VLOOKUP(E2129,'VPS1'!$J$10:$J$29,1,FALSE)</f>
        <v>#N/A</v>
      </c>
      <c r="C2129" s="131" t="str">
        <f t="shared" si="467"/>
        <v/>
      </c>
      <c r="D2129" s="132"/>
      <c r="E2129" s="132"/>
      <c r="F2129" s="55"/>
      <c r="G2129" s="132"/>
      <c r="H2129" s="132"/>
      <c r="I2129" s="132"/>
      <c r="J2129" s="132"/>
      <c r="K2129" s="132"/>
      <c r="L2129" s="133"/>
      <c r="M2129" s="134"/>
      <c r="N2129" s="132"/>
      <c r="O2129" s="132"/>
      <c r="P2129" s="134" t="str">
        <f t="shared" si="468"/>
        <v>nepildyti</v>
      </c>
      <c r="Q2129" s="135" t="str">
        <f t="shared" si="46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62"/>
        <v>0</v>
      </c>
      <c r="BH2129" s="54">
        <f t="shared" si="469"/>
        <v>0</v>
      </c>
      <c r="BI2129" s="54">
        <f t="shared" si="464"/>
        <v>0</v>
      </c>
      <c r="BJ2129" s="54">
        <f t="shared" si="463"/>
        <v>0</v>
      </c>
      <c r="BK2129" s="54">
        <f t="shared" si="465"/>
        <v>0</v>
      </c>
      <c r="BL2129" s="54">
        <f t="shared" si="470"/>
        <v>0</v>
      </c>
      <c r="BM2129" s="54">
        <f t="shared" si="471"/>
        <v>0</v>
      </c>
      <c r="BN2129" s="54" t="str">
        <f t="shared" si="472"/>
        <v>ne</v>
      </c>
      <c r="BO2129" s="54" t="str">
        <f t="shared" si="473"/>
        <v>ne</v>
      </c>
      <c r="BP2129" s="54" t="str">
        <f t="shared" si="473"/>
        <v>ne</v>
      </c>
      <c r="BQ2129" s="54" t="str">
        <f t="shared" si="474"/>
        <v>ne</v>
      </c>
      <c r="BR2129" s="54" t="str">
        <f t="shared" si="475"/>
        <v>ne</v>
      </c>
      <c r="BS2129" s="54" t="str">
        <f t="shared" si="466"/>
        <v>ne</v>
      </c>
    </row>
    <row r="2130" spans="2:71" x14ac:dyDescent="0.2">
      <c r="B2130" s="54" t="e">
        <f>VLOOKUP(E2130,'VPS1'!$J$10:$J$29,1,FALSE)</f>
        <v>#N/A</v>
      </c>
      <c r="C2130" s="131" t="str">
        <f t="shared" si="467"/>
        <v/>
      </c>
      <c r="D2130" s="132"/>
      <c r="E2130" s="132"/>
      <c r="F2130" s="55"/>
      <c r="G2130" s="132"/>
      <c r="H2130" s="132"/>
      <c r="I2130" s="132"/>
      <c r="J2130" s="132"/>
      <c r="K2130" s="132"/>
      <c r="L2130" s="133"/>
      <c r="M2130" s="134"/>
      <c r="N2130" s="132"/>
      <c r="O2130" s="132"/>
      <c r="P2130" s="134" t="str">
        <f t="shared" si="468"/>
        <v>nepildyti</v>
      </c>
      <c r="Q2130" s="135" t="str">
        <f t="shared" si="46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si="462"/>
        <v>0</v>
      </c>
      <c r="BH2130" s="54">
        <f t="shared" si="469"/>
        <v>0</v>
      </c>
      <c r="BI2130" s="54">
        <f t="shared" si="464"/>
        <v>0</v>
      </c>
      <c r="BJ2130" s="54">
        <f t="shared" si="463"/>
        <v>0</v>
      </c>
      <c r="BK2130" s="54">
        <f t="shared" si="465"/>
        <v>0</v>
      </c>
      <c r="BL2130" s="54">
        <f t="shared" si="470"/>
        <v>0</v>
      </c>
      <c r="BM2130" s="54">
        <f t="shared" si="471"/>
        <v>0</v>
      </c>
      <c r="BN2130" s="54" t="str">
        <f t="shared" si="472"/>
        <v>ne</v>
      </c>
      <c r="BO2130" s="54" t="str">
        <f t="shared" si="473"/>
        <v>ne</v>
      </c>
      <c r="BP2130" s="54" t="str">
        <f t="shared" si="473"/>
        <v>ne</v>
      </c>
      <c r="BQ2130" s="54" t="str">
        <f t="shared" si="474"/>
        <v>ne</v>
      </c>
      <c r="BR2130" s="54" t="str">
        <f t="shared" si="475"/>
        <v>ne</v>
      </c>
      <c r="BS2130" s="54" t="str">
        <f t="shared" si="466"/>
        <v>ne</v>
      </c>
    </row>
    <row r="2131" spans="2:71" x14ac:dyDescent="0.2">
      <c r="B2131" s="54" t="e">
        <f>VLOOKUP(E2131,'VPS1'!$J$10:$J$29,1,FALSE)</f>
        <v>#N/A</v>
      </c>
      <c r="C2131" s="131" t="str">
        <f t="shared" si="467"/>
        <v/>
      </c>
      <c r="D2131" s="132"/>
      <c r="E2131" s="132"/>
      <c r="F2131" s="55"/>
      <c r="G2131" s="132"/>
      <c r="H2131" s="132"/>
      <c r="I2131" s="132"/>
      <c r="J2131" s="132"/>
      <c r="K2131" s="132"/>
      <c r="L2131" s="133"/>
      <c r="M2131" s="134"/>
      <c r="N2131" s="132"/>
      <c r="O2131" s="132"/>
      <c r="P2131" s="134" t="str">
        <f t="shared" si="468"/>
        <v>nepildyti</v>
      </c>
      <c r="Q2131" s="135" t="str">
        <f t="shared" si="46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62"/>
        <v>0</v>
      </c>
      <c r="BH2131" s="54">
        <f t="shared" si="469"/>
        <v>0</v>
      </c>
      <c r="BI2131" s="54">
        <f t="shared" si="464"/>
        <v>0</v>
      </c>
      <c r="BJ2131" s="54">
        <f t="shared" si="463"/>
        <v>0</v>
      </c>
      <c r="BK2131" s="54">
        <f t="shared" si="465"/>
        <v>0</v>
      </c>
      <c r="BL2131" s="54">
        <f t="shared" si="470"/>
        <v>0</v>
      </c>
      <c r="BM2131" s="54">
        <f t="shared" si="471"/>
        <v>0</v>
      </c>
      <c r="BN2131" s="54" t="str">
        <f t="shared" si="472"/>
        <v>ne</v>
      </c>
      <c r="BO2131" s="54" t="str">
        <f t="shared" si="473"/>
        <v>ne</v>
      </c>
      <c r="BP2131" s="54" t="str">
        <f t="shared" si="473"/>
        <v>ne</v>
      </c>
      <c r="BQ2131" s="54" t="str">
        <f t="shared" si="474"/>
        <v>ne</v>
      </c>
      <c r="BR2131" s="54" t="str">
        <f t="shared" si="475"/>
        <v>ne</v>
      </c>
      <c r="BS2131" s="54" t="str">
        <f t="shared" si="466"/>
        <v>ne</v>
      </c>
    </row>
    <row r="2132" spans="2:71" x14ac:dyDescent="0.2">
      <c r="B2132" s="54" t="e">
        <f>VLOOKUP(E2132,'VPS1'!$J$10:$J$29,1,FALSE)</f>
        <v>#N/A</v>
      </c>
      <c r="C2132" s="131" t="str">
        <f t="shared" si="467"/>
        <v/>
      </c>
      <c r="D2132" s="132"/>
      <c r="E2132" s="132"/>
      <c r="F2132" s="55"/>
      <c r="G2132" s="132"/>
      <c r="H2132" s="132"/>
      <c r="I2132" s="132"/>
      <c r="J2132" s="132"/>
      <c r="K2132" s="132"/>
      <c r="L2132" s="133"/>
      <c r="M2132" s="134"/>
      <c r="N2132" s="132"/>
      <c r="O2132" s="132"/>
      <c r="P2132" s="134" t="str">
        <f t="shared" si="468"/>
        <v>nepildyti</v>
      </c>
      <c r="Q2132" s="135" t="str">
        <f t="shared" si="46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62"/>
        <v>0</v>
      </c>
      <c r="BH2132" s="54">
        <f t="shared" si="469"/>
        <v>0</v>
      </c>
      <c r="BI2132" s="54">
        <f t="shared" si="464"/>
        <v>0</v>
      </c>
      <c r="BJ2132" s="54">
        <f t="shared" si="463"/>
        <v>0</v>
      </c>
      <c r="BK2132" s="54">
        <f t="shared" si="465"/>
        <v>0</v>
      </c>
      <c r="BL2132" s="54">
        <f t="shared" si="470"/>
        <v>0</v>
      </c>
      <c r="BM2132" s="54">
        <f t="shared" si="471"/>
        <v>0</v>
      </c>
      <c r="BN2132" s="54" t="str">
        <f t="shared" si="472"/>
        <v>ne</v>
      </c>
      <c r="BO2132" s="54" t="str">
        <f t="shared" si="473"/>
        <v>ne</v>
      </c>
      <c r="BP2132" s="54" t="str">
        <f t="shared" si="473"/>
        <v>ne</v>
      </c>
      <c r="BQ2132" s="54" t="str">
        <f t="shared" si="474"/>
        <v>ne</v>
      </c>
      <c r="BR2132" s="54" t="str">
        <f t="shared" si="475"/>
        <v>ne</v>
      </c>
      <c r="BS2132" s="54" t="str">
        <f t="shared" si="466"/>
        <v>ne</v>
      </c>
    </row>
    <row r="2133" spans="2:71" x14ac:dyDescent="0.2">
      <c r="B2133" s="54" t="e">
        <f>VLOOKUP(E2133,'VPS1'!$J$10:$J$29,1,FALSE)</f>
        <v>#N/A</v>
      </c>
      <c r="C2133" s="131" t="str">
        <f t="shared" si="467"/>
        <v/>
      </c>
      <c r="D2133" s="132"/>
      <c r="E2133" s="132"/>
      <c r="F2133" s="55"/>
      <c r="G2133" s="132"/>
      <c r="H2133" s="132"/>
      <c r="I2133" s="132"/>
      <c r="J2133" s="132"/>
      <c r="K2133" s="132"/>
      <c r="L2133" s="133"/>
      <c r="M2133" s="134"/>
      <c r="N2133" s="132"/>
      <c r="O2133" s="132"/>
      <c r="P2133" s="134" t="str">
        <f t="shared" si="468"/>
        <v>nepildyti</v>
      </c>
      <c r="Q2133" s="135" t="str">
        <f t="shared" si="46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62"/>
        <v>0</v>
      </c>
      <c r="BH2133" s="54">
        <f t="shared" si="469"/>
        <v>0</v>
      </c>
      <c r="BI2133" s="54">
        <f t="shared" si="464"/>
        <v>0</v>
      </c>
      <c r="BJ2133" s="54">
        <f t="shared" si="463"/>
        <v>0</v>
      </c>
      <c r="BK2133" s="54">
        <f t="shared" si="465"/>
        <v>0</v>
      </c>
      <c r="BL2133" s="54">
        <f t="shared" si="470"/>
        <v>0</v>
      </c>
      <c r="BM2133" s="54">
        <f t="shared" si="471"/>
        <v>0</v>
      </c>
      <c r="BN2133" s="54" t="str">
        <f t="shared" si="472"/>
        <v>ne</v>
      </c>
      <c r="BO2133" s="54" t="str">
        <f t="shared" si="473"/>
        <v>ne</v>
      </c>
      <c r="BP2133" s="54" t="str">
        <f t="shared" si="473"/>
        <v>ne</v>
      </c>
      <c r="BQ2133" s="54" t="str">
        <f t="shared" si="474"/>
        <v>ne</v>
      </c>
      <c r="BR2133" s="54" t="str">
        <f t="shared" si="475"/>
        <v>ne</v>
      </c>
      <c r="BS2133" s="54" t="str">
        <f t="shared" si="466"/>
        <v>ne</v>
      </c>
    </row>
    <row r="2134" spans="2:71" x14ac:dyDescent="0.2">
      <c r="B2134" s="54" t="e">
        <f>VLOOKUP(E2134,'VPS1'!$J$10:$J$29,1,FALSE)</f>
        <v>#N/A</v>
      </c>
      <c r="C2134" s="131" t="str">
        <f t="shared" si="467"/>
        <v/>
      </c>
      <c r="D2134" s="132"/>
      <c r="E2134" s="132"/>
      <c r="F2134" s="55"/>
      <c r="G2134" s="132"/>
      <c r="H2134" s="132"/>
      <c r="I2134" s="132"/>
      <c r="J2134" s="132"/>
      <c r="K2134" s="132"/>
      <c r="L2134" s="133"/>
      <c r="M2134" s="134"/>
      <c r="N2134" s="132"/>
      <c r="O2134" s="132"/>
      <c r="P2134" s="134" t="str">
        <f t="shared" si="468"/>
        <v>nepildyti</v>
      </c>
      <c r="Q2134" s="135" t="str">
        <f t="shared" si="46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ref="BG2134:BG2197" si="476">IF($F2134&gt;0,YEAR($F2134),)</f>
        <v>0</v>
      </c>
      <c r="BH2134" s="54">
        <f t="shared" si="469"/>
        <v>0</v>
      </c>
      <c r="BI2134" s="54">
        <f t="shared" si="464"/>
        <v>0</v>
      </c>
      <c r="BJ2134" s="54">
        <f t="shared" ref="BJ2134:BJ2197" si="477">IF($AI2134&gt;0,YEAR($AI2134),)</f>
        <v>0</v>
      </c>
      <c r="BK2134" s="54">
        <f t="shared" si="465"/>
        <v>0</v>
      </c>
      <c r="BL2134" s="54">
        <f t="shared" si="470"/>
        <v>0</v>
      </c>
      <c r="BM2134" s="54">
        <f t="shared" si="471"/>
        <v>0</v>
      </c>
      <c r="BN2134" s="54" t="str">
        <f t="shared" si="472"/>
        <v>ne</v>
      </c>
      <c r="BO2134" s="54" t="str">
        <f t="shared" si="473"/>
        <v>ne</v>
      </c>
      <c r="BP2134" s="54" t="str">
        <f t="shared" si="473"/>
        <v>ne</v>
      </c>
      <c r="BQ2134" s="54" t="str">
        <f t="shared" si="474"/>
        <v>ne</v>
      </c>
      <c r="BR2134" s="54" t="str">
        <f t="shared" si="475"/>
        <v>ne</v>
      </c>
      <c r="BS2134" s="54" t="str">
        <f t="shared" si="466"/>
        <v>ne</v>
      </c>
    </row>
    <row r="2135" spans="2:71" x14ac:dyDescent="0.2">
      <c r="B2135" s="54" t="e">
        <f>VLOOKUP(E2135,'VPS1'!$J$10:$J$29,1,FALSE)</f>
        <v>#N/A</v>
      </c>
      <c r="C2135" s="131" t="str">
        <f t="shared" si="467"/>
        <v/>
      </c>
      <c r="D2135" s="132"/>
      <c r="E2135" s="132"/>
      <c r="F2135" s="55"/>
      <c r="G2135" s="132"/>
      <c r="H2135" s="132"/>
      <c r="I2135" s="132"/>
      <c r="J2135" s="132"/>
      <c r="K2135" s="132"/>
      <c r="L2135" s="133"/>
      <c r="M2135" s="134"/>
      <c r="N2135" s="132"/>
      <c r="O2135" s="132"/>
      <c r="P2135" s="134" t="str">
        <f t="shared" si="468"/>
        <v>nepildyti</v>
      </c>
      <c r="Q2135" s="135" t="str">
        <f t="shared" si="46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si="476"/>
        <v>0</v>
      </c>
      <c r="BH2135" s="54">
        <f t="shared" si="469"/>
        <v>0</v>
      </c>
      <c r="BI2135" s="54">
        <f t="shared" si="464"/>
        <v>0</v>
      </c>
      <c r="BJ2135" s="54">
        <f t="shared" si="477"/>
        <v>0</v>
      </c>
      <c r="BK2135" s="54">
        <f t="shared" si="465"/>
        <v>0</v>
      </c>
      <c r="BL2135" s="54">
        <f t="shared" si="470"/>
        <v>0</v>
      </c>
      <c r="BM2135" s="54">
        <f t="shared" si="471"/>
        <v>0</v>
      </c>
      <c r="BN2135" s="54" t="str">
        <f t="shared" si="472"/>
        <v>ne</v>
      </c>
      <c r="BO2135" s="54" t="str">
        <f t="shared" si="473"/>
        <v>ne</v>
      </c>
      <c r="BP2135" s="54" t="str">
        <f t="shared" si="473"/>
        <v>ne</v>
      </c>
      <c r="BQ2135" s="54" t="str">
        <f t="shared" si="474"/>
        <v>ne</v>
      </c>
      <c r="BR2135" s="54" t="str">
        <f t="shared" si="475"/>
        <v>ne</v>
      </c>
      <c r="BS2135" s="54" t="str">
        <f t="shared" si="466"/>
        <v>ne</v>
      </c>
    </row>
    <row r="2136" spans="2:71" x14ac:dyDescent="0.2">
      <c r="B2136" s="54" t="e">
        <f>VLOOKUP(E2136,'VPS1'!$J$10:$J$29,1,FALSE)</f>
        <v>#N/A</v>
      </c>
      <c r="C2136" s="131" t="str">
        <f t="shared" si="467"/>
        <v/>
      </c>
      <c r="D2136" s="132"/>
      <c r="E2136" s="132"/>
      <c r="F2136" s="55"/>
      <c r="G2136" s="132"/>
      <c r="H2136" s="132"/>
      <c r="I2136" s="132"/>
      <c r="J2136" s="132"/>
      <c r="K2136" s="132"/>
      <c r="L2136" s="133"/>
      <c r="M2136" s="134"/>
      <c r="N2136" s="132"/>
      <c r="O2136" s="132"/>
      <c r="P2136" s="134" t="str">
        <f t="shared" si="468"/>
        <v>nepildyti</v>
      </c>
      <c r="Q2136" s="135" t="str">
        <f t="shared" si="46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76"/>
        <v>0</v>
      </c>
      <c r="BH2136" s="54">
        <f t="shared" si="469"/>
        <v>0</v>
      </c>
      <c r="BI2136" s="54">
        <f t="shared" si="464"/>
        <v>0</v>
      </c>
      <c r="BJ2136" s="54">
        <f t="shared" si="477"/>
        <v>0</v>
      </c>
      <c r="BK2136" s="54">
        <f t="shared" si="465"/>
        <v>0</v>
      </c>
      <c r="BL2136" s="54">
        <f t="shared" si="470"/>
        <v>0</v>
      </c>
      <c r="BM2136" s="54">
        <f t="shared" si="471"/>
        <v>0</v>
      </c>
      <c r="BN2136" s="54" t="str">
        <f t="shared" si="472"/>
        <v>ne</v>
      </c>
      <c r="BO2136" s="54" t="str">
        <f t="shared" si="473"/>
        <v>ne</v>
      </c>
      <c r="BP2136" s="54" t="str">
        <f t="shared" si="473"/>
        <v>ne</v>
      </c>
      <c r="BQ2136" s="54" t="str">
        <f t="shared" si="474"/>
        <v>ne</v>
      </c>
      <c r="BR2136" s="54" t="str">
        <f t="shared" si="475"/>
        <v>ne</v>
      </c>
      <c r="BS2136" s="54" t="str">
        <f t="shared" si="466"/>
        <v>ne</v>
      </c>
    </row>
    <row r="2137" spans="2:71" x14ac:dyDescent="0.2">
      <c r="B2137" s="54" t="e">
        <f>VLOOKUP(E2137,'VPS1'!$J$10:$J$29,1,FALSE)</f>
        <v>#N/A</v>
      </c>
      <c r="C2137" s="131" t="str">
        <f t="shared" si="467"/>
        <v/>
      </c>
      <c r="D2137" s="132"/>
      <c r="E2137" s="132"/>
      <c r="F2137" s="55"/>
      <c r="G2137" s="132"/>
      <c r="H2137" s="132"/>
      <c r="I2137" s="132"/>
      <c r="J2137" s="132"/>
      <c r="K2137" s="132"/>
      <c r="L2137" s="133"/>
      <c r="M2137" s="134"/>
      <c r="N2137" s="132"/>
      <c r="O2137" s="132"/>
      <c r="P2137" s="134" t="str">
        <f t="shared" si="468"/>
        <v>nepildyti</v>
      </c>
      <c r="Q2137" s="135" t="str">
        <f t="shared" si="46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76"/>
        <v>0</v>
      </c>
      <c r="BH2137" s="54">
        <f t="shared" si="469"/>
        <v>0</v>
      </c>
      <c r="BI2137" s="54">
        <f t="shared" si="464"/>
        <v>0</v>
      </c>
      <c r="BJ2137" s="54">
        <f t="shared" si="477"/>
        <v>0</v>
      </c>
      <c r="BK2137" s="54">
        <f t="shared" si="465"/>
        <v>0</v>
      </c>
      <c r="BL2137" s="54">
        <f t="shared" si="470"/>
        <v>0</v>
      </c>
      <c r="BM2137" s="54">
        <f t="shared" si="471"/>
        <v>0</v>
      </c>
      <c r="BN2137" s="54" t="str">
        <f t="shared" si="472"/>
        <v>ne</v>
      </c>
      <c r="BO2137" s="54" t="str">
        <f t="shared" si="473"/>
        <v>ne</v>
      </c>
      <c r="BP2137" s="54" t="str">
        <f t="shared" si="473"/>
        <v>ne</v>
      </c>
      <c r="BQ2137" s="54" t="str">
        <f t="shared" si="474"/>
        <v>ne</v>
      </c>
      <c r="BR2137" s="54" t="str">
        <f t="shared" si="475"/>
        <v>ne</v>
      </c>
      <c r="BS2137" s="54" t="str">
        <f t="shared" si="466"/>
        <v>ne</v>
      </c>
    </row>
    <row r="2138" spans="2:71" x14ac:dyDescent="0.2">
      <c r="B2138" s="54" t="e">
        <f>VLOOKUP(E2138,'VPS1'!$J$10:$J$29,1,FALSE)</f>
        <v>#N/A</v>
      </c>
      <c r="C2138" s="131" t="str">
        <f t="shared" si="467"/>
        <v/>
      </c>
      <c r="D2138" s="132"/>
      <c r="E2138" s="132"/>
      <c r="F2138" s="55"/>
      <c r="G2138" s="132"/>
      <c r="H2138" s="132"/>
      <c r="I2138" s="132"/>
      <c r="J2138" s="132"/>
      <c r="K2138" s="132"/>
      <c r="L2138" s="133"/>
      <c r="M2138" s="134"/>
      <c r="N2138" s="132"/>
      <c r="O2138" s="132"/>
      <c r="P2138" s="134" t="str">
        <f t="shared" si="468"/>
        <v>nepildyti</v>
      </c>
      <c r="Q2138" s="135" t="str">
        <f t="shared" si="46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76"/>
        <v>0</v>
      </c>
      <c r="BH2138" s="54">
        <f t="shared" si="469"/>
        <v>0</v>
      </c>
      <c r="BI2138" s="54">
        <f t="shared" si="464"/>
        <v>0</v>
      </c>
      <c r="BJ2138" s="54">
        <f t="shared" si="477"/>
        <v>0</v>
      </c>
      <c r="BK2138" s="54">
        <f t="shared" si="465"/>
        <v>0</v>
      </c>
      <c r="BL2138" s="54">
        <f t="shared" si="470"/>
        <v>0</v>
      </c>
      <c r="BM2138" s="54">
        <f t="shared" si="471"/>
        <v>0</v>
      </c>
      <c r="BN2138" s="54" t="str">
        <f t="shared" si="472"/>
        <v>ne</v>
      </c>
      <c r="BO2138" s="54" t="str">
        <f t="shared" si="473"/>
        <v>ne</v>
      </c>
      <c r="BP2138" s="54" t="str">
        <f t="shared" si="473"/>
        <v>ne</v>
      </c>
      <c r="BQ2138" s="54" t="str">
        <f t="shared" si="474"/>
        <v>ne</v>
      </c>
      <c r="BR2138" s="54" t="str">
        <f t="shared" si="475"/>
        <v>ne</v>
      </c>
      <c r="BS2138" s="54" t="str">
        <f t="shared" si="466"/>
        <v>ne</v>
      </c>
    </row>
    <row r="2139" spans="2:71" x14ac:dyDescent="0.2">
      <c r="B2139" s="54" t="e">
        <f>VLOOKUP(E2139,'VPS1'!$J$10:$J$29,1,FALSE)</f>
        <v>#N/A</v>
      </c>
      <c r="C2139" s="131" t="str">
        <f t="shared" si="467"/>
        <v/>
      </c>
      <c r="D2139" s="132"/>
      <c r="E2139" s="132"/>
      <c r="F2139" s="55"/>
      <c r="G2139" s="132"/>
      <c r="H2139" s="132"/>
      <c r="I2139" s="132"/>
      <c r="J2139" s="132"/>
      <c r="K2139" s="132"/>
      <c r="L2139" s="133"/>
      <c r="M2139" s="134"/>
      <c r="N2139" s="132"/>
      <c r="O2139" s="132"/>
      <c r="P2139" s="134" t="str">
        <f t="shared" si="468"/>
        <v>nepildyti</v>
      </c>
      <c r="Q2139" s="135" t="str">
        <f t="shared" si="46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76"/>
        <v>0</v>
      </c>
      <c r="BH2139" s="54">
        <f t="shared" si="469"/>
        <v>0</v>
      </c>
      <c r="BI2139" s="54">
        <f t="shared" si="464"/>
        <v>0</v>
      </c>
      <c r="BJ2139" s="54">
        <f t="shared" si="477"/>
        <v>0</v>
      </c>
      <c r="BK2139" s="54">
        <f t="shared" si="465"/>
        <v>0</v>
      </c>
      <c r="BL2139" s="54">
        <f t="shared" si="470"/>
        <v>0</v>
      </c>
      <c r="BM2139" s="54">
        <f t="shared" si="471"/>
        <v>0</v>
      </c>
      <c r="BN2139" s="54" t="str">
        <f t="shared" si="472"/>
        <v>ne</v>
      </c>
      <c r="BO2139" s="54" t="str">
        <f t="shared" si="473"/>
        <v>ne</v>
      </c>
      <c r="BP2139" s="54" t="str">
        <f t="shared" si="473"/>
        <v>ne</v>
      </c>
      <c r="BQ2139" s="54" t="str">
        <f t="shared" si="474"/>
        <v>ne</v>
      </c>
      <c r="BR2139" s="54" t="str">
        <f t="shared" si="475"/>
        <v>ne</v>
      </c>
      <c r="BS2139" s="54" t="str">
        <f t="shared" si="466"/>
        <v>ne</v>
      </c>
    </row>
    <row r="2140" spans="2:71" x14ac:dyDescent="0.2">
      <c r="B2140" s="54" t="e">
        <f>VLOOKUP(E2140,'VPS1'!$J$10:$J$29,1,FALSE)</f>
        <v>#N/A</v>
      </c>
      <c r="C2140" s="131" t="str">
        <f t="shared" si="467"/>
        <v/>
      </c>
      <c r="D2140" s="132"/>
      <c r="E2140" s="132"/>
      <c r="F2140" s="55"/>
      <c r="G2140" s="132"/>
      <c r="H2140" s="132"/>
      <c r="I2140" s="132"/>
      <c r="J2140" s="132"/>
      <c r="K2140" s="132"/>
      <c r="L2140" s="133"/>
      <c r="M2140" s="134"/>
      <c r="N2140" s="132"/>
      <c r="O2140" s="132"/>
      <c r="P2140" s="134" t="str">
        <f t="shared" si="468"/>
        <v>nepildyti</v>
      </c>
      <c r="Q2140" s="135" t="str">
        <f t="shared" si="46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76"/>
        <v>0</v>
      </c>
      <c r="BH2140" s="54">
        <f t="shared" si="469"/>
        <v>0</v>
      </c>
      <c r="BI2140" s="54">
        <f t="shared" si="464"/>
        <v>0</v>
      </c>
      <c r="BJ2140" s="54">
        <f t="shared" si="477"/>
        <v>0</v>
      </c>
      <c r="BK2140" s="54">
        <f t="shared" si="465"/>
        <v>0</v>
      </c>
      <c r="BL2140" s="54">
        <f t="shared" si="470"/>
        <v>0</v>
      </c>
      <c r="BM2140" s="54">
        <f t="shared" si="471"/>
        <v>0</v>
      </c>
      <c r="BN2140" s="54" t="str">
        <f t="shared" si="472"/>
        <v>ne</v>
      </c>
      <c r="BO2140" s="54" t="str">
        <f t="shared" si="473"/>
        <v>ne</v>
      </c>
      <c r="BP2140" s="54" t="str">
        <f t="shared" si="473"/>
        <v>ne</v>
      </c>
      <c r="BQ2140" s="54" t="str">
        <f t="shared" si="474"/>
        <v>ne</v>
      </c>
      <c r="BR2140" s="54" t="str">
        <f t="shared" si="475"/>
        <v>ne</v>
      </c>
      <c r="BS2140" s="54" t="str">
        <f t="shared" si="466"/>
        <v>ne</v>
      </c>
    </row>
    <row r="2141" spans="2:71" x14ac:dyDescent="0.2">
      <c r="B2141" s="54" t="e">
        <f>VLOOKUP(E2141,'VPS1'!$J$10:$J$29,1,FALSE)</f>
        <v>#N/A</v>
      </c>
      <c r="C2141" s="131" t="str">
        <f t="shared" si="467"/>
        <v/>
      </c>
      <c r="D2141" s="132"/>
      <c r="E2141" s="132"/>
      <c r="F2141" s="55"/>
      <c r="G2141" s="132"/>
      <c r="H2141" s="132"/>
      <c r="I2141" s="132"/>
      <c r="J2141" s="132"/>
      <c r="K2141" s="132"/>
      <c r="L2141" s="133"/>
      <c r="M2141" s="134"/>
      <c r="N2141" s="132"/>
      <c r="O2141" s="132"/>
      <c r="P2141" s="134" t="str">
        <f t="shared" si="468"/>
        <v>nepildyti</v>
      </c>
      <c r="Q2141" s="135" t="str">
        <f t="shared" si="46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76"/>
        <v>0</v>
      </c>
      <c r="BH2141" s="54">
        <f t="shared" si="469"/>
        <v>0</v>
      </c>
      <c r="BI2141" s="54">
        <f t="shared" si="464"/>
        <v>0</v>
      </c>
      <c r="BJ2141" s="54">
        <f t="shared" si="477"/>
        <v>0</v>
      </c>
      <c r="BK2141" s="54">
        <f t="shared" si="465"/>
        <v>0</v>
      </c>
      <c r="BL2141" s="54">
        <f t="shared" si="470"/>
        <v>0</v>
      </c>
      <c r="BM2141" s="54">
        <f t="shared" si="471"/>
        <v>0</v>
      </c>
      <c r="BN2141" s="54" t="str">
        <f t="shared" si="472"/>
        <v>ne</v>
      </c>
      <c r="BO2141" s="54" t="str">
        <f t="shared" si="473"/>
        <v>ne</v>
      </c>
      <c r="BP2141" s="54" t="str">
        <f t="shared" si="473"/>
        <v>ne</v>
      </c>
      <c r="BQ2141" s="54" t="str">
        <f t="shared" si="474"/>
        <v>ne</v>
      </c>
      <c r="BR2141" s="54" t="str">
        <f t="shared" si="475"/>
        <v>ne</v>
      </c>
      <c r="BS2141" s="54" t="str">
        <f t="shared" si="466"/>
        <v>ne</v>
      </c>
    </row>
    <row r="2142" spans="2:71" x14ac:dyDescent="0.2">
      <c r="B2142" s="54" t="e">
        <f>VLOOKUP(E2142,'VPS1'!$J$10:$J$29,1,FALSE)</f>
        <v>#N/A</v>
      </c>
      <c r="C2142" s="131" t="str">
        <f t="shared" si="467"/>
        <v/>
      </c>
      <c r="D2142" s="132"/>
      <c r="E2142" s="132"/>
      <c r="F2142" s="55"/>
      <c r="G2142" s="132"/>
      <c r="H2142" s="132"/>
      <c r="I2142" s="132"/>
      <c r="J2142" s="132"/>
      <c r="K2142" s="132"/>
      <c r="L2142" s="133"/>
      <c r="M2142" s="134"/>
      <c r="N2142" s="132"/>
      <c r="O2142" s="132"/>
      <c r="P2142" s="134" t="str">
        <f t="shared" si="468"/>
        <v>nepildyti</v>
      </c>
      <c r="Q2142" s="135" t="str">
        <f t="shared" si="46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76"/>
        <v>0</v>
      </c>
      <c r="BH2142" s="54">
        <f t="shared" si="469"/>
        <v>0</v>
      </c>
      <c r="BI2142" s="54">
        <f t="shared" si="464"/>
        <v>0</v>
      </c>
      <c r="BJ2142" s="54">
        <f t="shared" si="477"/>
        <v>0</v>
      </c>
      <c r="BK2142" s="54">
        <f t="shared" si="465"/>
        <v>0</v>
      </c>
      <c r="BL2142" s="54">
        <f t="shared" si="470"/>
        <v>0</v>
      </c>
      <c r="BM2142" s="54">
        <f t="shared" si="471"/>
        <v>0</v>
      </c>
      <c r="BN2142" s="54" t="str">
        <f t="shared" si="472"/>
        <v>ne</v>
      </c>
      <c r="BO2142" s="54" t="str">
        <f t="shared" si="473"/>
        <v>ne</v>
      </c>
      <c r="BP2142" s="54" t="str">
        <f t="shared" si="473"/>
        <v>ne</v>
      </c>
      <c r="BQ2142" s="54" t="str">
        <f t="shared" si="474"/>
        <v>ne</v>
      </c>
      <c r="BR2142" s="54" t="str">
        <f t="shared" si="475"/>
        <v>ne</v>
      </c>
      <c r="BS2142" s="54" t="str">
        <f t="shared" si="466"/>
        <v>ne</v>
      </c>
    </row>
    <row r="2143" spans="2:71" x14ac:dyDescent="0.2">
      <c r="B2143" s="54" t="e">
        <f>VLOOKUP(E2143,'VPS1'!$J$10:$J$29,1,FALSE)</f>
        <v>#N/A</v>
      </c>
      <c r="C2143" s="131" t="str">
        <f t="shared" si="467"/>
        <v/>
      </c>
      <c r="D2143" s="132"/>
      <c r="E2143" s="132"/>
      <c r="F2143" s="55"/>
      <c r="G2143" s="132"/>
      <c r="H2143" s="132"/>
      <c r="I2143" s="132"/>
      <c r="J2143" s="132"/>
      <c r="K2143" s="132"/>
      <c r="L2143" s="133"/>
      <c r="M2143" s="134"/>
      <c r="N2143" s="132"/>
      <c r="O2143" s="132"/>
      <c r="P2143" s="134" t="str">
        <f t="shared" si="468"/>
        <v>nepildyti</v>
      </c>
      <c r="Q2143" s="135" t="str">
        <f t="shared" si="46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76"/>
        <v>0</v>
      </c>
      <c r="BH2143" s="54">
        <f t="shared" si="469"/>
        <v>0</v>
      </c>
      <c r="BI2143" s="54">
        <f t="shared" si="464"/>
        <v>0</v>
      </c>
      <c r="BJ2143" s="54">
        <f t="shared" si="477"/>
        <v>0</v>
      </c>
      <c r="BK2143" s="54">
        <f t="shared" si="465"/>
        <v>0</v>
      </c>
      <c r="BL2143" s="54">
        <f t="shared" si="470"/>
        <v>0</v>
      </c>
      <c r="BM2143" s="54">
        <f t="shared" si="471"/>
        <v>0</v>
      </c>
      <c r="BN2143" s="54" t="str">
        <f t="shared" si="472"/>
        <v>ne</v>
      </c>
      <c r="BO2143" s="54" t="str">
        <f t="shared" si="473"/>
        <v>ne</v>
      </c>
      <c r="BP2143" s="54" t="str">
        <f t="shared" si="473"/>
        <v>ne</v>
      </c>
      <c r="BQ2143" s="54" t="str">
        <f t="shared" si="474"/>
        <v>ne</v>
      </c>
      <c r="BR2143" s="54" t="str">
        <f t="shared" si="475"/>
        <v>ne</v>
      </c>
      <c r="BS2143" s="54" t="str">
        <f t="shared" si="466"/>
        <v>ne</v>
      </c>
    </row>
    <row r="2144" spans="2:71" x14ac:dyDescent="0.2">
      <c r="B2144" s="54" t="e">
        <f>VLOOKUP(E2144,'VPS1'!$J$10:$J$29,1,FALSE)</f>
        <v>#N/A</v>
      </c>
      <c r="C2144" s="131" t="str">
        <f t="shared" si="467"/>
        <v/>
      </c>
      <c r="D2144" s="132"/>
      <c r="E2144" s="132"/>
      <c r="F2144" s="55"/>
      <c r="G2144" s="132"/>
      <c r="H2144" s="132"/>
      <c r="I2144" s="132"/>
      <c r="J2144" s="132"/>
      <c r="K2144" s="132"/>
      <c r="L2144" s="133"/>
      <c r="M2144" s="134"/>
      <c r="N2144" s="132"/>
      <c r="O2144" s="132"/>
      <c r="P2144" s="134" t="str">
        <f t="shared" si="468"/>
        <v>nepildyti</v>
      </c>
      <c r="Q2144" s="135" t="str">
        <f t="shared" si="46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76"/>
        <v>0</v>
      </c>
      <c r="BH2144" s="54">
        <f t="shared" si="469"/>
        <v>0</v>
      </c>
      <c r="BI2144" s="54">
        <f t="shared" si="464"/>
        <v>0</v>
      </c>
      <c r="BJ2144" s="54">
        <f t="shared" si="477"/>
        <v>0</v>
      </c>
      <c r="BK2144" s="54">
        <f t="shared" si="465"/>
        <v>0</v>
      </c>
      <c r="BL2144" s="54">
        <f t="shared" si="470"/>
        <v>0</v>
      </c>
      <c r="BM2144" s="54">
        <f t="shared" si="471"/>
        <v>0</v>
      </c>
      <c r="BN2144" s="54" t="str">
        <f t="shared" si="472"/>
        <v>ne</v>
      </c>
      <c r="BO2144" s="54" t="str">
        <f t="shared" si="473"/>
        <v>ne</v>
      </c>
      <c r="BP2144" s="54" t="str">
        <f t="shared" si="473"/>
        <v>ne</v>
      </c>
      <c r="BQ2144" s="54" t="str">
        <f t="shared" si="474"/>
        <v>ne</v>
      </c>
      <c r="BR2144" s="54" t="str">
        <f t="shared" si="475"/>
        <v>ne</v>
      </c>
      <c r="BS2144" s="54" t="str">
        <f t="shared" si="466"/>
        <v>ne</v>
      </c>
    </row>
    <row r="2145" spans="2:71" x14ac:dyDescent="0.2">
      <c r="B2145" s="54" t="e">
        <f>VLOOKUP(E2145,'VPS1'!$J$10:$J$29,1,FALSE)</f>
        <v>#N/A</v>
      </c>
      <c r="C2145" s="131" t="str">
        <f t="shared" si="467"/>
        <v/>
      </c>
      <c r="D2145" s="132"/>
      <c r="E2145" s="132"/>
      <c r="F2145" s="55"/>
      <c r="G2145" s="132"/>
      <c r="H2145" s="132"/>
      <c r="I2145" s="132"/>
      <c r="J2145" s="132"/>
      <c r="K2145" s="132"/>
      <c r="L2145" s="133"/>
      <c r="M2145" s="134"/>
      <c r="N2145" s="132"/>
      <c r="O2145" s="132"/>
      <c r="P2145" s="134" t="str">
        <f t="shared" si="468"/>
        <v>nepildyti</v>
      </c>
      <c r="Q2145" s="135" t="str">
        <f t="shared" si="46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76"/>
        <v>0</v>
      </c>
      <c r="BH2145" s="54">
        <f t="shared" si="469"/>
        <v>0</v>
      </c>
      <c r="BI2145" s="54">
        <f t="shared" si="464"/>
        <v>0</v>
      </c>
      <c r="BJ2145" s="54">
        <f t="shared" si="477"/>
        <v>0</v>
      </c>
      <c r="BK2145" s="54">
        <f t="shared" si="465"/>
        <v>0</v>
      </c>
      <c r="BL2145" s="54">
        <f t="shared" si="470"/>
        <v>0</v>
      </c>
      <c r="BM2145" s="54">
        <f t="shared" si="471"/>
        <v>0</v>
      </c>
      <c r="BN2145" s="54" t="str">
        <f t="shared" si="472"/>
        <v>ne</v>
      </c>
      <c r="BO2145" s="54" t="str">
        <f t="shared" si="473"/>
        <v>ne</v>
      </c>
      <c r="BP2145" s="54" t="str">
        <f t="shared" si="473"/>
        <v>ne</v>
      </c>
      <c r="BQ2145" s="54" t="str">
        <f t="shared" si="474"/>
        <v>ne</v>
      </c>
      <c r="BR2145" s="54" t="str">
        <f t="shared" si="475"/>
        <v>ne</v>
      </c>
      <c r="BS2145" s="54" t="str">
        <f t="shared" si="466"/>
        <v>ne</v>
      </c>
    </row>
    <row r="2146" spans="2:71" x14ac:dyDescent="0.2">
      <c r="B2146" s="54" t="e">
        <f>VLOOKUP(E2146,'VPS1'!$J$10:$J$29,1,FALSE)</f>
        <v>#N/A</v>
      </c>
      <c r="C2146" s="131" t="str">
        <f t="shared" si="467"/>
        <v/>
      </c>
      <c r="D2146" s="132"/>
      <c r="E2146" s="132"/>
      <c r="F2146" s="55"/>
      <c r="G2146" s="132"/>
      <c r="H2146" s="132"/>
      <c r="I2146" s="132"/>
      <c r="J2146" s="132"/>
      <c r="K2146" s="132"/>
      <c r="L2146" s="133"/>
      <c r="M2146" s="134"/>
      <c r="N2146" s="132"/>
      <c r="O2146" s="132"/>
      <c r="P2146" s="134" t="str">
        <f t="shared" si="468"/>
        <v>nepildyti</v>
      </c>
      <c r="Q2146" s="135" t="str">
        <f t="shared" si="46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76"/>
        <v>0</v>
      </c>
      <c r="BH2146" s="54">
        <f t="shared" si="469"/>
        <v>0</v>
      </c>
      <c r="BI2146" s="54">
        <f t="shared" si="464"/>
        <v>0</v>
      </c>
      <c r="BJ2146" s="54">
        <f t="shared" si="477"/>
        <v>0</v>
      </c>
      <c r="BK2146" s="54">
        <f t="shared" si="465"/>
        <v>0</v>
      </c>
      <c r="BL2146" s="54">
        <f t="shared" si="470"/>
        <v>0</v>
      </c>
      <c r="BM2146" s="54">
        <f t="shared" si="471"/>
        <v>0</v>
      </c>
      <c r="BN2146" s="54" t="str">
        <f t="shared" si="472"/>
        <v>ne</v>
      </c>
      <c r="BO2146" s="54" t="str">
        <f t="shared" si="473"/>
        <v>ne</v>
      </c>
      <c r="BP2146" s="54" t="str">
        <f t="shared" si="473"/>
        <v>ne</v>
      </c>
      <c r="BQ2146" s="54" t="str">
        <f t="shared" si="474"/>
        <v>ne</v>
      </c>
      <c r="BR2146" s="54" t="str">
        <f t="shared" si="475"/>
        <v>ne</v>
      </c>
      <c r="BS2146" s="54" t="str">
        <f t="shared" si="466"/>
        <v>ne</v>
      </c>
    </row>
    <row r="2147" spans="2:71" x14ac:dyDescent="0.2">
      <c r="B2147" s="54" t="e">
        <f>VLOOKUP(E2147,'VPS1'!$J$10:$J$29,1,FALSE)</f>
        <v>#N/A</v>
      </c>
      <c r="C2147" s="131" t="str">
        <f t="shared" si="467"/>
        <v/>
      </c>
      <c r="D2147" s="132"/>
      <c r="E2147" s="132"/>
      <c r="F2147" s="55"/>
      <c r="G2147" s="132"/>
      <c r="H2147" s="132"/>
      <c r="I2147" s="132"/>
      <c r="J2147" s="132"/>
      <c r="K2147" s="132"/>
      <c r="L2147" s="133"/>
      <c r="M2147" s="134"/>
      <c r="N2147" s="132"/>
      <c r="O2147" s="132"/>
      <c r="P2147" s="134" t="str">
        <f t="shared" si="468"/>
        <v>nepildyti</v>
      </c>
      <c r="Q2147" s="135" t="str">
        <f t="shared" si="46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76"/>
        <v>0</v>
      </c>
      <c r="BH2147" s="54">
        <f t="shared" si="469"/>
        <v>0</v>
      </c>
      <c r="BI2147" s="54">
        <f t="shared" si="464"/>
        <v>0</v>
      </c>
      <c r="BJ2147" s="54">
        <f t="shared" si="477"/>
        <v>0</v>
      </c>
      <c r="BK2147" s="54">
        <f t="shared" si="465"/>
        <v>0</v>
      </c>
      <c r="BL2147" s="54">
        <f t="shared" si="470"/>
        <v>0</v>
      </c>
      <c r="BM2147" s="54">
        <f t="shared" si="471"/>
        <v>0</v>
      </c>
      <c r="BN2147" s="54" t="str">
        <f t="shared" si="472"/>
        <v>ne</v>
      </c>
      <c r="BO2147" s="54" t="str">
        <f t="shared" si="473"/>
        <v>ne</v>
      </c>
      <c r="BP2147" s="54" t="str">
        <f t="shared" si="473"/>
        <v>ne</v>
      </c>
      <c r="BQ2147" s="54" t="str">
        <f t="shared" si="474"/>
        <v>ne</v>
      </c>
      <c r="BR2147" s="54" t="str">
        <f t="shared" si="475"/>
        <v>ne</v>
      </c>
      <c r="BS2147" s="54" t="str">
        <f t="shared" si="466"/>
        <v>ne</v>
      </c>
    </row>
    <row r="2148" spans="2:71" x14ac:dyDescent="0.2">
      <c r="B2148" s="54" t="e">
        <f>VLOOKUP(E2148,'VPS1'!$J$10:$J$29,1,FALSE)</f>
        <v>#N/A</v>
      </c>
      <c r="C2148" s="131" t="str">
        <f t="shared" si="467"/>
        <v/>
      </c>
      <c r="D2148" s="132"/>
      <c r="E2148" s="132"/>
      <c r="F2148" s="55"/>
      <c r="G2148" s="132"/>
      <c r="H2148" s="132"/>
      <c r="I2148" s="132"/>
      <c r="J2148" s="132"/>
      <c r="K2148" s="132"/>
      <c r="L2148" s="133"/>
      <c r="M2148" s="134"/>
      <c r="N2148" s="132"/>
      <c r="O2148" s="132"/>
      <c r="P2148" s="134" t="str">
        <f t="shared" si="468"/>
        <v>nepildyti</v>
      </c>
      <c r="Q2148" s="135" t="str">
        <f t="shared" si="46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76"/>
        <v>0</v>
      </c>
      <c r="BH2148" s="54">
        <f t="shared" si="469"/>
        <v>0</v>
      </c>
      <c r="BI2148" s="54">
        <f t="shared" si="464"/>
        <v>0</v>
      </c>
      <c r="BJ2148" s="54">
        <f t="shared" si="477"/>
        <v>0</v>
      </c>
      <c r="BK2148" s="54">
        <f t="shared" si="465"/>
        <v>0</v>
      </c>
      <c r="BL2148" s="54">
        <f t="shared" si="470"/>
        <v>0</v>
      </c>
      <c r="BM2148" s="54">
        <f t="shared" si="471"/>
        <v>0</v>
      </c>
      <c r="BN2148" s="54" t="str">
        <f t="shared" si="472"/>
        <v>ne</v>
      </c>
      <c r="BO2148" s="54" t="str">
        <f t="shared" si="473"/>
        <v>ne</v>
      </c>
      <c r="BP2148" s="54" t="str">
        <f t="shared" si="473"/>
        <v>ne</v>
      </c>
      <c r="BQ2148" s="54" t="str">
        <f t="shared" si="474"/>
        <v>ne</v>
      </c>
      <c r="BR2148" s="54" t="str">
        <f t="shared" si="475"/>
        <v>ne</v>
      </c>
      <c r="BS2148" s="54" t="str">
        <f t="shared" si="466"/>
        <v>ne</v>
      </c>
    </row>
    <row r="2149" spans="2:71" x14ac:dyDescent="0.2">
      <c r="B2149" s="54" t="e">
        <f>VLOOKUP(E2149,'VPS1'!$J$10:$J$29,1,FALSE)</f>
        <v>#N/A</v>
      </c>
      <c r="C2149" s="131" t="str">
        <f t="shared" si="467"/>
        <v/>
      </c>
      <c r="D2149" s="132"/>
      <c r="E2149" s="132"/>
      <c r="F2149" s="55"/>
      <c r="G2149" s="132"/>
      <c r="H2149" s="132"/>
      <c r="I2149" s="132"/>
      <c r="J2149" s="132"/>
      <c r="K2149" s="132"/>
      <c r="L2149" s="133"/>
      <c r="M2149" s="134"/>
      <c r="N2149" s="132"/>
      <c r="O2149" s="132"/>
      <c r="P2149" s="134" t="str">
        <f t="shared" si="468"/>
        <v>nepildyti</v>
      </c>
      <c r="Q2149" s="135" t="str">
        <f t="shared" si="46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76"/>
        <v>0</v>
      </c>
      <c r="BH2149" s="54">
        <f t="shared" si="469"/>
        <v>0</v>
      </c>
      <c r="BI2149" s="54">
        <f t="shared" si="464"/>
        <v>0</v>
      </c>
      <c r="BJ2149" s="54">
        <f t="shared" si="477"/>
        <v>0</v>
      </c>
      <c r="BK2149" s="54">
        <f t="shared" si="465"/>
        <v>0</v>
      </c>
      <c r="BL2149" s="54">
        <f t="shared" si="470"/>
        <v>0</v>
      </c>
      <c r="BM2149" s="54">
        <f t="shared" si="471"/>
        <v>0</v>
      </c>
      <c r="BN2149" s="54" t="str">
        <f t="shared" si="472"/>
        <v>ne</v>
      </c>
      <c r="BO2149" s="54" t="str">
        <f t="shared" si="473"/>
        <v>ne</v>
      </c>
      <c r="BP2149" s="54" t="str">
        <f t="shared" si="473"/>
        <v>ne</v>
      </c>
      <c r="BQ2149" s="54" t="str">
        <f t="shared" si="474"/>
        <v>ne</v>
      </c>
      <c r="BR2149" s="54" t="str">
        <f t="shared" si="475"/>
        <v>ne</v>
      </c>
      <c r="BS2149" s="54" t="str">
        <f t="shared" si="466"/>
        <v>ne</v>
      </c>
    </row>
    <row r="2150" spans="2:71" x14ac:dyDescent="0.2">
      <c r="B2150" s="54" t="e">
        <f>VLOOKUP(E2150,'VPS1'!$J$10:$J$29,1,FALSE)</f>
        <v>#N/A</v>
      </c>
      <c r="C2150" s="131" t="str">
        <f t="shared" si="467"/>
        <v/>
      </c>
      <c r="D2150" s="132"/>
      <c r="E2150" s="132"/>
      <c r="F2150" s="55"/>
      <c r="G2150" s="132"/>
      <c r="H2150" s="132"/>
      <c r="I2150" s="132"/>
      <c r="J2150" s="132"/>
      <c r="K2150" s="132"/>
      <c r="L2150" s="133"/>
      <c r="M2150" s="134"/>
      <c r="N2150" s="132"/>
      <c r="O2150" s="132"/>
      <c r="P2150" s="134" t="str">
        <f t="shared" si="468"/>
        <v>nepildyti</v>
      </c>
      <c r="Q2150" s="135" t="str">
        <f t="shared" si="46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76"/>
        <v>0</v>
      </c>
      <c r="BH2150" s="54">
        <f t="shared" si="469"/>
        <v>0</v>
      </c>
      <c r="BI2150" s="54">
        <f t="shared" si="464"/>
        <v>0</v>
      </c>
      <c r="BJ2150" s="54">
        <f t="shared" si="477"/>
        <v>0</v>
      </c>
      <c r="BK2150" s="54">
        <f t="shared" si="465"/>
        <v>0</v>
      </c>
      <c r="BL2150" s="54">
        <f t="shared" si="470"/>
        <v>0</v>
      </c>
      <c r="BM2150" s="54">
        <f t="shared" si="471"/>
        <v>0</v>
      </c>
      <c r="BN2150" s="54" t="str">
        <f t="shared" si="472"/>
        <v>ne</v>
      </c>
      <c r="BO2150" s="54" t="str">
        <f t="shared" si="473"/>
        <v>ne</v>
      </c>
      <c r="BP2150" s="54" t="str">
        <f t="shared" si="473"/>
        <v>ne</v>
      </c>
      <c r="BQ2150" s="54" t="str">
        <f t="shared" si="474"/>
        <v>ne</v>
      </c>
      <c r="BR2150" s="54" t="str">
        <f t="shared" si="475"/>
        <v>ne</v>
      </c>
      <c r="BS2150" s="54" t="str">
        <f t="shared" si="466"/>
        <v>ne</v>
      </c>
    </row>
    <row r="2151" spans="2:71" x14ac:dyDescent="0.2">
      <c r="B2151" s="54" t="e">
        <f>VLOOKUP(E2151,'VPS1'!$J$10:$J$29,1,FALSE)</f>
        <v>#N/A</v>
      </c>
      <c r="C2151" s="131" t="str">
        <f t="shared" si="467"/>
        <v/>
      </c>
      <c r="D2151" s="132"/>
      <c r="E2151" s="132"/>
      <c r="F2151" s="55"/>
      <c r="G2151" s="132"/>
      <c r="H2151" s="132"/>
      <c r="I2151" s="132"/>
      <c r="J2151" s="132"/>
      <c r="K2151" s="132"/>
      <c r="L2151" s="133"/>
      <c r="M2151" s="134"/>
      <c r="N2151" s="132"/>
      <c r="O2151" s="132"/>
      <c r="P2151" s="134" t="str">
        <f t="shared" si="468"/>
        <v>nepildyti</v>
      </c>
      <c r="Q2151" s="135" t="str">
        <f t="shared" si="46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76"/>
        <v>0</v>
      </c>
      <c r="BH2151" s="54">
        <f t="shared" si="469"/>
        <v>0</v>
      </c>
      <c r="BI2151" s="54">
        <f t="shared" si="464"/>
        <v>0</v>
      </c>
      <c r="BJ2151" s="54">
        <f t="shared" si="477"/>
        <v>0</v>
      </c>
      <c r="BK2151" s="54">
        <f t="shared" si="465"/>
        <v>0</v>
      </c>
      <c r="BL2151" s="54">
        <f t="shared" si="470"/>
        <v>0</v>
      </c>
      <c r="BM2151" s="54">
        <f t="shared" si="471"/>
        <v>0</v>
      </c>
      <c r="BN2151" s="54" t="str">
        <f t="shared" si="472"/>
        <v>ne</v>
      </c>
      <c r="BO2151" s="54" t="str">
        <f t="shared" si="473"/>
        <v>ne</v>
      </c>
      <c r="BP2151" s="54" t="str">
        <f t="shared" si="473"/>
        <v>ne</v>
      </c>
      <c r="BQ2151" s="54" t="str">
        <f t="shared" si="474"/>
        <v>ne</v>
      </c>
      <c r="BR2151" s="54" t="str">
        <f t="shared" si="475"/>
        <v>ne</v>
      </c>
      <c r="BS2151" s="54" t="str">
        <f t="shared" si="466"/>
        <v>ne</v>
      </c>
    </row>
    <row r="2152" spans="2:71" x14ac:dyDescent="0.2">
      <c r="B2152" s="54" t="e">
        <f>VLOOKUP(E2152,'VPS1'!$J$10:$J$29,1,FALSE)</f>
        <v>#N/A</v>
      </c>
      <c r="C2152" s="131" t="str">
        <f t="shared" si="467"/>
        <v/>
      </c>
      <c r="D2152" s="132"/>
      <c r="E2152" s="132"/>
      <c r="F2152" s="55"/>
      <c r="G2152" s="132"/>
      <c r="H2152" s="132"/>
      <c r="I2152" s="132"/>
      <c r="J2152" s="132"/>
      <c r="K2152" s="132"/>
      <c r="L2152" s="133"/>
      <c r="M2152" s="134"/>
      <c r="N2152" s="132"/>
      <c r="O2152" s="132"/>
      <c r="P2152" s="134" t="str">
        <f t="shared" si="468"/>
        <v>nepildyti</v>
      </c>
      <c r="Q2152" s="135" t="str">
        <f t="shared" si="46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76"/>
        <v>0</v>
      </c>
      <c r="BH2152" s="54">
        <f t="shared" si="469"/>
        <v>0</v>
      </c>
      <c r="BI2152" s="54">
        <f t="shared" si="464"/>
        <v>0</v>
      </c>
      <c r="BJ2152" s="54">
        <f t="shared" si="477"/>
        <v>0</v>
      </c>
      <c r="BK2152" s="54">
        <f t="shared" si="465"/>
        <v>0</v>
      </c>
      <c r="BL2152" s="54">
        <f t="shared" si="470"/>
        <v>0</v>
      </c>
      <c r="BM2152" s="54">
        <f t="shared" si="471"/>
        <v>0</v>
      </c>
      <c r="BN2152" s="54" t="str">
        <f t="shared" si="472"/>
        <v>ne</v>
      </c>
      <c r="BO2152" s="54" t="str">
        <f t="shared" si="473"/>
        <v>ne</v>
      </c>
      <c r="BP2152" s="54" t="str">
        <f t="shared" si="473"/>
        <v>ne</v>
      </c>
      <c r="BQ2152" s="54" t="str">
        <f t="shared" si="474"/>
        <v>ne</v>
      </c>
      <c r="BR2152" s="54" t="str">
        <f t="shared" si="475"/>
        <v>ne</v>
      </c>
      <c r="BS2152" s="54" t="str">
        <f t="shared" si="466"/>
        <v>ne</v>
      </c>
    </row>
    <row r="2153" spans="2:71" x14ac:dyDescent="0.2">
      <c r="B2153" s="54" t="e">
        <f>VLOOKUP(E2153,'VPS1'!$J$10:$J$29,1,FALSE)</f>
        <v>#N/A</v>
      </c>
      <c r="C2153" s="131" t="str">
        <f t="shared" si="467"/>
        <v/>
      </c>
      <c r="D2153" s="132"/>
      <c r="E2153" s="132"/>
      <c r="F2153" s="55"/>
      <c r="G2153" s="132"/>
      <c r="H2153" s="132"/>
      <c r="I2153" s="132"/>
      <c r="J2153" s="132"/>
      <c r="K2153" s="132"/>
      <c r="L2153" s="133"/>
      <c r="M2153" s="134"/>
      <c r="N2153" s="132"/>
      <c r="O2153" s="132"/>
      <c r="P2153" s="134" t="str">
        <f t="shared" si="468"/>
        <v>nepildyti</v>
      </c>
      <c r="Q2153" s="135" t="str">
        <f t="shared" si="46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76"/>
        <v>0</v>
      </c>
      <c r="BH2153" s="54">
        <f t="shared" si="469"/>
        <v>0</v>
      </c>
      <c r="BI2153" s="54">
        <f t="shared" si="464"/>
        <v>0</v>
      </c>
      <c r="BJ2153" s="54">
        <f t="shared" si="477"/>
        <v>0</v>
      </c>
      <c r="BK2153" s="54">
        <f t="shared" si="465"/>
        <v>0</v>
      </c>
      <c r="BL2153" s="54">
        <f t="shared" si="470"/>
        <v>0</v>
      </c>
      <c r="BM2153" s="54">
        <f t="shared" si="471"/>
        <v>0</v>
      </c>
      <c r="BN2153" s="54" t="str">
        <f t="shared" si="472"/>
        <v>ne</v>
      </c>
      <c r="BO2153" s="54" t="str">
        <f t="shared" si="473"/>
        <v>ne</v>
      </c>
      <c r="BP2153" s="54" t="str">
        <f t="shared" si="473"/>
        <v>ne</v>
      </c>
      <c r="BQ2153" s="54" t="str">
        <f t="shared" si="474"/>
        <v>ne</v>
      </c>
      <c r="BR2153" s="54" t="str">
        <f t="shared" si="475"/>
        <v>ne</v>
      </c>
      <c r="BS2153" s="54" t="str">
        <f t="shared" si="466"/>
        <v>ne</v>
      </c>
    </row>
    <row r="2154" spans="2:71" x14ac:dyDescent="0.2">
      <c r="B2154" s="54" t="e">
        <f>VLOOKUP(E2154,'VPS1'!$J$10:$J$29,1,FALSE)</f>
        <v>#N/A</v>
      </c>
      <c r="C2154" s="131" t="str">
        <f t="shared" si="467"/>
        <v/>
      </c>
      <c r="D2154" s="132"/>
      <c r="E2154" s="132"/>
      <c r="F2154" s="55"/>
      <c r="G2154" s="132"/>
      <c r="H2154" s="132"/>
      <c r="I2154" s="132"/>
      <c r="J2154" s="132"/>
      <c r="K2154" s="132"/>
      <c r="L2154" s="133"/>
      <c r="M2154" s="134"/>
      <c r="N2154" s="132"/>
      <c r="O2154" s="132"/>
      <c r="P2154" s="134" t="str">
        <f t="shared" si="468"/>
        <v>nepildyti</v>
      </c>
      <c r="Q2154" s="135" t="str">
        <f t="shared" si="46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76"/>
        <v>0</v>
      </c>
      <c r="BH2154" s="54">
        <f t="shared" si="469"/>
        <v>0</v>
      </c>
      <c r="BI2154" s="54">
        <f t="shared" si="464"/>
        <v>0</v>
      </c>
      <c r="BJ2154" s="54">
        <f t="shared" si="477"/>
        <v>0</v>
      </c>
      <c r="BK2154" s="54">
        <f t="shared" si="465"/>
        <v>0</v>
      </c>
      <c r="BL2154" s="54">
        <f t="shared" si="470"/>
        <v>0</v>
      </c>
      <c r="BM2154" s="54">
        <f t="shared" si="471"/>
        <v>0</v>
      </c>
      <c r="BN2154" s="54" t="str">
        <f t="shared" si="472"/>
        <v>ne</v>
      </c>
      <c r="BO2154" s="54" t="str">
        <f t="shared" si="473"/>
        <v>ne</v>
      </c>
      <c r="BP2154" s="54" t="str">
        <f t="shared" si="473"/>
        <v>ne</v>
      </c>
      <c r="BQ2154" s="54" t="str">
        <f t="shared" si="474"/>
        <v>ne</v>
      </c>
      <c r="BR2154" s="54" t="str">
        <f t="shared" si="475"/>
        <v>ne</v>
      </c>
      <c r="BS2154" s="54" t="str">
        <f t="shared" si="466"/>
        <v>ne</v>
      </c>
    </row>
    <row r="2155" spans="2:71" x14ac:dyDescent="0.2">
      <c r="B2155" s="54" t="e">
        <f>VLOOKUP(E2155,'VPS1'!$J$10:$J$29,1,FALSE)</f>
        <v>#N/A</v>
      </c>
      <c r="C2155" s="131" t="str">
        <f t="shared" si="467"/>
        <v/>
      </c>
      <c r="D2155" s="132"/>
      <c r="E2155" s="132"/>
      <c r="F2155" s="55"/>
      <c r="G2155" s="132"/>
      <c r="H2155" s="132"/>
      <c r="I2155" s="132"/>
      <c r="J2155" s="132"/>
      <c r="K2155" s="132"/>
      <c r="L2155" s="133"/>
      <c r="M2155" s="134"/>
      <c r="N2155" s="132"/>
      <c r="O2155" s="132"/>
      <c r="P2155" s="134" t="str">
        <f t="shared" si="468"/>
        <v>nepildyti</v>
      </c>
      <c r="Q2155" s="135" t="str">
        <f t="shared" si="46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76"/>
        <v>0</v>
      </c>
      <c r="BH2155" s="54">
        <f t="shared" si="469"/>
        <v>0</v>
      </c>
      <c r="BI2155" s="54">
        <f t="shared" si="464"/>
        <v>0</v>
      </c>
      <c r="BJ2155" s="54">
        <f t="shared" si="477"/>
        <v>0</v>
      </c>
      <c r="BK2155" s="54">
        <f t="shared" si="465"/>
        <v>0</v>
      </c>
      <c r="BL2155" s="54">
        <f t="shared" si="470"/>
        <v>0</v>
      </c>
      <c r="BM2155" s="54">
        <f t="shared" si="471"/>
        <v>0</v>
      </c>
      <c r="BN2155" s="54" t="str">
        <f t="shared" si="472"/>
        <v>ne</v>
      </c>
      <c r="BO2155" s="54" t="str">
        <f t="shared" si="473"/>
        <v>ne</v>
      </c>
      <c r="BP2155" s="54" t="str">
        <f t="shared" si="473"/>
        <v>ne</v>
      </c>
      <c r="BQ2155" s="54" t="str">
        <f t="shared" si="474"/>
        <v>ne</v>
      </c>
      <c r="BR2155" s="54" t="str">
        <f t="shared" si="475"/>
        <v>ne</v>
      </c>
      <c r="BS2155" s="54" t="str">
        <f t="shared" si="466"/>
        <v>ne</v>
      </c>
    </row>
    <row r="2156" spans="2:71" x14ac:dyDescent="0.2">
      <c r="B2156" s="54" t="e">
        <f>VLOOKUP(E2156,'VPS1'!$J$10:$J$29,1,FALSE)</f>
        <v>#N/A</v>
      </c>
      <c r="C2156" s="131" t="str">
        <f t="shared" si="467"/>
        <v/>
      </c>
      <c r="D2156" s="132"/>
      <c r="E2156" s="132"/>
      <c r="F2156" s="55"/>
      <c r="G2156" s="132"/>
      <c r="H2156" s="132"/>
      <c r="I2156" s="132"/>
      <c r="J2156" s="132"/>
      <c r="K2156" s="132"/>
      <c r="L2156" s="133"/>
      <c r="M2156" s="134"/>
      <c r="N2156" s="132"/>
      <c r="O2156" s="132"/>
      <c r="P2156" s="134" t="str">
        <f t="shared" si="468"/>
        <v>nepildyti</v>
      </c>
      <c r="Q2156" s="135" t="str">
        <f t="shared" si="46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76"/>
        <v>0</v>
      </c>
      <c r="BH2156" s="54">
        <f t="shared" si="469"/>
        <v>0</v>
      </c>
      <c r="BI2156" s="54">
        <f t="shared" si="464"/>
        <v>0</v>
      </c>
      <c r="BJ2156" s="54">
        <f t="shared" si="477"/>
        <v>0</v>
      </c>
      <c r="BK2156" s="54">
        <f t="shared" si="465"/>
        <v>0</v>
      </c>
      <c r="BL2156" s="54">
        <f t="shared" si="470"/>
        <v>0</v>
      </c>
      <c r="BM2156" s="54">
        <f t="shared" si="471"/>
        <v>0</v>
      </c>
      <c r="BN2156" s="54" t="str">
        <f t="shared" si="472"/>
        <v>ne</v>
      </c>
      <c r="BO2156" s="54" t="str">
        <f t="shared" si="473"/>
        <v>ne</v>
      </c>
      <c r="BP2156" s="54" t="str">
        <f t="shared" si="473"/>
        <v>ne</v>
      </c>
      <c r="BQ2156" s="54" t="str">
        <f t="shared" si="474"/>
        <v>ne</v>
      </c>
      <c r="BR2156" s="54" t="str">
        <f t="shared" si="475"/>
        <v>ne</v>
      </c>
      <c r="BS2156" s="54" t="str">
        <f t="shared" si="466"/>
        <v>ne</v>
      </c>
    </row>
    <row r="2157" spans="2:71" x14ac:dyDescent="0.2">
      <c r="B2157" s="54" t="e">
        <f>VLOOKUP(E2157,'VPS1'!$J$10:$J$29,1,FALSE)</f>
        <v>#N/A</v>
      </c>
      <c r="C2157" s="131" t="str">
        <f t="shared" si="467"/>
        <v/>
      </c>
      <c r="D2157" s="132"/>
      <c r="E2157" s="132"/>
      <c r="F2157" s="55"/>
      <c r="G2157" s="132"/>
      <c r="H2157" s="132"/>
      <c r="I2157" s="132"/>
      <c r="J2157" s="132"/>
      <c r="K2157" s="132"/>
      <c r="L2157" s="133"/>
      <c r="M2157" s="134"/>
      <c r="N2157" s="132"/>
      <c r="O2157" s="132"/>
      <c r="P2157" s="134" t="str">
        <f t="shared" si="468"/>
        <v>nepildyti</v>
      </c>
      <c r="Q2157" s="135" t="str">
        <f t="shared" si="46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76"/>
        <v>0</v>
      </c>
      <c r="BH2157" s="54">
        <f t="shared" si="469"/>
        <v>0</v>
      </c>
      <c r="BI2157" s="54">
        <f t="shared" si="464"/>
        <v>0</v>
      </c>
      <c r="BJ2157" s="54">
        <f t="shared" si="477"/>
        <v>0</v>
      </c>
      <c r="BK2157" s="54">
        <f t="shared" si="465"/>
        <v>0</v>
      </c>
      <c r="BL2157" s="54">
        <f t="shared" si="470"/>
        <v>0</v>
      </c>
      <c r="BM2157" s="54">
        <f t="shared" si="471"/>
        <v>0</v>
      </c>
      <c r="BN2157" s="54" t="str">
        <f t="shared" si="472"/>
        <v>ne</v>
      </c>
      <c r="BO2157" s="54" t="str">
        <f t="shared" si="473"/>
        <v>ne</v>
      </c>
      <c r="BP2157" s="54" t="str">
        <f t="shared" si="473"/>
        <v>ne</v>
      </c>
      <c r="BQ2157" s="54" t="str">
        <f t="shared" si="474"/>
        <v>ne</v>
      </c>
      <c r="BR2157" s="54" t="str">
        <f t="shared" si="475"/>
        <v>ne</v>
      </c>
      <c r="BS2157" s="54" t="str">
        <f t="shared" si="466"/>
        <v>ne</v>
      </c>
    </row>
    <row r="2158" spans="2:71" x14ac:dyDescent="0.2">
      <c r="B2158" s="54" t="e">
        <f>VLOOKUP(E2158,'VPS1'!$J$10:$J$29,1,FALSE)</f>
        <v>#N/A</v>
      </c>
      <c r="C2158" s="131" t="str">
        <f t="shared" si="467"/>
        <v/>
      </c>
      <c r="D2158" s="132"/>
      <c r="E2158" s="132"/>
      <c r="F2158" s="55"/>
      <c r="G2158" s="132"/>
      <c r="H2158" s="132"/>
      <c r="I2158" s="132"/>
      <c r="J2158" s="132"/>
      <c r="K2158" s="132"/>
      <c r="L2158" s="133"/>
      <c r="M2158" s="134"/>
      <c r="N2158" s="132"/>
      <c r="O2158" s="132"/>
      <c r="P2158" s="134" t="str">
        <f t="shared" si="468"/>
        <v>nepildyti</v>
      </c>
      <c r="Q2158" s="135" t="str">
        <f t="shared" si="46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76"/>
        <v>0</v>
      </c>
      <c r="BH2158" s="54">
        <f t="shared" si="469"/>
        <v>0</v>
      </c>
      <c r="BI2158" s="54">
        <f t="shared" si="464"/>
        <v>0</v>
      </c>
      <c r="BJ2158" s="54">
        <f t="shared" si="477"/>
        <v>0</v>
      </c>
      <c r="BK2158" s="54">
        <f t="shared" si="465"/>
        <v>0</v>
      </c>
      <c r="BL2158" s="54">
        <f t="shared" si="470"/>
        <v>0</v>
      </c>
      <c r="BM2158" s="54">
        <f t="shared" si="471"/>
        <v>0</v>
      </c>
      <c r="BN2158" s="54" t="str">
        <f t="shared" si="472"/>
        <v>ne</v>
      </c>
      <c r="BO2158" s="54" t="str">
        <f t="shared" si="473"/>
        <v>ne</v>
      </c>
      <c r="BP2158" s="54" t="str">
        <f t="shared" si="473"/>
        <v>ne</v>
      </c>
      <c r="BQ2158" s="54" t="str">
        <f t="shared" si="474"/>
        <v>ne</v>
      </c>
      <c r="BR2158" s="54" t="str">
        <f t="shared" si="475"/>
        <v>ne</v>
      </c>
      <c r="BS2158" s="54" t="str">
        <f t="shared" si="466"/>
        <v>ne</v>
      </c>
    </row>
    <row r="2159" spans="2:71" x14ac:dyDescent="0.2">
      <c r="B2159" s="54" t="e">
        <f>VLOOKUP(E2159,'VPS1'!$J$10:$J$29,1,FALSE)</f>
        <v>#N/A</v>
      </c>
      <c r="C2159" s="131" t="str">
        <f t="shared" si="467"/>
        <v/>
      </c>
      <c r="D2159" s="132"/>
      <c r="E2159" s="132"/>
      <c r="F2159" s="55"/>
      <c r="G2159" s="132"/>
      <c r="H2159" s="132"/>
      <c r="I2159" s="132"/>
      <c r="J2159" s="132"/>
      <c r="K2159" s="132"/>
      <c r="L2159" s="133"/>
      <c r="M2159" s="134"/>
      <c r="N2159" s="132"/>
      <c r="O2159" s="132"/>
      <c r="P2159" s="134" t="str">
        <f t="shared" si="468"/>
        <v>nepildyti</v>
      </c>
      <c r="Q2159" s="135" t="str">
        <f t="shared" si="46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76"/>
        <v>0</v>
      </c>
      <c r="BH2159" s="54">
        <f t="shared" si="469"/>
        <v>0</v>
      </c>
      <c r="BI2159" s="54">
        <f t="shared" si="464"/>
        <v>0</v>
      </c>
      <c r="BJ2159" s="54">
        <f t="shared" si="477"/>
        <v>0</v>
      </c>
      <c r="BK2159" s="54">
        <f t="shared" si="465"/>
        <v>0</v>
      </c>
      <c r="BL2159" s="54">
        <f t="shared" si="470"/>
        <v>0</v>
      </c>
      <c r="BM2159" s="54">
        <f t="shared" si="471"/>
        <v>0</v>
      </c>
      <c r="BN2159" s="54" t="str">
        <f t="shared" si="472"/>
        <v>ne</v>
      </c>
      <c r="BO2159" s="54" t="str">
        <f t="shared" si="473"/>
        <v>ne</v>
      </c>
      <c r="BP2159" s="54" t="str">
        <f t="shared" si="473"/>
        <v>ne</v>
      </c>
      <c r="BQ2159" s="54" t="str">
        <f t="shared" si="474"/>
        <v>ne</v>
      </c>
      <c r="BR2159" s="54" t="str">
        <f t="shared" si="475"/>
        <v>ne</v>
      </c>
      <c r="BS2159" s="54" t="str">
        <f t="shared" si="466"/>
        <v>ne</v>
      </c>
    </row>
    <row r="2160" spans="2:71" x14ac:dyDescent="0.2">
      <c r="B2160" s="54" t="e">
        <f>VLOOKUP(E2160,'VPS1'!$J$10:$J$29,1,FALSE)</f>
        <v>#N/A</v>
      </c>
      <c r="C2160" s="131" t="str">
        <f t="shared" si="467"/>
        <v/>
      </c>
      <c r="D2160" s="132"/>
      <c r="E2160" s="132"/>
      <c r="F2160" s="55"/>
      <c r="G2160" s="132"/>
      <c r="H2160" s="132"/>
      <c r="I2160" s="132"/>
      <c r="J2160" s="132"/>
      <c r="K2160" s="132"/>
      <c r="L2160" s="133"/>
      <c r="M2160" s="134"/>
      <c r="N2160" s="132"/>
      <c r="O2160" s="132"/>
      <c r="P2160" s="134" t="str">
        <f t="shared" si="468"/>
        <v>nepildyti</v>
      </c>
      <c r="Q2160" s="135" t="str">
        <f t="shared" si="46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76"/>
        <v>0</v>
      </c>
      <c r="BH2160" s="54">
        <f t="shared" si="469"/>
        <v>0</v>
      </c>
      <c r="BI2160" s="54">
        <f t="shared" si="464"/>
        <v>0</v>
      </c>
      <c r="BJ2160" s="54">
        <f t="shared" si="477"/>
        <v>0</v>
      </c>
      <c r="BK2160" s="54">
        <f t="shared" si="465"/>
        <v>0</v>
      </c>
      <c r="BL2160" s="54">
        <f t="shared" si="470"/>
        <v>0</v>
      </c>
      <c r="BM2160" s="54">
        <f t="shared" si="471"/>
        <v>0</v>
      </c>
      <c r="BN2160" s="54" t="str">
        <f t="shared" si="472"/>
        <v>ne</v>
      </c>
      <c r="BO2160" s="54" t="str">
        <f t="shared" si="473"/>
        <v>ne</v>
      </c>
      <c r="BP2160" s="54" t="str">
        <f t="shared" si="473"/>
        <v>ne</v>
      </c>
      <c r="BQ2160" s="54" t="str">
        <f t="shared" si="474"/>
        <v>ne</v>
      </c>
      <c r="BR2160" s="54" t="str">
        <f t="shared" si="475"/>
        <v>ne</v>
      </c>
      <c r="BS2160" s="54" t="str">
        <f t="shared" si="466"/>
        <v>ne</v>
      </c>
    </row>
    <row r="2161" spans="2:71" x14ac:dyDescent="0.2">
      <c r="B2161" s="54" t="e">
        <f>VLOOKUP(E2161,'VPS1'!$J$10:$J$29,1,FALSE)</f>
        <v>#N/A</v>
      </c>
      <c r="C2161" s="131" t="str">
        <f t="shared" si="467"/>
        <v/>
      </c>
      <c r="D2161" s="132"/>
      <c r="E2161" s="132"/>
      <c r="F2161" s="55"/>
      <c r="G2161" s="132"/>
      <c r="H2161" s="132"/>
      <c r="I2161" s="132"/>
      <c r="J2161" s="132"/>
      <c r="K2161" s="132"/>
      <c r="L2161" s="133"/>
      <c r="M2161" s="134"/>
      <c r="N2161" s="132"/>
      <c r="O2161" s="132"/>
      <c r="P2161" s="134" t="str">
        <f t="shared" si="468"/>
        <v>nepildyti</v>
      </c>
      <c r="Q2161" s="135" t="str">
        <f t="shared" si="46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76"/>
        <v>0</v>
      </c>
      <c r="BH2161" s="54">
        <f t="shared" si="469"/>
        <v>0</v>
      </c>
      <c r="BI2161" s="54">
        <f t="shared" si="464"/>
        <v>0</v>
      </c>
      <c r="BJ2161" s="54">
        <f t="shared" si="477"/>
        <v>0</v>
      </c>
      <c r="BK2161" s="54">
        <f t="shared" si="465"/>
        <v>0</v>
      </c>
      <c r="BL2161" s="54">
        <f t="shared" si="470"/>
        <v>0</v>
      </c>
      <c r="BM2161" s="54">
        <f t="shared" si="471"/>
        <v>0</v>
      </c>
      <c r="BN2161" s="54" t="str">
        <f t="shared" si="472"/>
        <v>ne</v>
      </c>
      <c r="BO2161" s="54" t="str">
        <f t="shared" si="473"/>
        <v>ne</v>
      </c>
      <c r="BP2161" s="54" t="str">
        <f t="shared" si="473"/>
        <v>ne</v>
      </c>
      <c r="BQ2161" s="54" t="str">
        <f t="shared" si="474"/>
        <v>ne</v>
      </c>
      <c r="BR2161" s="54" t="str">
        <f t="shared" si="475"/>
        <v>ne</v>
      </c>
      <c r="BS2161" s="54" t="str">
        <f t="shared" si="466"/>
        <v>ne</v>
      </c>
    </row>
    <row r="2162" spans="2:71" x14ac:dyDescent="0.2">
      <c r="B2162" s="54" t="e">
        <f>VLOOKUP(E2162,'VPS1'!$J$10:$J$29,1,FALSE)</f>
        <v>#N/A</v>
      </c>
      <c r="C2162" s="131" t="str">
        <f t="shared" si="467"/>
        <v/>
      </c>
      <c r="D2162" s="132"/>
      <c r="E2162" s="132"/>
      <c r="F2162" s="55"/>
      <c r="G2162" s="132"/>
      <c r="H2162" s="132"/>
      <c r="I2162" s="132"/>
      <c r="J2162" s="132"/>
      <c r="K2162" s="132"/>
      <c r="L2162" s="133"/>
      <c r="M2162" s="134"/>
      <c r="N2162" s="132"/>
      <c r="O2162" s="132"/>
      <c r="P2162" s="134" t="str">
        <f t="shared" si="468"/>
        <v>nepildyti</v>
      </c>
      <c r="Q2162" s="135" t="str">
        <f t="shared" si="46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76"/>
        <v>0</v>
      </c>
      <c r="BH2162" s="54">
        <f t="shared" si="469"/>
        <v>0</v>
      </c>
      <c r="BI2162" s="54">
        <f t="shared" si="464"/>
        <v>0</v>
      </c>
      <c r="BJ2162" s="54">
        <f t="shared" si="477"/>
        <v>0</v>
      </c>
      <c r="BK2162" s="54">
        <f t="shared" si="465"/>
        <v>0</v>
      </c>
      <c r="BL2162" s="54">
        <f t="shared" si="470"/>
        <v>0</v>
      </c>
      <c r="BM2162" s="54">
        <f t="shared" si="471"/>
        <v>0</v>
      </c>
      <c r="BN2162" s="54" t="str">
        <f t="shared" si="472"/>
        <v>ne</v>
      </c>
      <c r="BO2162" s="54" t="str">
        <f t="shared" si="473"/>
        <v>ne</v>
      </c>
      <c r="BP2162" s="54" t="str">
        <f t="shared" si="473"/>
        <v>ne</v>
      </c>
      <c r="BQ2162" s="54" t="str">
        <f t="shared" si="474"/>
        <v>ne</v>
      </c>
      <c r="BR2162" s="54" t="str">
        <f t="shared" si="475"/>
        <v>ne</v>
      </c>
      <c r="BS2162" s="54" t="str">
        <f t="shared" si="466"/>
        <v>ne</v>
      </c>
    </row>
    <row r="2163" spans="2:71" x14ac:dyDescent="0.2">
      <c r="B2163" s="54" t="e">
        <f>VLOOKUP(E2163,'VPS1'!$J$10:$J$29,1,FALSE)</f>
        <v>#N/A</v>
      </c>
      <c r="C2163" s="131" t="str">
        <f t="shared" si="467"/>
        <v/>
      </c>
      <c r="D2163" s="132"/>
      <c r="E2163" s="132"/>
      <c r="F2163" s="55"/>
      <c r="G2163" s="132"/>
      <c r="H2163" s="132"/>
      <c r="I2163" s="132"/>
      <c r="J2163" s="132"/>
      <c r="K2163" s="132"/>
      <c r="L2163" s="133"/>
      <c r="M2163" s="134"/>
      <c r="N2163" s="132"/>
      <c r="O2163" s="132"/>
      <c r="P2163" s="134" t="str">
        <f t="shared" si="468"/>
        <v>nepildyti</v>
      </c>
      <c r="Q2163" s="135" t="str">
        <f t="shared" si="46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76"/>
        <v>0</v>
      </c>
      <c r="BH2163" s="54">
        <f t="shared" si="469"/>
        <v>0</v>
      </c>
      <c r="BI2163" s="54">
        <f t="shared" si="464"/>
        <v>0</v>
      </c>
      <c r="BJ2163" s="54">
        <f t="shared" si="477"/>
        <v>0</v>
      </c>
      <c r="BK2163" s="54">
        <f t="shared" si="465"/>
        <v>0</v>
      </c>
      <c r="BL2163" s="54">
        <f t="shared" si="470"/>
        <v>0</v>
      </c>
      <c r="BM2163" s="54">
        <f t="shared" si="471"/>
        <v>0</v>
      </c>
      <c r="BN2163" s="54" t="str">
        <f t="shared" si="472"/>
        <v>ne</v>
      </c>
      <c r="BO2163" s="54" t="str">
        <f t="shared" si="473"/>
        <v>ne</v>
      </c>
      <c r="BP2163" s="54" t="str">
        <f t="shared" si="473"/>
        <v>ne</v>
      </c>
      <c r="BQ2163" s="54" t="str">
        <f t="shared" si="474"/>
        <v>ne</v>
      </c>
      <c r="BR2163" s="54" t="str">
        <f t="shared" si="475"/>
        <v>ne</v>
      </c>
      <c r="BS2163" s="54" t="str">
        <f t="shared" si="466"/>
        <v>ne</v>
      </c>
    </row>
    <row r="2164" spans="2:71" x14ac:dyDescent="0.2">
      <c r="B2164" s="54" t="e">
        <f>VLOOKUP(E2164,'VPS1'!$J$10:$J$29,1,FALSE)</f>
        <v>#N/A</v>
      </c>
      <c r="C2164" s="131" t="str">
        <f t="shared" si="467"/>
        <v/>
      </c>
      <c r="D2164" s="132"/>
      <c r="E2164" s="132"/>
      <c r="F2164" s="55"/>
      <c r="G2164" s="132"/>
      <c r="H2164" s="132"/>
      <c r="I2164" s="132"/>
      <c r="J2164" s="132"/>
      <c r="K2164" s="132"/>
      <c r="L2164" s="133"/>
      <c r="M2164" s="134"/>
      <c r="N2164" s="132"/>
      <c r="O2164" s="132"/>
      <c r="P2164" s="134" t="str">
        <f t="shared" si="468"/>
        <v>nepildyti</v>
      </c>
      <c r="Q2164" s="135" t="str">
        <f t="shared" si="46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76"/>
        <v>0</v>
      </c>
      <c r="BH2164" s="54">
        <f t="shared" si="469"/>
        <v>0</v>
      </c>
      <c r="BI2164" s="54">
        <f t="shared" si="464"/>
        <v>0</v>
      </c>
      <c r="BJ2164" s="54">
        <f t="shared" si="477"/>
        <v>0</v>
      </c>
      <c r="BK2164" s="54">
        <f t="shared" si="465"/>
        <v>0</v>
      </c>
      <c r="BL2164" s="54">
        <f t="shared" si="470"/>
        <v>0</v>
      </c>
      <c r="BM2164" s="54">
        <f t="shared" si="471"/>
        <v>0</v>
      </c>
      <c r="BN2164" s="54" t="str">
        <f t="shared" si="472"/>
        <v>ne</v>
      </c>
      <c r="BO2164" s="54" t="str">
        <f t="shared" si="473"/>
        <v>ne</v>
      </c>
      <c r="BP2164" s="54" t="str">
        <f t="shared" si="473"/>
        <v>ne</v>
      </c>
      <c r="BQ2164" s="54" t="str">
        <f t="shared" si="474"/>
        <v>ne</v>
      </c>
      <c r="BR2164" s="54" t="str">
        <f t="shared" si="475"/>
        <v>ne</v>
      </c>
      <c r="BS2164" s="54" t="str">
        <f t="shared" si="466"/>
        <v>ne</v>
      </c>
    </row>
    <row r="2165" spans="2:71" x14ac:dyDescent="0.2">
      <c r="B2165" s="54" t="e">
        <f>VLOOKUP(E2165,'VPS1'!$J$10:$J$29,1,FALSE)</f>
        <v>#N/A</v>
      </c>
      <c r="C2165" s="131" t="str">
        <f t="shared" si="467"/>
        <v/>
      </c>
      <c r="D2165" s="132"/>
      <c r="E2165" s="132"/>
      <c r="F2165" s="55"/>
      <c r="G2165" s="132"/>
      <c r="H2165" s="132"/>
      <c r="I2165" s="132"/>
      <c r="J2165" s="132"/>
      <c r="K2165" s="132"/>
      <c r="L2165" s="133"/>
      <c r="M2165" s="134"/>
      <c r="N2165" s="132"/>
      <c r="O2165" s="132"/>
      <c r="P2165" s="134" t="str">
        <f t="shared" si="468"/>
        <v>nepildyti</v>
      </c>
      <c r="Q2165" s="135" t="str">
        <f t="shared" si="46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76"/>
        <v>0</v>
      </c>
      <c r="BH2165" s="54">
        <f t="shared" si="469"/>
        <v>0</v>
      </c>
      <c r="BI2165" s="54">
        <f t="shared" si="464"/>
        <v>0</v>
      </c>
      <c r="BJ2165" s="54">
        <f t="shared" si="477"/>
        <v>0</v>
      </c>
      <c r="BK2165" s="54">
        <f t="shared" si="465"/>
        <v>0</v>
      </c>
      <c r="BL2165" s="54">
        <f t="shared" si="470"/>
        <v>0</v>
      </c>
      <c r="BM2165" s="54">
        <f t="shared" si="471"/>
        <v>0</v>
      </c>
      <c r="BN2165" s="54" t="str">
        <f t="shared" si="472"/>
        <v>ne</v>
      </c>
      <c r="BO2165" s="54" t="str">
        <f t="shared" si="473"/>
        <v>ne</v>
      </c>
      <c r="BP2165" s="54" t="str">
        <f t="shared" si="473"/>
        <v>ne</v>
      </c>
      <c r="BQ2165" s="54" t="str">
        <f t="shared" si="474"/>
        <v>ne</v>
      </c>
      <c r="BR2165" s="54" t="str">
        <f t="shared" si="475"/>
        <v>ne</v>
      </c>
      <c r="BS2165" s="54" t="str">
        <f t="shared" si="466"/>
        <v>ne</v>
      </c>
    </row>
    <row r="2166" spans="2:71" x14ac:dyDescent="0.2">
      <c r="B2166" s="54" t="e">
        <f>VLOOKUP(E2166,'VPS1'!$J$10:$J$29,1,FALSE)</f>
        <v>#N/A</v>
      </c>
      <c r="C2166" s="131" t="str">
        <f t="shared" si="467"/>
        <v/>
      </c>
      <c r="D2166" s="132"/>
      <c r="E2166" s="132"/>
      <c r="F2166" s="55"/>
      <c r="G2166" s="132"/>
      <c r="H2166" s="132"/>
      <c r="I2166" s="132"/>
      <c r="J2166" s="132"/>
      <c r="K2166" s="132"/>
      <c r="L2166" s="133"/>
      <c r="M2166" s="134"/>
      <c r="N2166" s="132"/>
      <c r="O2166" s="132"/>
      <c r="P2166" s="134" t="str">
        <f t="shared" si="468"/>
        <v>nepildyti</v>
      </c>
      <c r="Q2166" s="135" t="str">
        <f t="shared" si="46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76"/>
        <v>0</v>
      </c>
      <c r="BH2166" s="54">
        <f t="shared" si="469"/>
        <v>0</v>
      </c>
      <c r="BI2166" s="54">
        <f t="shared" si="464"/>
        <v>0</v>
      </c>
      <c r="BJ2166" s="54">
        <f t="shared" si="477"/>
        <v>0</v>
      </c>
      <c r="BK2166" s="54">
        <f t="shared" si="465"/>
        <v>0</v>
      </c>
      <c r="BL2166" s="54">
        <f t="shared" si="470"/>
        <v>0</v>
      </c>
      <c r="BM2166" s="54">
        <f t="shared" si="471"/>
        <v>0</v>
      </c>
      <c r="BN2166" s="54" t="str">
        <f t="shared" si="472"/>
        <v>ne</v>
      </c>
      <c r="BO2166" s="54" t="str">
        <f t="shared" si="473"/>
        <v>ne</v>
      </c>
      <c r="BP2166" s="54" t="str">
        <f t="shared" si="473"/>
        <v>ne</v>
      </c>
      <c r="BQ2166" s="54" t="str">
        <f t="shared" si="474"/>
        <v>ne</v>
      </c>
      <c r="BR2166" s="54" t="str">
        <f t="shared" si="475"/>
        <v>ne</v>
      </c>
      <c r="BS2166" s="54" t="str">
        <f t="shared" si="466"/>
        <v>ne</v>
      </c>
    </row>
    <row r="2167" spans="2:71" x14ac:dyDescent="0.2">
      <c r="B2167" s="54" t="e">
        <f>VLOOKUP(E2167,'VPS1'!$J$10:$J$29,1,FALSE)</f>
        <v>#N/A</v>
      </c>
      <c r="C2167" s="131" t="str">
        <f t="shared" si="467"/>
        <v/>
      </c>
      <c r="D2167" s="132"/>
      <c r="E2167" s="132"/>
      <c r="F2167" s="55"/>
      <c r="G2167" s="132"/>
      <c r="H2167" s="132"/>
      <c r="I2167" s="132"/>
      <c r="J2167" s="132"/>
      <c r="K2167" s="132"/>
      <c r="L2167" s="133"/>
      <c r="M2167" s="134"/>
      <c r="N2167" s="132"/>
      <c r="O2167" s="132"/>
      <c r="P2167" s="134" t="str">
        <f t="shared" si="468"/>
        <v>nepildyti</v>
      </c>
      <c r="Q2167" s="135" t="str">
        <f t="shared" si="46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76"/>
        <v>0</v>
      </c>
      <c r="BH2167" s="54">
        <f t="shared" si="469"/>
        <v>0</v>
      </c>
      <c r="BI2167" s="54">
        <f t="shared" si="464"/>
        <v>0</v>
      </c>
      <c r="BJ2167" s="54">
        <f t="shared" si="477"/>
        <v>0</v>
      </c>
      <c r="BK2167" s="54">
        <f t="shared" si="465"/>
        <v>0</v>
      </c>
      <c r="BL2167" s="54">
        <f t="shared" si="470"/>
        <v>0</v>
      </c>
      <c r="BM2167" s="54">
        <f t="shared" si="471"/>
        <v>0</v>
      </c>
      <c r="BN2167" s="54" t="str">
        <f t="shared" si="472"/>
        <v>ne</v>
      </c>
      <c r="BO2167" s="54" t="str">
        <f t="shared" si="473"/>
        <v>ne</v>
      </c>
      <c r="BP2167" s="54" t="str">
        <f t="shared" si="473"/>
        <v>ne</v>
      </c>
      <c r="BQ2167" s="54" t="str">
        <f t="shared" si="474"/>
        <v>ne</v>
      </c>
      <c r="BR2167" s="54" t="str">
        <f t="shared" si="475"/>
        <v>ne</v>
      </c>
      <c r="BS2167" s="54" t="str">
        <f t="shared" si="466"/>
        <v>ne</v>
      </c>
    </row>
    <row r="2168" spans="2:71" x14ac:dyDescent="0.2">
      <c r="B2168" s="54" t="e">
        <f>VLOOKUP(E2168,'VPS1'!$J$10:$J$29,1,FALSE)</f>
        <v>#N/A</v>
      </c>
      <c r="C2168" s="131" t="str">
        <f t="shared" si="467"/>
        <v/>
      </c>
      <c r="D2168" s="132"/>
      <c r="E2168" s="132"/>
      <c r="F2168" s="55"/>
      <c r="G2168" s="132"/>
      <c r="H2168" s="132"/>
      <c r="I2168" s="132"/>
      <c r="J2168" s="132"/>
      <c r="K2168" s="132"/>
      <c r="L2168" s="133"/>
      <c r="M2168" s="134"/>
      <c r="N2168" s="132"/>
      <c r="O2168" s="132"/>
      <c r="P2168" s="134" t="str">
        <f t="shared" si="468"/>
        <v>nepildyti</v>
      </c>
      <c r="Q2168" s="135" t="str">
        <f t="shared" si="46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76"/>
        <v>0</v>
      </c>
      <c r="BH2168" s="54">
        <f t="shared" si="469"/>
        <v>0</v>
      </c>
      <c r="BI2168" s="54">
        <f t="shared" si="464"/>
        <v>0</v>
      </c>
      <c r="BJ2168" s="54">
        <f t="shared" si="477"/>
        <v>0</v>
      </c>
      <c r="BK2168" s="54">
        <f t="shared" si="465"/>
        <v>0</v>
      </c>
      <c r="BL2168" s="54">
        <f t="shared" si="470"/>
        <v>0</v>
      </c>
      <c r="BM2168" s="54">
        <f t="shared" si="471"/>
        <v>0</v>
      </c>
      <c r="BN2168" s="54" t="str">
        <f t="shared" si="472"/>
        <v>ne</v>
      </c>
      <c r="BO2168" s="54" t="str">
        <f t="shared" si="473"/>
        <v>ne</v>
      </c>
      <c r="BP2168" s="54" t="str">
        <f t="shared" si="473"/>
        <v>ne</v>
      </c>
      <c r="BQ2168" s="54" t="str">
        <f t="shared" si="474"/>
        <v>ne</v>
      </c>
      <c r="BR2168" s="54" t="str">
        <f t="shared" si="475"/>
        <v>ne</v>
      </c>
      <c r="BS2168" s="54" t="str">
        <f t="shared" si="466"/>
        <v>ne</v>
      </c>
    </row>
    <row r="2169" spans="2:71" x14ac:dyDescent="0.2">
      <c r="B2169" s="54" t="e">
        <f>VLOOKUP(E2169,'VPS1'!$J$10:$J$29,1,FALSE)</f>
        <v>#N/A</v>
      </c>
      <c r="C2169" s="131" t="str">
        <f t="shared" si="467"/>
        <v/>
      </c>
      <c r="D2169" s="132"/>
      <c r="E2169" s="132"/>
      <c r="F2169" s="55"/>
      <c r="G2169" s="132"/>
      <c r="H2169" s="132"/>
      <c r="I2169" s="132"/>
      <c r="J2169" s="132"/>
      <c r="K2169" s="132"/>
      <c r="L2169" s="133"/>
      <c r="M2169" s="134"/>
      <c r="N2169" s="132"/>
      <c r="O2169" s="132"/>
      <c r="P2169" s="134" t="str">
        <f t="shared" si="468"/>
        <v>nepildyti</v>
      </c>
      <c r="Q2169" s="135" t="str">
        <f t="shared" si="46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76"/>
        <v>0</v>
      </c>
      <c r="BH2169" s="54">
        <f t="shared" si="469"/>
        <v>0</v>
      </c>
      <c r="BI2169" s="54">
        <f t="shared" si="464"/>
        <v>0</v>
      </c>
      <c r="BJ2169" s="54">
        <f t="shared" si="477"/>
        <v>0</v>
      </c>
      <c r="BK2169" s="54">
        <f t="shared" si="465"/>
        <v>0</v>
      </c>
      <c r="BL2169" s="54">
        <f t="shared" si="470"/>
        <v>0</v>
      </c>
      <c r="BM2169" s="54">
        <f t="shared" si="471"/>
        <v>0</v>
      </c>
      <c r="BN2169" s="54" t="str">
        <f t="shared" si="472"/>
        <v>ne</v>
      </c>
      <c r="BO2169" s="54" t="str">
        <f t="shared" si="473"/>
        <v>ne</v>
      </c>
      <c r="BP2169" s="54" t="str">
        <f t="shared" si="473"/>
        <v>ne</v>
      </c>
      <c r="BQ2169" s="54" t="str">
        <f t="shared" si="474"/>
        <v>ne</v>
      </c>
      <c r="BR2169" s="54" t="str">
        <f t="shared" si="475"/>
        <v>ne</v>
      </c>
      <c r="BS2169" s="54" t="str">
        <f t="shared" si="466"/>
        <v>ne</v>
      </c>
    </row>
    <row r="2170" spans="2:71" x14ac:dyDescent="0.2">
      <c r="B2170" s="54" t="e">
        <f>VLOOKUP(E2170,'VPS1'!$J$10:$J$29,1,FALSE)</f>
        <v>#N/A</v>
      </c>
      <c r="C2170" s="131" t="str">
        <f t="shared" si="467"/>
        <v/>
      </c>
      <c r="D2170" s="132"/>
      <c r="E2170" s="132"/>
      <c r="F2170" s="55"/>
      <c r="G2170" s="132"/>
      <c r="H2170" s="132"/>
      <c r="I2170" s="132"/>
      <c r="J2170" s="132"/>
      <c r="K2170" s="132"/>
      <c r="L2170" s="133"/>
      <c r="M2170" s="134"/>
      <c r="N2170" s="132"/>
      <c r="O2170" s="132"/>
      <c r="P2170" s="134" t="str">
        <f t="shared" si="468"/>
        <v>nepildyti</v>
      </c>
      <c r="Q2170" s="135" t="str">
        <f t="shared" si="46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76"/>
        <v>0</v>
      </c>
      <c r="BH2170" s="54">
        <f t="shared" si="469"/>
        <v>0</v>
      </c>
      <c r="BI2170" s="54">
        <f t="shared" si="464"/>
        <v>0</v>
      </c>
      <c r="BJ2170" s="54">
        <f t="shared" si="477"/>
        <v>0</v>
      </c>
      <c r="BK2170" s="54">
        <f t="shared" si="465"/>
        <v>0</v>
      </c>
      <c r="BL2170" s="54">
        <f t="shared" si="470"/>
        <v>0</v>
      </c>
      <c r="BM2170" s="54">
        <f t="shared" si="471"/>
        <v>0</v>
      </c>
      <c r="BN2170" s="54" t="str">
        <f t="shared" si="472"/>
        <v>ne</v>
      </c>
      <c r="BO2170" s="54" t="str">
        <f t="shared" si="473"/>
        <v>ne</v>
      </c>
      <c r="BP2170" s="54" t="str">
        <f t="shared" si="473"/>
        <v>ne</v>
      </c>
      <c r="BQ2170" s="54" t="str">
        <f t="shared" si="474"/>
        <v>ne</v>
      </c>
      <c r="BR2170" s="54" t="str">
        <f t="shared" si="475"/>
        <v>ne</v>
      </c>
      <c r="BS2170" s="54" t="str">
        <f t="shared" si="466"/>
        <v>ne</v>
      </c>
    </row>
    <row r="2171" spans="2:71" x14ac:dyDescent="0.2">
      <c r="B2171" s="54" t="e">
        <f>VLOOKUP(E2171,'VPS1'!$J$10:$J$29,1,FALSE)</f>
        <v>#N/A</v>
      </c>
      <c r="C2171" s="131" t="str">
        <f t="shared" si="467"/>
        <v/>
      </c>
      <c r="D2171" s="132"/>
      <c r="E2171" s="132"/>
      <c r="F2171" s="55"/>
      <c r="G2171" s="132"/>
      <c r="H2171" s="132"/>
      <c r="I2171" s="132"/>
      <c r="J2171" s="132"/>
      <c r="K2171" s="132"/>
      <c r="L2171" s="133"/>
      <c r="M2171" s="134"/>
      <c r="N2171" s="132"/>
      <c r="O2171" s="132"/>
      <c r="P2171" s="134" t="str">
        <f t="shared" si="468"/>
        <v>nepildyti</v>
      </c>
      <c r="Q2171" s="135" t="str">
        <f t="shared" si="46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76"/>
        <v>0</v>
      </c>
      <c r="BH2171" s="54">
        <f t="shared" si="469"/>
        <v>0</v>
      </c>
      <c r="BI2171" s="54">
        <f t="shared" si="464"/>
        <v>0</v>
      </c>
      <c r="BJ2171" s="54">
        <f t="shared" si="477"/>
        <v>0</v>
      </c>
      <c r="BK2171" s="54">
        <f t="shared" si="465"/>
        <v>0</v>
      </c>
      <c r="BL2171" s="54">
        <f t="shared" si="470"/>
        <v>0</v>
      </c>
      <c r="BM2171" s="54">
        <f t="shared" si="471"/>
        <v>0</v>
      </c>
      <c r="BN2171" s="54" t="str">
        <f t="shared" si="472"/>
        <v>ne</v>
      </c>
      <c r="BO2171" s="54" t="str">
        <f t="shared" si="473"/>
        <v>ne</v>
      </c>
      <c r="BP2171" s="54" t="str">
        <f t="shared" si="473"/>
        <v>ne</v>
      </c>
      <c r="BQ2171" s="54" t="str">
        <f t="shared" si="474"/>
        <v>ne</v>
      </c>
      <c r="BR2171" s="54" t="str">
        <f t="shared" si="475"/>
        <v>ne</v>
      </c>
      <c r="BS2171" s="54" t="str">
        <f t="shared" si="466"/>
        <v>ne</v>
      </c>
    </row>
    <row r="2172" spans="2:71" x14ac:dyDescent="0.2">
      <c r="B2172" s="54" t="e">
        <f>VLOOKUP(E2172,'VPS1'!$J$10:$J$29,1,FALSE)</f>
        <v>#N/A</v>
      </c>
      <c r="C2172" s="131" t="str">
        <f t="shared" si="467"/>
        <v/>
      </c>
      <c r="D2172" s="132"/>
      <c r="E2172" s="132"/>
      <c r="F2172" s="55"/>
      <c r="G2172" s="132"/>
      <c r="H2172" s="132"/>
      <c r="I2172" s="132"/>
      <c r="J2172" s="132"/>
      <c r="K2172" s="132"/>
      <c r="L2172" s="133"/>
      <c r="M2172" s="134"/>
      <c r="N2172" s="132"/>
      <c r="O2172" s="132"/>
      <c r="P2172" s="134" t="str">
        <f t="shared" si="468"/>
        <v>nepildyti</v>
      </c>
      <c r="Q2172" s="135" t="str">
        <f t="shared" si="46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76"/>
        <v>0</v>
      </c>
      <c r="BH2172" s="54">
        <f t="shared" si="469"/>
        <v>0</v>
      </c>
      <c r="BI2172" s="54">
        <f t="shared" si="464"/>
        <v>0</v>
      </c>
      <c r="BJ2172" s="54">
        <f t="shared" si="477"/>
        <v>0</v>
      </c>
      <c r="BK2172" s="54">
        <f t="shared" si="465"/>
        <v>0</v>
      </c>
      <c r="BL2172" s="54">
        <f t="shared" si="470"/>
        <v>0</v>
      </c>
      <c r="BM2172" s="54">
        <f t="shared" si="471"/>
        <v>0</v>
      </c>
      <c r="BN2172" s="54" t="str">
        <f t="shared" si="472"/>
        <v>ne</v>
      </c>
      <c r="BO2172" s="54" t="str">
        <f t="shared" si="473"/>
        <v>ne</v>
      </c>
      <c r="BP2172" s="54" t="str">
        <f t="shared" si="473"/>
        <v>ne</v>
      </c>
      <c r="BQ2172" s="54" t="str">
        <f t="shared" si="474"/>
        <v>ne</v>
      </c>
      <c r="BR2172" s="54" t="str">
        <f t="shared" si="475"/>
        <v>ne</v>
      </c>
      <c r="BS2172" s="54" t="str">
        <f t="shared" si="466"/>
        <v>ne</v>
      </c>
    </row>
    <row r="2173" spans="2:71" x14ac:dyDescent="0.2">
      <c r="B2173" s="54" t="e">
        <f>VLOOKUP(E2173,'VPS1'!$J$10:$J$29,1,FALSE)</f>
        <v>#N/A</v>
      </c>
      <c r="C2173" s="131" t="str">
        <f t="shared" si="467"/>
        <v/>
      </c>
      <c r="D2173" s="132"/>
      <c r="E2173" s="132"/>
      <c r="F2173" s="55"/>
      <c r="G2173" s="132"/>
      <c r="H2173" s="132"/>
      <c r="I2173" s="132"/>
      <c r="J2173" s="132"/>
      <c r="K2173" s="132"/>
      <c r="L2173" s="133"/>
      <c r="M2173" s="134"/>
      <c r="N2173" s="132"/>
      <c r="O2173" s="132"/>
      <c r="P2173" s="134" t="str">
        <f t="shared" si="468"/>
        <v>nepildyti</v>
      </c>
      <c r="Q2173" s="135" t="str">
        <f t="shared" si="46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76"/>
        <v>0</v>
      </c>
      <c r="BH2173" s="54">
        <f t="shared" si="469"/>
        <v>0</v>
      </c>
      <c r="BI2173" s="54">
        <f t="shared" si="464"/>
        <v>0</v>
      </c>
      <c r="BJ2173" s="54">
        <f t="shared" si="477"/>
        <v>0</v>
      </c>
      <c r="BK2173" s="54">
        <f t="shared" si="465"/>
        <v>0</v>
      </c>
      <c r="BL2173" s="54">
        <f t="shared" si="470"/>
        <v>0</v>
      </c>
      <c r="BM2173" s="54">
        <f t="shared" si="471"/>
        <v>0</v>
      </c>
      <c r="BN2173" s="54" t="str">
        <f t="shared" si="472"/>
        <v>ne</v>
      </c>
      <c r="BO2173" s="54" t="str">
        <f t="shared" si="473"/>
        <v>ne</v>
      </c>
      <c r="BP2173" s="54" t="str">
        <f t="shared" si="473"/>
        <v>ne</v>
      </c>
      <c r="BQ2173" s="54" t="str">
        <f t="shared" si="474"/>
        <v>ne</v>
      </c>
      <c r="BR2173" s="54" t="str">
        <f t="shared" si="475"/>
        <v>ne</v>
      </c>
      <c r="BS2173" s="54" t="str">
        <f t="shared" si="466"/>
        <v>ne</v>
      </c>
    </row>
    <row r="2174" spans="2:71" x14ac:dyDescent="0.2">
      <c r="B2174" s="54" t="e">
        <f>VLOOKUP(E2174,'VPS1'!$J$10:$J$29,1,FALSE)</f>
        <v>#N/A</v>
      </c>
      <c r="C2174" s="131" t="str">
        <f t="shared" si="467"/>
        <v/>
      </c>
      <c r="D2174" s="132"/>
      <c r="E2174" s="132"/>
      <c r="F2174" s="55"/>
      <c r="G2174" s="132"/>
      <c r="H2174" s="132"/>
      <c r="I2174" s="132"/>
      <c r="J2174" s="132"/>
      <c r="K2174" s="132"/>
      <c r="L2174" s="133"/>
      <c r="M2174" s="134"/>
      <c r="N2174" s="132"/>
      <c r="O2174" s="132"/>
      <c r="P2174" s="134" t="str">
        <f t="shared" si="468"/>
        <v>nepildyti</v>
      </c>
      <c r="Q2174" s="135" t="str">
        <f t="shared" si="46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76"/>
        <v>0</v>
      </c>
      <c r="BH2174" s="54">
        <f t="shared" si="469"/>
        <v>0</v>
      </c>
      <c r="BI2174" s="54">
        <f t="shared" si="464"/>
        <v>0</v>
      </c>
      <c r="BJ2174" s="54">
        <f t="shared" si="477"/>
        <v>0</v>
      </c>
      <c r="BK2174" s="54">
        <f t="shared" si="465"/>
        <v>0</v>
      </c>
      <c r="BL2174" s="54">
        <f t="shared" si="470"/>
        <v>0</v>
      </c>
      <c r="BM2174" s="54">
        <f t="shared" si="471"/>
        <v>0</v>
      </c>
      <c r="BN2174" s="54" t="str">
        <f t="shared" si="472"/>
        <v>ne</v>
      </c>
      <c r="BO2174" s="54" t="str">
        <f t="shared" si="473"/>
        <v>ne</v>
      </c>
      <c r="BP2174" s="54" t="str">
        <f t="shared" si="473"/>
        <v>ne</v>
      </c>
      <c r="BQ2174" s="54" t="str">
        <f t="shared" si="474"/>
        <v>ne</v>
      </c>
      <c r="BR2174" s="54" t="str">
        <f t="shared" si="475"/>
        <v>ne</v>
      </c>
      <c r="BS2174" s="54" t="str">
        <f t="shared" si="466"/>
        <v>ne</v>
      </c>
    </row>
    <row r="2175" spans="2:71" x14ac:dyDescent="0.2">
      <c r="B2175" s="54" t="e">
        <f>VLOOKUP(E2175,'VPS1'!$J$10:$J$29,1,FALSE)</f>
        <v>#N/A</v>
      </c>
      <c r="C2175" s="131" t="str">
        <f t="shared" si="467"/>
        <v/>
      </c>
      <c r="D2175" s="132"/>
      <c r="E2175" s="132"/>
      <c r="F2175" s="55"/>
      <c r="G2175" s="132"/>
      <c r="H2175" s="132"/>
      <c r="I2175" s="132"/>
      <c r="J2175" s="132"/>
      <c r="K2175" s="132"/>
      <c r="L2175" s="133"/>
      <c r="M2175" s="134"/>
      <c r="N2175" s="132"/>
      <c r="O2175" s="132"/>
      <c r="P2175" s="134" t="str">
        <f t="shared" si="468"/>
        <v>nepildyti</v>
      </c>
      <c r="Q2175" s="135" t="str">
        <f t="shared" si="46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76"/>
        <v>0</v>
      </c>
      <c r="BH2175" s="54">
        <f t="shared" si="469"/>
        <v>0</v>
      </c>
      <c r="BI2175" s="54">
        <f t="shared" si="464"/>
        <v>0</v>
      </c>
      <c r="BJ2175" s="54">
        <f t="shared" si="477"/>
        <v>0</v>
      </c>
      <c r="BK2175" s="54">
        <f t="shared" si="465"/>
        <v>0</v>
      </c>
      <c r="BL2175" s="54">
        <f t="shared" si="470"/>
        <v>0</v>
      </c>
      <c r="BM2175" s="54">
        <f t="shared" si="471"/>
        <v>0</v>
      </c>
      <c r="BN2175" s="54" t="str">
        <f t="shared" si="472"/>
        <v>ne</v>
      </c>
      <c r="BO2175" s="54" t="str">
        <f t="shared" si="473"/>
        <v>ne</v>
      </c>
      <c r="BP2175" s="54" t="str">
        <f t="shared" si="473"/>
        <v>ne</v>
      </c>
      <c r="BQ2175" s="54" t="str">
        <f t="shared" si="474"/>
        <v>ne</v>
      </c>
      <c r="BR2175" s="54" t="str">
        <f t="shared" si="475"/>
        <v>ne</v>
      </c>
      <c r="BS2175" s="54" t="str">
        <f t="shared" si="466"/>
        <v>ne</v>
      </c>
    </row>
    <row r="2176" spans="2:71" x14ac:dyDescent="0.2">
      <c r="B2176" s="54" t="e">
        <f>VLOOKUP(E2176,'VPS1'!$J$10:$J$29,1,FALSE)</f>
        <v>#N/A</v>
      </c>
      <c r="C2176" s="131" t="str">
        <f t="shared" si="467"/>
        <v/>
      </c>
      <c r="D2176" s="132"/>
      <c r="E2176" s="132"/>
      <c r="F2176" s="55"/>
      <c r="G2176" s="132"/>
      <c r="H2176" s="132"/>
      <c r="I2176" s="132"/>
      <c r="J2176" s="132"/>
      <c r="K2176" s="132"/>
      <c r="L2176" s="133"/>
      <c r="M2176" s="134"/>
      <c r="N2176" s="132"/>
      <c r="O2176" s="132"/>
      <c r="P2176" s="134" t="str">
        <f t="shared" si="468"/>
        <v>nepildyti</v>
      </c>
      <c r="Q2176" s="135" t="str">
        <f t="shared" si="46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76"/>
        <v>0</v>
      </c>
      <c r="BH2176" s="54">
        <f t="shared" si="469"/>
        <v>0</v>
      </c>
      <c r="BI2176" s="54">
        <f t="shared" si="464"/>
        <v>0</v>
      </c>
      <c r="BJ2176" s="54">
        <f t="shared" si="477"/>
        <v>0</v>
      </c>
      <c r="BK2176" s="54">
        <f t="shared" si="465"/>
        <v>0</v>
      </c>
      <c r="BL2176" s="54">
        <f t="shared" si="470"/>
        <v>0</v>
      </c>
      <c r="BM2176" s="54">
        <f t="shared" si="471"/>
        <v>0</v>
      </c>
      <c r="BN2176" s="54" t="str">
        <f t="shared" si="472"/>
        <v>ne</v>
      </c>
      <c r="BO2176" s="54" t="str">
        <f t="shared" si="473"/>
        <v>ne</v>
      </c>
      <c r="BP2176" s="54" t="str">
        <f t="shared" si="473"/>
        <v>ne</v>
      </c>
      <c r="BQ2176" s="54" t="str">
        <f t="shared" si="474"/>
        <v>ne</v>
      </c>
      <c r="BR2176" s="54" t="str">
        <f t="shared" si="475"/>
        <v>ne</v>
      </c>
      <c r="BS2176" s="54" t="str">
        <f t="shared" si="466"/>
        <v>ne</v>
      </c>
    </row>
    <row r="2177" spans="2:71" x14ac:dyDescent="0.2">
      <c r="B2177" s="54" t="e">
        <f>VLOOKUP(E2177,'VPS1'!$J$10:$J$29,1,FALSE)</f>
        <v>#N/A</v>
      </c>
      <c r="C2177" s="131" t="str">
        <f t="shared" si="467"/>
        <v/>
      </c>
      <c r="D2177" s="132"/>
      <c r="E2177" s="132"/>
      <c r="F2177" s="55"/>
      <c r="G2177" s="132"/>
      <c r="H2177" s="132"/>
      <c r="I2177" s="132"/>
      <c r="J2177" s="132"/>
      <c r="K2177" s="132"/>
      <c r="L2177" s="133"/>
      <c r="M2177" s="134"/>
      <c r="N2177" s="132"/>
      <c r="O2177" s="132"/>
      <c r="P2177" s="134" t="str">
        <f t="shared" si="468"/>
        <v>nepildyti</v>
      </c>
      <c r="Q2177" s="135" t="str">
        <f t="shared" si="46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76"/>
        <v>0</v>
      </c>
      <c r="BH2177" s="54">
        <f t="shared" si="469"/>
        <v>0</v>
      </c>
      <c r="BI2177" s="54">
        <f t="shared" si="464"/>
        <v>0</v>
      </c>
      <c r="BJ2177" s="54">
        <f t="shared" si="477"/>
        <v>0</v>
      </c>
      <c r="BK2177" s="54">
        <f t="shared" si="465"/>
        <v>0</v>
      </c>
      <c r="BL2177" s="54">
        <f t="shared" si="470"/>
        <v>0</v>
      </c>
      <c r="BM2177" s="54">
        <f t="shared" si="471"/>
        <v>0</v>
      </c>
      <c r="BN2177" s="54" t="str">
        <f t="shared" si="472"/>
        <v>ne</v>
      </c>
      <c r="BO2177" s="54" t="str">
        <f t="shared" si="473"/>
        <v>ne</v>
      </c>
      <c r="BP2177" s="54" t="str">
        <f t="shared" si="473"/>
        <v>ne</v>
      </c>
      <c r="BQ2177" s="54" t="str">
        <f t="shared" si="474"/>
        <v>ne</v>
      </c>
      <c r="BR2177" s="54" t="str">
        <f t="shared" si="475"/>
        <v>ne</v>
      </c>
      <c r="BS2177" s="54" t="str">
        <f t="shared" si="466"/>
        <v>ne</v>
      </c>
    </row>
    <row r="2178" spans="2:71" x14ac:dyDescent="0.2">
      <c r="B2178" s="54" t="e">
        <f>VLOOKUP(E2178,'VPS1'!$J$10:$J$29,1,FALSE)</f>
        <v>#N/A</v>
      </c>
      <c r="C2178" s="131" t="str">
        <f t="shared" si="467"/>
        <v/>
      </c>
      <c r="D2178" s="132"/>
      <c r="E2178" s="132"/>
      <c r="F2178" s="55"/>
      <c r="G2178" s="132"/>
      <c r="H2178" s="132"/>
      <c r="I2178" s="132"/>
      <c r="J2178" s="132"/>
      <c r="K2178" s="132"/>
      <c r="L2178" s="133"/>
      <c r="M2178" s="134"/>
      <c r="N2178" s="132"/>
      <c r="O2178" s="132"/>
      <c r="P2178" s="134" t="str">
        <f t="shared" si="468"/>
        <v>nepildyti</v>
      </c>
      <c r="Q2178" s="135" t="str">
        <f t="shared" si="46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76"/>
        <v>0</v>
      </c>
      <c r="BH2178" s="54">
        <f t="shared" si="469"/>
        <v>0</v>
      </c>
      <c r="BI2178" s="54">
        <f t="shared" si="464"/>
        <v>0</v>
      </c>
      <c r="BJ2178" s="54">
        <f t="shared" si="477"/>
        <v>0</v>
      </c>
      <c r="BK2178" s="54">
        <f t="shared" si="465"/>
        <v>0</v>
      </c>
      <c r="BL2178" s="54">
        <f t="shared" si="470"/>
        <v>0</v>
      </c>
      <c r="BM2178" s="54">
        <f t="shared" si="471"/>
        <v>0</v>
      </c>
      <c r="BN2178" s="54" t="str">
        <f t="shared" si="472"/>
        <v>ne</v>
      </c>
      <c r="BO2178" s="54" t="str">
        <f t="shared" si="473"/>
        <v>ne</v>
      </c>
      <c r="BP2178" s="54" t="str">
        <f t="shared" si="473"/>
        <v>ne</v>
      </c>
      <c r="BQ2178" s="54" t="str">
        <f t="shared" si="474"/>
        <v>ne</v>
      </c>
      <c r="BR2178" s="54" t="str">
        <f t="shared" si="475"/>
        <v>ne</v>
      </c>
      <c r="BS2178" s="54" t="str">
        <f t="shared" si="466"/>
        <v>ne</v>
      </c>
    </row>
    <row r="2179" spans="2:71" x14ac:dyDescent="0.2">
      <c r="B2179" s="54" t="e">
        <f>VLOOKUP(E2179,'VPS1'!$J$10:$J$29,1,FALSE)</f>
        <v>#N/A</v>
      </c>
      <c r="C2179" s="131" t="str">
        <f t="shared" si="467"/>
        <v/>
      </c>
      <c r="D2179" s="132"/>
      <c r="E2179" s="132"/>
      <c r="F2179" s="55"/>
      <c r="G2179" s="132"/>
      <c r="H2179" s="132"/>
      <c r="I2179" s="132"/>
      <c r="J2179" s="132"/>
      <c r="K2179" s="132"/>
      <c r="L2179" s="133"/>
      <c r="M2179" s="134"/>
      <c r="N2179" s="132"/>
      <c r="O2179" s="132"/>
      <c r="P2179" s="134" t="str">
        <f t="shared" si="468"/>
        <v>nepildyti</v>
      </c>
      <c r="Q2179" s="135" t="str">
        <f t="shared" si="46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76"/>
        <v>0</v>
      </c>
      <c r="BH2179" s="54">
        <f t="shared" si="469"/>
        <v>0</v>
      </c>
      <c r="BI2179" s="54">
        <f t="shared" si="464"/>
        <v>0</v>
      </c>
      <c r="BJ2179" s="54">
        <f t="shared" si="477"/>
        <v>0</v>
      </c>
      <c r="BK2179" s="54">
        <f t="shared" si="465"/>
        <v>0</v>
      </c>
      <c r="BL2179" s="54">
        <f t="shared" si="470"/>
        <v>0</v>
      </c>
      <c r="BM2179" s="54">
        <f t="shared" si="471"/>
        <v>0</v>
      </c>
      <c r="BN2179" s="54" t="str">
        <f t="shared" si="472"/>
        <v>ne</v>
      </c>
      <c r="BO2179" s="54" t="str">
        <f t="shared" si="473"/>
        <v>ne</v>
      </c>
      <c r="BP2179" s="54" t="str">
        <f t="shared" si="473"/>
        <v>ne</v>
      </c>
      <c r="BQ2179" s="54" t="str">
        <f t="shared" si="474"/>
        <v>ne</v>
      </c>
      <c r="BR2179" s="54" t="str">
        <f t="shared" si="475"/>
        <v>ne</v>
      </c>
      <c r="BS2179" s="54" t="str">
        <f t="shared" si="466"/>
        <v>ne</v>
      </c>
    </row>
    <row r="2180" spans="2:71" x14ac:dyDescent="0.2">
      <c r="B2180" s="54" t="e">
        <f>VLOOKUP(E2180,'VPS1'!$J$10:$J$29,1,FALSE)</f>
        <v>#N/A</v>
      </c>
      <c r="C2180" s="131" t="str">
        <f t="shared" si="467"/>
        <v/>
      </c>
      <c r="D2180" s="132"/>
      <c r="E2180" s="132"/>
      <c r="F2180" s="55"/>
      <c r="G2180" s="132"/>
      <c r="H2180" s="132"/>
      <c r="I2180" s="132"/>
      <c r="J2180" s="132"/>
      <c r="K2180" s="132"/>
      <c r="L2180" s="133"/>
      <c r="M2180" s="134"/>
      <c r="N2180" s="132"/>
      <c r="O2180" s="132"/>
      <c r="P2180" s="134" t="str">
        <f t="shared" si="468"/>
        <v>nepildyti</v>
      </c>
      <c r="Q2180" s="135" t="str">
        <f t="shared" si="46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76"/>
        <v>0</v>
      </c>
      <c r="BH2180" s="54">
        <f t="shared" si="469"/>
        <v>0</v>
      </c>
      <c r="BI2180" s="54">
        <f t="shared" si="464"/>
        <v>0</v>
      </c>
      <c r="BJ2180" s="54">
        <f t="shared" si="477"/>
        <v>0</v>
      </c>
      <c r="BK2180" s="54">
        <f t="shared" si="465"/>
        <v>0</v>
      </c>
      <c r="BL2180" s="54">
        <f t="shared" si="470"/>
        <v>0</v>
      </c>
      <c r="BM2180" s="54">
        <f t="shared" si="471"/>
        <v>0</v>
      </c>
      <c r="BN2180" s="54" t="str">
        <f t="shared" si="472"/>
        <v>ne</v>
      </c>
      <c r="BO2180" s="54" t="str">
        <f t="shared" si="473"/>
        <v>ne</v>
      </c>
      <c r="BP2180" s="54" t="str">
        <f t="shared" si="473"/>
        <v>ne</v>
      </c>
      <c r="BQ2180" s="54" t="str">
        <f t="shared" si="474"/>
        <v>ne</v>
      </c>
      <c r="BR2180" s="54" t="str">
        <f t="shared" si="475"/>
        <v>ne</v>
      </c>
      <c r="BS2180" s="54" t="str">
        <f t="shared" si="466"/>
        <v>ne</v>
      </c>
    </row>
    <row r="2181" spans="2:71" x14ac:dyDescent="0.2">
      <c r="B2181" s="54" t="e">
        <f>VLOOKUP(E2181,'VPS1'!$J$10:$J$29,1,FALSE)</f>
        <v>#N/A</v>
      </c>
      <c r="C2181" s="131" t="str">
        <f t="shared" si="467"/>
        <v/>
      </c>
      <c r="D2181" s="132"/>
      <c r="E2181" s="132"/>
      <c r="F2181" s="55"/>
      <c r="G2181" s="132"/>
      <c r="H2181" s="132"/>
      <c r="I2181" s="132"/>
      <c r="J2181" s="132"/>
      <c r="K2181" s="132"/>
      <c r="L2181" s="133"/>
      <c r="M2181" s="134"/>
      <c r="N2181" s="132"/>
      <c r="O2181" s="132"/>
      <c r="P2181" s="134" t="str">
        <f t="shared" si="468"/>
        <v>nepildyti</v>
      </c>
      <c r="Q2181" s="135" t="str">
        <f t="shared" si="46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76"/>
        <v>0</v>
      </c>
      <c r="BH2181" s="54">
        <f t="shared" si="469"/>
        <v>0</v>
      </c>
      <c r="BI2181" s="54">
        <f t="shared" si="464"/>
        <v>0</v>
      </c>
      <c r="BJ2181" s="54">
        <f t="shared" si="477"/>
        <v>0</v>
      </c>
      <c r="BK2181" s="54">
        <f t="shared" si="465"/>
        <v>0</v>
      </c>
      <c r="BL2181" s="54">
        <f t="shared" si="470"/>
        <v>0</v>
      </c>
      <c r="BM2181" s="54">
        <f t="shared" si="471"/>
        <v>0</v>
      </c>
      <c r="BN2181" s="54" t="str">
        <f t="shared" si="472"/>
        <v>ne</v>
      </c>
      <c r="BO2181" s="54" t="str">
        <f t="shared" si="473"/>
        <v>ne</v>
      </c>
      <c r="BP2181" s="54" t="str">
        <f t="shared" si="473"/>
        <v>ne</v>
      </c>
      <c r="BQ2181" s="54" t="str">
        <f t="shared" si="474"/>
        <v>ne</v>
      </c>
      <c r="BR2181" s="54" t="str">
        <f t="shared" si="475"/>
        <v>ne</v>
      </c>
      <c r="BS2181" s="54" t="str">
        <f t="shared" si="466"/>
        <v>ne</v>
      </c>
    </row>
    <row r="2182" spans="2:71" x14ac:dyDescent="0.2">
      <c r="B2182" s="54" t="e">
        <f>VLOOKUP(E2182,'VPS1'!$J$10:$J$29,1,FALSE)</f>
        <v>#N/A</v>
      </c>
      <c r="C2182" s="131" t="str">
        <f t="shared" si="467"/>
        <v/>
      </c>
      <c r="D2182" s="132"/>
      <c r="E2182" s="132"/>
      <c r="F2182" s="55"/>
      <c r="G2182" s="132"/>
      <c r="H2182" s="132"/>
      <c r="I2182" s="132"/>
      <c r="J2182" s="132"/>
      <c r="K2182" s="132"/>
      <c r="L2182" s="133"/>
      <c r="M2182" s="134"/>
      <c r="N2182" s="132"/>
      <c r="O2182" s="132"/>
      <c r="P2182" s="134" t="str">
        <f t="shared" si="468"/>
        <v>nepildyti</v>
      </c>
      <c r="Q2182" s="135" t="str">
        <f t="shared" si="46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76"/>
        <v>0</v>
      </c>
      <c r="BH2182" s="54">
        <f t="shared" si="469"/>
        <v>0</v>
      </c>
      <c r="BI2182" s="54">
        <f t="shared" si="464"/>
        <v>0</v>
      </c>
      <c r="BJ2182" s="54">
        <f t="shared" si="477"/>
        <v>0</v>
      </c>
      <c r="BK2182" s="54">
        <f t="shared" si="465"/>
        <v>0</v>
      </c>
      <c r="BL2182" s="54">
        <f t="shared" si="470"/>
        <v>0</v>
      </c>
      <c r="BM2182" s="54">
        <f t="shared" si="471"/>
        <v>0</v>
      </c>
      <c r="BN2182" s="54" t="str">
        <f t="shared" si="472"/>
        <v>ne</v>
      </c>
      <c r="BO2182" s="54" t="str">
        <f t="shared" si="473"/>
        <v>ne</v>
      </c>
      <c r="BP2182" s="54" t="str">
        <f t="shared" si="473"/>
        <v>ne</v>
      </c>
      <c r="BQ2182" s="54" t="str">
        <f t="shared" si="474"/>
        <v>ne</v>
      </c>
      <c r="BR2182" s="54" t="str">
        <f t="shared" si="475"/>
        <v>ne</v>
      </c>
      <c r="BS2182" s="54" t="str">
        <f t="shared" si="466"/>
        <v>ne</v>
      </c>
    </row>
    <row r="2183" spans="2:71" x14ac:dyDescent="0.2">
      <c r="B2183" s="54" t="e">
        <f>VLOOKUP(E2183,'VPS1'!$J$10:$J$29,1,FALSE)</f>
        <v>#N/A</v>
      </c>
      <c r="C2183" s="131" t="str">
        <f t="shared" si="467"/>
        <v/>
      </c>
      <c r="D2183" s="132"/>
      <c r="E2183" s="132"/>
      <c r="F2183" s="55"/>
      <c r="G2183" s="132"/>
      <c r="H2183" s="132"/>
      <c r="I2183" s="132"/>
      <c r="J2183" s="132"/>
      <c r="K2183" s="132"/>
      <c r="L2183" s="133"/>
      <c r="M2183" s="134"/>
      <c r="N2183" s="132"/>
      <c r="O2183" s="132"/>
      <c r="P2183" s="134" t="str">
        <f t="shared" si="468"/>
        <v>nepildyti</v>
      </c>
      <c r="Q2183" s="135" t="str">
        <f t="shared" si="468"/>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76"/>
        <v>0</v>
      </c>
      <c r="BH2183" s="54">
        <f t="shared" si="469"/>
        <v>0</v>
      </c>
      <c r="BI2183" s="54">
        <f t="shared" si="464"/>
        <v>0</v>
      </c>
      <c r="BJ2183" s="54">
        <f t="shared" si="477"/>
        <v>0</v>
      </c>
      <c r="BK2183" s="54">
        <f t="shared" si="465"/>
        <v>0</v>
      </c>
      <c r="BL2183" s="54">
        <f t="shared" si="470"/>
        <v>0</v>
      </c>
      <c r="BM2183" s="54">
        <f t="shared" si="471"/>
        <v>0</v>
      </c>
      <c r="BN2183" s="54" t="str">
        <f t="shared" si="472"/>
        <v>ne</v>
      </c>
      <c r="BO2183" s="54" t="str">
        <f t="shared" si="473"/>
        <v>ne</v>
      </c>
      <c r="BP2183" s="54" t="str">
        <f t="shared" si="473"/>
        <v>ne</v>
      </c>
      <c r="BQ2183" s="54" t="str">
        <f t="shared" si="474"/>
        <v>ne</v>
      </c>
      <c r="BR2183" s="54" t="str">
        <f t="shared" si="475"/>
        <v>ne</v>
      </c>
      <c r="BS2183" s="54" t="str">
        <f t="shared" si="466"/>
        <v>ne</v>
      </c>
    </row>
    <row r="2184" spans="2:71" x14ac:dyDescent="0.2">
      <c r="B2184" s="54" t="e">
        <f>VLOOKUP(E2184,'VPS1'!$J$10:$J$29,1,FALSE)</f>
        <v>#N/A</v>
      </c>
      <c r="C2184" s="131" t="str">
        <f t="shared" si="467"/>
        <v/>
      </c>
      <c r="D2184" s="132"/>
      <c r="E2184" s="132"/>
      <c r="F2184" s="55"/>
      <c r="G2184" s="132"/>
      <c r="H2184" s="132"/>
      <c r="I2184" s="132"/>
      <c r="J2184" s="132"/>
      <c r="K2184" s="132"/>
      <c r="L2184" s="133"/>
      <c r="M2184" s="134"/>
      <c r="N2184" s="132"/>
      <c r="O2184" s="132"/>
      <c r="P2184" s="134" t="str">
        <f t="shared" si="468"/>
        <v>nepildyti</v>
      </c>
      <c r="Q2184" s="135" t="str">
        <f t="shared" si="468"/>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76"/>
        <v>0</v>
      </c>
      <c r="BH2184" s="54">
        <f t="shared" si="469"/>
        <v>0</v>
      </c>
      <c r="BI2184" s="54">
        <f t="shared" si="464"/>
        <v>0</v>
      </c>
      <c r="BJ2184" s="54">
        <f t="shared" si="477"/>
        <v>0</v>
      </c>
      <c r="BK2184" s="54">
        <f t="shared" si="465"/>
        <v>0</v>
      </c>
      <c r="BL2184" s="54">
        <f t="shared" si="470"/>
        <v>0</v>
      </c>
      <c r="BM2184" s="54">
        <f t="shared" si="471"/>
        <v>0</v>
      </c>
      <c r="BN2184" s="54" t="str">
        <f t="shared" si="472"/>
        <v>ne</v>
      </c>
      <c r="BO2184" s="54" t="str">
        <f t="shared" si="473"/>
        <v>ne</v>
      </c>
      <c r="BP2184" s="54" t="str">
        <f t="shared" si="473"/>
        <v>ne</v>
      </c>
      <c r="BQ2184" s="54" t="str">
        <f t="shared" si="474"/>
        <v>ne</v>
      </c>
      <c r="BR2184" s="54" t="str">
        <f t="shared" si="475"/>
        <v>ne</v>
      </c>
      <c r="BS2184" s="54" t="str">
        <f t="shared" si="466"/>
        <v>ne</v>
      </c>
    </row>
    <row r="2185" spans="2:71" x14ac:dyDescent="0.2">
      <c r="B2185" s="54" t="e">
        <f>VLOOKUP(E2185,'VPS1'!$J$10:$J$29,1,FALSE)</f>
        <v>#N/A</v>
      </c>
      <c r="C2185" s="131" t="str">
        <f t="shared" si="467"/>
        <v/>
      </c>
      <c r="D2185" s="132"/>
      <c r="E2185" s="132"/>
      <c r="F2185" s="55"/>
      <c r="G2185" s="132"/>
      <c r="H2185" s="132"/>
      <c r="I2185" s="132"/>
      <c r="J2185" s="132"/>
      <c r="K2185" s="132"/>
      <c r="L2185" s="133"/>
      <c r="M2185" s="134"/>
      <c r="N2185" s="132"/>
      <c r="O2185" s="132"/>
      <c r="P2185" s="134" t="str">
        <f t="shared" si="468"/>
        <v>nepildyti</v>
      </c>
      <c r="Q2185" s="135" t="str">
        <f t="shared" si="468"/>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76"/>
        <v>0</v>
      </c>
      <c r="BH2185" s="54">
        <f t="shared" si="469"/>
        <v>0</v>
      </c>
      <c r="BI2185" s="54">
        <f t="shared" si="464"/>
        <v>0</v>
      </c>
      <c r="BJ2185" s="54">
        <f t="shared" si="477"/>
        <v>0</v>
      </c>
      <c r="BK2185" s="54">
        <f t="shared" si="465"/>
        <v>0</v>
      </c>
      <c r="BL2185" s="54">
        <f t="shared" si="470"/>
        <v>0</v>
      </c>
      <c r="BM2185" s="54">
        <f t="shared" si="471"/>
        <v>0</v>
      </c>
      <c r="BN2185" s="54" t="str">
        <f t="shared" si="472"/>
        <v>ne</v>
      </c>
      <c r="BO2185" s="54" t="str">
        <f t="shared" si="473"/>
        <v>ne</v>
      </c>
      <c r="BP2185" s="54" t="str">
        <f t="shared" si="473"/>
        <v>ne</v>
      </c>
      <c r="BQ2185" s="54" t="str">
        <f t="shared" si="474"/>
        <v>ne</v>
      </c>
      <c r="BR2185" s="54" t="str">
        <f t="shared" si="475"/>
        <v>ne</v>
      </c>
      <c r="BS2185" s="54" t="str">
        <f t="shared" si="466"/>
        <v>ne</v>
      </c>
    </row>
    <row r="2186" spans="2:71" x14ac:dyDescent="0.2">
      <c r="B2186" s="54" t="e">
        <f>VLOOKUP(E2186,'VPS1'!$J$10:$J$29,1,FALSE)</f>
        <v>#N/A</v>
      </c>
      <c r="C2186" s="131" t="str">
        <f t="shared" si="467"/>
        <v/>
      </c>
      <c r="D2186" s="132"/>
      <c r="E2186" s="132"/>
      <c r="F2186" s="55"/>
      <c r="G2186" s="132"/>
      <c r="H2186" s="132"/>
      <c r="I2186" s="132"/>
      <c r="J2186" s="132"/>
      <c r="K2186" s="132"/>
      <c r="L2186" s="133"/>
      <c r="M2186" s="134"/>
      <c r="N2186" s="132"/>
      <c r="O2186" s="132"/>
      <c r="P2186" s="134" t="str">
        <f t="shared" si="468"/>
        <v>nepildyti</v>
      </c>
      <c r="Q2186" s="135" t="str">
        <f t="shared" si="468"/>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76"/>
        <v>0</v>
      </c>
      <c r="BH2186" s="54">
        <f t="shared" si="469"/>
        <v>0</v>
      </c>
      <c r="BI2186" s="54">
        <f t="shared" ref="BI2186:BI2249" si="478">IF($AH2186&gt;0,YEAR($AH2186),)</f>
        <v>0</v>
      </c>
      <c r="BJ2186" s="54">
        <f t="shared" si="477"/>
        <v>0</v>
      </c>
      <c r="BK2186" s="54">
        <f t="shared" ref="BK2186:BK2249" si="479">IF($AJ2186&gt;0,YEAR($AJ2186),)</f>
        <v>0</v>
      </c>
      <c r="BL2186" s="54">
        <f t="shared" si="470"/>
        <v>0</v>
      </c>
      <c r="BM2186" s="54">
        <f t="shared" si="471"/>
        <v>0</v>
      </c>
      <c r="BN2186" s="54" t="str">
        <f t="shared" si="472"/>
        <v>ne</v>
      </c>
      <c r="BO2186" s="54" t="str">
        <f t="shared" si="473"/>
        <v>ne</v>
      </c>
      <c r="BP2186" s="54" t="str">
        <f t="shared" si="473"/>
        <v>ne</v>
      </c>
      <c r="BQ2186" s="54" t="str">
        <f t="shared" si="474"/>
        <v>ne</v>
      </c>
      <c r="BR2186" s="54" t="str">
        <f t="shared" si="475"/>
        <v>ne</v>
      </c>
      <c r="BS2186" s="54" t="str">
        <f t="shared" ref="BS2186:BS2249" si="480">IF(BK2186&gt;0,"taip","ne")</f>
        <v>ne</v>
      </c>
    </row>
    <row r="2187" spans="2:71" x14ac:dyDescent="0.2">
      <c r="B2187" s="54" t="e">
        <f>VLOOKUP(E2187,'VPS1'!$J$10:$J$29,1,FALSE)</f>
        <v>#N/A</v>
      </c>
      <c r="C2187" s="131" t="str">
        <f t="shared" ref="C2187:C2250" si="481">LEFT(E2187,4)</f>
        <v/>
      </c>
      <c r="D2187" s="132"/>
      <c r="E2187" s="132"/>
      <c r="F2187" s="55"/>
      <c r="G2187" s="132"/>
      <c r="H2187" s="132"/>
      <c r="I2187" s="132"/>
      <c r="J2187" s="132"/>
      <c r="K2187" s="132"/>
      <c r="L2187" s="133"/>
      <c r="M2187" s="134"/>
      <c r="N2187" s="132"/>
      <c r="O2187" s="132"/>
      <c r="P2187" s="134" t="str">
        <f t="shared" ref="P2187:Q2250" si="482">IF($N2187="fizinis asmuo","užpildykite","nepildyti")</f>
        <v>nepildyti</v>
      </c>
      <c r="Q2187" s="135" t="str">
        <f t="shared" si="482"/>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76"/>
        <v>0</v>
      </c>
      <c r="BH2187" s="54">
        <f t="shared" ref="BH2187:BH2250" si="483">IF($AF2187&gt;0,YEAR($AF2187),)</f>
        <v>0</v>
      </c>
      <c r="BI2187" s="54">
        <f t="shared" si="478"/>
        <v>0</v>
      </c>
      <c r="BJ2187" s="54">
        <f t="shared" si="477"/>
        <v>0</v>
      </c>
      <c r="BK2187" s="54">
        <f t="shared" si="479"/>
        <v>0</v>
      </c>
      <c r="BL2187" s="54">
        <f t="shared" ref="BL2187:BL2250" si="484">IF($AK2187&gt;0,$AK2187,)</f>
        <v>0</v>
      </c>
      <c r="BM2187" s="54">
        <f t="shared" ref="BM2187:BM2250" si="485">IF($AL2187&gt;0,$AL2187,)</f>
        <v>0</v>
      </c>
      <c r="BN2187" s="54" t="str">
        <f t="shared" ref="BN2187:BN2250" si="486">IF(BH2187&gt;0,"taip","ne")</f>
        <v>ne</v>
      </c>
      <c r="BO2187" s="54" t="str">
        <f t="shared" ref="BO2187:BP2250" si="487">IF(BI2187&gt;0,"taip","ne")</f>
        <v>ne</v>
      </c>
      <c r="BP2187" s="54" t="str">
        <f t="shared" si="487"/>
        <v>ne</v>
      </c>
      <c r="BQ2187" s="54" t="str">
        <f t="shared" ref="BQ2187:BQ2250" si="488">IF(BL2187&gt;0,"taip","ne")</f>
        <v>ne</v>
      </c>
      <c r="BR2187" s="54" t="str">
        <f t="shared" ref="BR2187:BR2250" si="489">IF(BM2187&gt;0,"taip","ne")</f>
        <v>ne</v>
      </c>
      <c r="BS2187" s="54" t="str">
        <f t="shared" si="480"/>
        <v>ne</v>
      </c>
    </row>
    <row r="2188" spans="2:71" x14ac:dyDescent="0.2">
      <c r="B2188" s="54" t="e">
        <f>VLOOKUP(E2188,'VPS1'!$J$10:$J$29,1,FALSE)</f>
        <v>#N/A</v>
      </c>
      <c r="C2188" s="131" t="str">
        <f t="shared" si="481"/>
        <v/>
      </c>
      <c r="D2188" s="132"/>
      <c r="E2188" s="132"/>
      <c r="F2188" s="55"/>
      <c r="G2188" s="132"/>
      <c r="H2188" s="132"/>
      <c r="I2188" s="132"/>
      <c r="J2188" s="132"/>
      <c r="K2188" s="132"/>
      <c r="L2188" s="133"/>
      <c r="M2188" s="134"/>
      <c r="N2188" s="132"/>
      <c r="O2188" s="132"/>
      <c r="P2188" s="134" t="str">
        <f t="shared" si="482"/>
        <v>nepildyti</v>
      </c>
      <c r="Q2188" s="135" t="str">
        <f t="shared" si="48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76"/>
        <v>0</v>
      </c>
      <c r="BH2188" s="54">
        <f t="shared" si="483"/>
        <v>0</v>
      </c>
      <c r="BI2188" s="54">
        <f t="shared" si="478"/>
        <v>0</v>
      </c>
      <c r="BJ2188" s="54">
        <f t="shared" si="477"/>
        <v>0</v>
      </c>
      <c r="BK2188" s="54">
        <f t="shared" si="479"/>
        <v>0</v>
      </c>
      <c r="BL2188" s="54">
        <f t="shared" si="484"/>
        <v>0</v>
      </c>
      <c r="BM2188" s="54">
        <f t="shared" si="485"/>
        <v>0</v>
      </c>
      <c r="BN2188" s="54" t="str">
        <f t="shared" si="486"/>
        <v>ne</v>
      </c>
      <c r="BO2188" s="54" t="str">
        <f t="shared" si="487"/>
        <v>ne</v>
      </c>
      <c r="BP2188" s="54" t="str">
        <f t="shared" si="487"/>
        <v>ne</v>
      </c>
      <c r="BQ2188" s="54" t="str">
        <f t="shared" si="488"/>
        <v>ne</v>
      </c>
      <c r="BR2188" s="54" t="str">
        <f t="shared" si="489"/>
        <v>ne</v>
      </c>
      <c r="BS2188" s="54" t="str">
        <f t="shared" si="480"/>
        <v>ne</v>
      </c>
    </row>
    <row r="2189" spans="2:71" x14ac:dyDescent="0.2">
      <c r="B2189" s="54" t="e">
        <f>VLOOKUP(E2189,'VPS1'!$J$10:$J$29,1,FALSE)</f>
        <v>#N/A</v>
      </c>
      <c r="C2189" s="131" t="str">
        <f t="shared" si="481"/>
        <v/>
      </c>
      <c r="D2189" s="132"/>
      <c r="E2189" s="132"/>
      <c r="F2189" s="55"/>
      <c r="G2189" s="132"/>
      <c r="H2189" s="132"/>
      <c r="I2189" s="132"/>
      <c r="J2189" s="132"/>
      <c r="K2189" s="132"/>
      <c r="L2189" s="133"/>
      <c r="M2189" s="134"/>
      <c r="N2189" s="132"/>
      <c r="O2189" s="132"/>
      <c r="P2189" s="134" t="str">
        <f t="shared" si="482"/>
        <v>nepildyti</v>
      </c>
      <c r="Q2189" s="135" t="str">
        <f t="shared" si="48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76"/>
        <v>0</v>
      </c>
      <c r="BH2189" s="54">
        <f t="shared" si="483"/>
        <v>0</v>
      </c>
      <c r="BI2189" s="54">
        <f t="shared" si="478"/>
        <v>0</v>
      </c>
      <c r="BJ2189" s="54">
        <f t="shared" si="477"/>
        <v>0</v>
      </c>
      <c r="BK2189" s="54">
        <f t="shared" si="479"/>
        <v>0</v>
      </c>
      <c r="BL2189" s="54">
        <f t="shared" si="484"/>
        <v>0</v>
      </c>
      <c r="BM2189" s="54">
        <f t="shared" si="485"/>
        <v>0</v>
      </c>
      <c r="BN2189" s="54" t="str">
        <f t="shared" si="486"/>
        <v>ne</v>
      </c>
      <c r="BO2189" s="54" t="str">
        <f t="shared" si="487"/>
        <v>ne</v>
      </c>
      <c r="BP2189" s="54" t="str">
        <f t="shared" si="487"/>
        <v>ne</v>
      </c>
      <c r="BQ2189" s="54" t="str">
        <f t="shared" si="488"/>
        <v>ne</v>
      </c>
      <c r="BR2189" s="54" t="str">
        <f t="shared" si="489"/>
        <v>ne</v>
      </c>
      <c r="BS2189" s="54" t="str">
        <f t="shared" si="480"/>
        <v>ne</v>
      </c>
    </row>
    <row r="2190" spans="2:71" x14ac:dyDescent="0.2">
      <c r="B2190" s="54" t="e">
        <f>VLOOKUP(E2190,'VPS1'!$J$10:$J$29,1,FALSE)</f>
        <v>#N/A</v>
      </c>
      <c r="C2190" s="131" t="str">
        <f t="shared" si="481"/>
        <v/>
      </c>
      <c r="D2190" s="132"/>
      <c r="E2190" s="132"/>
      <c r="F2190" s="55"/>
      <c r="G2190" s="132"/>
      <c r="H2190" s="132"/>
      <c r="I2190" s="132"/>
      <c r="J2190" s="132"/>
      <c r="K2190" s="132"/>
      <c r="L2190" s="133"/>
      <c r="M2190" s="134"/>
      <c r="N2190" s="132"/>
      <c r="O2190" s="132"/>
      <c r="P2190" s="134" t="str">
        <f t="shared" si="482"/>
        <v>nepildyti</v>
      </c>
      <c r="Q2190" s="135" t="str">
        <f t="shared" si="48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76"/>
        <v>0</v>
      </c>
      <c r="BH2190" s="54">
        <f t="shared" si="483"/>
        <v>0</v>
      </c>
      <c r="BI2190" s="54">
        <f t="shared" si="478"/>
        <v>0</v>
      </c>
      <c r="BJ2190" s="54">
        <f t="shared" si="477"/>
        <v>0</v>
      </c>
      <c r="BK2190" s="54">
        <f t="shared" si="479"/>
        <v>0</v>
      </c>
      <c r="BL2190" s="54">
        <f t="shared" si="484"/>
        <v>0</v>
      </c>
      <c r="BM2190" s="54">
        <f t="shared" si="485"/>
        <v>0</v>
      </c>
      <c r="BN2190" s="54" t="str">
        <f t="shared" si="486"/>
        <v>ne</v>
      </c>
      <c r="BO2190" s="54" t="str">
        <f t="shared" si="487"/>
        <v>ne</v>
      </c>
      <c r="BP2190" s="54" t="str">
        <f t="shared" si="487"/>
        <v>ne</v>
      </c>
      <c r="BQ2190" s="54" t="str">
        <f t="shared" si="488"/>
        <v>ne</v>
      </c>
      <c r="BR2190" s="54" t="str">
        <f t="shared" si="489"/>
        <v>ne</v>
      </c>
      <c r="BS2190" s="54" t="str">
        <f t="shared" si="480"/>
        <v>ne</v>
      </c>
    </row>
    <row r="2191" spans="2:71" x14ac:dyDescent="0.2">
      <c r="B2191" s="54" t="e">
        <f>VLOOKUP(E2191,'VPS1'!$J$10:$J$29,1,FALSE)</f>
        <v>#N/A</v>
      </c>
      <c r="C2191" s="131" t="str">
        <f t="shared" si="481"/>
        <v/>
      </c>
      <c r="D2191" s="132"/>
      <c r="E2191" s="132"/>
      <c r="F2191" s="55"/>
      <c r="G2191" s="132"/>
      <c r="H2191" s="132"/>
      <c r="I2191" s="132"/>
      <c r="J2191" s="132"/>
      <c r="K2191" s="132"/>
      <c r="L2191" s="133"/>
      <c r="M2191" s="134"/>
      <c r="N2191" s="132"/>
      <c r="O2191" s="132"/>
      <c r="P2191" s="134" t="str">
        <f t="shared" si="482"/>
        <v>nepildyti</v>
      </c>
      <c r="Q2191" s="135" t="str">
        <f t="shared" si="48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76"/>
        <v>0</v>
      </c>
      <c r="BH2191" s="54">
        <f t="shared" si="483"/>
        <v>0</v>
      </c>
      <c r="BI2191" s="54">
        <f t="shared" si="478"/>
        <v>0</v>
      </c>
      <c r="BJ2191" s="54">
        <f t="shared" si="477"/>
        <v>0</v>
      </c>
      <c r="BK2191" s="54">
        <f t="shared" si="479"/>
        <v>0</v>
      </c>
      <c r="BL2191" s="54">
        <f t="shared" si="484"/>
        <v>0</v>
      </c>
      <c r="BM2191" s="54">
        <f t="shared" si="485"/>
        <v>0</v>
      </c>
      <c r="BN2191" s="54" t="str">
        <f t="shared" si="486"/>
        <v>ne</v>
      </c>
      <c r="BO2191" s="54" t="str">
        <f t="shared" si="487"/>
        <v>ne</v>
      </c>
      <c r="BP2191" s="54" t="str">
        <f t="shared" si="487"/>
        <v>ne</v>
      </c>
      <c r="BQ2191" s="54" t="str">
        <f t="shared" si="488"/>
        <v>ne</v>
      </c>
      <c r="BR2191" s="54" t="str">
        <f t="shared" si="489"/>
        <v>ne</v>
      </c>
      <c r="BS2191" s="54" t="str">
        <f t="shared" si="480"/>
        <v>ne</v>
      </c>
    </row>
    <row r="2192" spans="2:71" x14ac:dyDescent="0.2">
      <c r="B2192" s="54" t="e">
        <f>VLOOKUP(E2192,'VPS1'!$J$10:$J$29,1,FALSE)</f>
        <v>#N/A</v>
      </c>
      <c r="C2192" s="131" t="str">
        <f t="shared" si="481"/>
        <v/>
      </c>
      <c r="D2192" s="132"/>
      <c r="E2192" s="132"/>
      <c r="F2192" s="55"/>
      <c r="G2192" s="132"/>
      <c r="H2192" s="132"/>
      <c r="I2192" s="132"/>
      <c r="J2192" s="132"/>
      <c r="K2192" s="132"/>
      <c r="L2192" s="133"/>
      <c r="M2192" s="134"/>
      <c r="N2192" s="132"/>
      <c r="O2192" s="132"/>
      <c r="P2192" s="134" t="str">
        <f t="shared" si="482"/>
        <v>nepildyti</v>
      </c>
      <c r="Q2192" s="135" t="str">
        <f t="shared" si="48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76"/>
        <v>0</v>
      </c>
      <c r="BH2192" s="54">
        <f t="shared" si="483"/>
        <v>0</v>
      </c>
      <c r="BI2192" s="54">
        <f t="shared" si="478"/>
        <v>0</v>
      </c>
      <c r="BJ2192" s="54">
        <f t="shared" si="477"/>
        <v>0</v>
      </c>
      <c r="BK2192" s="54">
        <f t="shared" si="479"/>
        <v>0</v>
      </c>
      <c r="BL2192" s="54">
        <f t="shared" si="484"/>
        <v>0</v>
      </c>
      <c r="BM2192" s="54">
        <f t="shared" si="485"/>
        <v>0</v>
      </c>
      <c r="BN2192" s="54" t="str">
        <f t="shared" si="486"/>
        <v>ne</v>
      </c>
      <c r="BO2192" s="54" t="str">
        <f t="shared" si="487"/>
        <v>ne</v>
      </c>
      <c r="BP2192" s="54" t="str">
        <f t="shared" si="487"/>
        <v>ne</v>
      </c>
      <c r="BQ2192" s="54" t="str">
        <f t="shared" si="488"/>
        <v>ne</v>
      </c>
      <c r="BR2192" s="54" t="str">
        <f t="shared" si="489"/>
        <v>ne</v>
      </c>
      <c r="BS2192" s="54" t="str">
        <f t="shared" si="480"/>
        <v>ne</v>
      </c>
    </row>
    <row r="2193" spans="2:71" x14ac:dyDescent="0.2">
      <c r="B2193" s="54" t="e">
        <f>VLOOKUP(E2193,'VPS1'!$J$10:$J$29,1,FALSE)</f>
        <v>#N/A</v>
      </c>
      <c r="C2193" s="131" t="str">
        <f t="shared" si="481"/>
        <v/>
      </c>
      <c r="D2193" s="132"/>
      <c r="E2193" s="132"/>
      <c r="F2193" s="55"/>
      <c r="G2193" s="132"/>
      <c r="H2193" s="132"/>
      <c r="I2193" s="132"/>
      <c r="J2193" s="132"/>
      <c r="K2193" s="132"/>
      <c r="L2193" s="133"/>
      <c r="M2193" s="134"/>
      <c r="N2193" s="132"/>
      <c r="O2193" s="132"/>
      <c r="P2193" s="134" t="str">
        <f t="shared" si="482"/>
        <v>nepildyti</v>
      </c>
      <c r="Q2193" s="135" t="str">
        <f t="shared" si="48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76"/>
        <v>0</v>
      </c>
      <c r="BH2193" s="54">
        <f t="shared" si="483"/>
        <v>0</v>
      </c>
      <c r="BI2193" s="54">
        <f t="shared" si="478"/>
        <v>0</v>
      </c>
      <c r="BJ2193" s="54">
        <f t="shared" si="477"/>
        <v>0</v>
      </c>
      <c r="BK2193" s="54">
        <f t="shared" si="479"/>
        <v>0</v>
      </c>
      <c r="BL2193" s="54">
        <f t="shared" si="484"/>
        <v>0</v>
      </c>
      <c r="BM2193" s="54">
        <f t="shared" si="485"/>
        <v>0</v>
      </c>
      <c r="BN2193" s="54" t="str">
        <f t="shared" si="486"/>
        <v>ne</v>
      </c>
      <c r="BO2193" s="54" t="str">
        <f t="shared" si="487"/>
        <v>ne</v>
      </c>
      <c r="BP2193" s="54" t="str">
        <f t="shared" si="487"/>
        <v>ne</v>
      </c>
      <c r="BQ2193" s="54" t="str">
        <f t="shared" si="488"/>
        <v>ne</v>
      </c>
      <c r="BR2193" s="54" t="str">
        <f t="shared" si="489"/>
        <v>ne</v>
      </c>
      <c r="BS2193" s="54" t="str">
        <f t="shared" si="480"/>
        <v>ne</v>
      </c>
    </row>
    <row r="2194" spans="2:71" x14ac:dyDescent="0.2">
      <c r="B2194" s="54" t="e">
        <f>VLOOKUP(E2194,'VPS1'!$J$10:$J$29,1,FALSE)</f>
        <v>#N/A</v>
      </c>
      <c r="C2194" s="131" t="str">
        <f t="shared" si="481"/>
        <v/>
      </c>
      <c r="D2194" s="132"/>
      <c r="E2194" s="132"/>
      <c r="F2194" s="55"/>
      <c r="G2194" s="132"/>
      <c r="H2194" s="132"/>
      <c r="I2194" s="132"/>
      <c r="J2194" s="132"/>
      <c r="K2194" s="132"/>
      <c r="L2194" s="133"/>
      <c r="M2194" s="134"/>
      <c r="N2194" s="132"/>
      <c r="O2194" s="132"/>
      <c r="P2194" s="134" t="str">
        <f t="shared" si="482"/>
        <v>nepildyti</v>
      </c>
      <c r="Q2194" s="135" t="str">
        <f t="shared" si="48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si="476"/>
        <v>0</v>
      </c>
      <c r="BH2194" s="54">
        <f t="shared" si="483"/>
        <v>0</v>
      </c>
      <c r="BI2194" s="54">
        <f t="shared" si="478"/>
        <v>0</v>
      </c>
      <c r="BJ2194" s="54">
        <f t="shared" si="477"/>
        <v>0</v>
      </c>
      <c r="BK2194" s="54">
        <f t="shared" si="479"/>
        <v>0</v>
      </c>
      <c r="BL2194" s="54">
        <f t="shared" si="484"/>
        <v>0</v>
      </c>
      <c r="BM2194" s="54">
        <f t="shared" si="485"/>
        <v>0</v>
      </c>
      <c r="BN2194" s="54" t="str">
        <f t="shared" si="486"/>
        <v>ne</v>
      </c>
      <c r="BO2194" s="54" t="str">
        <f t="shared" si="487"/>
        <v>ne</v>
      </c>
      <c r="BP2194" s="54" t="str">
        <f t="shared" si="487"/>
        <v>ne</v>
      </c>
      <c r="BQ2194" s="54" t="str">
        <f t="shared" si="488"/>
        <v>ne</v>
      </c>
      <c r="BR2194" s="54" t="str">
        <f t="shared" si="489"/>
        <v>ne</v>
      </c>
      <c r="BS2194" s="54" t="str">
        <f t="shared" si="480"/>
        <v>ne</v>
      </c>
    </row>
    <row r="2195" spans="2:71" x14ac:dyDescent="0.2">
      <c r="B2195" s="54" t="e">
        <f>VLOOKUP(E2195,'VPS1'!$J$10:$J$29,1,FALSE)</f>
        <v>#N/A</v>
      </c>
      <c r="C2195" s="131" t="str">
        <f t="shared" si="481"/>
        <v/>
      </c>
      <c r="D2195" s="132"/>
      <c r="E2195" s="132"/>
      <c r="F2195" s="55"/>
      <c r="G2195" s="132"/>
      <c r="H2195" s="132"/>
      <c r="I2195" s="132"/>
      <c r="J2195" s="132"/>
      <c r="K2195" s="132"/>
      <c r="L2195" s="133"/>
      <c r="M2195" s="134"/>
      <c r="N2195" s="132"/>
      <c r="O2195" s="132"/>
      <c r="P2195" s="134" t="str">
        <f t="shared" si="482"/>
        <v>nepildyti</v>
      </c>
      <c r="Q2195" s="135" t="str">
        <f t="shared" si="48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76"/>
        <v>0</v>
      </c>
      <c r="BH2195" s="54">
        <f t="shared" si="483"/>
        <v>0</v>
      </c>
      <c r="BI2195" s="54">
        <f t="shared" si="478"/>
        <v>0</v>
      </c>
      <c r="BJ2195" s="54">
        <f t="shared" si="477"/>
        <v>0</v>
      </c>
      <c r="BK2195" s="54">
        <f t="shared" si="479"/>
        <v>0</v>
      </c>
      <c r="BL2195" s="54">
        <f t="shared" si="484"/>
        <v>0</v>
      </c>
      <c r="BM2195" s="54">
        <f t="shared" si="485"/>
        <v>0</v>
      </c>
      <c r="BN2195" s="54" t="str">
        <f t="shared" si="486"/>
        <v>ne</v>
      </c>
      <c r="BO2195" s="54" t="str">
        <f t="shared" si="487"/>
        <v>ne</v>
      </c>
      <c r="BP2195" s="54" t="str">
        <f t="shared" si="487"/>
        <v>ne</v>
      </c>
      <c r="BQ2195" s="54" t="str">
        <f t="shared" si="488"/>
        <v>ne</v>
      </c>
      <c r="BR2195" s="54" t="str">
        <f t="shared" si="489"/>
        <v>ne</v>
      </c>
      <c r="BS2195" s="54" t="str">
        <f t="shared" si="480"/>
        <v>ne</v>
      </c>
    </row>
    <row r="2196" spans="2:71" x14ac:dyDescent="0.2">
      <c r="B2196" s="54" t="e">
        <f>VLOOKUP(E2196,'VPS1'!$J$10:$J$29,1,FALSE)</f>
        <v>#N/A</v>
      </c>
      <c r="C2196" s="131" t="str">
        <f t="shared" si="481"/>
        <v/>
      </c>
      <c r="D2196" s="132"/>
      <c r="E2196" s="132"/>
      <c r="F2196" s="55"/>
      <c r="G2196" s="132"/>
      <c r="H2196" s="132"/>
      <c r="I2196" s="132"/>
      <c r="J2196" s="132"/>
      <c r="K2196" s="132"/>
      <c r="L2196" s="133"/>
      <c r="M2196" s="134"/>
      <c r="N2196" s="132"/>
      <c r="O2196" s="132"/>
      <c r="P2196" s="134" t="str">
        <f t="shared" si="482"/>
        <v>nepildyti</v>
      </c>
      <c r="Q2196" s="135" t="str">
        <f t="shared" si="48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76"/>
        <v>0</v>
      </c>
      <c r="BH2196" s="54">
        <f t="shared" si="483"/>
        <v>0</v>
      </c>
      <c r="BI2196" s="54">
        <f t="shared" si="478"/>
        <v>0</v>
      </c>
      <c r="BJ2196" s="54">
        <f t="shared" si="477"/>
        <v>0</v>
      </c>
      <c r="BK2196" s="54">
        <f t="shared" si="479"/>
        <v>0</v>
      </c>
      <c r="BL2196" s="54">
        <f t="shared" si="484"/>
        <v>0</v>
      </c>
      <c r="BM2196" s="54">
        <f t="shared" si="485"/>
        <v>0</v>
      </c>
      <c r="BN2196" s="54" t="str">
        <f t="shared" si="486"/>
        <v>ne</v>
      </c>
      <c r="BO2196" s="54" t="str">
        <f t="shared" si="487"/>
        <v>ne</v>
      </c>
      <c r="BP2196" s="54" t="str">
        <f t="shared" si="487"/>
        <v>ne</v>
      </c>
      <c r="BQ2196" s="54" t="str">
        <f t="shared" si="488"/>
        <v>ne</v>
      </c>
      <c r="BR2196" s="54" t="str">
        <f t="shared" si="489"/>
        <v>ne</v>
      </c>
      <c r="BS2196" s="54" t="str">
        <f t="shared" si="480"/>
        <v>ne</v>
      </c>
    </row>
    <row r="2197" spans="2:71" x14ac:dyDescent="0.2">
      <c r="B2197" s="54" t="e">
        <f>VLOOKUP(E2197,'VPS1'!$J$10:$J$29,1,FALSE)</f>
        <v>#N/A</v>
      </c>
      <c r="C2197" s="131" t="str">
        <f t="shared" si="481"/>
        <v/>
      </c>
      <c r="D2197" s="132"/>
      <c r="E2197" s="132"/>
      <c r="F2197" s="55"/>
      <c r="G2197" s="132"/>
      <c r="H2197" s="132"/>
      <c r="I2197" s="132"/>
      <c r="J2197" s="132"/>
      <c r="K2197" s="132"/>
      <c r="L2197" s="133"/>
      <c r="M2197" s="134"/>
      <c r="N2197" s="132"/>
      <c r="O2197" s="132"/>
      <c r="P2197" s="134" t="str">
        <f t="shared" si="482"/>
        <v>nepildyti</v>
      </c>
      <c r="Q2197" s="135" t="str">
        <f t="shared" si="48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76"/>
        <v>0</v>
      </c>
      <c r="BH2197" s="54">
        <f t="shared" si="483"/>
        <v>0</v>
      </c>
      <c r="BI2197" s="54">
        <f t="shared" si="478"/>
        <v>0</v>
      </c>
      <c r="BJ2197" s="54">
        <f t="shared" si="477"/>
        <v>0</v>
      </c>
      <c r="BK2197" s="54">
        <f t="shared" si="479"/>
        <v>0</v>
      </c>
      <c r="BL2197" s="54">
        <f t="shared" si="484"/>
        <v>0</v>
      </c>
      <c r="BM2197" s="54">
        <f t="shared" si="485"/>
        <v>0</v>
      </c>
      <c r="BN2197" s="54" t="str">
        <f t="shared" si="486"/>
        <v>ne</v>
      </c>
      <c r="BO2197" s="54" t="str">
        <f t="shared" si="487"/>
        <v>ne</v>
      </c>
      <c r="BP2197" s="54" t="str">
        <f t="shared" si="487"/>
        <v>ne</v>
      </c>
      <c r="BQ2197" s="54" t="str">
        <f t="shared" si="488"/>
        <v>ne</v>
      </c>
      <c r="BR2197" s="54" t="str">
        <f t="shared" si="489"/>
        <v>ne</v>
      </c>
      <c r="BS2197" s="54" t="str">
        <f t="shared" si="480"/>
        <v>ne</v>
      </c>
    </row>
    <row r="2198" spans="2:71" x14ac:dyDescent="0.2">
      <c r="B2198" s="54" t="e">
        <f>VLOOKUP(E2198,'VPS1'!$J$10:$J$29,1,FALSE)</f>
        <v>#N/A</v>
      </c>
      <c r="C2198" s="131" t="str">
        <f t="shared" si="481"/>
        <v/>
      </c>
      <c r="D2198" s="132"/>
      <c r="E2198" s="132"/>
      <c r="F2198" s="55"/>
      <c r="G2198" s="132"/>
      <c r="H2198" s="132"/>
      <c r="I2198" s="132"/>
      <c r="J2198" s="132"/>
      <c r="K2198" s="132"/>
      <c r="L2198" s="133"/>
      <c r="M2198" s="134"/>
      <c r="N2198" s="132"/>
      <c r="O2198" s="132"/>
      <c r="P2198" s="134" t="str">
        <f t="shared" si="482"/>
        <v>nepildyti</v>
      </c>
      <c r="Q2198" s="135" t="str">
        <f t="shared" si="48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ref="BG2198:BG2261" si="490">IF($F2198&gt;0,YEAR($F2198),)</f>
        <v>0</v>
      </c>
      <c r="BH2198" s="54">
        <f t="shared" si="483"/>
        <v>0</v>
      </c>
      <c r="BI2198" s="54">
        <f t="shared" si="478"/>
        <v>0</v>
      </c>
      <c r="BJ2198" s="54">
        <f t="shared" ref="BJ2198:BJ2261" si="491">IF($AI2198&gt;0,YEAR($AI2198),)</f>
        <v>0</v>
      </c>
      <c r="BK2198" s="54">
        <f t="shared" si="479"/>
        <v>0</v>
      </c>
      <c r="BL2198" s="54">
        <f t="shared" si="484"/>
        <v>0</v>
      </c>
      <c r="BM2198" s="54">
        <f t="shared" si="485"/>
        <v>0</v>
      </c>
      <c r="BN2198" s="54" t="str">
        <f t="shared" si="486"/>
        <v>ne</v>
      </c>
      <c r="BO2198" s="54" t="str">
        <f t="shared" si="487"/>
        <v>ne</v>
      </c>
      <c r="BP2198" s="54" t="str">
        <f t="shared" si="487"/>
        <v>ne</v>
      </c>
      <c r="BQ2198" s="54" t="str">
        <f t="shared" si="488"/>
        <v>ne</v>
      </c>
      <c r="BR2198" s="54" t="str">
        <f t="shared" si="489"/>
        <v>ne</v>
      </c>
      <c r="BS2198" s="54" t="str">
        <f t="shared" si="480"/>
        <v>ne</v>
      </c>
    </row>
    <row r="2199" spans="2:71" x14ac:dyDescent="0.2">
      <c r="B2199" s="54" t="e">
        <f>VLOOKUP(E2199,'VPS1'!$J$10:$J$29,1,FALSE)</f>
        <v>#N/A</v>
      </c>
      <c r="C2199" s="131" t="str">
        <f t="shared" si="481"/>
        <v/>
      </c>
      <c r="D2199" s="132"/>
      <c r="E2199" s="132"/>
      <c r="F2199" s="55"/>
      <c r="G2199" s="132"/>
      <c r="H2199" s="132"/>
      <c r="I2199" s="132"/>
      <c r="J2199" s="132"/>
      <c r="K2199" s="132"/>
      <c r="L2199" s="133"/>
      <c r="M2199" s="134"/>
      <c r="N2199" s="132"/>
      <c r="O2199" s="132"/>
      <c r="P2199" s="134" t="str">
        <f t="shared" si="482"/>
        <v>nepildyti</v>
      </c>
      <c r="Q2199" s="135" t="str">
        <f t="shared" si="48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si="490"/>
        <v>0</v>
      </c>
      <c r="BH2199" s="54">
        <f t="shared" si="483"/>
        <v>0</v>
      </c>
      <c r="BI2199" s="54">
        <f t="shared" si="478"/>
        <v>0</v>
      </c>
      <c r="BJ2199" s="54">
        <f t="shared" si="491"/>
        <v>0</v>
      </c>
      <c r="BK2199" s="54">
        <f t="shared" si="479"/>
        <v>0</v>
      </c>
      <c r="BL2199" s="54">
        <f t="shared" si="484"/>
        <v>0</v>
      </c>
      <c r="BM2199" s="54">
        <f t="shared" si="485"/>
        <v>0</v>
      </c>
      <c r="BN2199" s="54" t="str">
        <f t="shared" si="486"/>
        <v>ne</v>
      </c>
      <c r="BO2199" s="54" t="str">
        <f t="shared" si="487"/>
        <v>ne</v>
      </c>
      <c r="BP2199" s="54" t="str">
        <f t="shared" si="487"/>
        <v>ne</v>
      </c>
      <c r="BQ2199" s="54" t="str">
        <f t="shared" si="488"/>
        <v>ne</v>
      </c>
      <c r="BR2199" s="54" t="str">
        <f t="shared" si="489"/>
        <v>ne</v>
      </c>
      <c r="BS2199" s="54" t="str">
        <f t="shared" si="480"/>
        <v>ne</v>
      </c>
    </row>
    <row r="2200" spans="2:71" x14ac:dyDescent="0.2">
      <c r="B2200" s="54" t="e">
        <f>VLOOKUP(E2200,'VPS1'!$J$10:$J$29,1,FALSE)</f>
        <v>#N/A</v>
      </c>
      <c r="C2200" s="131" t="str">
        <f t="shared" si="481"/>
        <v/>
      </c>
      <c r="D2200" s="132"/>
      <c r="E2200" s="132"/>
      <c r="F2200" s="55"/>
      <c r="G2200" s="132"/>
      <c r="H2200" s="132"/>
      <c r="I2200" s="132"/>
      <c r="J2200" s="132"/>
      <c r="K2200" s="132"/>
      <c r="L2200" s="133"/>
      <c r="M2200" s="134"/>
      <c r="N2200" s="132"/>
      <c r="O2200" s="132"/>
      <c r="P2200" s="134" t="str">
        <f t="shared" si="482"/>
        <v>nepildyti</v>
      </c>
      <c r="Q2200" s="135" t="str">
        <f t="shared" si="48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490"/>
        <v>0</v>
      </c>
      <c r="BH2200" s="54">
        <f t="shared" si="483"/>
        <v>0</v>
      </c>
      <c r="BI2200" s="54">
        <f t="shared" si="478"/>
        <v>0</v>
      </c>
      <c r="BJ2200" s="54">
        <f t="shared" si="491"/>
        <v>0</v>
      </c>
      <c r="BK2200" s="54">
        <f t="shared" si="479"/>
        <v>0</v>
      </c>
      <c r="BL2200" s="54">
        <f t="shared" si="484"/>
        <v>0</v>
      </c>
      <c r="BM2200" s="54">
        <f t="shared" si="485"/>
        <v>0</v>
      </c>
      <c r="BN2200" s="54" t="str">
        <f t="shared" si="486"/>
        <v>ne</v>
      </c>
      <c r="BO2200" s="54" t="str">
        <f t="shared" si="487"/>
        <v>ne</v>
      </c>
      <c r="BP2200" s="54" t="str">
        <f t="shared" si="487"/>
        <v>ne</v>
      </c>
      <c r="BQ2200" s="54" t="str">
        <f t="shared" si="488"/>
        <v>ne</v>
      </c>
      <c r="BR2200" s="54" t="str">
        <f t="shared" si="489"/>
        <v>ne</v>
      </c>
      <c r="BS2200" s="54" t="str">
        <f t="shared" si="480"/>
        <v>ne</v>
      </c>
    </row>
    <row r="2201" spans="2:71" x14ac:dyDescent="0.2">
      <c r="B2201" s="54" t="e">
        <f>VLOOKUP(E2201,'VPS1'!$J$10:$J$29,1,FALSE)</f>
        <v>#N/A</v>
      </c>
      <c r="C2201" s="131" t="str">
        <f t="shared" si="481"/>
        <v/>
      </c>
      <c r="D2201" s="132"/>
      <c r="E2201" s="132"/>
      <c r="F2201" s="55"/>
      <c r="G2201" s="132"/>
      <c r="H2201" s="132"/>
      <c r="I2201" s="132"/>
      <c r="J2201" s="132"/>
      <c r="K2201" s="132"/>
      <c r="L2201" s="133"/>
      <c r="M2201" s="134"/>
      <c r="N2201" s="132"/>
      <c r="O2201" s="132"/>
      <c r="P2201" s="134" t="str">
        <f t="shared" si="482"/>
        <v>nepildyti</v>
      </c>
      <c r="Q2201" s="135" t="str">
        <f t="shared" si="48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490"/>
        <v>0</v>
      </c>
      <c r="BH2201" s="54">
        <f t="shared" si="483"/>
        <v>0</v>
      </c>
      <c r="BI2201" s="54">
        <f t="shared" si="478"/>
        <v>0</v>
      </c>
      <c r="BJ2201" s="54">
        <f t="shared" si="491"/>
        <v>0</v>
      </c>
      <c r="BK2201" s="54">
        <f t="shared" si="479"/>
        <v>0</v>
      </c>
      <c r="BL2201" s="54">
        <f t="shared" si="484"/>
        <v>0</v>
      </c>
      <c r="BM2201" s="54">
        <f t="shared" si="485"/>
        <v>0</v>
      </c>
      <c r="BN2201" s="54" t="str">
        <f t="shared" si="486"/>
        <v>ne</v>
      </c>
      <c r="BO2201" s="54" t="str">
        <f t="shared" si="487"/>
        <v>ne</v>
      </c>
      <c r="BP2201" s="54" t="str">
        <f t="shared" si="487"/>
        <v>ne</v>
      </c>
      <c r="BQ2201" s="54" t="str">
        <f t="shared" si="488"/>
        <v>ne</v>
      </c>
      <c r="BR2201" s="54" t="str">
        <f t="shared" si="489"/>
        <v>ne</v>
      </c>
      <c r="BS2201" s="54" t="str">
        <f t="shared" si="480"/>
        <v>ne</v>
      </c>
    </row>
    <row r="2202" spans="2:71" x14ac:dyDescent="0.2">
      <c r="B2202" s="54" t="e">
        <f>VLOOKUP(E2202,'VPS1'!$J$10:$J$29,1,FALSE)</f>
        <v>#N/A</v>
      </c>
      <c r="C2202" s="131" t="str">
        <f t="shared" si="481"/>
        <v/>
      </c>
      <c r="D2202" s="132"/>
      <c r="E2202" s="132"/>
      <c r="F2202" s="55"/>
      <c r="G2202" s="132"/>
      <c r="H2202" s="132"/>
      <c r="I2202" s="132"/>
      <c r="J2202" s="132"/>
      <c r="K2202" s="132"/>
      <c r="L2202" s="133"/>
      <c r="M2202" s="134"/>
      <c r="N2202" s="132"/>
      <c r="O2202" s="132"/>
      <c r="P2202" s="134" t="str">
        <f t="shared" si="482"/>
        <v>nepildyti</v>
      </c>
      <c r="Q2202" s="135" t="str">
        <f t="shared" si="48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490"/>
        <v>0</v>
      </c>
      <c r="BH2202" s="54">
        <f t="shared" si="483"/>
        <v>0</v>
      </c>
      <c r="BI2202" s="54">
        <f t="shared" si="478"/>
        <v>0</v>
      </c>
      <c r="BJ2202" s="54">
        <f t="shared" si="491"/>
        <v>0</v>
      </c>
      <c r="BK2202" s="54">
        <f t="shared" si="479"/>
        <v>0</v>
      </c>
      <c r="BL2202" s="54">
        <f t="shared" si="484"/>
        <v>0</v>
      </c>
      <c r="BM2202" s="54">
        <f t="shared" si="485"/>
        <v>0</v>
      </c>
      <c r="BN2202" s="54" t="str">
        <f t="shared" si="486"/>
        <v>ne</v>
      </c>
      <c r="BO2202" s="54" t="str">
        <f t="shared" si="487"/>
        <v>ne</v>
      </c>
      <c r="BP2202" s="54" t="str">
        <f t="shared" si="487"/>
        <v>ne</v>
      </c>
      <c r="BQ2202" s="54" t="str">
        <f t="shared" si="488"/>
        <v>ne</v>
      </c>
      <c r="BR2202" s="54" t="str">
        <f t="shared" si="489"/>
        <v>ne</v>
      </c>
      <c r="BS2202" s="54" t="str">
        <f t="shared" si="480"/>
        <v>ne</v>
      </c>
    </row>
    <row r="2203" spans="2:71" x14ac:dyDescent="0.2">
      <c r="B2203" s="54" t="e">
        <f>VLOOKUP(E2203,'VPS1'!$J$10:$J$29,1,FALSE)</f>
        <v>#N/A</v>
      </c>
      <c r="C2203" s="131" t="str">
        <f t="shared" si="481"/>
        <v/>
      </c>
      <c r="D2203" s="132"/>
      <c r="E2203" s="132"/>
      <c r="F2203" s="55"/>
      <c r="G2203" s="132"/>
      <c r="H2203" s="132"/>
      <c r="I2203" s="132"/>
      <c r="J2203" s="132"/>
      <c r="K2203" s="132"/>
      <c r="L2203" s="133"/>
      <c r="M2203" s="134"/>
      <c r="N2203" s="132"/>
      <c r="O2203" s="132"/>
      <c r="P2203" s="134" t="str">
        <f t="shared" si="482"/>
        <v>nepildyti</v>
      </c>
      <c r="Q2203" s="135" t="str">
        <f t="shared" si="48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490"/>
        <v>0</v>
      </c>
      <c r="BH2203" s="54">
        <f t="shared" si="483"/>
        <v>0</v>
      </c>
      <c r="BI2203" s="54">
        <f t="shared" si="478"/>
        <v>0</v>
      </c>
      <c r="BJ2203" s="54">
        <f t="shared" si="491"/>
        <v>0</v>
      </c>
      <c r="BK2203" s="54">
        <f t="shared" si="479"/>
        <v>0</v>
      </c>
      <c r="BL2203" s="54">
        <f t="shared" si="484"/>
        <v>0</v>
      </c>
      <c r="BM2203" s="54">
        <f t="shared" si="485"/>
        <v>0</v>
      </c>
      <c r="BN2203" s="54" t="str">
        <f t="shared" si="486"/>
        <v>ne</v>
      </c>
      <c r="BO2203" s="54" t="str">
        <f t="shared" si="487"/>
        <v>ne</v>
      </c>
      <c r="BP2203" s="54" t="str">
        <f t="shared" si="487"/>
        <v>ne</v>
      </c>
      <c r="BQ2203" s="54" t="str">
        <f t="shared" si="488"/>
        <v>ne</v>
      </c>
      <c r="BR2203" s="54" t="str">
        <f t="shared" si="489"/>
        <v>ne</v>
      </c>
      <c r="BS2203" s="54" t="str">
        <f t="shared" si="480"/>
        <v>ne</v>
      </c>
    </row>
    <row r="2204" spans="2:71" x14ac:dyDescent="0.2">
      <c r="B2204" s="54" t="e">
        <f>VLOOKUP(E2204,'VPS1'!$J$10:$J$29,1,FALSE)</f>
        <v>#N/A</v>
      </c>
      <c r="C2204" s="131" t="str">
        <f t="shared" si="481"/>
        <v/>
      </c>
      <c r="D2204" s="132"/>
      <c r="E2204" s="132"/>
      <c r="F2204" s="55"/>
      <c r="G2204" s="132"/>
      <c r="H2204" s="132"/>
      <c r="I2204" s="132"/>
      <c r="J2204" s="132"/>
      <c r="K2204" s="132"/>
      <c r="L2204" s="133"/>
      <c r="M2204" s="134"/>
      <c r="N2204" s="132"/>
      <c r="O2204" s="132"/>
      <c r="P2204" s="134" t="str">
        <f t="shared" si="482"/>
        <v>nepildyti</v>
      </c>
      <c r="Q2204" s="135" t="str">
        <f t="shared" si="48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490"/>
        <v>0</v>
      </c>
      <c r="BH2204" s="54">
        <f t="shared" si="483"/>
        <v>0</v>
      </c>
      <c r="BI2204" s="54">
        <f t="shared" si="478"/>
        <v>0</v>
      </c>
      <c r="BJ2204" s="54">
        <f t="shared" si="491"/>
        <v>0</v>
      </c>
      <c r="BK2204" s="54">
        <f t="shared" si="479"/>
        <v>0</v>
      </c>
      <c r="BL2204" s="54">
        <f t="shared" si="484"/>
        <v>0</v>
      </c>
      <c r="BM2204" s="54">
        <f t="shared" si="485"/>
        <v>0</v>
      </c>
      <c r="BN2204" s="54" t="str">
        <f t="shared" si="486"/>
        <v>ne</v>
      </c>
      <c r="BO2204" s="54" t="str">
        <f t="shared" si="487"/>
        <v>ne</v>
      </c>
      <c r="BP2204" s="54" t="str">
        <f t="shared" si="487"/>
        <v>ne</v>
      </c>
      <c r="BQ2204" s="54" t="str">
        <f t="shared" si="488"/>
        <v>ne</v>
      </c>
      <c r="BR2204" s="54" t="str">
        <f t="shared" si="489"/>
        <v>ne</v>
      </c>
      <c r="BS2204" s="54" t="str">
        <f t="shared" si="480"/>
        <v>ne</v>
      </c>
    </row>
    <row r="2205" spans="2:71" x14ac:dyDescent="0.2">
      <c r="B2205" s="54" t="e">
        <f>VLOOKUP(E2205,'VPS1'!$J$10:$J$29,1,FALSE)</f>
        <v>#N/A</v>
      </c>
      <c r="C2205" s="131" t="str">
        <f t="shared" si="481"/>
        <v/>
      </c>
      <c r="D2205" s="132"/>
      <c r="E2205" s="132"/>
      <c r="F2205" s="55"/>
      <c r="G2205" s="132"/>
      <c r="H2205" s="132"/>
      <c r="I2205" s="132"/>
      <c r="J2205" s="132"/>
      <c r="K2205" s="132"/>
      <c r="L2205" s="133"/>
      <c r="M2205" s="134"/>
      <c r="N2205" s="132"/>
      <c r="O2205" s="132"/>
      <c r="P2205" s="134" t="str">
        <f t="shared" si="482"/>
        <v>nepildyti</v>
      </c>
      <c r="Q2205" s="135" t="str">
        <f t="shared" si="48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490"/>
        <v>0</v>
      </c>
      <c r="BH2205" s="54">
        <f t="shared" si="483"/>
        <v>0</v>
      </c>
      <c r="BI2205" s="54">
        <f t="shared" si="478"/>
        <v>0</v>
      </c>
      <c r="BJ2205" s="54">
        <f t="shared" si="491"/>
        <v>0</v>
      </c>
      <c r="BK2205" s="54">
        <f t="shared" si="479"/>
        <v>0</v>
      </c>
      <c r="BL2205" s="54">
        <f t="shared" si="484"/>
        <v>0</v>
      </c>
      <c r="BM2205" s="54">
        <f t="shared" si="485"/>
        <v>0</v>
      </c>
      <c r="BN2205" s="54" t="str">
        <f t="shared" si="486"/>
        <v>ne</v>
      </c>
      <c r="BO2205" s="54" t="str">
        <f t="shared" si="487"/>
        <v>ne</v>
      </c>
      <c r="BP2205" s="54" t="str">
        <f t="shared" si="487"/>
        <v>ne</v>
      </c>
      <c r="BQ2205" s="54" t="str">
        <f t="shared" si="488"/>
        <v>ne</v>
      </c>
      <c r="BR2205" s="54" t="str">
        <f t="shared" si="489"/>
        <v>ne</v>
      </c>
      <c r="BS2205" s="54" t="str">
        <f t="shared" si="480"/>
        <v>ne</v>
      </c>
    </row>
    <row r="2206" spans="2:71" x14ac:dyDescent="0.2">
      <c r="B2206" s="54" t="e">
        <f>VLOOKUP(E2206,'VPS1'!$J$10:$J$29,1,FALSE)</f>
        <v>#N/A</v>
      </c>
      <c r="C2206" s="131" t="str">
        <f t="shared" si="481"/>
        <v/>
      </c>
      <c r="D2206" s="132"/>
      <c r="E2206" s="132"/>
      <c r="F2206" s="55"/>
      <c r="G2206" s="132"/>
      <c r="H2206" s="132"/>
      <c r="I2206" s="132"/>
      <c r="J2206" s="132"/>
      <c r="K2206" s="132"/>
      <c r="L2206" s="133"/>
      <c r="M2206" s="134"/>
      <c r="N2206" s="132"/>
      <c r="O2206" s="132"/>
      <c r="P2206" s="134" t="str">
        <f t="shared" si="482"/>
        <v>nepildyti</v>
      </c>
      <c r="Q2206" s="135" t="str">
        <f t="shared" si="48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490"/>
        <v>0</v>
      </c>
      <c r="BH2206" s="54">
        <f t="shared" si="483"/>
        <v>0</v>
      </c>
      <c r="BI2206" s="54">
        <f t="shared" si="478"/>
        <v>0</v>
      </c>
      <c r="BJ2206" s="54">
        <f t="shared" si="491"/>
        <v>0</v>
      </c>
      <c r="BK2206" s="54">
        <f t="shared" si="479"/>
        <v>0</v>
      </c>
      <c r="BL2206" s="54">
        <f t="shared" si="484"/>
        <v>0</v>
      </c>
      <c r="BM2206" s="54">
        <f t="shared" si="485"/>
        <v>0</v>
      </c>
      <c r="BN2206" s="54" t="str">
        <f t="shared" si="486"/>
        <v>ne</v>
      </c>
      <c r="BO2206" s="54" t="str">
        <f t="shared" si="487"/>
        <v>ne</v>
      </c>
      <c r="BP2206" s="54" t="str">
        <f t="shared" si="487"/>
        <v>ne</v>
      </c>
      <c r="BQ2206" s="54" t="str">
        <f t="shared" si="488"/>
        <v>ne</v>
      </c>
      <c r="BR2206" s="54" t="str">
        <f t="shared" si="489"/>
        <v>ne</v>
      </c>
      <c r="BS2206" s="54" t="str">
        <f t="shared" si="480"/>
        <v>ne</v>
      </c>
    </row>
    <row r="2207" spans="2:71" x14ac:dyDescent="0.2">
      <c r="B2207" s="54" t="e">
        <f>VLOOKUP(E2207,'VPS1'!$J$10:$J$29,1,FALSE)</f>
        <v>#N/A</v>
      </c>
      <c r="C2207" s="131" t="str">
        <f t="shared" si="481"/>
        <v/>
      </c>
      <c r="D2207" s="132"/>
      <c r="E2207" s="132"/>
      <c r="F2207" s="55"/>
      <c r="G2207" s="132"/>
      <c r="H2207" s="132"/>
      <c r="I2207" s="132"/>
      <c r="J2207" s="132"/>
      <c r="K2207" s="132"/>
      <c r="L2207" s="133"/>
      <c r="M2207" s="134"/>
      <c r="N2207" s="132"/>
      <c r="O2207" s="132"/>
      <c r="P2207" s="134" t="str">
        <f t="shared" si="482"/>
        <v>nepildyti</v>
      </c>
      <c r="Q2207" s="135" t="str">
        <f t="shared" si="48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490"/>
        <v>0</v>
      </c>
      <c r="BH2207" s="54">
        <f t="shared" si="483"/>
        <v>0</v>
      </c>
      <c r="BI2207" s="54">
        <f t="shared" si="478"/>
        <v>0</v>
      </c>
      <c r="BJ2207" s="54">
        <f t="shared" si="491"/>
        <v>0</v>
      </c>
      <c r="BK2207" s="54">
        <f t="shared" si="479"/>
        <v>0</v>
      </c>
      <c r="BL2207" s="54">
        <f t="shared" si="484"/>
        <v>0</v>
      </c>
      <c r="BM2207" s="54">
        <f t="shared" si="485"/>
        <v>0</v>
      </c>
      <c r="BN2207" s="54" t="str">
        <f t="shared" si="486"/>
        <v>ne</v>
      </c>
      <c r="BO2207" s="54" t="str">
        <f t="shared" si="487"/>
        <v>ne</v>
      </c>
      <c r="BP2207" s="54" t="str">
        <f t="shared" si="487"/>
        <v>ne</v>
      </c>
      <c r="BQ2207" s="54" t="str">
        <f t="shared" si="488"/>
        <v>ne</v>
      </c>
      <c r="BR2207" s="54" t="str">
        <f t="shared" si="489"/>
        <v>ne</v>
      </c>
      <c r="BS2207" s="54" t="str">
        <f t="shared" si="480"/>
        <v>ne</v>
      </c>
    </row>
    <row r="2208" spans="2:71" x14ac:dyDescent="0.2">
      <c r="B2208" s="54" t="e">
        <f>VLOOKUP(E2208,'VPS1'!$J$10:$J$29,1,FALSE)</f>
        <v>#N/A</v>
      </c>
      <c r="C2208" s="131" t="str">
        <f t="shared" si="481"/>
        <v/>
      </c>
      <c r="D2208" s="132"/>
      <c r="E2208" s="132"/>
      <c r="F2208" s="55"/>
      <c r="G2208" s="132"/>
      <c r="H2208" s="132"/>
      <c r="I2208" s="132"/>
      <c r="J2208" s="132"/>
      <c r="K2208" s="132"/>
      <c r="L2208" s="133"/>
      <c r="M2208" s="134"/>
      <c r="N2208" s="132"/>
      <c r="O2208" s="132"/>
      <c r="P2208" s="134" t="str">
        <f t="shared" si="482"/>
        <v>nepildyti</v>
      </c>
      <c r="Q2208" s="135" t="str">
        <f t="shared" si="48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490"/>
        <v>0</v>
      </c>
      <c r="BH2208" s="54">
        <f t="shared" si="483"/>
        <v>0</v>
      </c>
      <c r="BI2208" s="54">
        <f t="shared" si="478"/>
        <v>0</v>
      </c>
      <c r="BJ2208" s="54">
        <f t="shared" si="491"/>
        <v>0</v>
      </c>
      <c r="BK2208" s="54">
        <f t="shared" si="479"/>
        <v>0</v>
      </c>
      <c r="BL2208" s="54">
        <f t="shared" si="484"/>
        <v>0</v>
      </c>
      <c r="BM2208" s="54">
        <f t="shared" si="485"/>
        <v>0</v>
      </c>
      <c r="BN2208" s="54" t="str">
        <f t="shared" si="486"/>
        <v>ne</v>
      </c>
      <c r="BO2208" s="54" t="str">
        <f t="shared" si="487"/>
        <v>ne</v>
      </c>
      <c r="BP2208" s="54" t="str">
        <f t="shared" si="487"/>
        <v>ne</v>
      </c>
      <c r="BQ2208" s="54" t="str">
        <f t="shared" si="488"/>
        <v>ne</v>
      </c>
      <c r="BR2208" s="54" t="str">
        <f t="shared" si="489"/>
        <v>ne</v>
      </c>
      <c r="BS2208" s="54" t="str">
        <f t="shared" si="480"/>
        <v>ne</v>
      </c>
    </row>
    <row r="2209" spans="2:71" x14ac:dyDescent="0.2">
      <c r="B2209" s="54" t="e">
        <f>VLOOKUP(E2209,'VPS1'!$J$10:$J$29,1,FALSE)</f>
        <v>#N/A</v>
      </c>
      <c r="C2209" s="131" t="str">
        <f t="shared" si="481"/>
        <v/>
      </c>
      <c r="D2209" s="132"/>
      <c r="E2209" s="132"/>
      <c r="F2209" s="55"/>
      <c r="G2209" s="132"/>
      <c r="H2209" s="132"/>
      <c r="I2209" s="132"/>
      <c r="J2209" s="132"/>
      <c r="K2209" s="132"/>
      <c r="L2209" s="133"/>
      <c r="M2209" s="134"/>
      <c r="N2209" s="132"/>
      <c r="O2209" s="132"/>
      <c r="P2209" s="134" t="str">
        <f t="shared" si="482"/>
        <v>nepildyti</v>
      </c>
      <c r="Q2209" s="135" t="str">
        <f t="shared" si="48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490"/>
        <v>0</v>
      </c>
      <c r="BH2209" s="54">
        <f t="shared" si="483"/>
        <v>0</v>
      </c>
      <c r="BI2209" s="54">
        <f t="shared" si="478"/>
        <v>0</v>
      </c>
      <c r="BJ2209" s="54">
        <f t="shared" si="491"/>
        <v>0</v>
      </c>
      <c r="BK2209" s="54">
        <f t="shared" si="479"/>
        <v>0</v>
      </c>
      <c r="BL2209" s="54">
        <f t="shared" si="484"/>
        <v>0</v>
      </c>
      <c r="BM2209" s="54">
        <f t="shared" si="485"/>
        <v>0</v>
      </c>
      <c r="BN2209" s="54" t="str">
        <f t="shared" si="486"/>
        <v>ne</v>
      </c>
      <c r="BO2209" s="54" t="str">
        <f t="shared" si="487"/>
        <v>ne</v>
      </c>
      <c r="BP2209" s="54" t="str">
        <f t="shared" si="487"/>
        <v>ne</v>
      </c>
      <c r="BQ2209" s="54" t="str">
        <f t="shared" si="488"/>
        <v>ne</v>
      </c>
      <c r="BR2209" s="54" t="str">
        <f t="shared" si="489"/>
        <v>ne</v>
      </c>
      <c r="BS2209" s="54" t="str">
        <f t="shared" si="480"/>
        <v>ne</v>
      </c>
    </row>
    <row r="2210" spans="2:71" x14ac:dyDescent="0.2">
      <c r="B2210" s="54" t="e">
        <f>VLOOKUP(E2210,'VPS1'!$J$10:$J$29,1,FALSE)</f>
        <v>#N/A</v>
      </c>
      <c r="C2210" s="131" t="str">
        <f t="shared" si="481"/>
        <v/>
      </c>
      <c r="D2210" s="132"/>
      <c r="E2210" s="132"/>
      <c r="F2210" s="55"/>
      <c r="G2210" s="132"/>
      <c r="H2210" s="132"/>
      <c r="I2210" s="132"/>
      <c r="J2210" s="132"/>
      <c r="K2210" s="132"/>
      <c r="L2210" s="133"/>
      <c r="M2210" s="134"/>
      <c r="N2210" s="132"/>
      <c r="O2210" s="132"/>
      <c r="P2210" s="134" t="str">
        <f t="shared" si="482"/>
        <v>nepildyti</v>
      </c>
      <c r="Q2210" s="135" t="str">
        <f t="shared" si="48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490"/>
        <v>0</v>
      </c>
      <c r="BH2210" s="54">
        <f t="shared" si="483"/>
        <v>0</v>
      </c>
      <c r="BI2210" s="54">
        <f t="shared" si="478"/>
        <v>0</v>
      </c>
      <c r="BJ2210" s="54">
        <f t="shared" si="491"/>
        <v>0</v>
      </c>
      <c r="BK2210" s="54">
        <f t="shared" si="479"/>
        <v>0</v>
      </c>
      <c r="BL2210" s="54">
        <f t="shared" si="484"/>
        <v>0</v>
      </c>
      <c r="BM2210" s="54">
        <f t="shared" si="485"/>
        <v>0</v>
      </c>
      <c r="BN2210" s="54" t="str">
        <f t="shared" si="486"/>
        <v>ne</v>
      </c>
      <c r="BO2210" s="54" t="str">
        <f t="shared" si="487"/>
        <v>ne</v>
      </c>
      <c r="BP2210" s="54" t="str">
        <f t="shared" si="487"/>
        <v>ne</v>
      </c>
      <c r="BQ2210" s="54" t="str">
        <f t="shared" si="488"/>
        <v>ne</v>
      </c>
      <c r="BR2210" s="54" t="str">
        <f t="shared" si="489"/>
        <v>ne</v>
      </c>
      <c r="BS2210" s="54" t="str">
        <f t="shared" si="480"/>
        <v>ne</v>
      </c>
    </row>
    <row r="2211" spans="2:71" x14ac:dyDescent="0.2">
      <c r="B2211" s="54" t="e">
        <f>VLOOKUP(E2211,'VPS1'!$J$10:$J$29,1,FALSE)</f>
        <v>#N/A</v>
      </c>
      <c r="C2211" s="131" t="str">
        <f t="shared" si="481"/>
        <v/>
      </c>
      <c r="D2211" s="132"/>
      <c r="E2211" s="132"/>
      <c r="F2211" s="55"/>
      <c r="G2211" s="132"/>
      <c r="H2211" s="132"/>
      <c r="I2211" s="132"/>
      <c r="J2211" s="132"/>
      <c r="K2211" s="132"/>
      <c r="L2211" s="133"/>
      <c r="M2211" s="134"/>
      <c r="N2211" s="132"/>
      <c r="O2211" s="132"/>
      <c r="P2211" s="134" t="str">
        <f t="shared" si="482"/>
        <v>nepildyti</v>
      </c>
      <c r="Q2211" s="135" t="str">
        <f t="shared" si="48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490"/>
        <v>0</v>
      </c>
      <c r="BH2211" s="54">
        <f t="shared" si="483"/>
        <v>0</v>
      </c>
      <c r="BI2211" s="54">
        <f t="shared" si="478"/>
        <v>0</v>
      </c>
      <c r="BJ2211" s="54">
        <f t="shared" si="491"/>
        <v>0</v>
      </c>
      <c r="BK2211" s="54">
        <f t="shared" si="479"/>
        <v>0</v>
      </c>
      <c r="BL2211" s="54">
        <f t="shared" si="484"/>
        <v>0</v>
      </c>
      <c r="BM2211" s="54">
        <f t="shared" si="485"/>
        <v>0</v>
      </c>
      <c r="BN2211" s="54" t="str">
        <f t="shared" si="486"/>
        <v>ne</v>
      </c>
      <c r="BO2211" s="54" t="str">
        <f t="shared" si="487"/>
        <v>ne</v>
      </c>
      <c r="BP2211" s="54" t="str">
        <f t="shared" si="487"/>
        <v>ne</v>
      </c>
      <c r="BQ2211" s="54" t="str">
        <f t="shared" si="488"/>
        <v>ne</v>
      </c>
      <c r="BR2211" s="54" t="str">
        <f t="shared" si="489"/>
        <v>ne</v>
      </c>
      <c r="BS2211" s="54" t="str">
        <f t="shared" si="480"/>
        <v>ne</v>
      </c>
    </row>
    <row r="2212" spans="2:71" x14ac:dyDescent="0.2">
      <c r="B2212" s="54" t="e">
        <f>VLOOKUP(E2212,'VPS1'!$J$10:$J$29,1,FALSE)</f>
        <v>#N/A</v>
      </c>
      <c r="C2212" s="131" t="str">
        <f t="shared" si="481"/>
        <v/>
      </c>
      <c r="D2212" s="132"/>
      <c r="E2212" s="132"/>
      <c r="F2212" s="55"/>
      <c r="G2212" s="132"/>
      <c r="H2212" s="132"/>
      <c r="I2212" s="132"/>
      <c r="J2212" s="132"/>
      <c r="K2212" s="132"/>
      <c r="L2212" s="133"/>
      <c r="M2212" s="134"/>
      <c r="N2212" s="132"/>
      <c r="O2212" s="132"/>
      <c r="P2212" s="134" t="str">
        <f t="shared" si="482"/>
        <v>nepildyti</v>
      </c>
      <c r="Q2212" s="135" t="str">
        <f t="shared" si="48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490"/>
        <v>0</v>
      </c>
      <c r="BH2212" s="54">
        <f t="shared" si="483"/>
        <v>0</v>
      </c>
      <c r="BI2212" s="54">
        <f t="shared" si="478"/>
        <v>0</v>
      </c>
      <c r="BJ2212" s="54">
        <f t="shared" si="491"/>
        <v>0</v>
      </c>
      <c r="BK2212" s="54">
        <f t="shared" si="479"/>
        <v>0</v>
      </c>
      <c r="BL2212" s="54">
        <f t="shared" si="484"/>
        <v>0</v>
      </c>
      <c r="BM2212" s="54">
        <f t="shared" si="485"/>
        <v>0</v>
      </c>
      <c r="BN2212" s="54" t="str">
        <f t="shared" si="486"/>
        <v>ne</v>
      </c>
      <c r="BO2212" s="54" t="str">
        <f t="shared" si="487"/>
        <v>ne</v>
      </c>
      <c r="BP2212" s="54" t="str">
        <f t="shared" si="487"/>
        <v>ne</v>
      </c>
      <c r="BQ2212" s="54" t="str">
        <f t="shared" si="488"/>
        <v>ne</v>
      </c>
      <c r="BR2212" s="54" t="str">
        <f t="shared" si="489"/>
        <v>ne</v>
      </c>
      <c r="BS2212" s="54" t="str">
        <f t="shared" si="480"/>
        <v>ne</v>
      </c>
    </row>
    <row r="2213" spans="2:71" x14ac:dyDescent="0.2">
      <c r="B2213" s="54" t="e">
        <f>VLOOKUP(E2213,'VPS1'!$J$10:$J$29,1,FALSE)</f>
        <v>#N/A</v>
      </c>
      <c r="C2213" s="131" t="str">
        <f t="shared" si="481"/>
        <v/>
      </c>
      <c r="D2213" s="132"/>
      <c r="E2213" s="132"/>
      <c r="F2213" s="55"/>
      <c r="G2213" s="132"/>
      <c r="H2213" s="132"/>
      <c r="I2213" s="132"/>
      <c r="J2213" s="132"/>
      <c r="K2213" s="132"/>
      <c r="L2213" s="133"/>
      <c r="M2213" s="134"/>
      <c r="N2213" s="132"/>
      <c r="O2213" s="132"/>
      <c r="P2213" s="134" t="str">
        <f t="shared" si="482"/>
        <v>nepildyti</v>
      </c>
      <c r="Q2213" s="135" t="str">
        <f t="shared" si="48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490"/>
        <v>0</v>
      </c>
      <c r="BH2213" s="54">
        <f t="shared" si="483"/>
        <v>0</v>
      </c>
      <c r="BI2213" s="54">
        <f t="shared" si="478"/>
        <v>0</v>
      </c>
      <c r="BJ2213" s="54">
        <f t="shared" si="491"/>
        <v>0</v>
      </c>
      <c r="BK2213" s="54">
        <f t="shared" si="479"/>
        <v>0</v>
      </c>
      <c r="BL2213" s="54">
        <f t="shared" si="484"/>
        <v>0</v>
      </c>
      <c r="BM2213" s="54">
        <f t="shared" si="485"/>
        <v>0</v>
      </c>
      <c r="BN2213" s="54" t="str">
        <f t="shared" si="486"/>
        <v>ne</v>
      </c>
      <c r="BO2213" s="54" t="str">
        <f t="shared" si="487"/>
        <v>ne</v>
      </c>
      <c r="BP2213" s="54" t="str">
        <f t="shared" si="487"/>
        <v>ne</v>
      </c>
      <c r="BQ2213" s="54" t="str">
        <f t="shared" si="488"/>
        <v>ne</v>
      </c>
      <c r="BR2213" s="54" t="str">
        <f t="shared" si="489"/>
        <v>ne</v>
      </c>
      <c r="BS2213" s="54" t="str">
        <f t="shared" si="480"/>
        <v>ne</v>
      </c>
    </row>
    <row r="2214" spans="2:71" x14ac:dyDescent="0.2">
      <c r="B2214" s="54" t="e">
        <f>VLOOKUP(E2214,'VPS1'!$J$10:$J$29,1,FALSE)</f>
        <v>#N/A</v>
      </c>
      <c r="C2214" s="131" t="str">
        <f t="shared" si="481"/>
        <v/>
      </c>
      <c r="D2214" s="132"/>
      <c r="E2214" s="132"/>
      <c r="F2214" s="55"/>
      <c r="G2214" s="132"/>
      <c r="H2214" s="132"/>
      <c r="I2214" s="132"/>
      <c r="J2214" s="132"/>
      <c r="K2214" s="132"/>
      <c r="L2214" s="133"/>
      <c r="M2214" s="134"/>
      <c r="N2214" s="132"/>
      <c r="O2214" s="132"/>
      <c r="P2214" s="134" t="str">
        <f t="shared" si="482"/>
        <v>nepildyti</v>
      </c>
      <c r="Q2214" s="135" t="str">
        <f t="shared" si="48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490"/>
        <v>0</v>
      </c>
      <c r="BH2214" s="54">
        <f t="shared" si="483"/>
        <v>0</v>
      </c>
      <c r="BI2214" s="54">
        <f t="shared" si="478"/>
        <v>0</v>
      </c>
      <c r="BJ2214" s="54">
        <f t="shared" si="491"/>
        <v>0</v>
      </c>
      <c r="BK2214" s="54">
        <f t="shared" si="479"/>
        <v>0</v>
      </c>
      <c r="BL2214" s="54">
        <f t="shared" si="484"/>
        <v>0</v>
      </c>
      <c r="BM2214" s="54">
        <f t="shared" si="485"/>
        <v>0</v>
      </c>
      <c r="BN2214" s="54" t="str">
        <f t="shared" si="486"/>
        <v>ne</v>
      </c>
      <c r="BO2214" s="54" t="str">
        <f t="shared" si="487"/>
        <v>ne</v>
      </c>
      <c r="BP2214" s="54" t="str">
        <f t="shared" si="487"/>
        <v>ne</v>
      </c>
      <c r="BQ2214" s="54" t="str">
        <f t="shared" si="488"/>
        <v>ne</v>
      </c>
      <c r="BR2214" s="54" t="str">
        <f t="shared" si="489"/>
        <v>ne</v>
      </c>
      <c r="BS2214" s="54" t="str">
        <f t="shared" si="480"/>
        <v>ne</v>
      </c>
    </row>
    <row r="2215" spans="2:71" x14ac:dyDescent="0.2">
      <c r="B2215" s="54" t="e">
        <f>VLOOKUP(E2215,'VPS1'!$J$10:$J$29,1,FALSE)</f>
        <v>#N/A</v>
      </c>
      <c r="C2215" s="131" t="str">
        <f t="shared" si="481"/>
        <v/>
      </c>
      <c r="D2215" s="132"/>
      <c r="E2215" s="132"/>
      <c r="F2215" s="55"/>
      <c r="G2215" s="132"/>
      <c r="H2215" s="132"/>
      <c r="I2215" s="132"/>
      <c r="J2215" s="132"/>
      <c r="K2215" s="132"/>
      <c r="L2215" s="133"/>
      <c r="M2215" s="134"/>
      <c r="N2215" s="132"/>
      <c r="O2215" s="132"/>
      <c r="P2215" s="134" t="str">
        <f t="shared" si="482"/>
        <v>nepildyti</v>
      </c>
      <c r="Q2215" s="135" t="str">
        <f t="shared" si="48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490"/>
        <v>0</v>
      </c>
      <c r="BH2215" s="54">
        <f t="shared" si="483"/>
        <v>0</v>
      </c>
      <c r="BI2215" s="54">
        <f t="shared" si="478"/>
        <v>0</v>
      </c>
      <c r="BJ2215" s="54">
        <f t="shared" si="491"/>
        <v>0</v>
      </c>
      <c r="BK2215" s="54">
        <f t="shared" si="479"/>
        <v>0</v>
      </c>
      <c r="BL2215" s="54">
        <f t="shared" si="484"/>
        <v>0</v>
      </c>
      <c r="BM2215" s="54">
        <f t="shared" si="485"/>
        <v>0</v>
      </c>
      <c r="BN2215" s="54" t="str">
        <f t="shared" si="486"/>
        <v>ne</v>
      </c>
      <c r="BO2215" s="54" t="str">
        <f t="shared" si="487"/>
        <v>ne</v>
      </c>
      <c r="BP2215" s="54" t="str">
        <f t="shared" si="487"/>
        <v>ne</v>
      </c>
      <c r="BQ2215" s="54" t="str">
        <f t="shared" si="488"/>
        <v>ne</v>
      </c>
      <c r="BR2215" s="54" t="str">
        <f t="shared" si="489"/>
        <v>ne</v>
      </c>
      <c r="BS2215" s="54" t="str">
        <f t="shared" si="480"/>
        <v>ne</v>
      </c>
    </row>
    <row r="2216" spans="2:71" x14ac:dyDescent="0.2">
      <c r="B2216" s="54" t="e">
        <f>VLOOKUP(E2216,'VPS1'!$J$10:$J$29,1,FALSE)</f>
        <v>#N/A</v>
      </c>
      <c r="C2216" s="131" t="str">
        <f t="shared" si="481"/>
        <v/>
      </c>
      <c r="D2216" s="132"/>
      <c r="E2216" s="132"/>
      <c r="F2216" s="55"/>
      <c r="G2216" s="132"/>
      <c r="H2216" s="132"/>
      <c r="I2216" s="132"/>
      <c r="J2216" s="132"/>
      <c r="K2216" s="132"/>
      <c r="L2216" s="133"/>
      <c r="M2216" s="134"/>
      <c r="N2216" s="132"/>
      <c r="O2216" s="132"/>
      <c r="P2216" s="134" t="str">
        <f t="shared" si="482"/>
        <v>nepildyti</v>
      </c>
      <c r="Q2216" s="135" t="str">
        <f t="shared" si="48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490"/>
        <v>0</v>
      </c>
      <c r="BH2216" s="54">
        <f t="shared" si="483"/>
        <v>0</v>
      </c>
      <c r="BI2216" s="54">
        <f t="shared" si="478"/>
        <v>0</v>
      </c>
      <c r="BJ2216" s="54">
        <f t="shared" si="491"/>
        <v>0</v>
      </c>
      <c r="BK2216" s="54">
        <f t="shared" si="479"/>
        <v>0</v>
      </c>
      <c r="BL2216" s="54">
        <f t="shared" si="484"/>
        <v>0</v>
      </c>
      <c r="BM2216" s="54">
        <f t="shared" si="485"/>
        <v>0</v>
      </c>
      <c r="BN2216" s="54" t="str">
        <f t="shared" si="486"/>
        <v>ne</v>
      </c>
      <c r="BO2216" s="54" t="str">
        <f t="shared" si="487"/>
        <v>ne</v>
      </c>
      <c r="BP2216" s="54" t="str">
        <f t="shared" si="487"/>
        <v>ne</v>
      </c>
      <c r="BQ2216" s="54" t="str">
        <f t="shared" si="488"/>
        <v>ne</v>
      </c>
      <c r="BR2216" s="54" t="str">
        <f t="shared" si="489"/>
        <v>ne</v>
      </c>
      <c r="BS2216" s="54" t="str">
        <f t="shared" si="480"/>
        <v>ne</v>
      </c>
    </row>
    <row r="2217" spans="2:71" x14ac:dyDescent="0.2">
      <c r="B2217" s="54" t="e">
        <f>VLOOKUP(E2217,'VPS1'!$J$10:$J$29,1,FALSE)</f>
        <v>#N/A</v>
      </c>
      <c r="C2217" s="131" t="str">
        <f t="shared" si="481"/>
        <v/>
      </c>
      <c r="D2217" s="132"/>
      <c r="E2217" s="132"/>
      <c r="F2217" s="55"/>
      <c r="G2217" s="132"/>
      <c r="H2217" s="132"/>
      <c r="I2217" s="132"/>
      <c r="J2217" s="132"/>
      <c r="K2217" s="132"/>
      <c r="L2217" s="133"/>
      <c r="M2217" s="134"/>
      <c r="N2217" s="132"/>
      <c r="O2217" s="132"/>
      <c r="P2217" s="134" t="str">
        <f t="shared" si="482"/>
        <v>nepildyti</v>
      </c>
      <c r="Q2217" s="135" t="str">
        <f t="shared" si="48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490"/>
        <v>0</v>
      </c>
      <c r="BH2217" s="54">
        <f t="shared" si="483"/>
        <v>0</v>
      </c>
      <c r="BI2217" s="54">
        <f t="shared" si="478"/>
        <v>0</v>
      </c>
      <c r="BJ2217" s="54">
        <f t="shared" si="491"/>
        <v>0</v>
      </c>
      <c r="BK2217" s="54">
        <f t="shared" si="479"/>
        <v>0</v>
      </c>
      <c r="BL2217" s="54">
        <f t="shared" si="484"/>
        <v>0</v>
      </c>
      <c r="BM2217" s="54">
        <f t="shared" si="485"/>
        <v>0</v>
      </c>
      <c r="BN2217" s="54" t="str">
        <f t="shared" si="486"/>
        <v>ne</v>
      </c>
      <c r="BO2217" s="54" t="str">
        <f t="shared" si="487"/>
        <v>ne</v>
      </c>
      <c r="BP2217" s="54" t="str">
        <f t="shared" si="487"/>
        <v>ne</v>
      </c>
      <c r="BQ2217" s="54" t="str">
        <f t="shared" si="488"/>
        <v>ne</v>
      </c>
      <c r="BR2217" s="54" t="str">
        <f t="shared" si="489"/>
        <v>ne</v>
      </c>
      <c r="BS2217" s="54" t="str">
        <f t="shared" si="480"/>
        <v>ne</v>
      </c>
    </row>
    <row r="2218" spans="2:71" x14ac:dyDescent="0.2">
      <c r="B2218" s="54" t="e">
        <f>VLOOKUP(E2218,'VPS1'!$J$10:$J$29,1,FALSE)</f>
        <v>#N/A</v>
      </c>
      <c r="C2218" s="131" t="str">
        <f t="shared" si="481"/>
        <v/>
      </c>
      <c r="D2218" s="132"/>
      <c r="E2218" s="132"/>
      <c r="F2218" s="55"/>
      <c r="G2218" s="132"/>
      <c r="H2218" s="132"/>
      <c r="I2218" s="132"/>
      <c r="J2218" s="132"/>
      <c r="K2218" s="132"/>
      <c r="L2218" s="133"/>
      <c r="M2218" s="134"/>
      <c r="N2218" s="132"/>
      <c r="O2218" s="132"/>
      <c r="P2218" s="134" t="str">
        <f t="shared" si="482"/>
        <v>nepildyti</v>
      </c>
      <c r="Q2218" s="135" t="str">
        <f t="shared" si="48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490"/>
        <v>0</v>
      </c>
      <c r="BH2218" s="54">
        <f t="shared" si="483"/>
        <v>0</v>
      </c>
      <c r="BI2218" s="54">
        <f t="shared" si="478"/>
        <v>0</v>
      </c>
      <c r="BJ2218" s="54">
        <f t="shared" si="491"/>
        <v>0</v>
      </c>
      <c r="BK2218" s="54">
        <f t="shared" si="479"/>
        <v>0</v>
      </c>
      <c r="BL2218" s="54">
        <f t="shared" si="484"/>
        <v>0</v>
      </c>
      <c r="BM2218" s="54">
        <f t="shared" si="485"/>
        <v>0</v>
      </c>
      <c r="BN2218" s="54" t="str">
        <f t="shared" si="486"/>
        <v>ne</v>
      </c>
      <c r="BO2218" s="54" t="str">
        <f t="shared" si="487"/>
        <v>ne</v>
      </c>
      <c r="BP2218" s="54" t="str">
        <f t="shared" si="487"/>
        <v>ne</v>
      </c>
      <c r="BQ2218" s="54" t="str">
        <f t="shared" si="488"/>
        <v>ne</v>
      </c>
      <c r="BR2218" s="54" t="str">
        <f t="shared" si="489"/>
        <v>ne</v>
      </c>
      <c r="BS2218" s="54" t="str">
        <f t="shared" si="480"/>
        <v>ne</v>
      </c>
    </row>
    <row r="2219" spans="2:71" x14ac:dyDescent="0.2">
      <c r="B2219" s="54" t="e">
        <f>VLOOKUP(E2219,'VPS1'!$J$10:$J$29,1,FALSE)</f>
        <v>#N/A</v>
      </c>
      <c r="C2219" s="131" t="str">
        <f t="shared" si="481"/>
        <v/>
      </c>
      <c r="D2219" s="132"/>
      <c r="E2219" s="132"/>
      <c r="F2219" s="55"/>
      <c r="G2219" s="132"/>
      <c r="H2219" s="132"/>
      <c r="I2219" s="132"/>
      <c r="J2219" s="132"/>
      <c r="K2219" s="132"/>
      <c r="L2219" s="133"/>
      <c r="M2219" s="134"/>
      <c r="N2219" s="132"/>
      <c r="O2219" s="132"/>
      <c r="P2219" s="134" t="str">
        <f t="shared" si="482"/>
        <v>nepildyti</v>
      </c>
      <c r="Q2219" s="135" t="str">
        <f t="shared" si="48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490"/>
        <v>0</v>
      </c>
      <c r="BH2219" s="54">
        <f t="shared" si="483"/>
        <v>0</v>
      </c>
      <c r="BI2219" s="54">
        <f t="shared" si="478"/>
        <v>0</v>
      </c>
      <c r="BJ2219" s="54">
        <f t="shared" si="491"/>
        <v>0</v>
      </c>
      <c r="BK2219" s="54">
        <f t="shared" si="479"/>
        <v>0</v>
      </c>
      <c r="BL2219" s="54">
        <f t="shared" si="484"/>
        <v>0</v>
      </c>
      <c r="BM2219" s="54">
        <f t="shared" si="485"/>
        <v>0</v>
      </c>
      <c r="BN2219" s="54" t="str">
        <f t="shared" si="486"/>
        <v>ne</v>
      </c>
      <c r="BO2219" s="54" t="str">
        <f t="shared" si="487"/>
        <v>ne</v>
      </c>
      <c r="BP2219" s="54" t="str">
        <f t="shared" si="487"/>
        <v>ne</v>
      </c>
      <c r="BQ2219" s="54" t="str">
        <f t="shared" si="488"/>
        <v>ne</v>
      </c>
      <c r="BR2219" s="54" t="str">
        <f t="shared" si="489"/>
        <v>ne</v>
      </c>
      <c r="BS2219" s="54" t="str">
        <f t="shared" si="480"/>
        <v>ne</v>
      </c>
    </row>
    <row r="2220" spans="2:71" x14ac:dyDescent="0.2">
      <c r="B2220" s="54" t="e">
        <f>VLOOKUP(E2220,'VPS1'!$J$10:$J$29,1,FALSE)</f>
        <v>#N/A</v>
      </c>
      <c r="C2220" s="131" t="str">
        <f t="shared" si="481"/>
        <v/>
      </c>
      <c r="D2220" s="132"/>
      <c r="E2220" s="132"/>
      <c r="F2220" s="55"/>
      <c r="G2220" s="132"/>
      <c r="H2220" s="132"/>
      <c r="I2220" s="132"/>
      <c r="J2220" s="132"/>
      <c r="K2220" s="132"/>
      <c r="L2220" s="133"/>
      <c r="M2220" s="134"/>
      <c r="N2220" s="132"/>
      <c r="O2220" s="132"/>
      <c r="P2220" s="134" t="str">
        <f t="shared" si="482"/>
        <v>nepildyti</v>
      </c>
      <c r="Q2220" s="135" t="str">
        <f t="shared" si="48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490"/>
        <v>0</v>
      </c>
      <c r="BH2220" s="54">
        <f t="shared" si="483"/>
        <v>0</v>
      </c>
      <c r="BI2220" s="54">
        <f t="shared" si="478"/>
        <v>0</v>
      </c>
      <c r="BJ2220" s="54">
        <f t="shared" si="491"/>
        <v>0</v>
      </c>
      <c r="BK2220" s="54">
        <f t="shared" si="479"/>
        <v>0</v>
      </c>
      <c r="BL2220" s="54">
        <f t="shared" si="484"/>
        <v>0</v>
      </c>
      <c r="BM2220" s="54">
        <f t="shared" si="485"/>
        <v>0</v>
      </c>
      <c r="BN2220" s="54" t="str">
        <f t="shared" si="486"/>
        <v>ne</v>
      </c>
      <c r="BO2220" s="54" t="str">
        <f t="shared" si="487"/>
        <v>ne</v>
      </c>
      <c r="BP2220" s="54" t="str">
        <f t="shared" si="487"/>
        <v>ne</v>
      </c>
      <c r="BQ2220" s="54" t="str">
        <f t="shared" si="488"/>
        <v>ne</v>
      </c>
      <c r="BR2220" s="54" t="str">
        <f t="shared" si="489"/>
        <v>ne</v>
      </c>
      <c r="BS2220" s="54" t="str">
        <f t="shared" si="480"/>
        <v>ne</v>
      </c>
    </row>
    <row r="2221" spans="2:71" x14ac:dyDescent="0.2">
      <c r="B2221" s="54" t="e">
        <f>VLOOKUP(E2221,'VPS1'!$J$10:$J$29,1,FALSE)</f>
        <v>#N/A</v>
      </c>
      <c r="C2221" s="131" t="str">
        <f t="shared" si="481"/>
        <v/>
      </c>
      <c r="D2221" s="132"/>
      <c r="E2221" s="132"/>
      <c r="F2221" s="55"/>
      <c r="G2221" s="132"/>
      <c r="H2221" s="132"/>
      <c r="I2221" s="132"/>
      <c r="J2221" s="132"/>
      <c r="K2221" s="132"/>
      <c r="L2221" s="133"/>
      <c r="M2221" s="134"/>
      <c r="N2221" s="132"/>
      <c r="O2221" s="132"/>
      <c r="P2221" s="134" t="str">
        <f t="shared" si="482"/>
        <v>nepildyti</v>
      </c>
      <c r="Q2221" s="135" t="str">
        <f t="shared" si="48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490"/>
        <v>0</v>
      </c>
      <c r="BH2221" s="54">
        <f t="shared" si="483"/>
        <v>0</v>
      </c>
      <c r="BI2221" s="54">
        <f t="shared" si="478"/>
        <v>0</v>
      </c>
      <c r="BJ2221" s="54">
        <f t="shared" si="491"/>
        <v>0</v>
      </c>
      <c r="BK2221" s="54">
        <f t="shared" si="479"/>
        <v>0</v>
      </c>
      <c r="BL2221" s="54">
        <f t="shared" si="484"/>
        <v>0</v>
      </c>
      <c r="BM2221" s="54">
        <f t="shared" si="485"/>
        <v>0</v>
      </c>
      <c r="BN2221" s="54" t="str">
        <f t="shared" si="486"/>
        <v>ne</v>
      </c>
      <c r="BO2221" s="54" t="str">
        <f t="shared" si="487"/>
        <v>ne</v>
      </c>
      <c r="BP2221" s="54" t="str">
        <f t="shared" si="487"/>
        <v>ne</v>
      </c>
      <c r="BQ2221" s="54" t="str">
        <f t="shared" si="488"/>
        <v>ne</v>
      </c>
      <c r="BR2221" s="54" t="str">
        <f t="shared" si="489"/>
        <v>ne</v>
      </c>
      <c r="BS2221" s="54" t="str">
        <f t="shared" si="480"/>
        <v>ne</v>
      </c>
    </row>
    <row r="2222" spans="2:71" x14ac:dyDescent="0.2">
      <c r="B2222" s="54" t="e">
        <f>VLOOKUP(E2222,'VPS1'!$J$10:$J$29,1,FALSE)</f>
        <v>#N/A</v>
      </c>
      <c r="C2222" s="131" t="str">
        <f t="shared" si="481"/>
        <v/>
      </c>
      <c r="D2222" s="132"/>
      <c r="E2222" s="132"/>
      <c r="F2222" s="55"/>
      <c r="G2222" s="132"/>
      <c r="H2222" s="132"/>
      <c r="I2222" s="132"/>
      <c r="J2222" s="132"/>
      <c r="K2222" s="132"/>
      <c r="L2222" s="133"/>
      <c r="M2222" s="134"/>
      <c r="N2222" s="132"/>
      <c r="O2222" s="132"/>
      <c r="P2222" s="134" t="str">
        <f t="shared" si="482"/>
        <v>nepildyti</v>
      </c>
      <c r="Q2222" s="135" t="str">
        <f t="shared" si="48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490"/>
        <v>0</v>
      </c>
      <c r="BH2222" s="54">
        <f t="shared" si="483"/>
        <v>0</v>
      </c>
      <c r="BI2222" s="54">
        <f t="shared" si="478"/>
        <v>0</v>
      </c>
      <c r="BJ2222" s="54">
        <f t="shared" si="491"/>
        <v>0</v>
      </c>
      <c r="BK2222" s="54">
        <f t="shared" si="479"/>
        <v>0</v>
      </c>
      <c r="BL2222" s="54">
        <f t="shared" si="484"/>
        <v>0</v>
      </c>
      <c r="BM2222" s="54">
        <f t="shared" si="485"/>
        <v>0</v>
      </c>
      <c r="BN2222" s="54" t="str">
        <f t="shared" si="486"/>
        <v>ne</v>
      </c>
      <c r="BO2222" s="54" t="str">
        <f t="shared" si="487"/>
        <v>ne</v>
      </c>
      <c r="BP2222" s="54" t="str">
        <f t="shared" si="487"/>
        <v>ne</v>
      </c>
      <c r="BQ2222" s="54" t="str">
        <f t="shared" si="488"/>
        <v>ne</v>
      </c>
      <c r="BR2222" s="54" t="str">
        <f t="shared" si="489"/>
        <v>ne</v>
      </c>
      <c r="BS2222" s="54" t="str">
        <f t="shared" si="480"/>
        <v>ne</v>
      </c>
    </row>
    <row r="2223" spans="2:71" x14ac:dyDescent="0.2">
      <c r="B2223" s="54" t="e">
        <f>VLOOKUP(E2223,'VPS1'!$J$10:$J$29,1,FALSE)</f>
        <v>#N/A</v>
      </c>
      <c r="C2223" s="131" t="str">
        <f t="shared" si="481"/>
        <v/>
      </c>
      <c r="D2223" s="132"/>
      <c r="E2223" s="132"/>
      <c r="F2223" s="55"/>
      <c r="G2223" s="132"/>
      <c r="H2223" s="132"/>
      <c r="I2223" s="132"/>
      <c r="J2223" s="132"/>
      <c r="K2223" s="132"/>
      <c r="L2223" s="133"/>
      <c r="M2223" s="134"/>
      <c r="N2223" s="132"/>
      <c r="O2223" s="132"/>
      <c r="P2223" s="134" t="str">
        <f t="shared" si="482"/>
        <v>nepildyti</v>
      </c>
      <c r="Q2223" s="135" t="str">
        <f t="shared" si="48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490"/>
        <v>0</v>
      </c>
      <c r="BH2223" s="54">
        <f t="shared" si="483"/>
        <v>0</v>
      </c>
      <c r="BI2223" s="54">
        <f t="shared" si="478"/>
        <v>0</v>
      </c>
      <c r="BJ2223" s="54">
        <f t="shared" si="491"/>
        <v>0</v>
      </c>
      <c r="BK2223" s="54">
        <f t="shared" si="479"/>
        <v>0</v>
      </c>
      <c r="BL2223" s="54">
        <f t="shared" si="484"/>
        <v>0</v>
      </c>
      <c r="BM2223" s="54">
        <f t="shared" si="485"/>
        <v>0</v>
      </c>
      <c r="BN2223" s="54" t="str">
        <f t="shared" si="486"/>
        <v>ne</v>
      </c>
      <c r="BO2223" s="54" t="str">
        <f t="shared" si="487"/>
        <v>ne</v>
      </c>
      <c r="BP2223" s="54" t="str">
        <f t="shared" si="487"/>
        <v>ne</v>
      </c>
      <c r="BQ2223" s="54" t="str">
        <f t="shared" si="488"/>
        <v>ne</v>
      </c>
      <c r="BR2223" s="54" t="str">
        <f t="shared" si="489"/>
        <v>ne</v>
      </c>
      <c r="BS2223" s="54" t="str">
        <f t="shared" si="480"/>
        <v>ne</v>
      </c>
    </row>
    <row r="2224" spans="2:71" x14ac:dyDescent="0.2">
      <c r="B2224" s="54" t="e">
        <f>VLOOKUP(E2224,'VPS1'!$J$10:$J$29,1,FALSE)</f>
        <v>#N/A</v>
      </c>
      <c r="C2224" s="131" t="str">
        <f t="shared" si="481"/>
        <v/>
      </c>
      <c r="D2224" s="132"/>
      <c r="E2224" s="132"/>
      <c r="F2224" s="55"/>
      <c r="G2224" s="132"/>
      <c r="H2224" s="132"/>
      <c r="I2224" s="132"/>
      <c r="J2224" s="132"/>
      <c r="K2224" s="132"/>
      <c r="L2224" s="133"/>
      <c r="M2224" s="134"/>
      <c r="N2224" s="132"/>
      <c r="O2224" s="132"/>
      <c r="P2224" s="134" t="str">
        <f t="shared" si="482"/>
        <v>nepildyti</v>
      </c>
      <c r="Q2224" s="135" t="str">
        <f t="shared" si="48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490"/>
        <v>0</v>
      </c>
      <c r="BH2224" s="54">
        <f t="shared" si="483"/>
        <v>0</v>
      </c>
      <c r="BI2224" s="54">
        <f t="shared" si="478"/>
        <v>0</v>
      </c>
      <c r="BJ2224" s="54">
        <f t="shared" si="491"/>
        <v>0</v>
      </c>
      <c r="BK2224" s="54">
        <f t="shared" si="479"/>
        <v>0</v>
      </c>
      <c r="BL2224" s="54">
        <f t="shared" si="484"/>
        <v>0</v>
      </c>
      <c r="BM2224" s="54">
        <f t="shared" si="485"/>
        <v>0</v>
      </c>
      <c r="BN2224" s="54" t="str">
        <f t="shared" si="486"/>
        <v>ne</v>
      </c>
      <c r="BO2224" s="54" t="str">
        <f t="shared" si="487"/>
        <v>ne</v>
      </c>
      <c r="BP2224" s="54" t="str">
        <f t="shared" si="487"/>
        <v>ne</v>
      </c>
      <c r="BQ2224" s="54" t="str">
        <f t="shared" si="488"/>
        <v>ne</v>
      </c>
      <c r="BR2224" s="54" t="str">
        <f t="shared" si="489"/>
        <v>ne</v>
      </c>
      <c r="BS2224" s="54" t="str">
        <f t="shared" si="480"/>
        <v>ne</v>
      </c>
    </row>
    <row r="2225" spans="2:71" x14ac:dyDescent="0.2">
      <c r="B2225" s="54" t="e">
        <f>VLOOKUP(E2225,'VPS1'!$J$10:$J$29,1,FALSE)</f>
        <v>#N/A</v>
      </c>
      <c r="C2225" s="131" t="str">
        <f t="shared" si="481"/>
        <v/>
      </c>
      <c r="D2225" s="132"/>
      <c r="E2225" s="132"/>
      <c r="F2225" s="55"/>
      <c r="G2225" s="132"/>
      <c r="H2225" s="132"/>
      <c r="I2225" s="132"/>
      <c r="J2225" s="132"/>
      <c r="K2225" s="132"/>
      <c r="L2225" s="133"/>
      <c r="M2225" s="134"/>
      <c r="N2225" s="132"/>
      <c r="O2225" s="132"/>
      <c r="P2225" s="134" t="str">
        <f t="shared" si="482"/>
        <v>nepildyti</v>
      </c>
      <c r="Q2225" s="135" t="str">
        <f t="shared" si="48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490"/>
        <v>0</v>
      </c>
      <c r="BH2225" s="54">
        <f t="shared" si="483"/>
        <v>0</v>
      </c>
      <c r="BI2225" s="54">
        <f t="shared" si="478"/>
        <v>0</v>
      </c>
      <c r="BJ2225" s="54">
        <f t="shared" si="491"/>
        <v>0</v>
      </c>
      <c r="BK2225" s="54">
        <f t="shared" si="479"/>
        <v>0</v>
      </c>
      <c r="BL2225" s="54">
        <f t="shared" si="484"/>
        <v>0</v>
      </c>
      <c r="BM2225" s="54">
        <f t="shared" si="485"/>
        <v>0</v>
      </c>
      <c r="BN2225" s="54" t="str">
        <f t="shared" si="486"/>
        <v>ne</v>
      </c>
      <c r="BO2225" s="54" t="str">
        <f t="shared" si="487"/>
        <v>ne</v>
      </c>
      <c r="BP2225" s="54" t="str">
        <f t="shared" si="487"/>
        <v>ne</v>
      </c>
      <c r="BQ2225" s="54" t="str">
        <f t="shared" si="488"/>
        <v>ne</v>
      </c>
      <c r="BR2225" s="54" t="str">
        <f t="shared" si="489"/>
        <v>ne</v>
      </c>
      <c r="BS2225" s="54" t="str">
        <f t="shared" si="480"/>
        <v>ne</v>
      </c>
    </row>
    <row r="2226" spans="2:71" x14ac:dyDescent="0.2">
      <c r="B2226" s="54" t="e">
        <f>VLOOKUP(E2226,'VPS1'!$J$10:$J$29,1,FALSE)</f>
        <v>#N/A</v>
      </c>
      <c r="C2226" s="131" t="str">
        <f t="shared" si="481"/>
        <v/>
      </c>
      <c r="D2226" s="132"/>
      <c r="E2226" s="132"/>
      <c r="F2226" s="55"/>
      <c r="G2226" s="132"/>
      <c r="H2226" s="132"/>
      <c r="I2226" s="132"/>
      <c r="J2226" s="132"/>
      <c r="K2226" s="132"/>
      <c r="L2226" s="133"/>
      <c r="M2226" s="134"/>
      <c r="N2226" s="132"/>
      <c r="O2226" s="132"/>
      <c r="P2226" s="134" t="str">
        <f t="shared" si="482"/>
        <v>nepildyti</v>
      </c>
      <c r="Q2226" s="135" t="str">
        <f t="shared" si="48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490"/>
        <v>0</v>
      </c>
      <c r="BH2226" s="54">
        <f t="shared" si="483"/>
        <v>0</v>
      </c>
      <c r="BI2226" s="54">
        <f t="shared" si="478"/>
        <v>0</v>
      </c>
      <c r="BJ2226" s="54">
        <f t="shared" si="491"/>
        <v>0</v>
      </c>
      <c r="BK2226" s="54">
        <f t="shared" si="479"/>
        <v>0</v>
      </c>
      <c r="BL2226" s="54">
        <f t="shared" si="484"/>
        <v>0</v>
      </c>
      <c r="BM2226" s="54">
        <f t="shared" si="485"/>
        <v>0</v>
      </c>
      <c r="BN2226" s="54" t="str">
        <f t="shared" si="486"/>
        <v>ne</v>
      </c>
      <c r="BO2226" s="54" t="str">
        <f t="shared" si="487"/>
        <v>ne</v>
      </c>
      <c r="BP2226" s="54" t="str">
        <f t="shared" si="487"/>
        <v>ne</v>
      </c>
      <c r="BQ2226" s="54" t="str">
        <f t="shared" si="488"/>
        <v>ne</v>
      </c>
      <c r="BR2226" s="54" t="str">
        <f t="shared" si="489"/>
        <v>ne</v>
      </c>
      <c r="BS2226" s="54" t="str">
        <f t="shared" si="480"/>
        <v>ne</v>
      </c>
    </row>
    <row r="2227" spans="2:71" x14ac:dyDescent="0.2">
      <c r="B2227" s="54" t="e">
        <f>VLOOKUP(E2227,'VPS1'!$J$10:$J$29,1,FALSE)</f>
        <v>#N/A</v>
      </c>
      <c r="C2227" s="131" t="str">
        <f t="shared" si="481"/>
        <v/>
      </c>
      <c r="D2227" s="132"/>
      <c r="E2227" s="132"/>
      <c r="F2227" s="55"/>
      <c r="G2227" s="132"/>
      <c r="H2227" s="132"/>
      <c r="I2227" s="132"/>
      <c r="J2227" s="132"/>
      <c r="K2227" s="132"/>
      <c r="L2227" s="133"/>
      <c r="M2227" s="134"/>
      <c r="N2227" s="132"/>
      <c r="O2227" s="132"/>
      <c r="P2227" s="134" t="str">
        <f t="shared" si="482"/>
        <v>nepildyti</v>
      </c>
      <c r="Q2227" s="135" t="str">
        <f t="shared" si="48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490"/>
        <v>0</v>
      </c>
      <c r="BH2227" s="54">
        <f t="shared" si="483"/>
        <v>0</v>
      </c>
      <c r="BI2227" s="54">
        <f t="shared" si="478"/>
        <v>0</v>
      </c>
      <c r="BJ2227" s="54">
        <f t="shared" si="491"/>
        <v>0</v>
      </c>
      <c r="BK2227" s="54">
        <f t="shared" si="479"/>
        <v>0</v>
      </c>
      <c r="BL2227" s="54">
        <f t="shared" si="484"/>
        <v>0</v>
      </c>
      <c r="BM2227" s="54">
        <f t="shared" si="485"/>
        <v>0</v>
      </c>
      <c r="BN2227" s="54" t="str">
        <f t="shared" si="486"/>
        <v>ne</v>
      </c>
      <c r="BO2227" s="54" t="str">
        <f t="shared" si="487"/>
        <v>ne</v>
      </c>
      <c r="BP2227" s="54" t="str">
        <f t="shared" si="487"/>
        <v>ne</v>
      </c>
      <c r="BQ2227" s="54" t="str">
        <f t="shared" si="488"/>
        <v>ne</v>
      </c>
      <c r="BR2227" s="54" t="str">
        <f t="shared" si="489"/>
        <v>ne</v>
      </c>
      <c r="BS2227" s="54" t="str">
        <f t="shared" si="480"/>
        <v>ne</v>
      </c>
    </row>
    <row r="2228" spans="2:71" x14ac:dyDescent="0.2">
      <c r="B2228" s="54" t="e">
        <f>VLOOKUP(E2228,'VPS1'!$J$10:$J$29,1,FALSE)</f>
        <v>#N/A</v>
      </c>
      <c r="C2228" s="131" t="str">
        <f t="shared" si="481"/>
        <v/>
      </c>
      <c r="D2228" s="132"/>
      <c r="E2228" s="132"/>
      <c r="F2228" s="55"/>
      <c r="G2228" s="132"/>
      <c r="H2228" s="132"/>
      <c r="I2228" s="132"/>
      <c r="J2228" s="132"/>
      <c r="K2228" s="132"/>
      <c r="L2228" s="133"/>
      <c r="M2228" s="134"/>
      <c r="N2228" s="132"/>
      <c r="O2228" s="132"/>
      <c r="P2228" s="134" t="str">
        <f t="shared" si="482"/>
        <v>nepildyti</v>
      </c>
      <c r="Q2228" s="135" t="str">
        <f t="shared" si="48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490"/>
        <v>0</v>
      </c>
      <c r="BH2228" s="54">
        <f t="shared" si="483"/>
        <v>0</v>
      </c>
      <c r="BI2228" s="54">
        <f t="shared" si="478"/>
        <v>0</v>
      </c>
      <c r="BJ2228" s="54">
        <f t="shared" si="491"/>
        <v>0</v>
      </c>
      <c r="BK2228" s="54">
        <f t="shared" si="479"/>
        <v>0</v>
      </c>
      <c r="BL2228" s="54">
        <f t="shared" si="484"/>
        <v>0</v>
      </c>
      <c r="BM2228" s="54">
        <f t="shared" si="485"/>
        <v>0</v>
      </c>
      <c r="BN2228" s="54" t="str">
        <f t="shared" si="486"/>
        <v>ne</v>
      </c>
      <c r="BO2228" s="54" t="str">
        <f t="shared" si="487"/>
        <v>ne</v>
      </c>
      <c r="BP2228" s="54" t="str">
        <f t="shared" si="487"/>
        <v>ne</v>
      </c>
      <c r="BQ2228" s="54" t="str">
        <f t="shared" si="488"/>
        <v>ne</v>
      </c>
      <c r="BR2228" s="54" t="str">
        <f t="shared" si="489"/>
        <v>ne</v>
      </c>
      <c r="BS2228" s="54" t="str">
        <f t="shared" si="480"/>
        <v>ne</v>
      </c>
    </row>
    <row r="2229" spans="2:71" x14ac:dyDescent="0.2">
      <c r="B2229" s="54" t="e">
        <f>VLOOKUP(E2229,'VPS1'!$J$10:$J$29,1,FALSE)</f>
        <v>#N/A</v>
      </c>
      <c r="C2229" s="131" t="str">
        <f t="shared" si="481"/>
        <v/>
      </c>
      <c r="D2229" s="132"/>
      <c r="E2229" s="132"/>
      <c r="F2229" s="55"/>
      <c r="G2229" s="132"/>
      <c r="H2229" s="132"/>
      <c r="I2229" s="132"/>
      <c r="J2229" s="132"/>
      <c r="K2229" s="132"/>
      <c r="L2229" s="133"/>
      <c r="M2229" s="134"/>
      <c r="N2229" s="132"/>
      <c r="O2229" s="132"/>
      <c r="P2229" s="134" t="str">
        <f t="shared" si="482"/>
        <v>nepildyti</v>
      </c>
      <c r="Q2229" s="135" t="str">
        <f t="shared" si="48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490"/>
        <v>0</v>
      </c>
      <c r="BH2229" s="54">
        <f t="shared" si="483"/>
        <v>0</v>
      </c>
      <c r="BI2229" s="54">
        <f t="shared" si="478"/>
        <v>0</v>
      </c>
      <c r="BJ2229" s="54">
        <f t="shared" si="491"/>
        <v>0</v>
      </c>
      <c r="BK2229" s="54">
        <f t="shared" si="479"/>
        <v>0</v>
      </c>
      <c r="BL2229" s="54">
        <f t="shared" si="484"/>
        <v>0</v>
      </c>
      <c r="BM2229" s="54">
        <f t="shared" si="485"/>
        <v>0</v>
      </c>
      <c r="BN2229" s="54" t="str">
        <f t="shared" si="486"/>
        <v>ne</v>
      </c>
      <c r="BO2229" s="54" t="str">
        <f t="shared" si="487"/>
        <v>ne</v>
      </c>
      <c r="BP2229" s="54" t="str">
        <f t="shared" si="487"/>
        <v>ne</v>
      </c>
      <c r="BQ2229" s="54" t="str">
        <f t="shared" si="488"/>
        <v>ne</v>
      </c>
      <c r="BR2229" s="54" t="str">
        <f t="shared" si="489"/>
        <v>ne</v>
      </c>
      <c r="BS2229" s="54" t="str">
        <f t="shared" si="480"/>
        <v>ne</v>
      </c>
    </row>
    <row r="2230" spans="2:71" x14ac:dyDescent="0.2">
      <c r="B2230" s="54" t="e">
        <f>VLOOKUP(E2230,'VPS1'!$J$10:$J$29,1,FALSE)</f>
        <v>#N/A</v>
      </c>
      <c r="C2230" s="131" t="str">
        <f t="shared" si="481"/>
        <v/>
      </c>
      <c r="D2230" s="132"/>
      <c r="E2230" s="132"/>
      <c r="F2230" s="55"/>
      <c r="G2230" s="132"/>
      <c r="H2230" s="132"/>
      <c r="I2230" s="132"/>
      <c r="J2230" s="132"/>
      <c r="K2230" s="132"/>
      <c r="L2230" s="133"/>
      <c r="M2230" s="134"/>
      <c r="N2230" s="132"/>
      <c r="O2230" s="132"/>
      <c r="P2230" s="134" t="str">
        <f t="shared" si="482"/>
        <v>nepildyti</v>
      </c>
      <c r="Q2230" s="135" t="str">
        <f t="shared" si="48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490"/>
        <v>0</v>
      </c>
      <c r="BH2230" s="54">
        <f t="shared" si="483"/>
        <v>0</v>
      </c>
      <c r="BI2230" s="54">
        <f t="shared" si="478"/>
        <v>0</v>
      </c>
      <c r="BJ2230" s="54">
        <f t="shared" si="491"/>
        <v>0</v>
      </c>
      <c r="BK2230" s="54">
        <f t="shared" si="479"/>
        <v>0</v>
      </c>
      <c r="BL2230" s="54">
        <f t="shared" si="484"/>
        <v>0</v>
      </c>
      <c r="BM2230" s="54">
        <f t="shared" si="485"/>
        <v>0</v>
      </c>
      <c r="BN2230" s="54" t="str">
        <f t="shared" si="486"/>
        <v>ne</v>
      </c>
      <c r="BO2230" s="54" t="str">
        <f t="shared" si="487"/>
        <v>ne</v>
      </c>
      <c r="BP2230" s="54" t="str">
        <f t="shared" si="487"/>
        <v>ne</v>
      </c>
      <c r="BQ2230" s="54" t="str">
        <f t="shared" si="488"/>
        <v>ne</v>
      </c>
      <c r="BR2230" s="54" t="str">
        <f t="shared" si="489"/>
        <v>ne</v>
      </c>
      <c r="BS2230" s="54" t="str">
        <f t="shared" si="480"/>
        <v>ne</v>
      </c>
    </row>
    <row r="2231" spans="2:71" x14ac:dyDescent="0.2">
      <c r="B2231" s="54" t="e">
        <f>VLOOKUP(E2231,'VPS1'!$J$10:$J$29,1,FALSE)</f>
        <v>#N/A</v>
      </c>
      <c r="C2231" s="131" t="str">
        <f t="shared" si="481"/>
        <v/>
      </c>
      <c r="D2231" s="132"/>
      <c r="E2231" s="132"/>
      <c r="F2231" s="55"/>
      <c r="G2231" s="132"/>
      <c r="H2231" s="132"/>
      <c r="I2231" s="132"/>
      <c r="J2231" s="132"/>
      <c r="K2231" s="132"/>
      <c r="L2231" s="133"/>
      <c r="M2231" s="134"/>
      <c r="N2231" s="132"/>
      <c r="O2231" s="132"/>
      <c r="P2231" s="134" t="str">
        <f t="shared" si="482"/>
        <v>nepildyti</v>
      </c>
      <c r="Q2231" s="135" t="str">
        <f t="shared" si="48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490"/>
        <v>0</v>
      </c>
      <c r="BH2231" s="54">
        <f t="shared" si="483"/>
        <v>0</v>
      </c>
      <c r="BI2231" s="54">
        <f t="shared" si="478"/>
        <v>0</v>
      </c>
      <c r="BJ2231" s="54">
        <f t="shared" si="491"/>
        <v>0</v>
      </c>
      <c r="BK2231" s="54">
        <f t="shared" si="479"/>
        <v>0</v>
      </c>
      <c r="BL2231" s="54">
        <f t="shared" si="484"/>
        <v>0</v>
      </c>
      <c r="BM2231" s="54">
        <f t="shared" si="485"/>
        <v>0</v>
      </c>
      <c r="BN2231" s="54" t="str">
        <f t="shared" si="486"/>
        <v>ne</v>
      </c>
      <c r="BO2231" s="54" t="str">
        <f t="shared" si="487"/>
        <v>ne</v>
      </c>
      <c r="BP2231" s="54" t="str">
        <f t="shared" si="487"/>
        <v>ne</v>
      </c>
      <c r="BQ2231" s="54" t="str">
        <f t="shared" si="488"/>
        <v>ne</v>
      </c>
      <c r="BR2231" s="54" t="str">
        <f t="shared" si="489"/>
        <v>ne</v>
      </c>
      <c r="BS2231" s="54" t="str">
        <f t="shared" si="480"/>
        <v>ne</v>
      </c>
    </row>
    <row r="2232" spans="2:71" x14ac:dyDescent="0.2">
      <c r="B2232" s="54" t="e">
        <f>VLOOKUP(E2232,'VPS1'!$J$10:$J$29,1,FALSE)</f>
        <v>#N/A</v>
      </c>
      <c r="C2232" s="131" t="str">
        <f t="shared" si="481"/>
        <v/>
      </c>
      <c r="D2232" s="132"/>
      <c r="E2232" s="132"/>
      <c r="F2232" s="55"/>
      <c r="G2232" s="132"/>
      <c r="H2232" s="132"/>
      <c r="I2232" s="132"/>
      <c r="J2232" s="132"/>
      <c r="K2232" s="132"/>
      <c r="L2232" s="133"/>
      <c r="M2232" s="134"/>
      <c r="N2232" s="132"/>
      <c r="O2232" s="132"/>
      <c r="P2232" s="134" t="str">
        <f t="shared" si="482"/>
        <v>nepildyti</v>
      </c>
      <c r="Q2232" s="135" t="str">
        <f t="shared" si="48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490"/>
        <v>0</v>
      </c>
      <c r="BH2232" s="54">
        <f t="shared" si="483"/>
        <v>0</v>
      </c>
      <c r="BI2232" s="54">
        <f t="shared" si="478"/>
        <v>0</v>
      </c>
      <c r="BJ2232" s="54">
        <f t="shared" si="491"/>
        <v>0</v>
      </c>
      <c r="BK2232" s="54">
        <f t="shared" si="479"/>
        <v>0</v>
      </c>
      <c r="BL2232" s="54">
        <f t="shared" si="484"/>
        <v>0</v>
      </c>
      <c r="BM2232" s="54">
        <f t="shared" si="485"/>
        <v>0</v>
      </c>
      <c r="BN2232" s="54" t="str">
        <f t="shared" si="486"/>
        <v>ne</v>
      </c>
      <c r="BO2232" s="54" t="str">
        <f t="shared" si="487"/>
        <v>ne</v>
      </c>
      <c r="BP2232" s="54" t="str">
        <f t="shared" si="487"/>
        <v>ne</v>
      </c>
      <c r="BQ2232" s="54" t="str">
        <f t="shared" si="488"/>
        <v>ne</v>
      </c>
      <c r="BR2232" s="54" t="str">
        <f t="shared" si="489"/>
        <v>ne</v>
      </c>
      <c r="BS2232" s="54" t="str">
        <f t="shared" si="480"/>
        <v>ne</v>
      </c>
    </row>
    <row r="2233" spans="2:71" x14ac:dyDescent="0.2">
      <c r="B2233" s="54" t="e">
        <f>VLOOKUP(E2233,'VPS1'!$J$10:$J$29,1,FALSE)</f>
        <v>#N/A</v>
      </c>
      <c r="C2233" s="131" t="str">
        <f t="shared" si="481"/>
        <v/>
      </c>
      <c r="D2233" s="132"/>
      <c r="E2233" s="132"/>
      <c r="F2233" s="55"/>
      <c r="G2233" s="132"/>
      <c r="H2233" s="132"/>
      <c r="I2233" s="132"/>
      <c r="J2233" s="132"/>
      <c r="K2233" s="132"/>
      <c r="L2233" s="133"/>
      <c r="M2233" s="134"/>
      <c r="N2233" s="132"/>
      <c r="O2233" s="132"/>
      <c r="P2233" s="134" t="str">
        <f t="shared" si="482"/>
        <v>nepildyti</v>
      </c>
      <c r="Q2233" s="135" t="str">
        <f t="shared" si="48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490"/>
        <v>0</v>
      </c>
      <c r="BH2233" s="54">
        <f t="shared" si="483"/>
        <v>0</v>
      </c>
      <c r="BI2233" s="54">
        <f t="shared" si="478"/>
        <v>0</v>
      </c>
      <c r="BJ2233" s="54">
        <f t="shared" si="491"/>
        <v>0</v>
      </c>
      <c r="BK2233" s="54">
        <f t="shared" si="479"/>
        <v>0</v>
      </c>
      <c r="BL2233" s="54">
        <f t="shared" si="484"/>
        <v>0</v>
      </c>
      <c r="BM2233" s="54">
        <f t="shared" si="485"/>
        <v>0</v>
      </c>
      <c r="BN2233" s="54" t="str">
        <f t="shared" si="486"/>
        <v>ne</v>
      </c>
      <c r="BO2233" s="54" t="str">
        <f t="shared" si="487"/>
        <v>ne</v>
      </c>
      <c r="BP2233" s="54" t="str">
        <f t="shared" si="487"/>
        <v>ne</v>
      </c>
      <c r="BQ2233" s="54" t="str">
        <f t="shared" si="488"/>
        <v>ne</v>
      </c>
      <c r="BR2233" s="54" t="str">
        <f t="shared" si="489"/>
        <v>ne</v>
      </c>
      <c r="BS2233" s="54" t="str">
        <f t="shared" si="480"/>
        <v>ne</v>
      </c>
    </row>
    <row r="2234" spans="2:71" x14ac:dyDescent="0.2">
      <c r="B2234" s="54" t="e">
        <f>VLOOKUP(E2234,'VPS1'!$J$10:$J$29,1,FALSE)</f>
        <v>#N/A</v>
      </c>
      <c r="C2234" s="131" t="str">
        <f t="shared" si="481"/>
        <v/>
      </c>
      <c r="D2234" s="132"/>
      <c r="E2234" s="132"/>
      <c r="F2234" s="55"/>
      <c r="G2234" s="132"/>
      <c r="H2234" s="132"/>
      <c r="I2234" s="132"/>
      <c r="J2234" s="132"/>
      <c r="K2234" s="132"/>
      <c r="L2234" s="133"/>
      <c r="M2234" s="134"/>
      <c r="N2234" s="132"/>
      <c r="O2234" s="132"/>
      <c r="P2234" s="134" t="str">
        <f t="shared" si="482"/>
        <v>nepildyti</v>
      </c>
      <c r="Q2234" s="135" t="str">
        <f t="shared" si="48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490"/>
        <v>0</v>
      </c>
      <c r="BH2234" s="54">
        <f t="shared" si="483"/>
        <v>0</v>
      </c>
      <c r="BI2234" s="54">
        <f t="shared" si="478"/>
        <v>0</v>
      </c>
      <c r="BJ2234" s="54">
        <f t="shared" si="491"/>
        <v>0</v>
      </c>
      <c r="BK2234" s="54">
        <f t="shared" si="479"/>
        <v>0</v>
      </c>
      <c r="BL2234" s="54">
        <f t="shared" si="484"/>
        <v>0</v>
      </c>
      <c r="BM2234" s="54">
        <f t="shared" si="485"/>
        <v>0</v>
      </c>
      <c r="BN2234" s="54" t="str">
        <f t="shared" si="486"/>
        <v>ne</v>
      </c>
      <c r="BO2234" s="54" t="str">
        <f t="shared" si="487"/>
        <v>ne</v>
      </c>
      <c r="BP2234" s="54" t="str">
        <f t="shared" si="487"/>
        <v>ne</v>
      </c>
      <c r="BQ2234" s="54" t="str">
        <f t="shared" si="488"/>
        <v>ne</v>
      </c>
      <c r="BR2234" s="54" t="str">
        <f t="shared" si="489"/>
        <v>ne</v>
      </c>
      <c r="BS2234" s="54" t="str">
        <f t="shared" si="480"/>
        <v>ne</v>
      </c>
    </row>
    <row r="2235" spans="2:71" x14ac:dyDescent="0.2">
      <c r="B2235" s="54" t="e">
        <f>VLOOKUP(E2235,'VPS1'!$J$10:$J$29,1,FALSE)</f>
        <v>#N/A</v>
      </c>
      <c r="C2235" s="131" t="str">
        <f t="shared" si="481"/>
        <v/>
      </c>
      <c r="D2235" s="132"/>
      <c r="E2235" s="132"/>
      <c r="F2235" s="55"/>
      <c r="G2235" s="132"/>
      <c r="H2235" s="132"/>
      <c r="I2235" s="132"/>
      <c r="J2235" s="132"/>
      <c r="K2235" s="132"/>
      <c r="L2235" s="133"/>
      <c r="M2235" s="134"/>
      <c r="N2235" s="132"/>
      <c r="O2235" s="132"/>
      <c r="P2235" s="134" t="str">
        <f t="shared" si="482"/>
        <v>nepildyti</v>
      </c>
      <c r="Q2235" s="135" t="str">
        <f t="shared" si="48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490"/>
        <v>0</v>
      </c>
      <c r="BH2235" s="54">
        <f t="shared" si="483"/>
        <v>0</v>
      </c>
      <c r="BI2235" s="54">
        <f t="shared" si="478"/>
        <v>0</v>
      </c>
      <c r="BJ2235" s="54">
        <f t="shared" si="491"/>
        <v>0</v>
      </c>
      <c r="BK2235" s="54">
        <f t="shared" si="479"/>
        <v>0</v>
      </c>
      <c r="BL2235" s="54">
        <f t="shared" si="484"/>
        <v>0</v>
      </c>
      <c r="BM2235" s="54">
        <f t="shared" si="485"/>
        <v>0</v>
      </c>
      <c r="BN2235" s="54" t="str">
        <f t="shared" si="486"/>
        <v>ne</v>
      </c>
      <c r="BO2235" s="54" t="str">
        <f t="shared" si="487"/>
        <v>ne</v>
      </c>
      <c r="BP2235" s="54" t="str">
        <f t="shared" si="487"/>
        <v>ne</v>
      </c>
      <c r="BQ2235" s="54" t="str">
        <f t="shared" si="488"/>
        <v>ne</v>
      </c>
      <c r="BR2235" s="54" t="str">
        <f t="shared" si="489"/>
        <v>ne</v>
      </c>
      <c r="BS2235" s="54" t="str">
        <f t="shared" si="480"/>
        <v>ne</v>
      </c>
    </row>
    <row r="2236" spans="2:71" x14ac:dyDescent="0.2">
      <c r="B2236" s="54" t="e">
        <f>VLOOKUP(E2236,'VPS1'!$J$10:$J$29,1,FALSE)</f>
        <v>#N/A</v>
      </c>
      <c r="C2236" s="131" t="str">
        <f t="shared" si="481"/>
        <v/>
      </c>
      <c r="D2236" s="132"/>
      <c r="E2236" s="132"/>
      <c r="F2236" s="55"/>
      <c r="G2236" s="132"/>
      <c r="H2236" s="132"/>
      <c r="I2236" s="132"/>
      <c r="J2236" s="132"/>
      <c r="K2236" s="132"/>
      <c r="L2236" s="133"/>
      <c r="M2236" s="134"/>
      <c r="N2236" s="132"/>
      <c r="O2236" s="132"/>
      <c r="P2236" s="134" t="str">
        <f t="shared" si="482"/>
        <v>nepildyti</v>
      </c>
      <c r="Q2236" s="135" t="str">
        <f t="shared" si="48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490"/>
        <v>0</v>
      </c>
      <c r="BH2236" s="54">
        <f t="shared" si="483"/>
        <v>0</v>
      </c>
      <c r="BI2236" s="54">
        <f t="shared" si="478"/>
        <v>0</v>
      </c>
      <c r="BJ2236" s="54">
        <f t="shared" si="491"/>
        <v>0</v>
      </c>
      <c r="BK2236" s="54">
        <f t="shared" si="479"/>
        <v>0</v>
      </c>
      <c r="BL2236" s="54">
        <f t="shared" si="484"/>
        <v>0</v>
      </c>
      <c r="BM2236" s="54">
        <f t="shared" si="485"/>
        <v>0</v>
      </c>
      <c r="BN2236" s="54" t="str">
        <f t="shared" si="486"/>
        <v>ne</v>
      </c>
      <c r="BO2236" s="54" t="str">
        <f t="shared" si="487"/>
        <v>ne</v>
      </c>
      <c r="BP2236" s="54" t="str">
        <f t="shared" si="487"/>
        <v>ne</v>
      </c>
      <c r="BQ2236" s="54" t="str">
        <f t="shared" si="488"/>
        <v>ne</v>
      </c>
      <c r="BR2236" s="54" t="str">
        <f t="shared" si="489"/>
        <v>ne</v>
      </c>
      <c r="BS2236" s="54" t="str">
        <f t="shared" si="480"/>
        <v>ne</v>
      </c>
    </row>
    <row r="2237" spans="2:71" x14ac:dyDescent="0.2">
      <c r="B2237" s="54" t="e">
        <f>VLOOKUP(E2237,'VPS1'!$J$10:$J$29,1,FALSE)</f>
        <v>#N/A</v>
      </c>
      <c r="C2237" s="131" t="str">
        <f t="shared" si="481"/>
        <v/>
      </c>
      <c r="D2237" s="132"/>
      <c r="E2237" s="132"/>
      <c r="F2237" s="55"/>
      <c r="G2237" s="132"/>
      <c r="H2237" s="132"/>
      <c r="I2237" s="132"/>
      <c r="J2237" s="132"/>
      <c r="K2237" s="132"/>
      <c r="L2237" s="133"/>
      <c r="M2237" s="134"/>
      <c r="N2237" s="132"/>
      <c r="O2237" s="132"/>
      <c r="P2237" s="134" t="str">
        <f t="shared" si="482"/>
        <v>nepildyti</v>
      </c>
      <c r="Q2237" s="135" t="str">
        <f t="shared" si="48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490"/>
        <v>0</v>
      </c>
      <c r="BH2237" s="54">
        <f t="shared" si="483"/>
        <v>0</v>
      </c>
      <c r="BI2237" s="54">
        <f t="shared" si="478"/>
        <v>0</v>
      </c>
      <c r="BJ2237" s="54">
        <f t="shared" si="491"/>
        <v>0</v>
      </c>
      <c r="BK2237" s="54">
        <f t="shared" si="479"/>
        <v>0</v>
      </c>
      <c r="BL2237" s="54">
        <f t="shared" si="484"/>
        <v>0</v>
      </c>
      <c r="BM2237" s="54">
        <f t="shared" si="485"/>
        <v>0</v>
      </c>
      <c r="BN2237" s="54" t="str">
        <f t="shared" si="486"/>
        <v>ne</v>
      </c>
      <c r="BO2237" s="54" t="str">
        <f t="shared" si="487"/>
        <v>ne</v>
      </c>
      <c r="BP2237" s="54" t="str">
        <f t="shared" si="487"/>
        <v>ne</v>
      </c>
      <c r="BQ2237" s="54" t="str">
        <f t="shared" si="488"/>
        <v>ne</v>
      </c>
      <c r="BR2237" s="54" t="str">
        <f t="shared" si="489"/>
        <v>ne</v>
      </c>
      <c r="BS2237" s="54" t="str">
        <f t="shared" si="480"/>
        <v>ne</v>
      </c>
    </row>
    <row r="2238" spans="2:71" x14ac:dyDescent="0.2">
      <c r="B2238" s="54" t="e">
        <f>VLOOKUP(E2238,'VPS1'!$J$10:$J$29,1,FALSE)</f>
        <v>#N/A</v>
      </c>
      <c r="C2238" s="131" t="str">
        <f t="shared" si="481"/>
        <v/>
      </c>
      <c r="D2238" s="132"/>
      <c r="E2238" s="132"/>
      <c r="F2238" s="55"/>
      <c r="G2238" s="132"/>
      <c r="H2238" s="132"/>
      <c r="I2238" s="132"/>
      <c r="J2238" s="132"/>
      <c r="K2238" s="132"/>
      <c r="L2238" s="133"/>
      <c r="M2238" s="134"/>
      <c r="N2238" s="132"/>
      <c r="O2238" s="132"/>
      <c r="P2238" s="134" t="str">
        <f t="shared" si="482"/>
        <v>nepildyti</v>
      </c>
      <c r="Q2238" s="135" t="str">
        <f t="shared" si="48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490"/>
        <v>0</v>
      </c>
      <c r="BH2238" s="54">
        <f t="shared" si="483"/>
        <v>0</v>
      </c>
      <c r="BI2238" s="54">
        <f t="shared" si="478"/>
        <v>0</v>
      </c>
      <c r="BJ2238" s="54">
        <f t="shared" si="491"/>
        <v>0</v>
      </c>
      <c r="BK2238" s="54">
        <f t="shared" si="479"/>
        <v>0</v>
      </c>
      <c r="BL2238" s="54">
        <f t="shared" si="484"/>
        <v>0</v>
      </c>
      <c r="BM2238" s="54">
        <f t="shared" si="485"/>
        <v>0</v>
      </c>
      <c r="BN2238" s="54" t="str">
        <f t="shared" si="486"/>
        <v>ne</v>
      </c>
      <c r="BO2238" s="54" t="str">
        <f t="shared" si="487"/>
        <v>ne</v>
      </c>
      <c r="BP2238" s="54" t="str">
        <f t="shared" si="487"/>
        <v>ne</v>
      </c>
      <c r="BQ2238" s="54" t="str">
        <f t="shared" si="488"/>
        <v>ne</v>
      </c>
      <c r="BR2238" s="54" t="str">
        <f t="shared" si="489"/>
        <v>ne</v>
      </c>
      <c r="BS2238" s="54" t="str">
        <f t="shared" si="480"/>
        <v>ne</v>
      </c>
    </row>
    <row r="2239" spans="2:71" x14ac:dyDescent="0.2">
      <c r="B2239" s="54" t="e">
        <f>VLOOKUP(E2239,'VPS1'!$J$10:$J$29,1,FALSE)</f>
        <v>#N/A</v>
      </c>
      <c r="C2239" s="131" t="str">
        <f t="shared" si="481"/>
        <v/>
      </c>
      <c r="D2239" s="132"/>
      <c r="E2239" s="132"/>
      <c r="F2239" s="55"/>
      <c r="G2239" s="132"/>
      <c r="H2239" s="132"/>
      <c r="I2239" s="132"/>
      <c r="J2239" s="132"/>
      <c r="K2239" s="132"/>
      <c r="L2239" s="133"/>
      <c r="M2239" s="134"/>
      <c r="N2239" s="132"/>
      <c r="O2239" s="132"/>
      <c r="P2239" s="134" t="str">
        <f t="shared" si="482"/>
        <v>nepildyti</v>
      </c>
      <c r="Q2239" s="135" t="str">
        <f t="shared" si="48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490"/>
        <v>0</v>
      </c>
      <c r="BH2239" s="54">
        <f t="shared" si="483"/>
        <v>0</v>
      </c>
      <c r="BI2239" s="54">
        <f t="shared" si="478"/>
        <v>0</v>
      </c>
      <c r="BJ2239" s="54">
        <f t="shared" si="491"/>
        <v>0</v>
      </c>
      <c r="BK2239" s="54">
        <f t="shared" si="479"/>
        <v>0</v>
      </c>
      <c r="BL2239" s="54">
        <f t="shared" si="484"/>
        <v>0</v>
      </c>
      <c r="BM2239" s="54">
        <f t="shared" si="485"/>
        <v>0</v>
      </c>
      <c r="BN2239" s="54" t="str">
        <f t="shared" si="486"/>
        <v>ne</v>
      </c>
      <c r="BO2239" s="54" t="str">
        <f t="shared" si="487"/>
        <v>ne</v>
      </c>
      <c r="BP2239" s="54" t="str">
        <f t="shared" si="487"/>
        <v>ne</v>
      </c>
      <c r="BQ2239" s="54" t="str">
        <f t="shared" si="488"/>
        <v>ne</v>
      </c>
      <c r="BR2239" s="54" t="str">
        <f t="shared" si="489"/>
        <v>ne</v>
      </c>
      <c r="BS2239" s="54" t="str">
        <f t="shared" si="480"/>
        <v>ne</v>
      </c>
    </row>
    <row r="2240" spans="2:71" x14ac:dyDescent="0.2">
      <c r="B2240" s="54" t="e">
        <f>VLOOKUP(E2240,'VPS1'!$J$10:$J$29,1,FALSE)</f>
        <v>#N/A</v>
      </c>
      <c r="C2240" s="131" t="str">
        <f t="shared" si="481"/>
        <v/>
      </c>
      <c r="D2240" s="132"/>
      <c r="E2240" s="132"/>
      <c r="F2240" s="55"/>
      <c r="G2240" s="132"/>
      <c r="H2240" s="132"/>
      <c r="I2240" s="132"/>
      <c r="J2240" s="132"/>
      <c r="K2240" s="132"/>
      <c r="L2240" s="133"/>
      <c r="M2240" s="134"/>
      <c r="N2240" s="132"/>
      <c r="O2240" s="132"/>
      <c r="P2240" s="134" t="str">
        <f t="shared" si="482"/>
        <v>nepildyti</v>
      </c>
      <c r="Q2240" s="135" t="str">
        <f t="shared" si="48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490"/>
        <v>0</v>
      </c>
      <c r="BH2240" s="54">
        <f t="shared" si="483"/>
        <v>0</v>
      </c>
      <c r="BI2240" s="54">
        <f t="shared" si="478"/>
        <v>0</v>
      </c>
      <c r="BJ2240" s="54">
        <f t="shared" si="491"/>
        <v>0</v>
      </c>
      <c r="BK2240" s="54">
        <f t="shared" si="479"/>
        <v>0</v>
      </c>
      <c r="BL2240" s="54">
        <f t="shared" si="484"/>
        <v>0</v>
      </c>
      <c r="BM2240" s="54">
        <f t="shared" si="485"/>
        <v>0</v>
      </c>
      <c r="BN2240" s="54" t="str">
        <f t="shared" si="486"/>
        <v>ne</v>
      </c>
      <c r="BO2240" s="54" t="str">
        <f t="shared" si="487"/>
        <v>ne</v>
      </c>
      <c r="BP2240" s="54" t="str">
        <f t="shared" si="487"/>
        <v>ne</v>
      </c>
      <c r="BQ2240" s="54" t="str">
        <f t="shared" si="488"/>
        <v>ne</v>
      </c>
      <c r="BR2240" s="54" t="str">
        <f t="shared" si="489"/>
        <v>ne</v>
      </c>
      <c r="BS2240" s="54" t="str">
        <f t="shared" si="480"/>
        <v>ne</v>
      </c>
    </row>
    <row r="2241" spans="2:71" x14ac:dyDescent="0.2">
      <c r="B2241" s="54" t="e">
        <f>VLOOKUP(E2241,'VPS1'!$J$10:$J$29,1,FALSE)</f>
        <v>#N/A</v>
      </c>
      <c r="C2241" s="131" t="str">
        <f t="shared" si="481"/>
        <v/>
      </c>
      <c r="D2241" s="132"/>
      <c r="E2241" s="132"/>
      <c r="F2241" s="55"/>
      <c r="G2241" s="132"/>
      <c r="H2241" s="132"/>
      <c r="I2241" s="132"/>
      <c r="J2241" s="132"/>
      <c r="K2241" s="132"/>
      <c r="L2241" s="133"/>
      <c r="M2241" s="134"/>
      <c r="N2241" s="132"/>
      <c r="O2241" s="132"/>
      <c r="P2241" s="134" t="str">
        <f t="shared" si="482"/>
        <v>nepildyti</v>
      </c>
      <c r="Q2241" s="135" t="str">
        <f t="shared" si="48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490"/>
        <v>0</v>
      </c>
      <c r="BH2241" s="54">
        <f t="shared" si="483"/>
        <v>0</v>
      </c>
      <c r="BI2241" s="54">
        <f t="shared" si="478"/>
        <v>0</v>
      </c>
      <c r="BJ2241" s="54">
        <f t="shared" si="491"/>
        <v>0</v>
      </c>
      <c r="BK2241" s="54">
        <f t="shared" si="479"/>
        <v>0</v>
      </c>
      <c r="BL2241" s="54">
        <f t="shared" si="484"/>
        <v>0</v>
      </c>
      <c r="BM2241" s="54">
        <f t="shared" si="485"/>
        <v>0</v>
      </c>
      <c r="BN2241" s="54" t="str">
        <f t="shared" si="486"/>
        <v>ne</v>
      </c>
      <c r="BO2241" s="54" t="str">
        <f t="shared" si="487"/>
        <v>ne</v>
      </c>
      <c r="BP2241" s="54" t="str">
        <f t="shared" si="487"/>
        <v>ne</v>
      </c>
      <c r="BQ2241" s="54" t="str">
        <f t="shared" si="488"/>
        <v>ne</v>
      </c>
      <c r="BR2241" s="54" t="str">
        <f t="shared" si="489"/>
        <v>ne</v>
      </c>
      <c r="BS2241" s="54" t="str">
        <f t="shared" si="480"/>
        <v>ne</v>
      </c>
    </row>
    <row r="2242" spans="2:71" x14ac:dyDescent="0.2">
      <c r="B2242" s="54" t="e">
        <f>VLOOKUP(E2242,'VPS1'!$J$10:$J$29,1,FALSE)</f>
        <v>#N/A</v>
      </c>
      <c r="C2242" s="131" t="str">
        <f t="shared" si="481"/>
        <v/>
      </c>
      <c r="D2242" s="132"/>
      <c r="E2242" s="132"/>
      <c r="F2242" s="55"/>
      <c r="G2242" s="132"/>
      <c r="H2242" s="132"/>
      <c r="I2242" s="132"/>
      <c r="J2242" s="132"/>
      <c r="K2242" s="132"/>
      <c r="L2242" s="133"/>
      <c r="M2242" s="134"/>
      <c r="N2242" s="132"/>
      <c r="O2242" s="132"/>
      <c r="P2242" s="134" t="str">
        <f t="shared" si="482"/>
        <v>nepildyti</v>
      </c>
      <c r="Q2242" s="135" t="str">
        <f t="shared" si="48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490"/>
        <v>0</v>
      </c>
      <c r="BH2242" s="54">
        <f t="shared" si="483"/>
        <v>0</v>
      </c>
      <c r="BI2242" s="54">
        <f t="shared" si="478"/>
        <v>0</v>
      </c>
      <c r="BJ2242" s="54">
        <f t="shared" si="491"/>
        <v>0</v>
      </c>
      <c r="BK2242" s="54">
        <f t="shared" si="479"/>
        <v>0</v>
      </c>
      <c r="BL2242" s="54">
        <f t="shared" si="484"/>
        <v>0</v>
      </c>
      <c r="BM2242" s="54">
        <f t="shared" si="485"/>
        <v>0</v>
      </c>
      <c r="BN2242" s="54" t="str">
        <f t="shared" si="486"/>
        <v>ne</v>
      </c>
      <c r="BO2242" s="54" t="str">
        <f t="shared" si="487"/>
        <v>ne</v>
      </c>
      <c r="BP2242" s="54" t="str">
        <f t="shared" si="487"/>
        <v>ne</v>
      </c>
      <c r="BQ2242" s="54" t="str">
        <f t="shared" si="488"/>
        <v>ne</v>
      </c>
      <c r="BR2242" s="54" t="str">
        <f t="shared" si="489"/>
        <v>ne</v>
      </c>
      <c r="BS2242" s="54" t="str">
        <f t="shared" si="480"/>
        <v>ne</v>
      </c>
    </row>
    <row r="2243" spans="2:71" x14ac:dyDescent="0.2">
      <c r="B2243" s="54" t="e">
        <f>VLOOKUP(E2243,'VPS1'!$J$10:$J$29,1,FALSE)</f>
        <v>#N/A</v>
      </c>
      <c r="C2243" s="131" t="str">
        <f t="shared" si="481"/>
        <v/>
      </c>
      <c r="D2243" s="132"/>
      <c r="E2243" s="132"/>
      <c r="F2243" s="55"/>
      <c r="G2243" s="132"/>
      <c r="H2243" s="132"/>
      <c r="I2243" s="132"/>
      <c r="J2243" s="132"/>
      <c r="K2243" s="132"/>
      <c r="L2243" s="133"/>
      <c r="M2243" s="134"/>
      <c r="N2243" s="132"/>
      <c r="O2243" s="132"/>
      <c r="P2243" s="134" t="str">
        <f t="shared" si="482"/>
        <v>nepildyti</v>
      </c>
      <c r="Q2243" s="135" t="str">
        <f t="shared" si="48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490"/>
        <v>0</v>
      </c>
      <c r="BH2243" s="54">
        <f t="shared" si="483"/>
        <v>0</v>
      </c>
      <c r="BI2243" s="54">
        <f t="shared" si="478"/>
        <v>0</v>
      </c>
      <c r="BJ2243" s="54">
        <f t="shared" si="491"/>
        <v>0</v>
      </c>
      <c r="BK2243" s="54">
        <f t="shared" si="479"/>
        <v>0</v>
      </c>
      <c r="BL2243" s="54">
        <f t="shared" si="484"/>
        <v>0</v>
      </c>
      <c r="BM2243" s="54">
        <f t="shared" si="485"/>
        <v>0</v>
      </c>
      <c r="BN2243" s="54" t="str">
        <f t="shared" si="486"/>
        <v>ne</v>
      </c>
      <c r="BO2243" s="54" t="str">
        <f t="shared" si="487"/>
        <v>ne</v>
      </c>
      <c r="BP2243" s="54" t="str">
        <f t="shared" si="487"/>
        <v>ne</v>
      </c>
      <c r="BQ2243" s="54" t="str">
        <f t="shared" si="488"/>
        <v>ne</v>
      </c>
      <c r="BR2243" s="54" t="str">
        <f t="shared" si="489"/>
        <v>ne</v>
      </c>
      <c r="BS2243" s="54" t="str">
        <f t="shared" si="480"/>
        <v>ne</v>
      </c>
    </row>
    <row r="2244" spans="2:71" x14ac:dyDescent="0.2">
      <c r="B2244" s="54" t="e">
        <f>VLOOKUP(E2244,'VPS1'!$J$10:$J$29,1,FALSE)</f>
        <v>#N/A</v>
      </c>
      <c r="C2244" s="131" t="str">
        <f t="shared" si="481"/>
        <v/>
      </c>
      <c r="D2244" s="132"/>
      <c r="E2244" s="132"/>
      <c r="F2244" s="55"/>
      <c r="G2244" s="132"/>
      <c r="H2244" s="132"/>
      <c r="I2244" s="132"/>
      <c r="J2244" s="132"/>
      <c r="K2244" s="132"/>
      <c r="L2244" s="133"/>
      <c r="M2244" s="134"/>
      <c r="N2244" s="132"/>
      <c r="O2244" s="132"/>
      <c r="P2244" s="134" t="str">
        <f t="shared" si="482"/>
        <v>nepildyti</v>
      </c>
      <c r="Q2244" s="135" t="str">
        <f t="shared" si="48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490"/>
        <v>0</v>
      </c>
      <c r="BH2244" s="54">
        <f t="shared" si="483"/>
        <v>0</v>
      </c>
      <c r="BI2244" s="54">
        <f t="shared" si="478"/>
        <v>0</v>
      </c>
      <c r="BJ2244" s="54">
        <f t="shared" si="491"/>
        <v>0</v>
      </c>
      <c r="BK2244" s="54">
        <f t="shared" si="479"/>
        <v>0</v>
      </c>
      <c r="BL2244" s="54">
        <f t="shared" si="484"/>
        <v>0</v>
      </c>
      <c r="BM2244" s="54">
        <f t="shared" si="485"/>
        <v>0</v>
      </c>
      <c r="BN2244" s="54" t="str">
        <f t="shared" si="486"/>
        <v>ne</v>
      </c>
      <c r="BO2244" s="54" t="str">
        <f t="shared" si="487"/>
        <v>ne</v>
      </c>
      <c r="BP2244" s="54" t="str">
        <f t="shared" si="487"/>
        <v>ne</v>
      </c>
      <c r="BQ2244" s="54" t="str">
        <f t="shared" si="488"/>
        <v>ne</v>
      </c>
      <c r="BR2244" s="54" t="str">
        <f t="shared" si="489"/>
        <v>ne</v>
      </c>
      <c r="BS2244" s="54" t="str">
        <f t="shared" si="480"/>
        <v>ne</v>
      </c>
    </row>
    <row r="2245" spans="2:71" x14ac:dyDescent="0.2">
      <c r="B2245" s="54" t="e">
        <f>VLOOKUP(E2245,'VPS1'!$J$10:$J$29,1,FALSE)</f>
        <v>#N/A</v>
      </c>
      <c r="C2245" s="131" t="str">
        <f t="shared" si="481"/>
        <v/>
      </c>
      <c r="D2245" s="132"/>
      <c r="E2245" s="132"/>
      <c r="F2245" s="55"/>
      <c r="G2245" s="132"/>
      <c r="H2245" s="132"/>
      <c r="I2245" s="132"/>
      <c r="J2245" s="132"/>
      <c r="K2245" s="132"/>
      <c r="L2245" s="133"/>
      <c r="M2245" s="134"/>
      <c r="N2245" s="132"/>
      <c r="O2245" s="132"/>
      <c r="P2245" s="134" t="str">
        <f t="shared" si="482"/>
        <v>nepildyti</v>
      </c>
      <c r="Q2245" s="135" t="str">
        <f t="shared" si="48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490"/>
        <v>0</v>
      </c>
      <c r="BH2245" s="54">
        <f t="shared" si="483"/>
        <v>0</v>
      </c>
      <c r="BI2245" s="54">
        <f t="shared" si="478"/>
        <v>0</v>
      </c>
      <c r="BJ2245" s="54">
        <f t="shared" si="491"/>
        <v>0</v>
      </c>
      <c r="BK2245" s="54">
        <f t="shared" si="479"/>
        <v>0</v>
      </c>
      <c r="BL2245" s="54">
        <f t="shared" si="484"/>
        <v>0</v>
      </c>
      <c r="BM2245" s="54">
        <f t="shared" si="485"/>
        <v>0</v>
      </c>
      <c r="BN2245" s="54" t="str">
        <f t="shared" si="486"/>
        <v>ne</v>
      </c>
      <c r="BO2245" s="54" t="str">
        <f t="shared" si="487"/>
        <v>ne</v>
      </c>
      <c r="BP2245" s="54" t="str">
        <f t="shared" si="487"/>
        <v>ne</v>
      </c>
      <c r="BQ2245" s="54" t="str">
        <f t="shared" si="488"/>
        <v>ne</v>
      </c>
      <c r="BR2245" s="54" t="str">
        <f t="shared" si="489"/>
        <v>ne</v>
      </c>
      <c r="BS2245" s="54" t="str">
        <f t="shared" si="480"/>
        <v>ne</v>
      </c>
    </row>
    <row r="2246" spans="2:71" x14ac:dyDescent="0.2">
      <c r="B2246" s="54" t="e">
        <f>VLOOKUP(E2246,'VPS1'!$J$10:$J$29,1,FALSE)</f>
        <v>#N/A</v>
      </c>
      <c r="C2246" s="131" t="str">
        <f t="shared" si="481"/>
        <v/>
      </c>
      <c r="D2246" s="132"/>
      <c r="E2246" s="132"/>
      <c r="F2246" s="55"/>
      <c r="G2246" s="132"/>
      <c r="H2246" s="132"/>
      <c r="I2246" s="132"/>
      <c r="J2246" s="132"/>
      <c r="K2246" s="132"/>
      <c r="L2246" s="133"/>
      <c r="M2246" s="134"/>
      <c r="N2246" s="132"/>
      <c r="O2246" s="132"/>
      <c r="P2246" s="134" t="str">
        <f t="shared" si="482"/>
        <v>nepildyti</v>
      </c>
      <c r="Q2246" s="135" t="str">
        <f t="shared" si="48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490"/>
        <v>0</v>
      </c>
      <c r="BH2246" s="54">
        <f t="shared" si="483"/>
        <v>0</v>
      </c>
      <c r="BI2246" s="54">
        <f t="shared" si="478"/>
        <v>0</v>
      </c>
      <c r="BJ2246" s="54">
        <f t="shared" si="491"/>
        <v>0</v>
      </c>
      <c r="BK2246" s="54">
        <f t="shared" si="479"/>
        <v>0</v>
      </c>
      <c r="BL2246" s="54">
        <f t="shared" si="484"/>
        <v>0</v>
      </c>
      <c r="BM2246" s="54">
        <f t="shared" si="485"/>
        <v>0</v>
      </c>
      <c r="BN2246" s="54" t="str">
        <f t="shared" si="486"/>
        <v>ne</v>
      </c>
      <c r="BO2246" s="54" t="str">
        <f t="shared" si="487"/>
        <v>ne</v>
      </c>
      <c r="BP2246" s="54" t="str">
        <f t="shared" si="487"/>
        <v>ne</v>
      </c>
      <c r="BQ2246" s="54" t="str">
        <f t="shared" si="488"/>
        <v>ne</v>
      </c>
      <c r="BR2246" s="54" t="str">
        <f t="shared" si="489"/>
        <v>ne</v>
      </c>
      <c r="BS2246" s="54" t="str">
        <f t="shared" si="480"/>
        <v>ne</v>
      </c>
    </row>
    <row r="2247" spans="2:71" x14ac:dyDescent="0.2">
      <c r="B2247" s="54" t="e">
        <f>VLOOKUP(E2247,'VPS1'!$J$10:$J$29,1,FALSE)</f>
        <v>#N/A</v>
      </c>
      <c r="C2247" s="131" t="str">
        <f t="shared" si="481"/>
        <v/>
      </c>
      <c r="D2247" s="132"/>
      <c r="E2247" s="132"/>
      <c r="F2247" s="55"/>
      <c r="G2247" s="132"/>
      <c r="H2247" s="132"/>
      <c r="I2247" s="132"/>
      <c r="J2247" s="132"/>
      <c r="K2247" s="132"/>
      <c r="L2247" s="133"/>
      <c r="M2247" s="134"/>
      <c r="N2247" s="132"/>
      <c r="O2247" s="132"/>
      <c r="P2247" s="134" t="str">
        <f t="shared" si="482"/>
        <v>nepildyti</v>
      </c>
      <c r="Q2247" s="135" t="str">
        <f t="shared" si="482"/>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490"/>
        <v>0</v>
      </c>
      <c r="BH2247" s="54">
        <f t="shared" si="483"/>
        <v>0</v>
      </c>
      <c r="BI2247" s="54">
        <f t="shared" si="478"/>
        <v>0</v>
      </c>
      <c r="BJ2247" s="54">
        <f t="shared" si="491"/>
        <v>0</v>
      </c>
      <c r="BK2247" s="54">
        <f t="shared" si="479"/>
        <v>0</v>
      </c>
      <c r="BL2247" s="54">
        <f t="shared" si="484"/>
        <v>0</v>
      </c>
      <c r="BM2247" s="54">
        <f t="shared" si="485"/>
        <v>0</v>
      </c>
      <c r="BN2247" s="54" t="str">
        <f t="shared" si="486"/>
        <v>ne</v>
      </c>
      <c r="BO2247" s="54" t="str">
        <f t="shared" si="487"/>
        <v>ne</v>
      </c>
      <c r="BP2247" s="54" t="str">
        <f t="shared" si="487"/>
        <v>ne</v>
      </c>
      <c r="BQ2247" s="54" t="str">
        <f t="shared" si="488"/>
        <v>ne</v>
      </c>
      <c r="BR2247" s="54" t="str">
        <f t="shared" si="489"/>
        <v>ne</v>
      </c>
      <c r="BS2247" s="54" t="str">
        <f t="shared" si="480"/>
        <v>ne</v>
      </c>
    </row>
    <row r="2248" spans="2:71" x14ac:dyDescent="0.2">
      <c r="B2248" s="54" t="e">
        <f>VLOOKUP(E2248,'VPS1'!$J$10:$J$29,1,FALSE)</f>
        <v>#N/A</v>
      </c>
      <c r="C2248" s="131" t="str">
        <f t="shared" si="481"/>
        <v/>
      </c>
      <c r="D2248" s="132"/>
      <c r="E2248" s="132"/>
      <c r="F2248" s="55"/>
      <c r="G2248" s="132"/>
      <c r="H2248" s="132"/>
      <c r="I2248" s="132"/>
      <c r="J2248" s="132"/>
      <c r="K2248" s="132"/>
      <c r="L2248" s="133"/>
      <c r="M2248" s="134"/>
      <c r="N2248" s="132"/>
      <c r="O2248" s="132"/>
      <c r="P2248" s="134" t="str">
        <f t="shared" si="482"/>
        <v>nepildyti</v>
      </c>
      <c r="Q2248" s="135" t="str">
        <f t="shared" si="482"/>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490"/>
        <v>0</v>
      </c>
      <c r="BH2248" s="54">
        <f t="shared" si="483"/>
        <v>0</v>
      </c>
      <c r="BI2248" s="54">
        <f t="shared" si="478"/>
        <v>0</v>
      </c>
      <c r="BJ2248" s="54">
        <f t="shared" si="491"/>
        <v>0</v>
      </c>
      <c r="BK2248" s="54">
        <f t="shared" si="479"/>
        <v>0</v>
      </c>
      <c r="BL2248" s="54">
        <f t="shared" si="484"/>
        <v>0</v>
      </c>
      <c r="BM2248" s="54">
        <f t="shared" si="485"/>
        <v>0</v>
      </c>
      <c r="BN2248" s="54" t="str">
        <f t="shared" si="486"/>
        <v>ne</v>
      </c>
      <c r="BO2248" s="54" t="str">
        <f t="shared" si="487"/>
        <v>ne</v>
      </c>
      <c r="BP2248" s="54" t="str">
        <f t="shared" si="487"/>
        <v>ne</v>
      </c>
      <c r="BQ2248" s="54" t="str">
        <f t="shared" si="488"/>
        <v>ne</v>
      </c>
      <c r="BR2248" s="54" t="str">
        <f t="shared" si="489"/>
        <v>ne</v>
      </c>
      <c r="BS2248" s="54" t="str">
        <f t="shared" si="480"/>
        <v>ne</v>
      </c>
    </row>
    <row r="2249" spans="2:71" x14ac:dyDescent="0.2">
      <c r="B2249" s="54" t="e">
        <f>VLOOKUP(E2249,'VPS1'!$J$10:$J$29,1,FALSE)</f>
        <v>#N/A</v>
      </c>
      <c r="C2249" s="131" t="str">
        <f t="shared" si="481"/>
        <v/>
      </c>
      <c r="D2249" s="132"/>
      <c r="E2249" s="132"/>
      <c r="F2249" s="55"/>
      <c r="G2249" s="132"/>
      <c r="H2249" s="132"/>
      <c r="I2249" s="132"/>
      <c r="J2249" s="132"/>
      <c r="K2249" s="132"/>
      <c r="L2249" s="133"/>
      <c r="M2249" s="134"/>
      <c r="N2249" s="132"/>
      <c r="O2249" s="132"/>
      <c r="P2249" s="134" t="str">
        <f t="shared" si="482"/>
        <v>nepildyti</v>
      </c>
      <c r="Q2249" s="135" t="str">
        <f t="shared" si="482"/>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490"/>
        <v>0</v>
      </c>
      <c r="BH2249" s="54">
        <f t="shared" si="483"/>
        <v>0</v>
      </c>
      <c r="BI2249" s="54">
        <f t="shared" si="478"/>
        <v>0</v>
      </c>
      <c r="BJ2249" s="54">
        <f t="shared" si="491"/>
        <v>0</v>
      </c>
      <c r="BK2249" s="54">
        <f t="shared" si="479"/>
        <v>0</v>
      </c>
      <c r="BL2249" s="54">
        <f t="shared" si="484"/>
        <v>0</v>
      </c>
      <c r="BM2249" s="54">
        <f t="shared" si="485"/>
        <v>0</v>
      </c>
      <c r="BN2249" s="54" t="str">
        <f t="shared" si="486"/>
        <v>ne</v>
      </c>
      <c r="BO2249" s="54" t="str">
        <f t="shared" si="487"/>
        <v>ne</v>
      </c>
      <c r="BP2249" s="54" t="str">
        <f t="shared" si="487"/>
        <v>ne</v>
      </c>
      <c r="BQ2249" s="54" t="str">
        <f t="shared" si="488"/>
        <v>ne</v>
      </c>
      <c r="BR2249" s="54" t="str">
        <f t="shared" si="489"/>
        <v>ne</v>
      </c>
      <c r="BS2249" s="54" t="str">
        <f t="shared" si="480"/>
        <v>ne</v>
      </c>
    </row>
    <row r="2250" spans="2:71" x14ac:dyDescent="0.2">
      <c r="B2250" s="54" t="e">
        <f>VLOOKUP(E2250,'VPS1'!$J$10:$J$29,1,FALSE)</f>
        <v>#N/A</v>
      </c>
      <c r="C2250" s="131" t="str">
        <f t="shared" si="481"/>
        <v/>
      </c>
      <c r="D2250" s="132"/>
      <c r="E2250" s="132"/>
      <c r="F2250" s="55"/>
      <c r="G2250" s="132"/>
      <c r="H2250" s="132"/>
      <c r="I2250" s="132"/>
      <c r="J2250" s="132"/>
      <c r="K2250" s="132"/>
      <c r="L2250" s="133"/>
      <c r="M2250" s="134"/>
      <c r="N2250" s="132"/>
      <c r="O2250" s="132"/>
      <c r="P2250" s="134" t="str">
        <f t="shared" si="482"/>
        <v>nepildyti</v>
      </c>
      <c r="Q2250" s="135" t="str">
        <f t="shared" si="482"/>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490"/>
        <v>0</v>
      </c>
      <c r="BH2250" s="54">
        <f t="shared" si="483"/>
        <v>0</v>
      </c>
      <c r="BI2250" s="54">
        <f t="shared" ref="BI2250:BI2313" si="492">IF($AH2250&gt;0,YEAR($AH2250),)</f>
        <v>0</v>
      </c>
      <c r="BJ2250" s="54">
        <f t="shared" si="491"/>
        <v>0</v>
      </c>
      <c r="BK2250" s="54">
        <f t="shared" ref="BK2250:BK2313" si="493">IF($AJ2250&gt;0,YEAR($AJ2250),)</f>
        <v>0</v>
      </c>
      <c r="BL2250" s="54">
        <f t="shared" si="484"/>
        <v>0</v>
      </c>
      <c r="BM2250" s="54">
        <f t="shared" si="485"/>
        <v>0</v>
      </c>
      <c r="BN2250" s="54" t="str">
        <f t="shared" si="486"/>
        <v>ne</v>
      </c>
      <c r="BO2250" s="54" t="str">
        <f t="shared" si="487"/>
        <v>ne</v>
      </c>
      <c r="BP2250" s="54" t="str">
        <f t="shared" si="487"/>
        <v>ne</v>
      </c>
      <c r="BQ2250" s="54" t="str">
        <f t="shared" si="488"/>
        <v>ne</v>
      </c>
      <c r="BR2250" s="54" t="str">
        <f t="shared" si="489"/>
        <v>ne</v>
      </c>
      <c r="BS2250" s="54" t="str">
        <f t="shared" ref="BS2250:BS2313" si="494">IF(BK2250&gt;0,"taip","ne")</f>
        <v>ne</v>
      </c>
    </row>
    <row r="2251" spans="2:71" x14ac:dyDescent="0.2">
      <c r="B2251" s="54" t="e">
        <f>VLOOKUP(E2251,'VPS1'!$J$10:$J$29,1,FALSE)</f>
        <v>#N/A</v>
      </c>
      <c r="C2251" s="131" t="str">
        <f t="shared" ref="C2251:C2314" si="495">LEFT(E2251,4)</f>
        <v/>
      </c>
      <c r="D2251" s="132"/>
      <c r="E2251" s="132"/>
      <c r="F2251" s="55"/>
      <c r="G2251" s="132"/>
      <c r="H2251" s="132"/>
      <c r="I2251" s="132"/>
      <c r="J2251" s="132"/>
      <c r="K2251" s="132"/>
      <c r="L2251" s="133"/>
      <c r="M2251" s="134"/>
      <c r="N2251" s="132"/>
      <c r="O2251" s="132"/>
      <c r="P2251" s="134" t="str">
        <f t="shared" ref="P2251:Q2314" si="496">IF($N2251="fizinis asmuo","užpildykite","nepildyti")</f>
        <v>nepildyti</v>
      </c>
      <c r="Q2251" s="135" t="str">
        <f t="shared" si="496"/>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490"/>
        <v>0</v>
      </c>
      <c r="BH2251" s="54">
        <f t="shared" ref="BH2251:BH2314" si="497">IF($AF2251&gt;0,YEAR($AF2251),)</f>
        <v>0</v>
      </c>
      <c r="BI2251" s="54">
        <f t="shared" si="492"/>
        <v>0</v>
      </c>
      <c r="BJ2251" s="54">
        <f t="shared" si="491"/>
        <v>0</v>
      </c>
      <c r="BK2251" s="54">
        <f t="shared" si="493"/>
        <v>0</v>
      </c>
      <c r="BL2251" s="54">
        <f t="shared" ref="BL2251:BL2314" si="498">IF($AK2251&gt;0,$AK2251,)</f>
        <v>0</v>
      </c>
      <c r="BM2251" s="54">
        <f t="shared" ref="BM2251:BM2314" si="499">IF($AL2251&gt;0,$AL2251,)</f>
        <v>0</v>
      </c>
      <c r="BN2251" s="54" t="str">
        <f t="shared" ref="BN2251:BN2314" si="500">IF(BH2251&gt;0,"taip","ne")</f>
        <v>ne</v>
      </c>
      <c r="BO2251" s="54" t="str">
        <f t="shared" ref="BO2251:BP2314" si="501">IF(BI2251&gt;0,"taip","ne")</f>
        <v>ne</v>
      </c>
      <c r="BP2251" s="54" t="str">
        <f t="shared" si="501"/>
        <v>ne</v>
      </c>
      <c r="BQ2251" s="54" t="str">
        <f t="shared" ref="BQ2251:BQ2314" si="502">IF(BL2251&gt;0,"taip","ne")</f>
        <v>ne</v>
      </c>
      <c r="BR2251" s="54" t="str">
        <f t="shared" ref="BR2251:BR2314" si="503">IF(BM2251&gt;0,"taip","ne")</f>
        <v>ne</v>
      </c>
      <c r="BS2251" s="54" t="str">
        <f t="shared" si="494"/>
        <v>ne</v>
      </c>
    </row>
    <row r="2252" spans="2:71" x14ac:dyDescent="0.2">
      <c r="B2252" s="54" t="e">
        <f>VLOOKUP(E2252,'VPS1'!$J$10:$J$29,1,FALSE)</f>
        <v>#N/A</v>
      </c>
      <c r="C2252" s="131" t="str">
        <f t="shared" si="495"/>
        <v/>
      </c>
      <c r="D2252" s="132"/>
      <c r="E2252" s="132"/>
      <c r="F2252" s="55"/>
      <c r="G2252" s="132"/>
      <c r="H2252" s="132"/>
      <c r="I2252" s="132"/>
      <c r="J2252" s="132"/>
      <c r="K2252" s="132"/>
      <c r="L2252" s="133"/>
      <c r="M2252" s="134"/>
      <c r="N2252" s="132"/>
      <c r="O2252" s="132"/>
      <c r="P2252" s="134" t="str">
        <f t="shared" si="496"/>
        <v>nepildyti</v>
      </c>
      <c r="Q2252" s="135" t="str">
        <f t="shared" si="49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490"/>
        <v>0</v>
      </c>
      <c r="BH2252" s="54">
        <f t="shared" si="497"/>
        <v>0</v>
      </c>
      <c r="BI2252" s="54">
        <f t="shared" si="492"/>
        <v>0</v>
      </c>
      <c r="BJ2252" s="54">
        <f t="shared" si="491"/>
        <v>0</v>
      </c>
      <c r="BK2252" s="54">
        <f t="shared" si="493"/>
        <v>0</v>
      </c>
      <c r="BL2252" s="54">
        <f t="shared" si="498"/>
        <v>0</v>
      </c>
      <c r="BM2252" s="54">
        <f t="shared" si="499"/>
        <v>0</v>
      </c>
      <c r="BN2252" s="54" t="str">
        <f t="shared" si="500"/>
        <v>ne</v>
      </c>
      <c r="BO2252" s="54" t="str">
        <f t="shared" si="501"/>
        <v>ne</v>
      </c>
      <c r="BP2252" s="54" t="str">
        <f t="shared" si="501"/>
        <v>ne</v>
      </c>
      <c r="BQ2252" s="54" t="str">
        <f t="shared" si="502"/>
        <v>ne</v>
      </c>
      <c r="BR2252" s="54" t="str">
        <f t="shared" si="503"/>
        <v>ne</v>
      </c>
      <c r="BS2252" s="54" t="str">
        <f t="shared" si="494"/>
        <v>ne</v>
      </c>
    </row>
    <row r="2253" spans="2:71" x14ac:dyDescent="0.2">
      <c r="B2253" s="54" t="e">
        <f>VLOOKUP(E2253,'VPS1'!$J$10:$J$29,1,FALSE)</f>
        <v>#N/A</v>
      </c>
      <c r="C2253" s="131" t="str">
        <f t="shared" si="495"/>
        <v/>
      </c>
      <c r="D2253" s="132"/>
      <c r="E2253" s="132"/>
      <c r="F2253" s="55"/>
      <c r="G2253" s="132"/>
      <c r="H2253" s="132"/>
      <c r="I2253" s="132"/>
      <c r="J2253" s="132"/>
      <c r="K2253" s="132"/>
      <c r="L2253" s="133"/>
      <c r="M2253" s="134"/>
      <c r="N2253" s="132"/>
      <c r="O2253" s="132"/>
      <c r="P2253" s="134" t="str">
        <f t="shared" si="496"/>
        <v>nepildyti</v>
      </c>
      <c r="Q2253" s="135" t="str">
        <f t="shared" si="49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490"/>
        <v>0</v>
      </c>
      <c r="BH2253" s="54">
        <f t="shared" si="497"/>
        <v>0</v>
      </c>
      <c r="BI2253" s="54">
        <f t="shared" si="492"/>
        <v>0</v>
      </c>
      <c r="BJ2253" s="54">
        <f t="shared" si="491"/>
        <v>0</v>
      </c>
      <c r="BK2253" s="54">
        <f t="shared" si="493"/>
        <v>0</v>
      </c>
      <c r="BL2253" s="54">
        <f t="shared" si="498"/>
        <v>0</v>
      </c>
      <c r="BM2253" s="54">
        <f t="shared" si="499"/>
        <v>0</v>
      </c>
      <c r="BN2253" s="54" t="str">
        <f t="shared" si="500"/>
        <v>ne</v>
      </c>
      <c r="BO2253" s="54" t="str">
        <f t="shared" si="501"/>
        <v>ne</v>
      </c>
      <c r="BP2253" s="54" t="str">
        <f t="shared" si="501"/>
        <v>ne</v>
      </c>
      <c r="BQ2253" s="54" t="str">
        <f t="shared" si="502"/>
        <v>ne</v>
      </c>
      <c r="BR2253" s="54" t="str">
        <f t="shared" si="503"/>
        <v>ne</v>
      </c>
      <c r="BS2253" s="54" t="str">
        <f t="shared" si="494"/>
        <v>ne</v>
      </c>
    </row>
    <row r="2254" spans="2:71" x14ac:dyDescent="0.2">
      <c r="B2254" s="54" t="e">
        <f>VLOOKUP(E2254,'VPS1'!$J$10:$J$29,1,FALSE)</f>
        <v>#N/A</v>
      </c>
      <c r="C2254" s="131" t="str">
        <f t="shared" si="495"/>
        <v/>
      </c>
      <c r="D2254" s="132"/>
      <c r="E2254" s="132"/>
      <c r="F2254" s="55"/>
      <c r="G2254" s="132"/>
      <c r="H2254" s="132"/>
      <c r="I2254" s="132"/>
      <c r="J2254" s="132"/>
      <c r="K2254" s="132"/>
      <c r="L2254" s="133"/>
      <c r="M2254" s="134"/>
      <c r="N2254" s="132"/>
      <c r="O2254" s="132"/>
      <c r="P2254" s="134" t="str">
        <f t="shared" si="496"/>
        <v>nepildyti</v>
      </c>
      <c r="Q2254" s="135" t="str">
        <f t="shared" si="49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490"/>
        <v>0</v>
      </c>
      <c r="BH2254" s="54">
        <f t="shared" si="497"/>
        <v>0</v>
      </c>
      <c r="BI2254" s="54">
        <f t="shared" si="492"/>
        <v>0</v>
      </c>
      <c r="BJ2254" s="54">
        <f t="shared" si="491"/>
        <v>0</v>
      </c>
      <c r="BK2254" s="54">
        <f t="shared" si="493"/>
        <v>0</v>
      </c>
      <c r="BL2254" s="54">
        <f t="shared" si="498"/>
        <v>0</v>
      </c>
      <c r="BM2254" s="54">
        <f t="shared" si="499"/>
        <v>0</v>
      </c>
      <c r="BN2254" s="54" t="str">
        <f t="shared" si="500"/>
        <v>ne</v>
      </c>
      <c r="BO2254" s="54" t="str">
        <f t="shared" si="501"/>
        <v>ne</v>
      </c>
      <c r="BP2254" s="54" t="str">
        <f t="shared" si="501"/>
        <v>ne</v>
      </c>
      <c r="BQ2254" s="54" t="str">
        <f t="shared" si="502"/>
        <v>ne</v>
      </c>
      <c r="BR2254" s="54" t="str">
        <f t="shared" si="503"/>
        <v>ne</v>
      </c>
      <c r="BS2254" s="54" t="str">
        <f t="shared" si="494"/>
        <v>ne</v>
      </c>
    </row>
    <row r="2255" spans="2:71" x14ac:dyDescent="0.2">
      <c r="B2255" s="54" t="e">
        <f>VLOOKUP(E2255,'VPS1'!$J$10:$J$29,1,FALSE)</f>
        <v>#N/A</v>
      </c>
      <c r="C2255" s="131" t="str">
        <f t="shared" si="495"/>
        <v/>
      </c>
      <c r="D2255" s="132"/>
      <c r="E2255" s="132"/>
      <c r="F2255" s="55"/>
      <c r="G2255" s="132"/>
      <c r="H2255" s="132"/>
      <c r="I2255" s="132"/>
      <c r="J2255" s="132"/>
      <c r="K2255" s="132"/>
      <c r="L2255" s="133"/>
      <c r="M2255" s="134"/>
      <c r="N2255" s="132"/>
      <c r="O2255" s="132"/>
      <c r="P2255" s="134" t="str">
        <f t="shared" si="496"/>
        <v>nepildyti</v>
      </c>
      <c r="Q2255" s="135" t="str">
        <f t="shared" si="49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490"/>
        <v>0</v>
      </c>
      <c r="BH2255" s="54">
        <f t="shared" si="497"/>
        <v>0</v>
      </c>
      <c r="BI2255" s="54">
        <f t="shared" si="492"/>
        <v>0</v>
      </c>
      <c r="BJ2255" s="54">
        <f t="shared" si="491"/>
        <v>0</v>
      </c>
      <c r="BK2255" s="54">
        <f t="shared" si="493"/>
        <v>0</v>
      </c>
      <c r="BL2255" s="54">
        <f t="shared" si="498"/>
        <v>0</v>
      </c>
      <c r="BM2255" s="54">
        <f t="shared" si="499"/>
        <v>0</v>
      </c>
      <c r="BN2255" s="54" t="str">
        <f t="shared" si="500"/>
        <v>ne</v>
      </c>
      <c r="BO2255" s="54" t="str">
        <f t="shared" si="501"/>
        <v>ne</v>
      </c>
      <c r="BP2255" s="54" t="str">
        <f t="shared" si="501"/>
        <v>ne</v>
      </c>
      <c r="BQ2255" s="54" t="str">
        <f t="shared" si="502"/>
        <v>ne</v>
      </c>
      <c r="BR2255" s="54" t="str">
        <f t="shared" si="503"/>
        <v>ne</v>
      </c>
      <c r="BS2255" s="54" t="str">
        <f t="shared" si="494"/>
        <v>ne</v>
      </c>
    </row>
    <row r="2256" spans="2:71" x14ac:dyDescent="0.2">
      <c r="B2256" s="54" t="e">
        <f>VLOOKUP(E2256,'VPS1'!$J$10:$J$29,1,FALSE)</f>
        <v>#N/A</v>
      </c>
      <c r="C2256" s="131" t="str">
        <f t="shared" si="495"/>
        <v/>
      </c>
      <c r="D2256" s="132"/>
      <c r="E2256" s="132"/>
      <c r="F2256" s="55"/>
      <c r="G2256" s="132"/>
      <c r="H2256" s="132"/>
      <c r="I2256" s="132"/>
      <c r="J2256" s="132"/>
      <c r="K2256" s="132"/>
      <c r="L2256" s="133"/>
      <c r="M2256" s="134"/>
      <c r="N2256" s="132"/>
      <c r="O2256" s="132"/>
      <c r="P2256" s="134" t="str">
        <f t="shared" si="496"/>
        <v>nepildyti</v>
      </c>
      <c r="Q2256" s="135" t="str">
        <f t="shared" si="49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490"/>
        <v>0</v>
      </c>
      <c r="BH2256" s="54">
        <f t="shared" si="497"/>
        <v>0</v>
      </c>
      <c r="BI2256" s="54">
        <f t="shared" si="492"/>
        <v>0</v>
      </c>
      <c r="BJ2256" s="54">
        <f t="shared" si="491"/>
        <v>0</v>
      </c>
      <c r="BK2256" s="54">
        <f t="shared" si="493"/>
        <v>0</v>
      </c>
      <c r="BL2256" s="54">
        <f t="shared" si="498"/>
        <v>0</v>
      </c>
      <c r="BM2256" s="54">
        <f t="shared" si="499"/>
        <v>0</v>
      </c>
      <c r="BN2256" s="54" t="str">
        <f t="shared" si="500"/>
        <v>ne</v>
      </c>
      <c r="BO2256" s="54" t="str">
        <f t="shared" si="501"/>
        <v>ne</v>
      </c>
      <c r="BP2256" s="54" t="str">
        <f t="shared" si="501"/>
        <v>ne</v>
      </c>
      <c r="BQ2256" s="54" t="str">
        <f t="shared" si="502"/>
        <v>ne</v>
      </c>
      <c r="BR2256" s="54" t="str">
        <f t="shared" si="503"/>
        <v>ne</v>
      </c>
      <c r="BS2256" s="54" t="str">
        <f t="shared" si="494"/>
        <v>ne</v>
      </c>
    </row>
    <row r="2257" spans="2:71" x14ac:dyDescent="0.2">
      <c r="B2257" s="54" t="e">
        <f>VLOOKUP(E2257,'VPS1'!$J$10:$J$29,1,FALSE)</f>
        <v>#N/A</v>
      </c>
      <c r="C2257" s="131" t="str">
        <f t="shared" si="495"/>
        <v/>
      </c>
      <c r="D2257" s="132"/>
      <c r="E2257" s="132"/>
      <c r="F2257" s="55"/>
      <c r="G2257" s="132"/>
      <c r="H2257" s="132"/>
      <c r="I2257" s="132"/>
      <c r="J2257" s="132"/>
      <c r="K2257" s="132"/>
      <c r="L2257" s="133"/>
      <c r="M2257" s="134"/>
      <c r="N2257" s="132"/>
      <c r="O2257" s="132"/>
      <c r="P2257" s="134" t="str">
        <f t="shared" si="496"/>
        <v>nepildyti</v>
      </c>
      <c r="Q2257" s="135" t="str">
        <f t="shared" si="49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490"/>
        <v>0</v>
      </c>
      <c r="BH2257" s="54">
        <f t="shared" si="497"/>
        <v>0</v>
      </c>
      <c r="BI2257" s="54">
        <f t="shared" si="492"/>
        <v>0</v>
      </c>
      <c r="BJ2257" s="54">
        <f t="shared" si="491"/>
        <v>0</v>
      </c>
      <c r="BK2257" s="54">
        <f t="shared" si="493"/>
        <v>0</v>
      </c>
      <c r="BL2257" s="54">
        <f t="shared" si="498"/>
        <v>0</v>
      </c>
      <c r="BM2257" s="54">
        <f t="shared" si="499"/>
        <v>0</v>
      </c>
      <c r="BN2257" s="54" t="str">
        <f t="shared" si="500"/>
        <v>ne</v>
      </c>
      <c r="BO2257" s="54" t="str">
        <f t="shared" si="501"/>
        <v>ne</v>
      </c>
      <c r="BP2257" s="54" t="str">
        <f t="shared" si="501"/>
        <v>ne</v>
      </c>
      <c r="BQ2257" s="54" t="str">
        <f t="shared" si="502"/>
        <v>ne</v>
      </c>
      <c r="BR2257" s="54" t="str">
        <f t="shared" si="503"/>
        <v>ne</v>
      </c>
      <c r="BS2257" s="54" t="str">
        <f t="shared" si="494"/>
        <v>ne</v>
      </c>
    </row>
    <row r="2258" spans="2:71" x14ac:dyDescent="0.2">
      <c r="B2258" s="54" t="e">
        <f>VLOOKUP(E2258,'VPS1'!$J$10:$J$29,1,FALSE)</f>
        <v>#N/A</v>
      </c>
      <c r="C2258" s="131" t="str">
        <f t="shared" si="495"/>
        <v/>
      </c>
      <c r="D2258" s="132"/>
      <c r="E2258" s="132"/>
      <c r="F2258" s="55"/>
      <c r="G2258" s="132"/>
      <c r="H2258" s="132"/>
      <c r="I2258" s="132"/>
      <c r="J2258" s="132"/>
      <c r="K2258" s="132"/>
      <c r="L2258" s="133"/>
      <c r="M2258" s="134"/>
      <c r="N2258" s="132"/>
      <c r="O2258" s="132"/>
      <c r="P2258" s="134" t="str">
        <f t="shared" si="496"/>
        <v>nepildyti</v>
      </c>
      <c r="Q2258" s="135" t="str">
        <f t="shared" si="49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si="490"/>
        <v>0</v>
      </c>
      <c r="BH2258" s="54">
        <f t="shared" si="497"/>
        <v>0</v>
      </c>
      <c r="BI2258" s="54">
        <f t="shared" si="492"/>
        <v>0</v>
      </c>
      <c r="BJ2258" s="54">
        <f t="shared" si="491"/>
        <v>0</v>
      </c>
      <c r="BK2258" s="54">
        <f t="shared" si="493"/>
        <v>0</v>
      </c>
      <c r="BL2258" s="54">
        <f t="shared" si="498"/>
        <v>0</v>
      </c>
      <c r="BM2258" s="54">
        <f t="shared" si="499"/>
        <v>0</v>
      </c>
      <c r="BN2258" s="54" t="str">
        <f t="shared" si="500"/>
        <v>ne</v>
      </c>
      <c r="BO2258" s="54" t="str">
        <f t="shared" si="501"/>
        <v>ne</v>
      </c>
      <c r="BP2258" s="54" t="str">
        <f t="shared" si="501"/>
        <v>ne</v>
      </c>
      <c r="BQ2258" s="54" t="str">
        <f t="shared" si="502"/>
        <v>ne</v>
      </c>
      <c r="BR2258" s="54" t="str">
        <f t="shared" si="503"/>
        <v>ne</v>
      </c>
      <c r="BS2258" s="54" t="str">
        <f t="shared" si="494"/>
        <v>ne</v>
      </c>
    </row>
    <row r="2259" spans="2:71" x14ac:dyDescent="0.2">
      <c r="B2259" s="54" t="e">
        <f>VLOOKUP(E2259,'VPS1'!$J$10:$J$29,1,FALSE)</f>
        <v>#N/A</v>
      </c>
      <c r="C2259" s="131" t="str">
        <f t="shared" si="495"/>
        <v/>
      </c>
      <c r="D2259" s="132"/>
      <c r="E2259" s="132"/>
      <c r="F2259" s="55"/>
      <c r="G2259" s="132"/>
      <c r="H2259" s="132"/>
      <c r="I2259" s="132"/>
      <c r="J2259" s="132"/>
      <c r="K2259" s="132"/>
      <c r="L2259" s="133"/>
      <c r="M2259" s="134"/>
      <c r="N2259" s="132"/>
      <c r="O2259" s="132"/>
      <c r="P2259" s="134" t="str">
        <f t="shared" si="496"/>
        <v>nepildyti</v>
      </c>
      <c r="Q2259" s="135" t="str">
        <f t="shared" si="49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490"/>
        <v>0</v>
      </c>
      <c r="BH2259" s="54">
        <f t="shared" si="497"/>
        <v>0</v>
      </c>
      <c r="BI2259" s="54">
        <f t="shared" si="492"/>
        <v>0</v>
      </c>
      <c r="BJ2259" s="54">
        <f t="shared" si="491"/>
        <v>0</v>
      </c>
      <c r="BK2259" s="54">
        <f t="shared" si="493"/>
        <v>0</v>
      </c>
      <c r="BL2259" s="54">
        <f t="shared" si="498"/>
        <v>0</v>
      </c>
      <c r="BM2259" s="54">
        <f t="shared" si="499"/>
        <v>0</v>
      </c>
      <c r="BN2259" s="54" t="str">
        <f t="shared" si="500"/>
        <v>ne</v>
      </c>
      <c r="BO2259" s="54" t="str">
        <f t="shared" si="501"/>
        <v>ne</v>
      </c>
      <c r="BP2259" s="54" t="str">
        <f t="shared" si="501"/>
        <v>ne</v>
      </c>
      <c r="BQ2259" s="54" t="str">
        <f t="shared" si="502"/>
        <v>ne</v>
      </c>
      <c r="BR2259" s="54" t="str">
        <f t="shared" si="503"/>
        <v>ne</v>
      </c>
      <c r="BS2259" s="54" t="str">
        <f t="shared" si="494"/>
        <v>ne</v>
      </c>
    </row>
    <row r="2260" spans="2:71" x14ac:dyDescent="0.2">
      <c r="B2260" s="54" t="e">
        <f>VLOOKUP(E2260,'VPS1'!$J$10:$J$29,1,FALSE)</f>
        <v>#N/A</v>
      </c>
      <c r="C2260" s="131" t="str">
        <f t="shared" si="495"/>
        <v/>
      </c>
      <c r="D2260" s="132"/>
      <c r="E2260" s="132"/>
      <c r="F2260" s="55"/>
      <c r="G2260" s="132"/>
      <c r="H2260" s="132"/>
      <c r="I2260" s="132"/>
      <c r="J2260" s="132"/>
      <c r="K2260" s="132"/>
      <c r="L2260" s="133"/>
      <c r="M2260" s="134"/>
      <c r="N2260" s="132"/>
      <c r="O2260" s="132"/>
      <c r="P2260" s="134" t="str">
        <f t="shared" si="496"/>
        <v>nepildyti</v>
      </c>
      <c r="Q2260" s="135" t="str">
        <f t="shared" si="49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490"/>
        <v>0</v>
      </c>
      <c r="BH2260" s="54">
        <f t="shared" si="497"/>
        <v>0</v>
      </c>
      <c r="BI2260" s="54">
        <f t="shared" si="492"/>
        <v>0</v>
      </c>
      <c r="BJ2260" s="54">
        <f t="shared" si="491"/>
        <v>0</v>
      </c>
      <c r="BK2260" s="54">
        <f t="shared" si="493"/>
        <v>0</v>
      </c>
      <c r="BL2260" s="54">
        <f t="shared" si="498"/>
        <v>0</v>
      </c>
      <c r="BM2260" s="54">
        <f t="shared" si="499"/>
        <v>0</v>
      </c>
      <c r="BN2260" s="54" t="str">
        <f t="shared" si="500"/>
        <v>ne</v>
      </c>
      <c r="BO2260" s="54" t="str">
        <f t="shared" si="501"/>
        <v>ne</v>
      </c>
      <c r="BP2260" s="54" t="str">
        <f t="shared" si="501"/>
        <v>ne</v>
      </c>
      <c r="BQ2260" s="54" t="str">
        <f t="shared" si="502"/>
        <v>ne</v>
      </c>
      <c r="BR2260" s="54" t="str">
        <f t="shared" si="503"/>
        <v>ne</v>
      </c>
      <c r="BS2260" s="54" t="str">
        <f t="shared" si="494"/>
        <v>ne</v>
      </c>
    </row>
    <row r="2261" spans="2:71" x14ac:dyDescent="0.2">
      <c r="B2261" s="54" t="e">
        <f>VLOOKUP(E2261,'VPS1'!$J$10:$J$29,1,FALSE)</f>
        <v>#N/A</v>
      </c>
      <c r="C2261" s="131" t="str">
        <f t="shared" si="495"/>
        <v/>
      </c>
      <c r="D2261" s="132"/>
      <c r="E2261" s="132"/>
      <c r="F2261" s="55"/>
      <c r="G2261" s="132"/>
      <c r="H2261" s="132"/>
      <c r="I2261" s="132"/>
      <c r="J2261" s="132"/>
      <c r="K2261" s="132"/>
      <c r="L2261" s="133"/>
      <c r="M2261" s="134"/>
      <c r="N2261" s="132"/>
      <c r="O2261" s="132"/>
      <c r="P2261" s="134" t="str">
        <f t="shared" si="496"/>
        <v>nepildyti</v>
      </c>
      <c r="Q2261" s="135" t="str">
        <f t="shared" si="49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490"/>
        <v>0</v>
      </c>
      <c r="BH2261" s="54">
        <f t="shared" si="497"/>
        <v>0</v>
      </c>
      <c r="BI2261" s="54">
        <f t="shared" si="492"/>
        <v>0</v>
      </c>
      <c r="BJ2261" s="54">
        <f t="shared" si="491"/>
        <v>0</v>
      </c>
      <c r="BK2261" s="54">
        <f t="shared" si="493"/>
        <v>0</v>
      </c>
      <c r="BL2261" s="54">
        <f t="shared" si="498"/>
        <v>0</v>
      </c>
      <c r="BM2261" s="54">
        <f t="shared" si="499"/>
        <v>0</v>
      </c>
      <c r="BN2261" s="54" t="str">
        <f t="shared" si="500"/>
        <v>ne</v>
      </c>
      <c r="BO2261" s="54" t="str">
        <f t="shared" si="501"/>
        <v>ne</v>
      </c>
      <c r="BP2261" s="54" t="str">
        <f t="shared" si="501"/>
        <v>ne</v>
      </c>
      <c r="BQ2261" s="54" t="str">
        <f t="shared" si="502"/>
        <v>ne</v>
      </c>
      <c r="BR2261" s="54" t="str">
        <f t="shared" si="503"/>
        <v>ne</v>
      </c>
      <c r="BS2261" s="54" t="str">
        <f t="shared" si="494"/>
        <v>ne</v>
      </c>
    </row>
    <row r="2262" spans="2:71" x14ac:dyDescent="0.2">
      <c r="B2262" s="54" t="e">
        <f>VLOOKUP(E2262,'VPS1'!$J$10:$J$29,1,FALSE)</f>
        <v>#N/A</v>
      </c>
      <c r="C2262" s="131" t="str">
        <f t="shared" si="495"/>
        <v/>
      </c>
      <c r="D2262" s="132"/>
      <c r="E2262" s="132"/>
      <c r="F2262" s="55"/>
      <c r="G2262" s="132"/>
      <c r="H2262" s="132"/>
      <c r="I2262" s="132"/>
      <c r="J2262" s="132"/>
      <c r="K2262" s="132"/>
      <c r="L2262" s="133"/>
      <c r="M2262" s="134"/>
      <c r="N2262" s="132"/>
      <c r="O2262" s="132"/>
      <c r="P2262" s="134" t="str">
        <f t="shared" si="496"/>
        <v>nepildyti</v>
      </c>
      <c r="Q2262" s="135" t="str">
        <f t="shared" si="49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ref="BG2262:BG2325" si="504">IF($F2262&gt;0,YEAR($F2262),)</f>
        <v>0</v>
      </c>
      <c r="BH2262" s="54">
        <f t="shared" si="497"/>
        <v>0</v>
      </c>
      <c r="BI2262" s="54">
        <f t="shared" si="492"/>
        <v>0</v>
      </c>
      <c r="BJ2262" s="54">
        <f t="shared" ref="BJ2262:BJ2325" si="505">IF($AI2262&gt;0,YEAR($AI2262),)</f>
        <v>0</v>
      </c>
      <c r="BK2262" s="54">
        <f t="shared" si="493"/>
        <v>0</v>
      </c>
      <c r="BL2262" s="54">
        <f t="shared" si="498"/>
        <v>0</v>
      </c>
      <c r="BM2262" s="54">
        <f t="shared" si="499"/>
        <v>0</v>
      </c>
      <c r="BN2262" s="54" t="str">
        <f t="shared" si="500"/>
        <v>ne</v>
      </c>
      <c r="BO2262" s="54" t="str">
        <f t="shared" si="501"/>
        <v>ne</v>
      </c>
      <c r="BP2262" s="54" t="str">
        <f t="shared" si="501"/>
        <v>ne</v>
      </c>
      <c r="BQ2262" s="54" t="str">
        <f t="shared" si="502"/>
        <v>ne</v>
      </c>
      <c r="BR2262" s="54" t="str">
        <f t="shared" si="503"/>
        <v>ne</v>
      </c>
      <c r="BS2262" s="54" t="str">
        <f t="shared" si="494"/>
        <v>ne</v>
      </c>
    </row>
    <row r="2263" spans="2:71" x14ac:dyDescent="0.2">
      <c r="B2263" s="54" t="e">
        <f>VLOOKUP(E2263,'VPS1'!$J$10:$J$29,1,FALSE)</f>
        <v>#N/A</v>
      </c>
      <c r="C2263" s="131" t="str">
        <f t="shared" si="495"/>
        <v/>
      </c>
      <c r="D2263" s="132"/>
      <c r="E2263" s="132"/>
      <c r="F2263" s="55"/>
      <c r="G2263" s="132"/>
      <c r="H2263" s="132"/>
      <c r="I2263" s="132"/>
      <c r="J2263" s="132"/>
      <c r="K2263" s="132"/>
      <c r="L2263" s="133"/>
      <c r="M2263" s="134"/>
      <c r="N2263" s="132"/>
      <c r="O2263" s="132"/>
      <c r="P2263" s="134" t="str">
        <f t="shared" si="496"/>
        <v>nepildyti</v>
      </c>
      <c r="Q2263" s="135" t="str">
        <f t="shared" si="49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si="504"/>
        <v>0</v>
      </c>
      <c r="BH2263" s="54">
        <f t="shared" si="497"/>
        <v>0</v>
      </c>
      <c r="BI2263" s="54">
        <f t="shared" si="492"/>
        <v>0</v>
      </c>
      <c r="BJ2263" s="54">
        <f t="shared" si="505"/>
        <v>0</v>
      </c>
      <c r="BK2263" s="54">
        <f t="shared" si="493"/>
        <v>0</v>
      </c>
      <c r="BL2263" s="54">
        <f t="shared" si="498"/>
        <v>0</v>
      </c>
      <c r="BM2263" s="54">
        <f t="shared" si="499"/>
        <v>0</v>
      </c>
      <c r="BN2263" s="54" t="str">
        <f t="shared" si="500"/>
        <v>ne</v>
      </c>
      <c r="BO2263" s="54" t="str">
        <f t="shared" si="501"/>
        <v>ne</v>
      </c>
      <c r="BP2263" s="54" t="str">
        <f t="shared" si="501"/>
        <v>ne</v>
      </c>
      <c r="BQ2263" s="54" t="str">
        <f t="shared" si="502"/>
        <v>ne</v>
      </c>
      <c r="BR2263" s="54" t="str">
        <f t="shared" si="503"/>
        <v>ne</v>
      </c>
      <c r="BS2263" s="54" t="str">
        <f t="shared" si="494"/>
        <v>ne</v>
      </c>
    </row>
    <row r="2264" spans="2:71" x14ac:dyDescent="0.2">
      <c r="B2264" s="54" t="e">
        <f>VLOOKUP(E2264,'VPS1'!$J$10:$J$29,1,FALSE)</f>
        <v>#N/A</v>
      </c>
      <c r="C2264" s="131" t="str">
        <f t="shared" si="495"/>
        <v/>
      </c>
      <c r="D2264" s="132"/>
      <c r="E2264" s="132"/>
      <c r="F2264" s="55"/>
      <c r="G2264" s="132"/>
      <c r="H2264" s="132"/>
      <c r="I2264" s="132"/>
      <c r="J2264" s="132"/>
      <c r="K2264" s="132"/>
      <c r="L2264" s="133"/>
      <c r="M2264" s="134"/>
      <c r="N2264" s="132"/>
      <c r="O2264" s="132"/>
      <c r="P2264" s="134" t="str">
        <f t="shared" si="496"/>
        <v>nepildyti</v>
      </c>
      <c r="Q2264" s="135" t="str">
        <f t="shared" si="49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04"/>
        <v>0</v>
      </c>
      <c r="BH2264" s="54">
        <f t="shared" si="497"/>
        <v>0</v>
      </c>
      <c r="BI2264" s="54">
        <f t="shared" si="492"/>
        <v>0</v>
      </c>
      <c r="BJ2264" s="54">
        <f t="shared" si="505"/>
        <v>0</v>
      </c>
      <c r="BK2264" s="54">
        <f t="shared" si="493"/>
        <v>0</v>
      </c>
      <c r="BL2264" s="54">
        <f t="shared" si="498"/>
        <v>0</v>
      </c>
      <c r="BM2264" s="54">
        <f t="shared" si="499"/>
        <v>0</v>
      </c>
      <c r="BN2264" s="54" t="str">
        <f t="shared" si="500"/>
        <v>ne</v>
      </c>
      <c r="BO2264" s="54" t="str">
        <f t="shared" si="501"/>
        <v>ne</v>
      </c>
      <c r="BP2264" s="54" t="str">
        <f t="shared" si="501"/>
        <v>ne</v>
      </c>
      <c r="BQ2264" s="54" t="str">
        <f t="shared" si="502"/>
        <v>ne</v>
      </c>
      <c r="BR2264" s="54" t="str">
        <f t="shared" si="503"/>
        <v>ne</v>
      </c>
      <c r="BS2264" s="54" t="str">
        <f t="shared" si="494"/>
        <v>ne</v>
      </c>
    </row>
    <row r="2265" spans="2:71" x14ac:dyDescent="0.2">
      <c r="B2265" s="54" t="e">
        <f>VLOOKUP(E2265,'VPS1'!$J$10:$J$29,1,FALSE)</f>
        <v>#N/A</v>
      </c>
      <c r="C2265" s="131" t="str">
        <f t="shared" si="495"/>
        <v/>
      </c>
      <c r="D2265" s="132"/>
      <c r="E2265" s="132"/>
      <c r="F2265" s="55"/>
      <c r="G2265" s="132"/>
      <c r="H2265" s="132"/>
      <c r="I2265" s="132"/>
      <c r="J2265" s="132"/>
      <c r="K2265" s="132"/>
      <c r="L2265" s="133"/>
      <c r="M2265" s="134"/>
      <c r="N2265" s="132"/>
      <c r="O2265" s="132"/>
      <c r="P2265" s="134" t="str">
        <f t="shared" si="496"/>
        <v>nepildyti</v>
      </c>
      <c r="Q2265" s="135" t="str">
        <f t="shared" si="49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04"/>
        <v>0</v>
      </c>
      <c r="BH2265" s="54">
        <f t="shared" si="497"/>
        <v>0</v>
      </c>
      <c r="BI2265" s="54">
        <f t="shared" si="492"/>
        <v>0</v>
      </c>
      <c r="BJ2265" s="54">
        <f t="shared" si="505"/>
        <v>0</v>
      </c>
      <c r="BK2265" s="54">
        <f t="shared" si="493"/>
        <v>0</v>
      </c>
      <c r="BL2265" s="54">
        <f t="shared" si="498"/>
        <v>0</v>
      </c>
      <c r="BM2265" s="54">
        <f t="shared" si="499"/>
        <v>0</v>
      </c>
      <c r="BN2265" s="54" t="str">
        <f t="shared" si="500"/>
        <v>ne</v>
      </c>
      <c r="BO2265" s="54" t="str">
        <f t="shared" si="501"/>
        <v>ne</v>
      </c>
      <c r="BP2265" s="54" t="str">
        <f t="shared" si="501"/>
        <v>ne</v>
      </c>
      <c r="BQ2265" s="54" t="str">
        <f t="shared" si="502"/>
        <v>ne</v>
      </c>
      <c r="BR2265" s="54" t="str">
        <f t="shared" si="503"/>
        <v>ne</v>
      </c>
      <c r="BS2265" s="54" t="str">
        <f t="shared" si="494"/>
        <v>ne</v>
      </c>
    </row>
    <row r="2266" spans="2:71" x14ac:dyDescent="0.2">
      <c r="B2266" s="54" t="e">
        <f>VLOOKUP(E2266,'VPS1'!$J$10:$J$29,1,FALSE)</f>
        <v>#N/A</v>
      </c>
      <c r="C2266" s="131" t="str">
        <f t="shared" si="495"/>
        <v/>
      </c>
      <c r="D2266" s="132"/>
      <c r="E2266" s="132"/>
      <c r="F2266" s="55"/>
      <c r="G2266" s="132"/>
      <c r="H2266" s="132"/>
      <c r="I2266" s="132"/>
      <c r="J2266" s="132"/>
      <c r="K2266" s="132"/>
      <c r="L2266" s="133"/>
      <c r="M2266" s="134"/>
      <c r="N2266" s="132"/>
      <c r="O2266" s="132"/>
      <c r="P2266" s="134" t="str">
        <f t="shared" si="496"/>
        <v>nepildyti</v>
      </c>
      <c r="Q2266" s="135" t="str">
        <f t="shared" si="49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04"/>
        <v>0</v>
      </c>
      <c r="BH2266" s="54">
        <f t="shared" si="497"/>
        <v>0</v>
      </c>
      <c r="BI2266" s="54">
        <f t="shared" si="492"/>
        <v>0</v>
      </c>
      <c r="BJ2266" s="54">
        <f t="shared" si="505"/>
        <v>0</v>
      </c>
      <c r="BK2266" s="54">
        <f t="shared" si="493"/>
        <v>0</v>
      </c>
      <c r="BL2266" s="54">
        <f t="shared" si="498"/>
        <v>0</v>
      </c>
      <c r="BM2266" s="54">
        <f t="shared" si="499"/>
        <v>0</v>
      </c>
      <c r="BN2266" s="54" t="str">
        <f t="shared" si="500"/>
        <v>ne</v>
      </c>
      <c r="BO2266" s="54" t="str">
        <f t="shared" si="501"/>
        <v>ne</v>
      </c>
      <c r="BP2266" s="54" t="str">
        <f t="shared" si="501"/>
        <v>ne</v>
      </c>
      <c r="BQ2266" s="54" t="str">
        <f t="shared" si="502"/>
        <v>ne</v>
      </c>
      <c r="BR2266" s="54" t="str">
        <f t="shared" si="503"/>
        <v>ne</v>
      </c>
      <c r="BS2266" s="54" t="str">
        <f t="shared" si="494"/>
        <v>ne</v>
      </c>
    </row>
    <row r="2267" spans="2:71" x14ac:dyDescent="0.2">
      <c r="B2267" s="54" t="e">
        <f>VLOOKUP(E2267,'VPS1'!$J$10:$J$29,1,FALSE)</f>
        <v>#N/A</v>
      </c>
      <c r="C2267" s="131" t="str">
        <f t="shared" si="495"/>
        <v/>
      </c>
      <c r="D2267" s="132"/>
      <c r="E2267" s="132"/>
      <c r="F2267" s="55"/>
      <c r="G2267" s="132"/>
      <c r="H2267" s="132"/>
      <c r="I2267" s="132"/>
      <c r="J2267" s="132"/>
      <c r="K2267" s="132"/>
      <c r="L2267" s="133"/>
      <c r="M2267" s="134"/>
      <c r="N2267" s="132"/>
      <c r="O2267" s="132"/>
      <c r="P2267" s="134" t="str">
        <f t="shared" si="496"/>
        <v>nepildyti</v>
      </c>
      <c r="Q2267" s="135" t="str">
        <f t="shared" si="49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04"/>
        <v>0</v>
      </c>
      <c r="BH2267" s="54">
        <f t="shared" si="497"/>
        <v>0</v>
      </c>
      <c r="BI2267" s="54">
        <f t="shared" si="492"/>
        <v>0</v>
      </c>
      <c r="BJ2267" s="54">
        <f t="shared" si="505"/>
        <v>0</v>
      </c>
      <c r="BK2267" s="54">
        <f t="shared" si="493"/>
        <v>0</v>
      </c>
      <c r="BL2267" s="54">
        <f t="shared" si="498"/>
        <v>0</v>
      </c>
      <c r="BM2267" s="54">
        <f t="shared" si="499"/>
        <v>0</v>
      </c>
      <c r="BN2267" s="54" t="str">
        <f t="shared" si="500"/>
        <v>ne</v>
      </c>
      <c r="BO2267" s="54" t="str">
        <f t="shared" si="501"/>
        <v>ne</v>
      </c>
      <c r="BP2267" s="54" t="str">
        <f t="shared" si="501"/>
        <v>ne</v>
      </c>
      <c r="BQ2267" s="54" t="str">
        <f t="shared" si="502"/>
        <v>ne</v>
      </c>
      <c r="BR2267" s="54" t="str">
        <f t="shared" si="503"/>
        <v>ne</v>
      </c>
      <c r="BS2267" s="54" t="str">
        <f t="shared" si="494"/>
        <v>ne</v>
      </c>
    </row>
    <row r="2268" spans="2:71" x14ac:dyDescent="0.2">
      <c r="B2268" s="54" t="e">
        <f>VLOOKUP(E2268,'VPS1'!$J$10:$J$29,1,FALSE)</f>
        <v>#N/A</v>
      </c>
      <c r="C2268" s="131" t="str">
        <f t="shared" si="495"/>
        <v/>
      </c>
      <c r="D2268" s="132"/>
      <c r="E2268" s="132"/>
      <c r="F2268" s="55"/>
      <c r="G2268" s="132"/>
      <c r="H2268" s="132"/>
      <c r="I2268" s="132"/>
      <c r="J2268" s="132"/>
      <c r="K2268" s="132"/>
      <c r="L2268" s="133"/>
      <c r="M2268" s="134"/>
      <c r="N2268" s="132"/>
      <c r="O2268" s="132"/>
      <c r="P2268" s="134" t="str">
        <f t="shared" si="496"/>
        <v>nepildyti</v>
      </c>
      <c r="Q2268" s="135" t="str">
        <f t="shared" si="49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04"/>
        <v>0</v>
      </c>
      <c r="BH2268" s="54">
        <f t="shared" si="497"/>
        <v>0</v>
      </c>
      <c r="BI2268" s="54">
        <f t="shared" si="492"/>
        <v>0</v>
      </c>
      <c r="BJ2268" s="54">
        <f t="shared" si="505"/>
        <v>0</v>
      </c>
      <c r="BK2268" s="54">
        <f t="shared" si="493"/>
        <v>0</v>
      </c>
      <c r="BL2268" s="54">
        <f t="shared" si="498"/>
        <v>0</v>
      </c>
      <c r="BM2268" s="54">
        <f t="shared" si="499"/>
        <v>0</v>
      </c>
      <c r="BN2268" s="54" t="str">
        <f t="shared" si="500"/>
        <v>ne</v>
      </c>
      <c r="BO2268" s="54" t="str">
        <f t="shared" si="501"/>
        <v>ne</v>
      </c>
      <c r="BP2268" s="54" t="str">
        <f t="shared" si="501"/>
        <v>ne</v>
      </c>
      <c r="BQ2268" s="54" t="str">
        <f t="shared" si="502"/>
        <v>ne</v>
      </c>
      <c r="BR2268" s="54" t="str">
        <f t="shared" si="503"/>
        <v>ne</v>
      </c>
      <c r="BS2268" s="54" t="str">
        <f t="shared" si="494"/>
        <v>ne</v>
      </c>
    </row>
    <row r="2269" spans="2:71" x14ac:dyDescent="0.2">
      <c r="B2269" s="54" t="e">
        <f>VLOOKUP(E2269,'VPS1'!$J$10:$J$29,1,FALSE)</f>
        <v>#N/A</v>
      </c>
      <c r="C2269" s="131" t="str">
        <f t="shared" si="495"/>
        <v/>
      </c>
      <c r="D2269" s="132"/>
      <c r="E2269" s="132"/>
      <c r="F2269" s="55"/>
      <c r="G2269" s="132"/>
      <c r="H2269" s="132"/>
      <c r="I2269" s="132"/>
      <c r="J2269" s="132"/>
      <c r="K2269" s="132"/>
      <c r="L2269" s="133"/>
      <c r="M2269" s="134"/>
      <c r="N2269" s="132"/>
      <c r="O2269" s="132"/>
      <c r="P2269" s="134" t="str">
        <f t="shared" si="496"/>
        <v>nepildyti</v>
      </c>
      <c r="Q2269" s="135" t="str">
        <f t="shared" si="49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04"/>
        <v>0</v>
      </c>
      <c r="BH2269" s="54">
        <f t="shared" si="497"/>
        <v>0</v>
      </c>
      <c r="BI2269" s="54">
        <f t="shared" si="492"/>
        <v>0</v>
      </c>
      <c r="BJ2269" s="54">
        <f t="shared" si="505"/>
        <v>0</v>
      </c>
      <c r="BK2269" s="54">
        <f t="shared" si="493"/>
        <v>0</v>
      </c>
      <c r="BL2269" s="54">
        <f t="shared" si="498"/>
        <v>0</v>
      </c>
      <c r="BM2269" s="54">
        <f t="shared" si="499"/>
        <v>0</v>
      </c>
      <c r="BN2269" s="54" t="str">
        <f t="shared" si="500"/>
        <v>ne</v>
      </c>
      <c r="BO2269" s="54" t="str">
        <f t="shared" si="501"/>
        <v>ne</v>
      </c>
      <c r="BP2269" s="54" t="str">
        <f t="shared" si="501"/>
        <v>ne</v>
      </c>
      <c r="BQ2269" s="54" t="str">
        <f t="shared" si="502"/>
        <v>ne</v>
      </c>
      <c r="BR2269" s="54" t="str">
        <f t="shared" si="503"/>
        <v>ne</v>
      </c>
      <c r="BS2269" s="54" t="str">
        <f t="shared" si="494"/>
        <v>ne</v>
      </c>
    </row>
    <row r="2270" spans="2:71" x14ac:dyDescent="0.2">
      <c r="B2270" s="54" t="e">
        <f>VLOOKUP(E2270,'VPS1'!$J$10:$J$29,1,FALSE)</f>
        <v>#N/A</v>
      </c>
      <c r="C2270" s="131" t="str">
        <f t="shared" si="495"/>
        <v/>
      </c>
      <c r="D2270" s="132"/>
      <c r="E2270" s="132"/>
      <c r="F2270" s="55"/>
      <c r="G2270" s="132"/>
      <c r="H2270" s="132"/>
      <c r="I2270" s="132"/>
      <c r="J2270" s="132"/>
      <c r="K2270" s="132"/>
      <c r="L2270" s="133"/>
      <c r="M2270" s="134"/>
      <c r="N2270" s="132"/>
      <c r="O2270" s="132"/>
      <c r="P2270" s="134" t="str">
        <f t="shared" si="496"/>
        <v>nepildyti</v>
      </c>
      <c r="Q2270" s="135" t="str">
        <f t="shared" si="49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04"/>
        <v>0</v>
      </c>
      <c r="BH2270" s="54">
        <f t="shared" si="497"/>
        <v>0</v>
      </c>
      <c r="BI2270" s="54">
        <f t="shared" si="492"/>
        <v>0</v>
      </c>
      <c r="BJ2270" s="54">
        <f t="shared" si="505"/>
        <v>0</v>
      </c>
      <c r="BK2270" s="54">
        <f t="shared" si="493"/>
        <v>0</v>
      </c>
      <c r="BL2270" s="54">
        <f t="shared" si="498"/>
        <v>0</v>
      </c>
      <c r="BM2270" s="54">
        <f t="shared" si="499"/>
        <v>0</v>
      </c>
      <c r="BN2270" s="54" t="str">
        <f t="shared" si="500"/>
        <v>ne</v>
      </c>
      <c r="BO2270" s="54" t="str">
        <f t="shared" si="501"/>
        <v>ne</v>
      </c>
      <c r="BP2270" s="54" t="str">
        <f t="shared" si="501"/>
        <v>ne</v>
      </c>
      <c r="BQ2270" s="54" t="str">
        <f t="shared" si="502"/>
        <v>ne</v>
      </c>
      <c r="BR2270" s="54" t="str">
        <f t="shared" si="503"/>
        <v>ne</v>
      </c>
      <c r="BS2270" s="54" t="str">
        <f t="shared" si="494"/>
        <v>ne</v>
      </c>
    </row>
    <row r="2271" spans="2:71" x14ac:dyDescent="0.2">
      <c r="B2271" s="54" t="e">
        <f>VLOOKUP(E2271,'VPS1'!$J$10:$J$29,1,FALSE)</f>
        <v>#N/A</v>
      </c>
      <c r="C2271" s="131" t="str">
        <f t="shared" si="495"/>
        <v/>
      </c>
      <c r="D2271" s="132"/>
      <c r="E2271" s="132"/>
      <c r="F2271" s="55"/>
      <c r="G2271" s="132"/>
      <c r="H2271" s="132"/>
      <c r="I2271" s="132"/>
      <c r="J2271" s="132"/>
      <c r="K2271" s="132"/>
      <c r="L2271" s="133"/>
      <c r="M2271" s="134"/>
      <c r="N2271" s="132"/>
      <c r="O2271" s="132"/>
      <c r="P2271" s="134" t="str">
        <f t="shared" si="496"/>
        <v>nepildyti</v>
      </c>
      <c r="Q2271" s="135" t="str">
        <f t="shared" si="49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04"/>
        <v>0</v>
      </c>
      <c r="BH2271" s="54">
        <f t="shared" si="497"/>
        <v>0</v>
      </c>
      <c r="BI2271" s="54">
        <f t="shared" si="492"/>
        <v>0</v>
      </c>
      <c r="BJ2271" s="54">
        <f t="shared" si="505"/>
        <v>0</v>
      </c>
      <c r="BK2271" s="54">
        <f t="shared" si="493"/>
        <v>0</v>
      </c>
      <c r="BL2271" s="54">
        <f t="shared" si="498"/>
        <v>0</v>
      </c>
      <c r="BM2271" s="54">
        <f t="shared" si="499"/>
        <v>0</v>
      </c>
      <c r="BN2271" s="54" t="str">
        <f t="shared" si="500"/>
        <v>ne</v>
      </c>
      <c r="BO2271" s="54" t="str">
        <f t="shared" si="501"/>
        <v>ne</v>
      </c>
      <c r="BP2271" s="54" t="str">
        <f t="shared" si="501"/>
        <v>ne</v>
      </c>
      <c r="BQ2271" s="54" t="str">
        <f t="shared" si="502"/>
        <v>ne</v>
      </c>
      <c r="BR2271" s="54" t="str">
        <f t="shared" si="503"/>
        <v>ne</v>
      </c>
      <c r="BS2271" s="54" t="str">
        <f t="shared" si="494"/>
        <v>ne</v>
      </c>
    </row>
    <row r="2272" spans="2:71" x14ac:dyDescent="0.2">
      <c r="B2272" s="54" t="e">
        <f>VLOOKUP(E2272,'VPS1'!$J$10:$J$29,1,FALSE)</f>
        <v>#N/A</v>
      </c>
      <c r="C2272" s="131" t="str">
        <f t="shared" si="495"/>
        <v/>
      </c>
      <c r="D2272" s="132"/>
      <c r="E2272" s="132"/>
      <c r="F2272" s="55"/>
      <c r="G2272" s="132"/>
      <c r="H2272" s="132"/>
      <c r="I2272" s="132"/>
      <c r="J2272" s="132"/>
      <c r="K2272" s="132"/>
      <c r="L2272" s="133"/>
      <c r="M2272" s="134"/>
      <c r="N2272" s="132"/>
      <c r="O2272" s="132"/>
      <c r="P2272" s="134" t="str">
        <f t="shared" si="496"/>
        <v>nepildyti</v>
      </c>
      <c r="Q2272" s="135" t="str">
        <f t="shared" si="49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04"/>
        <v>0</v>
      </c>
      <c r="BH2272" s="54">
        <f t="shared" si="497"/>
        <v>0</v>
      </c>
      <c r="BI2272" s="54">
        <f t="shared" si="492"/>
        <v>0</v>
      </c>
      <c r="BJ2272" s="54">
        <f t="shared" si="505"/>
        <v>0</v>
      </c>
      <c r="BK2272" s="54">
        <f t="shared" si="493"/>
        <v>0</v>
      </c>
      <c r="BL2272" s="54">
        <f t="shared" si="498"/>
        <v>0</v>
      </c>
      <c r="BM2272" s="54">
        <f t="shared" si="499"/>
        <v>0</v>
      </c>
      <c r="BN2272" s="54" t="str">
        <f t="shared" si="500"/>
        <v>ne</v>
      </c>
      <c r="BO2272" s="54" t="str">
        <f t="shared" si="501"/>
        <v>ne</v>
      </c>
      <c r="BP2272" s="54" t="str">
        <f t="shared" si="501"/>
        <v>ne</v>
      </c>
      <c r="BQ2272" s="54" t="str">
        <f t="shared" si="502"/>
        <v>ne</v>
      </c>
      <c r="BR2272" s="54" t="str">
        <f t="shared" si="503"/>
        <v>ne</v>
      </c>
      <c r="BS2272" s="54" t="str">
        <f t="shared" si="494"/>
        <v>ne</v>
      </c>
    </row>
    <row r="2273" spans="2:71" x14ac:dyDescent="0.2">
      <c r="B2273" s="54" t="e">
        <f>VLOOKUP(E2273,'VPS1'!$J$10:$J$29,1,FALSE)</f>
        <v>#N/A</v>
      </c>
      <c r="C2273" s="131" t="str">
        <f t="shared" si="495"/>
        <v/>
      </c>
      <c r="D2273" s="132"/>
      <c r="E2273" s="132"/>
      <c r="F2273" s="55"/>
      <c r="G2273" s="132"/>
      <c r="H2273" s="132"/>
      <c r="I2273" s="132"/>
      <c r="J2273" s="132"/>
      <c r="K2273" s="132"/>
      <c r="L2273" s="133"/>
      <c r="M2273" s="134"/>
      <c r="N2273" s="132"/>
      <c r="O2273" s="132"/>
      <c r="P2273" s="134" t="str">
        <f t="shared" si="496"/>
        <v>nepildyti</v>
      </c>
      <c r="Q2273" s="135" t="str">
        <f t="shared" si="49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04"/>
        <v>0</v>
      </c>
      <c r="BH2273" s="54">
        <f t="shared" si="497"/>
        <v>0</v>
      </c>
      <c r="BI2273" s="54">
        <f t="shared" si="492"/>
        <v>0</v>
      </c>
      <c r="BJ2273" s="54">
        <f t="shared" si="505"/>
        <v>0</v>
      </c>
      <c r="BK2273" s="54">
        <f t="shared" si="493"/>
        <v>0</v>
      </c>
      <c r="BL2273" s="54">
        <f t="shared" si="498"/>
        <v>0</v>
      </c>
      <c r="BM2273" s="54">
        <f t="shared" si="499"/>
        <v>0</v>
      </c>
      <c r="BN2273" s="54" t="str">
        <f t="shared" si="500"/>
        <v>ne</v>
      </c>
      <c r="BO2273" s="54" t="str">
        <f t="shared" si="501"/>
        <v>ne</v>
      </c>
      <c r="BP2273" s="54" t="str">
        <f t="shared" si="501"/>
        <v>ne</v>
      </c>
      <c r="BQ2273" s="54" t="str">
        <f t="shared" si="502"/>
        <v>ne</v>
      </c>
      <c r="BR2273" s="54" t="str">
        <f t="shared" si="503"/>
        <v>ne</v>
      </c>
      <c r="BS2273" s="54" t="str">
        <f t="shared" si="494"/>
        <v>ne</v>
      </c>
    </row>
    <row r="2274" spans="2:71" x14ac:dyDescent="0.2">
      <c r="B2274" s="54" t="e">
        <f>VLOOKUP(E2274,'VPS1'!$J$10:$J$29,1,FALSE)</f>
        <v>#N/A</v>
      </c>
      <c r="C2274" s="131" t="str">
        <f t="shared" si="495"/>
        <v/>
      </c>
      <c r="D2274" s="132"/>
      <c r="E2274" s="132"/>
      <c r="F2274" s="55"/>
      <c r="G2274" s="132"/>
      <c r="H2274" s="132"/>
      <c r="I2274" s="132"/>
      <c r="J2274" s="132"/>
      <c r="K2274" s="132"/>
      <c r="L2274" s="133"/>
      <c r="M2274" s="134"/>
      <c r="N2274" s="132"/>
      <c r="O2274" s="132"/>
      <c r="P2274" s="134" t="str">
        <f t="shared" si="496"/>
        <v>nepildyti</v>
      </c>
      <c r="Q2274" s="135" t="str">
        <f t="shared" si="49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04"/>
        <v>0</v>
      </c>
      <c r="BH2274" s="54">
        <f t="shared" si="497"/>
        <v>0</v>
      </c>
      <c r="BI2274" s="54">
        <f t="shared" si="492"/>
        <v>0</v>
      </c>
      <c r="BJ2274" s="54">
        <f t="shared" si="505"/>
        <v>0</v>
      </c>
      <c r="BK2274" s="54">
        <f t="shared" si="493"/>
        <v>0</v>
      </c>
      <c r="BL2274" s="54">
        <f t="shared" si="498"/>
        <v>0</v>
      </c>
      <c r="BM2274" s="54">
        <f t="shared" si="499"/>
        <v>0</v>
      </c>
      <c r="BN2274" s="54" t="str">
        <f t="shared" si="500"/>
        <v>ne</v>
      </c>
      <c r="BO2274" s="54" t="str">
        <f t="shared" si="501"/>
        <v>ne</v>
      </c>
      <c r="BP2274" s="54" t="str">
        <f t="shared" si="501"/>
        <v>ne</v>
      </c>
      <c r="BQ2274" s="54" t="str">
        <f t="shared" si="502"/>
        <v>ne</v>
      </c>
      <c r="BR2274" s="54" t="str">
        <f t="shared" si="503"/>
        <v>ne</v>
      </c>
      <c r="BS2274" s="54" t="str">
        <f t="shared" si="494"/>
        <v>ne</v>
      </c>
    </row>
    <row r="2275" spans="2:71" x14ac:dyDescent="0.2">
      <c r="B2275" s="54" t="e">
        <f>VLOOKUP(E2275,'VPS1'!$J$10:$J$29,1,FALSE)</f>
        <v>#N/A</v>
      </c>
      <c r="C2275" s="131" t="str">
        <f t="shared" si="495"/>
        <v/>
      </c>
      <c r="D2275" s="132"/>
      <c r="E2275" s="132"/>
      <c r="F2275" s="55"/>
      <c r="G2275" s="132"/>
      <c r="H2275" s="132"/>
      <c r="I2275" s="132"/>
      <c r="J2275" s="132"/>
      <c r="K2275" s="132"/>
      <c r="L2275" s="133"/>
      <c r="M2275" s="134"/>
      <c r="N2275" s="132"/>
      <c r="O2275" s="132"/>
      <c r="P2275" s="134" t="str">
        <f t="shared" si="496"/>
        <v>nepildyti</v>
      </c>
      <c r="Q2275" s="135" t="str">
        <f t="shared" si="49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04"/>
        <v>0</v>
      </c>
      <c r="BH2275" s="54">
        <f t="shared" si="497"/>
        <v>0</v>
      </c>
      <c r="BI2275" s="54">
        <f t="shared" si="492"/>
        <v>0</v>
      </c>
      <c r="BJ2275" s="54">
        <f t="shared" si="505"/>
        <v>0</v>
      </c>
      <c r="BK2275" s="54">
        <f t="shared" si="493"/>
        <v>0</v>
      </c>
      <c r="BL2275" s="54">
        <f t="shared" si="498"/>
        <v>0</v>
      </c>
      <c r="BM2275" s="54">
        <f t="shared" si="499"/>
        <v>0</v>
      </c>
      <c r="BN2275" s="54" t="str">
        <f t="shared" si="500"/>
        <v>ne</v>
      </c>
      <c r="BO2275" s="54" t="str">
        <f t="shared" si="501"/>
        <v>ne</v>
      </c>
      <c r="BP2275" s="54" t="str">
        <f t="shared" si="501"/>
        <v>ne</v>
      </c>
      <c r="BQ2275" s="54" t="str">
        <f t="shared" si="502"/>
        <v>ne</v>
      </c>
      <c r="BR2275" s="54" t="str">
        <f t="shared" si="503"/>
        <v>ne</v>
      </c>
      <c r="BS2275" s="54" t="str">
        <f t="shared" si="494"/>
        <v>ne</v>
      </c>
    </row>
    <row r="2276" spans="2:71" x14ac:dyDescent="0.2">
      <c r="B2276" s="54" t="e">
        <f>VLOOKUP(E2276,'VPS1'!$J$10:$J$29,1,FALSE)</f>
        <v>#N/A</v>
      </c>
      <c r="C2276" s="131" t="str">
        <f t="shared" si="495"/>
        <v/>
      </c>
      <c r="D2276" s="132"/>
      <c r="E2276" s="132"/>
      <c r="F2276" s="55"/>
      <c r="G2276" s="132"/>
      <c r="H2276" s="132"/>
      <c r="I2276" s="132"/>
      <c r="J2276" s="132"/>
      <c r="K2276" s="132"/>
      <c r="L2276" s="133"/>
      <c r="M2276" s="134"/>
      <c r="N2276" s="132"/>
      <c r="O2276" s="132"/>
      <c r="P2276" s="134" t="str">
        <f t="shared" si="496"/>
        <v>nepildyti</v>
      </c>
      <c r="Q2276" s="135" t="str">
        <f t="shared" si="49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04"/>
        <v>0</v>
      </c>
      <c r="BH2276" s="54">
        <f t="shared" si="497"/>
        <v>0</v>
      </c>
      <c r="BI2276" s="54">
        <f t="shared" si="492"/>
        <v>0</v>
      </c>
      <c r="BJ2276" s="54">
        <f t="shared" si="505"/>
        <v>0</v>
      </c>
      <c r="BK2276" s="54">
        <f t="shared" si="493"/>
        <v>0</v>
      </c>
      <c r="BL2276" s="54">
        <f t="shared" si="498"/>
        <v>0</v>
      </c>
      <c r="BM2276" s="54">
        <f t="shared" si="499"/>
        <v>0</v>
      </c>
      <c r="BN2276" s="54" t="str">
        <f t="shared" si="500"/>
        <v>ne</v>
      </c>
      <c r="BO2276" s="54" t="str">
        <f t="shared" si="501"/>
        <v>ne</v>
      </c>
      <c r="BP2276" s="54" t="str">
        <f t="shared" si="501"/>
        <v>ne</v>
      </c>
      <c r="BQ2276" s="54" t="str">
        <f t="shared" si="502"/>
        <v>ne</v>
      </c>
      <c r="BR2276" s="54" t="str">
        <f t="shared" si="503"/>
        <v>ne</v>
      </c>
      <c r="BS2276" s="54" t="str">
        <f t="shared" si="494"/>
        <v>ne</v>
      </c>
    </row>
    <row r="2277" spans="2:71" x14ac:dyDescent="0.2">
      <c r="B2277" s="54" t="e">
        <f>VLOOKUP(E2277,'VPS1'!$J$10:$J$29,1,FALSE)</f>
        <v>#N/A</v>
      </c>
      <c r="C2277" s="131" t="str">
        <f t="shared" si="495"/>
        <v/>
      </c>
      <c r="D2277" s="132"/>
      <c r="E2277" s="132"/>
      <c r="F2277" s="55"/>
      <c r="G2277" s="132"/>
      <c r="H2277" s="132"/>
      <c r="I2277" s="132"/>
      <c r="J2277" s="132"/>
      <c r="K2277" s="132"/>
      <c r="L2277" s="133"/>
      <c r="M2277" s="134"/>
      <c r="N2277" s="132"/>
      <c r="O2277" s="132"/>
      <c r="P2277" s="134" t="str">
        <f t="shared" si="496"/>
        <v>nepildyti</v>
      </c>
      <c r="Q2277" s="135" t="str">
        <f t="shared" si="49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04"/>
        <v>0</v>
      </c>
      <c r="BH2277" s="54">
        <f t="shared" si="497"/>
        <v>0</v>
      </c>
      <c r="BI2277" s="54">
        <f t="shared" si="492"/>
        <v>0</v>
      </c>
      <c r="BJ2277" s="54">
        <f t="shared" si="505"/>
        <v>0</v>
      </c>
      <c r="BK2277" s="54">
        <f t="shared" si="493"/>
        <v>0</v>
      </c>
      <c r="BL2277" s="54">
        <f t="shared" si="498"/>
        <v>0</v>
      </c>
      <c r="BM2277" s="54">
        <f t="shared" si="499"/>
        <v>0</v>
      </c>
      <c r="BN2277" s="54" t="str">
        <f t="shared" si="500"/>
        <v>ne</v>
      </c>
      <c r="BO2277" s="54" t="str">
        <f t="shared" si="501"/>
        <v>ne</v>
      </c>
      <c r="BP2277" s="54" t="str">
        <f t="shared" si="501"/>
        <v>ne</v>
      </c>
      <c r="BQ2277" s="54" t="str">
        <f t="shared" si="502"/>
        <v>ne</v>
      </c>
      <c r="BR2277" s="54" t="str">
        <f t="shared" si="503"/>
        <v>ne</v>
      </c>
      <c r="BS2277" s="54" t="str">
        <f t="shared" si="494"/>
        <v>ne</v>
      </c>
    </row>
    <row r="2278" spans="2:71" x14ac:dyDescent="0.2">
      <c r="B2278" s="54" t="e">
        <f>VLOOKUP(E2278,'VPS1'!$J$10:$J$29,1,FALSE)</f>
        <v>#N/A</v>
      </c>
      <c r="C2278" s="131" t="str">
        <f t="shared" si="495"/>
        <v/>
      </c>
      <c r="D2278" s="132"/>
      <c r="E2278" s="132"/>
      <c r="F2278" s="55"/>
      <c r="G2278" s="132"/>
      <c r="H2278" s="132"/>
      <c r="I2278" s="132"/>
      <c r="J2278" s="132"/>
      <c r="K2278" s="132"/>
      <c r="L2278" s="133"/>
      <c r="M2278" s="134"/>
      <c r="N2278" s="132"/>
      <c r="O2278" s="132"/>
      <c r="P2278" s="134" t="str">
        <f t="shared" si="496"/>
        <v>nepildyti</v>
      </c>
      <c r="Q2278" s="135" t="str">
        <f t="shared" si="49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04"/>
        <v>0</v>
      </c>
      <c r="BH2278" s="54">
        <f t="shared" si="497"/>
        <v>0</v>
      </c>
      <c r="BI2278" s="54">
        <f t="shared" si="492"/>
        <v>0</v>
      </c>
      <c r="BJ2278" s="54">
        <f t="shared" si="505"/>
        <v>0</v>
      </c>
      <c r="BK2278" s="54">
        <f t="shared" si="493"/>
        <v>0</v>
      </c>
      <c r="BL2278" s="54">
        <f t="shared" si="498"/>
        <v>0</v>
      </c>
      <c r="BM2278" s="54">
        <f t="shared" si="499"/>
        <v>0</v>
      </c>
      <c r="BN2278" s="54" t="str">
        <f t="shared" si="500"/>
        <v>ne</v>
      </c>
      <c r="BO2278" s="54" t="str">
        <f t="shared" si="501"/>
        <v>ne</v>
      </c>
      <c r="BP2278" s="54" t="str">
        <f t="shared" si="501"/>
        <v>ne</v>
      </c>
      <c r="BQ2278" s="54" t="str">
        <f t="shared" si="502"/>
        <v>ne</v>
      </c>
      <c r="BR2278" s="54" t="str">
        <f t="shared" si="503"/>
        <v>ne</v>
      </c>
      <c r="BS2278" s="54" t="str">
        <f t="shared" si="494"/>
        <v>ne</v>
      </c>
    </row>
    <row r="2279" spans="2:71" x14ac:dyDescent="0.2">
      <c r="B2279" s="54" t="e">
        <f>VLOOKUP(E2279,'VPS1'!$J$10:$J$29,1,FALSE)</f>
        <v>#N/A</v>
      </c>
      <c r="C2279" s="131" t="str">
        <f t="shared" si="495"/>
        <v/>
      </c>
      <c r="D2279" s="132"/>
      <c r="E2279" s="132"/>
      <c r="F2279" s="55"/>
      <c r="G2279" s="132"/>
      <c r="H2279" s="132"/>
      <c r="I2279" s="132"/>
      <c r="J2279" s="132"/>
      <c r="K2279" s="132"/>
      <c r="L2279" s="133"/>
      <c r="M2279" s="134"/>
      <c r="N2279" s="132"/>
      <c r="O2279" s="132"/>
      <c r="P2279" s="134" t="str">
        <f t="shared" si="496"/>
        <v>nepildyti</v>
      </c>
      <c r="Q2279" s="135" t="str">
        <f t="shared" si="49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04"/>
        <v>0</v>
      </c>
      <c r="BH2279" s="54">
        <f t="shared" si="497"/>
        <v>0</v>
      </c>
      <c r="BI2279" s="54">
        <f t="shared" si="492"/>
        <v>0</v>
      </c>
      <c r="BJ2279" s="54">
        <f t="shared" si="505"/>
        <v>0</v>
      </c>
      <c r="BK2279" s="54">
        <f t="shared" si="493"/>
        <v>0</v>
      </c>
      <c r="BL2279" s="54">
        <f t="shared" si="498"/>
        <v>0</v>
      </c>
      <c r="BM2279" s="54">
        <f t="shared" si="499"/>
        <v>0</v>
      </c>
      <c r="BN2279" s="54" t="str">
        <f t="shared" si="500"/>
        <v>ne</v>
      </c>
      <c r="BO2279" s="54" t="str">
        <f t="shared" si="501"/>
        <v>ne</v>
      </c>
      <c r="BP2279" s="54" t="str">
        <f t="shared" si="501"/>
        <v>ne</v>
      </c>
      <c r="BQ2279" s="54" t="str">
        <f t="shared" si="502"/>
        <v>ne</v>
      </c>
      <c r="BR2279" s="54" t="str">
        <f t="shared" si="503"/>
        <v>ne</v>
      </c>
      <c r="BS2279" s="54" t="str">
        <f t="shared" si="494"/>
        <v>ne</v>
      </c>
    </row>
    <row r="2280" spans="2:71" x14ac:dyDescent="0.2">
      <c r="B2280" s="54" t="e">
        <f>VLOOKUP(E2280,'VPS1'!$J$10:$J$29,1,FALSE)</f>
        <v>#N/A</v>
      </c>
      <c r="C2280" s="131" t="str">
        <f t="shared" si="495"/>
        <v/>
      </c>
      <c r="D2280" s="132"/>
      <c r="E2280" s="132"/>
      <c r="F2280" s="55"/>
      <c r="G2280" s="132"/>
      <c r="H2280" s="132"/>
      <c r="I2280" s="132"/>
      <c r="J2280" s="132"/>
      <c r="K2280" s="132"/>
      <c r="L2280" s="133"/>
      <c r="M2280" s="134"/>
      <c r="N2280" s="132"/>
      <c r="O2280" s="132"/>
      <c r="P2280" s="134" t="str">
        <f t="shared" si="496"/>
        <v>nepildyti</v>
      </c>
      <c r="Q2280" s="135" t="str">
        <f t="shared" si="49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04"/>
        <v>0</v>
      </c>
      <c r="BH2280" s="54">
        <f t="shared" si="497"/>
        <v>0</v>
      </c>
      <c r="BI2280" s="54">
        <f t="shared" si="492"/>
        <v>0</v>
      </c>
      <c r="BJ2280" s="54">
        <f t="shared" si="505"/>
        <v>0</v>
      </c>
      <c r="BK2280" s="54">
        <f t="shared" si="493"/>
        <v>0</v>
      </c>
      <c r="BL2280" s="54">
        <f t="shared" si="498"/>
        <v>0</v>
      </c>
      <c r="BM2280" s="54">
        <f t="shared" si="499"/>
        <v>0</v>
      </c>
      <c r="BN2280" s="54" t="str">
        <f t="shared" si="500"/>
        <v>ne</v>
      </c>
      <c r="BO2280" s="54" t="str">
        <f t="shared" si="501"/>
        <v>ne</v>
      </c>
      <c r="BP2280" s="54" t="str">
        <f t="shared" si="501"/>
        <v>ne</v>
      </c>
      <c r="BQ2280" s="54" t="str">
        <f t="shared" si="502"/>
        <v>ne</v>
      </c>
      <c r="BR2280" s="54" t="str">
        <f t="shared" si="503"/>
        <v>ne</v>
      </c>
      <c r="BS2280" s="54" t="str">
        <f t="shared" si="494"/>
        <v>ne</v>
      </c>
    </row>
    <row r="2281" spans="2:71" x14ac:dyDescent="0.2">
      <c r="B2281" s="54" t="e">
        <f>VLOOKUP(E2281,'VPS1'!$J$10:$J$29,1,FALSE)</f>
        <v>#N/A</v>
      </c>
      <c r="C2281" s="131" t="str">
        <f t="shared" si="495"/>
        <v/>
      </c>
      <c r="D2281" s="132"/>
      <c r="E2281" s="132"/>
      <c r="F2281" s="55"/>
      <c r="G2281" s="132"/>
      <c r="H2281" s="132"/>
      <c r="I2281" s="132"/>
      <c r="J2281" s="132"/>
      <c r="K2281" s="132"/>
      <c r="L2281" s="133"/>
      <c r="M2281" s="134"/>
      <c r="N2281" s="132"/>
      <c r="O2281" s="132"/>
      <c r="P2281" s="134" t="str">
        <f t="shared" si="496"/>
        <v>nepildyti</v>
      </c>
      <c r="Q2281" s="135" t="str">
        <f t="shared" si="49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04"/>
        <v>0</v>
      </c>
      <c r="BH2281" s="54">
        <f t="shared" si="497"/>
        <v>0</v>
      </c>
      <c r="BI2281" s="54">
        <f t="shared" si="492"/>
        <v>0</v>
      </c>
      <c r="BJ2281" s="54">
        <f t="shared" si="505"/>
        <v>0</v>
      </c>
      <c r="BK2281" s="54">
        <f t="shared" si="493"/>
        <v>0</v>
      </c>
      <c r="BL2281" s="54">
        <f t="shared" si="498"/>
        <v>0</v>
      </c>
      <c r="BM2281" s="54">
        <f t="shared" si="499"/>
        <v>0</v>
      </c>
      <c r="BN2281" s="54" t="str">
        <f t="shared" si="500"/>
        <v>ne</v>
      </c>
      <c r="BO2281" s="54" t="str">
        <f t="shared" si="501"/>
        <v>ne</v>
      </c>
      <c r="BP2281" s="54" t="str">
        <f t="shared" si="501"/>
        <v>ne</v>
      </c>
      <c r="BQ2281" s="54" t="str">
        <f t="shared" si="502"/>
        <v>ne</v>
      </c>
      <c r="BR2281" s="54" t="str">
        <f t="shared" si="503"/>
        <v>ne</v>
      </c>
      <c r="BS2281" s="54" t="str">
        <f t="shared" si="494"/>
        <v>ne</v>
      </c>
    </row>
    <row r="2282" spans="2:71" x14ac:dyDescent="0.2">
      <c r="B2282" s="54" t="e">
        <f>VLOOKUP(E2282,'VPS1'!$J$10:$J$29,1,FALSE)</f>
        <v>#N/A</v>
      </c>
      <c r="C2282" s="131" t="str">
        <f t="shared" si="495"/>
        <v/>
      </c>
      <c r="D2282" s="132"/>
      <c r="E2282" s="132"/>
      <c r="F2282" s="55"/>
      <c r="G2282" s="132"/>
      <c r="H2282" s="132"/>
      <c r="I2282" s="132"/>
      <c r="J2282" s="132"/>
      <c r="K2282" s="132"/>
      <c r="L2282" s="133"/>
      <c r="M2282" s="134"/>
      <c r="N2282" s="132"/>
      <c r="O2282" s="132"/>
      <c r="P2282" s="134" t="str">
        <f t="shared" si="496"/>
        <v>nepildyti</v>
      </c>
      <c r="Q2282" s="135" t="str">
        <f t="shared" si="49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04"/>
        <v>0</v>
      </c>
      <c r="BH2282" s="54">
        <f t="shared" si="497"/>
        <v>0</v>
      </c>
      <c r="BI2282" s="54">
        <f t="shared" si="492"/>
        <v>0</v>
      </c>
      <c r="BJ2282" s="54">
        <f t="shared" si="505"/>
        <v>0</v>
      </c>
      <c r="BK2282" s="54">
        <f t="shared" si="493"/>
        <v>0</v>
      </c>
      <c r="BL2282" s="54">
        <f t="shared" si="498"/>
        <v>0</v>
      </c>
      <c r="BM2282" s="54">
        <f t="shared" si="499"/>
        <v>0</v>
      </c>
      <c r="BN2282" s="54" t="str">
        <f t="shared" si="500"/>
        <v>ne</v>
      </c>
      <c r="BO2282" s="54" t="str">
        <f t="shared" si="501"/>
        <v>ne</v>
      </c>
      <c r="BP2282" s="54" t="str">
        <f t="shared" si="501"/>
        <v>ne</v>
      </c>
      <c r="BQ2282" s="54" t="str">
        <f t="shared" si="502"/>
        <v>ne</v>
      </c>
      <c r="BR2282" s="54" t="str">
        <f t="shared" si="503"/>
        <v>ne</v>
      </c>
      <c r="BS2282" s="54" t="str">
        <f t="shared" si="494"/>
        <v>ne</v>
      </c>
    </row>
    <row r="2283" spans="2:71" x14ac:dyDescent="0.2">
      <c r="B2283" s="54" t="e">
        <f>VLOOKUP(E2283,'VPS1'!$J$10:$J$29,1,FALSE)</f>
        <v>#N/A</v>
      </c>
      <c r="C2283" s="131" t="str">
        <f t="shared" si="495"/>
        <v/>
      </c>
      <c r="D2283" s="132"/>
      <c r="E2283" s="132"/>
      <c r="F2283" s="55"/>
      <c r="G2283" s="132"/>
      <c r="H2283" s="132"/>
      <c r="I2283" s="132"/>
      <c r="J2283" s="132"/>
      <c r="K2283" s="132"/>
      <c r="L2283" s="133"/>
      <c r="M2283" s="134"/>
      <c r="N2283" s="132"/>
      <c r="O2283" s="132"/>
      <c r="P2283" s="134" t="str">
        <f t="shared" si="496"/>
        <v>nepildyti</v>
      </c>
      <c r="Q2283" s="135" t="str">
        <f t="shared" si="49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04"/>
        <v>0</v>
      </c>
      <c r="BH2283" s="54">
        <f t="shared" si="497"/>
        <v>0</v>
      </c>
      <c r="BI2283" s="54">
        <f t="shared" si="492"/>
        <v>0</v>
      </c>
      <c r="BJ2283" s="54">
        <f t="shared" si="505"/>
        <v>0</v>
      </c>
      <c r="BK2283" s="54">
        <f t="shared" si="493"/>
        <v>0</v>
      </c>
      <c r="BL2283" s="54">
        <f t="shared" si="498"/>
        <v>0</v>
      </c>
      <c r="BM2283" s="54">
        <f t="shared" si="499"/>
        <v>0</v>
      </c>
      <c r="BN2283" s="54" t="str">
        <f t="shared" si="500"/>
        <v>ne</v>
      </c>
      <c r="BO2283" s="54" t="str">
        <f t="shared" si="501"/>
        <v>ne</v>
      </c>
      <c r="BP2283" s="54" t="str">
        <f t="shared" si="501"/>
        <v>ne</v>
      </c>
      <c r="BQ2283" s="54" t="str">
        <f t="shared" si="502"/>
        <v>ne</v>
      </c>
      <c r="BR2283" s="54" t="str">
        <f t="shared" si="503"/>
        <v>ne</v>
      </c>
      <c r="BS2283" s="54" t="str">
        <f t="shared" si="494"/>
        <v>ne</v>
      </c>
    </row>
    <row r="2284" spans="2:71" x14ac:dyDescent="0.2">
      <c r="B2284" s="54" t="e">
        <f>VLOOKUP(E2284,'VPS1'!$J$10:$J$29,1,FALSE)</f>
        <v>#N/A</v>
      </c>
      <c r="C2284" s="131" t="str">
        <f t="shared" si="495"/>
        <v/>
      </c>
      <c r="D2284" s="132"/>
      <c r="E2284" s="132"/>
      <c r="F2284" s="55"/>
      <c r="G2284" s="132"/>
      <c r="H2284" s="132"/>
      <c r="I2284" s="132"/>
      <c r="J2284" s="132"/>
      <c r="K2284" s="132"/>
      <c r="L2284" s="133"/>
      <c r="M2284" s="134"/>
      <c r="N2284" s="132"/>
      <c r="O2284" s="132"/>
      <c r="P2284" s="134" t="str">
        <f t="shared" si="496"/>
        <v>nepildyti</v>
      </c>
      <c r="Q2284" s="135" t="str">
        <f t="shared" si="49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04"/>
        <v>0</v>
      </c>
      <c r="BH2284" s="54">
        <f t="shared" si="497"/>
        <v>0</v>
      </c>
      <c r="BI2284" s="54">
        <f t="shared" si="492"/>
        <v>0</v>
      </c>
      <c r="BJ2284" s="54">
        <f t="shared" si="505"/>
        <v>0</v>
      </c>
      <c r="BK2284" s="54">
        <f t="shared" si="493"/>
        <v>0</v>
      </c>
      <c r="BL2284" s="54">
        <f t="shared" si="498"/>
        <v>0</v>
      </c>
      <c r="BM2284" s="54">
        <f t="shared" si="499"/>
        <v>0</v>
      </c>
      <c r="BN2284" s="54" t="str">
        <f t="shared" si="500"/>
        <v>ne</v>
      </c>
      <c r="BO2284" s="54" t="str">
        <f t="shared" si="501"/>
        <v>ne</v>
      </c>
      <c r="BP2284" s="54" t="str">
        <f t="shared" si="501"/>
        <v>ne</v>
      </c>
      <c r="BQ2284" s="54" t="str">
        <f t="shared" si="502"/>
        <v>ne</v>
      </c>
      <c r="BR2284" s="54" t="str">
        <f t="shared" si="503"/>
        <v>ne</v>
      </c>
      <c r="BS2284" s="54" t="str">
        <f t="shared" si="494"/>
        <v>ne</v>
      </c>
    </row>
    <row r="2285" spans="2:71" x14ac:dyDescent="0.2">
      <c r="B2285" s="54" t="e">
        <f>VLOOKUP(E2285,'VPS1'!$J$10:$J$29,1,FALSE)</f>
        <v>#N/A</v>
      </c>
      <c r="C2285" s="131" t="str">
        <f t="shared" si="495"/>
        <v/>
      </c>
      <c r="D2285" s="132"/>
      <c r="E2285" s="132"/>
      <c r="F2285" s="55"/>
      <c r="G2285" s="132"/>
      <c r="H2285" s="132"/>
      <c r="I2285" s="132"/>
      <c r="J2285" s="132"/>
      <c r="K2285" s="132"/>
      <c r="L2285" s="133"/>
      <c r="M2285" s="134"/>
      <c r="N2285" s="132"/>
      <c r="O2285" s="132"/>
      <c r="P2285" s="134" t="str">
        <f t="shared" si="496"/>
        <v>nepildyti</v>
      </c>
      <c r="Q2285" s="135" t="str">
        <f t="shared" si="49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04"/>
        <v>0</v>
      </c>
      <c r="BH2285" s="54">
        <f t="shared" si="497"/>
        <v>0</v>
      </c>
      <c r="BI2285" s="54">
        <f t="shared" si="492"/>
        <v>0</v>
      </c>
      <c r="BJ2285" s="54">
        <f t="shared" si="505"/>
        <v>0</v>
      </c>
      <c r="BK2285" s="54">
        <f t="shared" si="493"/>
        <v>0</v>
      </c>
      <c r="BL2285" s="54">
        <f t="shared" si="498"/>
        <v>0</v>
      </c>
      <c r="BM2285" s="54">
        <f t="shared" si="499"/>
        <v>0</v>
      </c>
      <c r="BN2285" s="54" t="str">
        <f t="shared" si="500"/>
        <v>ne</v>
      </c>
      <c r="BO2285" s="54" t="str">
        <f t="shared" si="501"/>
        <v>ne</v>
      </c>
      <c r="BP2285" s="54" t="str">
        <f t="shared" si="501"/>
        <v>ne</v>
      </c>
      <c r="BQ2285" s="54" t="str">
        <f t="shared" si="502"/>
        <v>ne</v>
      </c>
      <c r="BR2285" s="54" t="str">
        <f t="shared" si="503"/>
        <v>ne</v>
      </c>
      <c r="BS2285" s="54" t="str">
        <f t="shared" si="494"/>
        <v>ne</v>
      </c>
    </row>
    <row r="2286" spans="2:71" x14ac:dyDescent="0.2">
      <c r="B2286" s="54" t="e">
        <f>VLOOKUP(E2286,'VPS1'!$J$10:$J$29,1,FALSE)</f>
        <v>#N/A</v>
      </c>
      <c r="C2286" s="131" t="str">
        <f t="shared" si="495"/>
        <v/>
      </c>
      <c r="D2286" s="132"/>
      <c r="E2286" s="132"/>
      <c r="F2286" s="55"/>
      <c r="G2286" s="132"/>
      <c r="H2286" s="132"/>
      <c r="I2286" s="132"/>
      <c r="J2286" s="132"/>
      <c r="K2286" s="132"/>
      <c r="L2286" s="133"/>
      <c r="M2286" s="134"/>
      <c r="N2286" s="132"/>
      <c r="O2286" s="132"/>
      <c r="P2286" s="134" t="str">
        <f t="shared" si="496"/>
        <v>nepildyti</v>
      </c>
      <c r="Q2286" s="135" t="str">
        <f t="shared" si="49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04"/>
        <v>0</v>
      </c>
      <c r="BH2286" s="54">
        <f t="shared" si="497"/>
        <v>0</v>
      </c>
      <c r="BI2286" s="54">
        <f t="shared" si="492"/>
        <v>0</v>
      </c>
      <c r="BJ2286" s="54">
        <f t="shared" si="505"/>
        <v>0</v>
      </c>
      <c r="BK2286" s="54">
        <f t="shared" si="493"/>
        <v>0</v>
      </c>
      <c r="BL2286" s="54">
        <f t="shared" si="498"/>
        <v>0</v>
      </c>
      <c r="BM2286" s="54">
        <f t="shared" si="499"/>
        <v>0</v>
      </c>
      <c r="BN2286" s="54" t="str">
        <f t="shared" si="500"/>
        <v>ne</v>
      </c>
      <c r="BO2286" s="54" t="str">
        <f t="shared" si="501"/>
        <v>ne</v>
      </c>
      <c r="BP2286" s="54" t="str">
        <f t="shared" si="501"/>
        <v>ne</v>
      </c>
      <c r="BQ2286" s="54" t="str">
        <f t="shared" si="502"/>
        <v>ne</v>
      </c>
      <c r="BR2286" s="54" t="str">
        <f t="shared" si="503"/>
        <v>ne</v>
      </c>
      <c r="BS2286" s="54" t="str">
        <f t="shared" si="494"/>
        <v>ne</v>
      </c>
    </row>
    <row r="2287" spans="2:71" x14ac:dyDescent="0.2">
      <c r="B2287" s="54" t="e">
        <f>VLOOKUP(E2287,'VPS1'!$J$10:$J$29,1,FALSE)</f>
        <v>#N/A</v>
      </c>
      <c r="C2287" s="131" t="str">
        <f t="shared" si="495"/>
        <v/>
      </c>
      <c r="D2287" s="132"/>
      <c r="E2287" s="132"/>
      <c r="F2287" s="55"/>
      <c r="G2287" s="132"/>
      <c r="H2287" s="132"/>
      <c r="I2287" s="132"/>
      <c r="J2287" s="132"/>
      <c r="K2287" s="132"/>
      <c r="L2287" s="133"/>
      <c r="M2287" s="134"/>
      <c r="N2287" s="132"/>
      <c r="O2287" s="132"/>
      <c r="P2287" s="134" t="str">
        <f t="shared" si="496"/>
        <v>nepildyti</v>
      </c>
      <c r="Q2287" s="135" t="str">
        <f t="shared" si="49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04"/>
        <v>0</v>
      </c>
      <c r="BH2287" s="54">
        <f t="shared" si="497"/>
        <v>0</v>
      </c>
      <c r="BI2287" s="54">
        <f t="shared" si="492"/>
        <v>0</v>
      </c>
      <c r="BJ2287" s="54">
        <f t="shared" si="505"/>
        <v>0</v>
      </c>
      <c r="BK2287" s="54">
        <f t="shared" si="493"/>
        <v>0</v>
      </c>
      <c r="BL2287" s="54">
        <f t="shared" si="498"/>
        <v>0</v>
      </c>
      <c r="BM2287" s="54">
        <f t="shared" si="499"/>
        <v>0</v>
      </c>
      <c r="BN2287" s="54" t="str">
        <f t="shared" si="500"/>
        <v>ne</v>
      </c>
      <c r="BO2287" s="54" t="str">
        <f t="shared" si="501"/>
        <v>ne</v>
      </c>
      <c r="BP2287" s="54" t="str">
        <f t="shared" si="501"/>
        <v>ne</v>
      </c>
      <c r="BQ2287" s="54" t="str">
        <f t="shared" si="502"/>
        <v>ne</v>
      </c>
      <c r="BR2287" s="54" t="str">
        <f t="shared" si="503"/>
        <v>ne</v>
      </c>
      <c r="BS2287" s="54" t="str">
        <f t="shared" si="494"/>
        <v>ne</v>
      </c>
    </row>
    <row r="2288" spans="2:71" x14ac:dyDescent="0.2">
      <c r="B2288" s="54" t="e">
        <f>VLOOKUP(E2288,'VPS1'!$J$10:$J$29,1,FALSE)</f>
        <v>#N/A</v>
      </c>
      <c r="C2288" s="131" t="str">
        <f t="shared" si="495"/>
        <v/>
      </c>
      <c r="D2288" s="132"/>
      <c r="E2288" s="132"/>
      <c r="F2288" s="55"/>
      <c r="G2288" s="132"/>
      <c r="H2288" s="132"/>
      <c r="I2288" s="132"/>
      <c r="J2288" s="132"/>
      <c r="K2288" s="132"/>
      <c r="L2288" s="133"/>
      <c r="M2288" s="134"/>
      <c r="N2288" s="132"/>
      <c r="O2288" s="132"/>
      <c r="P2288" s="134" t="str">
        <f t="shared" si="496"/>
        <v>nepildyti</v>
      </c>
      <c r="Q2288" s="135" t="str">
        <f t="shared" si="49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04"/>
        <v>0</v>
      </c>
      <c r="BH2288" s="54">
        <f t="shared" si="497"/>
        <v>0</v>
      </c>
      <c r="BI2288" s="54">
        <f t="shared" si="492"/>
        <v>0</v>
      </c>
      <c r="BJ2288" s="54">
        <f t="shared" si="505"/>
        <v>0</v>
      </c>
      <c r="BK2288" s="54">
        <f t="shared" si="493"/>
        <v>0</v>
      </c>
      <c r="BL2288" s="54">
        <f t="shared" si="498"/>
        <v>0</v>
      </c>
      <c r="BM2288" s="54">
        <f t="shared" si="499"/>
        <v>0</v>
      </c>
      <c r="BN2288" s="54" t="str">
        <f t="shared" si="500"/>
        <v>ne</v>
      </c>
      <c r="BO2288" s="54" t="str">
        <f t="shared" si="501"/>
        <v>ne</v>
      </c>
      <c r="BP2288" s="54" t="str">
        <f t="shared" si="501"/>
        <v>ne</v>
      </c>
      <c r="BQ2288" s="54" t="str">
        <f t="shared" si="502"/>
        <v>ne</v>
      </c>
      <c r="BR2288" s="54" t="str">
        <f t="shared" si="503"/>
        <v>ne</v>
      </c>
      <c r="BS2288" s="54" t="str">
        <f t="shared" si="494"/>
        <v>ne</v>
      </c>
    </row>
    <row r="2289" spans="2:71" x14ac:dyDescent="0.2">
      <c r="B2289" s="54" t="e">
        <f>VLOOKUP(E2289,'VPS1'!$J$10:$J$29,1,FALSE)</f>
        <v>#N/A</v>
      </c>
      <c r="C2289" s="131" t="str">
        <f t="shared" si="495"/>
        <v/>
      </c>
      <c r="D2289" s="132"/>
      <c r="E2289" s="132"/>
      <c r="F2289" s="55"/>
      <c r="G2289" s="132"/>
      <c r="H2289" s="132"/>
      <c r="I2289" s="132"/>
      <c r="J2289" s="132"/>
      <c r="K2289" s="132"/>
      <c r="L2289" s="133"/>
      <c r="M2289" s="134"/>
      <c r="N2289" s="132"/>
      <c r="O2289" s="132"/>
      <c r="P2289" s="134" t="str">
        <f t="shared" si="496"/>
        <v>nepildyti</v>
      </c>
      <c r="Q2289" s="135" t="str">
        <f t="shared" si="49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04"/>
        <v>0</v>
      </c>
      <c r="BH2289" s="54">
        <f t="shared" si="497"/>
        <v>0</v>
      </c>
      <c r="BI2289" s="54">
        <f t="shared" si="492"/>
        <v>0</v>
      </c>
      <c r="BJ2289" s="54">
        <f t="shared" si="505"/>
        <v>0</v>
      </c>
      <c r="BK2289" s="54">
        <f t="shared" si="493"/>
        <v>0</v>
      </c>
      <c r="BL2289" s="54">
        <f t="shared" si="498"/>
        <v>0</v>
      </c>
      <c r="BM2289" s="54">
        <f t="shared" si="499"/>
        <v>0</v>
      </c>
      <c r="BN2289" s="54" t="str">
        <f t="shared" si="500"/>
        <v>ne</v>
      </c>
      <c r="BO2289" s="54" t="str">
        <f t="shared" si="501"/>
        <v>ne</v>
      </c>
      <c r="BP2289" s="54" t="str">
        <f t="shared" si="501"/>
        <v>ne</v>
      </c>
      <c r="BQ2289" s="54" t="str">
        <f t="shared" si="502"/>
        <v>ne</v>
      </c>
      <c r="BR2289" s="54" t="str">
        <f t="shared" si="503"/>
        <v>ne</v>
      </c>
      <c r="BS2289" s="54" t="str">
        <f t="shared" si="494"/>
        <v>ne</v>
      </c>
    </row>
    <row r="2290" spans="2:71" x14ac:dyDescent="0.2">
      <c r="B2290" s="54" t="e">
        <f>VLOOKUP(E2290,'VPS1'!$J$10:$J$29,1,FALSE)</f>
        <v>#N/A</v>
      </c>
      <c r="C2290" s="131" t="str">
        <f t="shared" si="495"/>
        <v/>
      </c>
      <c r="D2290" s="132"/>
      <c r="E2290" s="132"/>
      <c r="F2290" s="55"/>
      <c r="G2290" s="132"/>
      <c r="H2290" s="132"/>
      <c r="I2290" s="132"/>
      <c r="J2290" s="132"/>
      <c r="K2290" s="132"/>
      <c r="L2290" s="133"/>
      <c r="M2290" s="134"/>
      <c r="N2290" s="132"/>
      <c r="O2290" s="132"/>
      <c r="P2290" s="134" t="str">
        <f t="shared" si="496"/>
        <v>nepildyti</v>
      </c>
      <c r="Q2290" s="135" t="str">
        <f t="shared" si="49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04"/>
        <v>0</v>
      </c>
      <c r="BH2290" s="54">
        <f t="shared" si="497"/>
        <v>0</v>
      </c>
      <c r="BI2290" s="54">
        <f t="shared" si="492"/>
        <v>0</v>
      </c>
      <c r="BJ2290" s="54">
        <f t="shared" si="505"/>
        <v>0</v>
      </c>
      <c r="BK2290" s="54">
        <f t="shared" si="493"/>
        <v>0</v>
      </c>
      <c r="BL2290" s="54">
        <f t="shared" si="498"/>
        <v>0</v>
      </c>
      <c r="BM2290" s="54">
        <f t="shared" si="499"/>
        <v>0</v>
      </c>
      <c r="BN2290" s="54" t="str">
        <f t="shared" si="500"/>
        <v>ne</v>
      </c>
      <c r="BO2290" s="54" t="str">
        <f t="shared" si="501"/>
        <v>ne</v>
      </c>
      <c r="BP2290" s="54" t="str">
        <f t="shared" si="501"/>
        <v>ne</v>
      </c>
      <c r="BQ2290" s="54" t="str">
        <f t="shared" si="502"/>
        <v>ne</v>
      </c>
      <c r="BR2290" s="54" t="str">
        <f t="shared" si="503"/>
        <v>ne</v>
      </c>
      <c r="BS2290" s="54" t="str">
        <f t="shared" si="494"/>
        <v>ne</v>
      </c>
    </row>
    <row r="2291" spans="2:71" x14ac:dyDescent="0.2">
      <c r="B2291" s="54" t="e">
        <f>VLOOKUP(E2291,'VPS1'!$J$10:$J$29,1,FALSE)</f>
        <v>#N/A</v>
      </c>
      <c r="C2291" s="131" t="str">
        <f t="shared" si="495"/>
        <v/>
      </c>
      <c r="D2291" s="132"/>
      <c r="E2291" s="132"/>
      <c r="F2291" s="55"/>
      <c r="G2291" s="132"/>
      <c r="H2291" s="132"/>
      <c r="I2291" s="132"/>
      <c r="J2291" s="132"/>
      <c r="K2291" s="132"/>
      <c r="L2291" s="133"/>
      <c r="M2291" s="134"/>
      <c r="N2291" s="132"/>
      <c r="O2291" s="132"/>
      <c r="P2291" s="134" t="str">
        <f t="shared" si="496"/>
        <v>nepildyti</v>
      </c>
      <c r="Q2291" s="135" t="str">
        <f t="shared" si="49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04"/>
        <v>0</v>
      </c>
      <c r="BH2291" s="54">
        <f t="shared" si="497"/>
        <v>0</v>
      </c>
      <c r="BI2291" s="54">
        <f t="shared" si="492"/>
        <v>0</v>
      </c>
      <c r="BJ2291" s="54">
        <f t="shared" si="505"/>
        <v>0</v>
      </c>
      <c r="BK2291" s="54">
        <f t="shared" si="493"/>
        <v>0</v>
      </c>
      <c r="BL2291" s="54">
        <f t="shared" si="498"/>
        <v>0</v>
      </c>
      <c r="BM2291" s="54">
        <f t="shared" si="499"/>
        <v>0</v>
      </c>
      <c r="BN2291" s="54" t="str">
        <f t="shared" si="500"/>
        <v>ne</v>
      </c>
      <c r="BO2291" s="54" t="str">
        <f t="shared" si="501"/>
        <v>ne</v>
      </c>
      <c r="BP2291" s="54" t="str">
        <f t="shared" si="501"/>
        <v>ne</v>
      </c>
      <c r="BQ2291" s="54" t="str">
        <f t="shared" si="502"/>
        <v>ne</v>
      </c>
      <c r="BR2291" s="54" t="str">
        <f t="shared" si="503"/>
        <v>ne</v>
      </c>
      <c r="BS2291" s="54" t="str">
        <f t="shared" si="494"/>
        <v>ne</v>
      </c>
    </row>
    <row r="2292" spans="2:71" x14ac:dyDescent="0.2">
      <c r="B2292" s="54" t="e">
        <f>VLOOKUP(E2292,'VPS1'!$J$10:$J$29,1,FALSE)</f>
        <v>#N/A</v>
      </c>
      <c r="C2292" s="131" t="str">
        <f t="shared" si="495"/>
        <v/>
      </c>
      <c r="D2292" s="132"/>
      <c r="E2292" s="132"/>
      <c r="F2292" s="55"/>
      <c r="G2292" s="132"/>
      <c r="H2292" s="132"/>
      <c r="I2292" s="132"/>
      <c r="J2292" s="132"/>
      <c r="K2292" s="132"/>
      <c r="L2292" s="133"/>
      <c r="M2292" s="134"/>
      <c r="N2292" s="132"/>
      <c r="O2292" s="132"/>
      <c r="P2292" s="134" t="str">
        <f t="shared" si="496"/>
        <v>nepildyti</v>
      </c>
      <c r="Q2292" s="135" t="str">
        <f t="shared" si="49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04"/>
        <v>0</v>
      </c>
      <c r="BH2292" s="54">
        <f t="shared" si="497"/>
        <v>0</v>
      </c>
      <c r="BI2292" s="54">
        <f t="shared" si="492"/>
        <v>0</v>
      </c>
      <c r="BJ2292" s="54">
        <f t="shared" si="505"/>
        <v>0</v>
      </c>
      <c r="BK2292" s="54">
        <f t="shared" si="493"/>
        <v>0</v>
      </c>
      <c r="BL2292" s="54">
        <f t="shared" si="498"/>
        <v>0</v>
      </c>
      <c r="BM2292" s="54">
        <f t="shared" si="499"/>
        <v>0</v>
      </c>
      <c r="BN2292" s="54" t="str">
        <f t="shared" si="500"/>
        <v>ne</v>
      </c>
      <c r="BO2292" s="54" t="str">
        <f t="shared" si="501"/>
        <v>ne</v>
      </c>
      <c r="BP2292" s="54" t="str">
        <f t="shared" si="501"/>
        <v>ne</v>
      </c>
      <c r="BQ2292" s="54" t="str">
        <f t="shared" si="502"/>
        <v>ne</v>
      </c>
      <c r="BR2292" s="54" t="str">
        <f t="shared" si="503"/>
        <v>ne</v>
      </c>
      <c r="BS2292" s="54" t="str">
        <f t="shared" si="494"/>
        <v>ne</v>
      </c>
    </row>
    <row r="2293" spans="2:71" x14ac:dyDescent="0.2">
      <c r="B2293" s="54" t="e">
        <f>VLOOKUP(E2293,'VPS1'!$J$10:$J$29,1,FALSE)</f>
        <v>#N/A</v>
      </c>
      <c r="C2293" s="131" t="str">
        <f t="shared" si="495"/>
        <v/>
      </c>
      <c r="D2293" s="132"/>
      <c r="E2293" s="132"/>
      <c r="F2293" s="55"/>
      <c r="G2293" s="132"/>
      <c r="H2293" s="132"/>
      <c r="I2293" s="132"/>
      <c r="J2293" s="132"/>
      <c r="K2293" s="132"/>
      <c r="L2293" s="133"/>
      <c r="M2293" s="134"/>
      <c r="N2293" s="132"/>
      <c r="O2293" s="132"/>
      <c r="P2293" s="134" t="str">
        <f t="shared" si="496"/>
        <v>nepildyti</v>
      </c>
      <c r="Q2293" s="135" t="str">
        <f t="shared" si="49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04"/>
        <v>0</v>
      </c>
      <c r="BH2293" s="54">
        <f t="shared" si="497"/>
        <v>0</v>
      </c>
      <c r="BI2293" s="54">
        <f t="shared" si="492"/>
        <v>0</v>
      </c>
      <c r="BJ2293" s="54">
        <f t="shared" si="505"/>
        <v>0</v>
      </c>
      <c r="BK2293" s="54">
        <f t="shared" si="493"/>
        <v>0</v>
      </c>
      <c r="BL2293" s="54">
        <f t="shared" si="498"/>
        <v>0</v>
      </c>
      <c r="BM2293" s="54">
        <f t="shared" si="499"/>
        <v>0</v>
      </c>
      <c r="BN2293" s="54" t="str">
        <f t="shared" si="500"/>
        <v>ne</v>
      </c>
      <c r="BO2293" s="54" t="str">
        <f t="shared" si="501"/>
        <v>ne</v>
      </c>
      <c r="BP2293" s="54" t="str">
        <f t="shared" si="501"/>
        <v>ne</v>
      </c>
      <c r="BQ2293" s="54" t="str">
        <f t="shared" si="502"/>
        <v>ne</v>
      </c>
      <c r="BR2293" s="54" t="str">
        <f t="shared" si="503"/>
        <v>ne</v>
      </c>
      <c r="BS2293" s="54" t="str">
        <f t="shared" si="494"/>
        <v>ne</v>
      </c>
    </row>
    <row r="2294" spans="2:71" x14ac:dyDescent="0.2">
      <c r="B2294" s="54" t="e">
        <f>VLOOKUP(E2294,'VPS1'!$J$10:$J$29,1,FALSE)</f>
        <v>#N/A</v>
      </c>
      <c r="C2294" s="131" t="str">
        <f t="shared" si="495"/>
        <v/>
      </c>
      <c r="D2294" s="132"/>
      <c r="E2294" s="132"/>
      <c r="F2294" s="55"/>
      <c r="G2294" s="132"/>
      <c r="H2294" s="132"/>
      <c r="I2294" s="132"/>
      <c r="J2294" s="132"/>
      <c r="K2294" s="132"/>
      <c r="L2294" s="133"/>
      <c r="M2294" s="134"/>
      <c r="N2294" s="132"/>
      <c r="O2294" s="132"/>
      <c r="P2294" s="134" t="str">
        <f t="shared" si="496"/>
        <v>nepildyti</v>
      </c>
      <c r="Q2294" s="135" t="str">
        <f t="shared" si="49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04"/>
        <v>0</v>
      </c>
      <c r="BH2294" s="54">
        <f t="shared" si="497"/>
        <v>0</v>
      </c>
      <c r="BI2294" s="54">
        <f t="shared" si="492"/>
        <v>0</v>
      </c>
      <c r="BJ2294" s="54">
        <f t="shared" si="505"/>
        <v>0</v>
      </c>
      <c r="BK2294" s="54">
        <f t="shared" si="493"/>
        <v>0</v>
      </c>
      <c r="BL2294" s="54">
        <f t="shared" si="498"/>
        <v>0</v>
      </c>
      <c r="BM2294" s="54">
        <f t="shared" si="499"/>
        <v>0</v>
      </c>
      <c r="BN2294" s="54" t="str">
        <f t="shared" si="500"/>
        <v>ne</v>
      </c>
      <c r="BO2294" s="54" t="str">
        <f t="shared" si="501"/>
        <v>ne</v>
      </c>
      <c r="BP2294" s="54" t="str">
        <f t="shared" si="501"/>
        <v>ne</v>
      </c>
      <c r="BQ2294" s="54" t="str">
        <f t="shared" si="502"/>
        <v>ne</v>
      </c>
      <c r="BR2294" s="54" t="str">
        <f t="shared" si="503"/>
        <v>ne</v>
      </c>
      <c r="BS2294" s="54" t="str">
        <f t="shared" si="494"/>
        <v>ne</v>
      </c>
    </row>
    <row r="2295" spans="2:71" x14ac:dyDescent="0.2">
      <c r="B2295" s="54" t="e">
        <f>VLOOKUP(E2295,'VPS1'!$J$10:$J$29,1,FALSE)</f>
        <v>#N/A</v>
      </c>
      <c r="C2295" s="131" t="str">
        <f t="shared" si="495"/>
        <v/>
      </c>
      <c r="D2295" s="132"/>
      <c r="E2295" s="132"/>
      <c r="F2295" s="55"/>
      <c r="G2295" s="132"/>
      <c r="H2295" s="132"/>
      <c r="I2295" s="132"/>
      <c r="J2295" s="132"/>
      <c r="K2295" s="132"/>
      <c r="L2295" s="133"/>
      <c r="M2295" s="134"/>
      <c r="N2295" s="132"/>
      <c r="O2295" s="132"/>
      <c r="P2295" s="134" t="str">
        <f t="shared" si="496"/>
        <v>nepildyti</v>
      </c>
      <c r="Q2295" s="135" t="str">
        <f t="shared" si="49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04"/>
        <v>0</v>
      </c>
      <c r="BH2295" s="54">
        <f t="shared" si="497"/>
        <v>0</v>
      </c>
      <c r="BI2295" s="54">
        <f t="shared" si="492"/>
        <v>0</v>
      </c>
      <c r="BJ2295" s="54">
        <f t="shared" si="505"/>
        <v>0</v>
      </c>
      <c r="BK2295" s="54">
        <f t="shared" si="493"/>
        <v>0</v>
      </c>
      <c r="BL2295" s="54">
        <f t="shared" si="498"/>
        <v>0</v>
      </c>
      <c r="BM2295" s="54">
        <f t="shared" si="499"/>
        <v>0</v>
      </c>
      <c r="BN2295" s="54" t="str">
        <f t="shared" si="500"/>
        <v>ne</v>
      </c>
      <c r="BO2295" s="54" t="str">
        <f t="shared" si="501"/>
        <v>ne</v>
      </c>
      <c r="BP2295" s="54" t="str">
        <f t="shared" si="501"/>
        <v>ne</v>
      </c>
      <c r="BQ2295" s="54" t="str">
        <f t="shared" si="502"/>
        <v>ne</v>
      </c>
      <c r="BR2295" s="54" t="str">
        <f t="shared" si="503"/>
        <v>ne</v>
      </c>
      <c r="BS2295" s="54" t="str">
        <f t="shared" si="494"/>
        <v>ne</v>
      </c>
    </row>
    <row r="2296" spans="2:71" x14ac:dyDescent="0.2">
      <c r="B2296" s="54" t="e">
        <f>VLOOKUP(E2296,'VPS1'!$J$10:$J$29,1,FALSE)</f>
        <v>#N/A</v>
      </c>
      <c r="C2296" s="131" t="str">
        <f t="shared" si="495"/>
        <v/>
      </c>
      <c r="D2296" s="132"/>
      <c r="E2296" s="132"/>
      <c r="F2296" s="55"/>
      <c r="G2296" s="132"/>
      <c r="H2296" s="132"/>
      <c r="I2296" s="132"/>
      <c r="J2296" s="132"/>
      <c r="K2296" s="132"/>
      <c r="L2296" s="133"/>
      <c r="M2296" s="134"/>
      <c r="N2296" s="132"/>
      <c r="O2296" s="132"/>
      <c r="P2296" s="134" t="str">
        <f t="shared" si="496"/>
        <v>nepildyti</v>
      </c>
      <c r="Q2296" s="135" t="str">
        <f t="shared" si="49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04"/>
        <v>0</v>
      </c>
      <c r="BH2296" s="54">
        <f t="shared" si="497"/>
        <v>0</v>
      </c>
      <c r="BI2296" s="54">
        <f t="shared" si="492"/>
        <v>0</v>
      </c>
      <c r="BJ2296" s="54">
        <f t="shared" si="505"/>
        <v>0</v>
      </c>
      <c r="BK2296" s="54">
        <f t="shared" si="493"/>
        <v>0</v>
      </c>
      <c r="BL2296" s="54">
        <f t="shared" si="498"/>
        <v>0</v>
      </c>
      <c r="BM2296" s="54">
        <f t="shared" si="499"/>
        <v>0</v>
      </c>
      <c r="BN2296" s="54" t="str">
        <f t="shared" si="500"/>
        <v>ne</v>
      </c>
      <c r="BO2296" s="54" t="str">
        <f t="shared" si="501"/>
        <v>ne</v>
      </c>
      <c r="BP2296" s="54" t="str">
        <f t="shared" si="501"/>
        <v>ne</v>
      </c>
      <c r="BQ2296" s="54" t="str">
        <f t="shared" si="502"/>
        <v>ne</v>
      </c>
      <c r="BR2296" s="54" t="str">
        <f t="shared" si="503"/>
        <v>ne</v>
      </c>
      <c r="BS2296" s="54" t="str">
        <f t="shared" si="494"/>
        <v>ne</v>
      </c>
    </row>
    <row r="2297" spans="2:71" x14ac:dyDescent="0.2">
      <c r="B2297" s="54" t="e">
        <f>VLOOKUP(E2297,'VPS1'!$J$10:$J$29,1,FALSE)</f>
        <v>#N/A</v>
      </c>
      <c r="C2297" s="131" t="str">
        <f t="shared" si="495"/>
        <v/>
      </c>
      <c r="D2297" s="132"/>
      <c r="E2297" s="132"/>
      <c r="F2297" s="55"/>
      <c r="G2297" s="132"/>
      <c r="H2297" s="132"/>
      <c r="I2297" s="132"/>
      <c r="J2297" s="132"/>
      <c r="K2297" s="132"/>
      <c r="L2297" s="133"/>
      <c r="M2297" s="134"/>
      <c r="N2297" s="132"/>
      <c r="O2297" s="132"/>
      <c r="P2297" s="134" t="str">
        <f t="shared" si="496"/>
        <v>nepildyti</v>
      </c>
      <c r="Q2297" s="135" t="str">
        <f t="shared" si="49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04"/>
        <v>0</v>
      </c>
      <c r="BH2297" s="54">
        <f t="shared" si="497"/>
        <v>0</v>
      </c>
      <c r="BI2297" s="54">
        <f t="shared" si="492"/>
        <v>0</v>
      </c>
      <c r="BJ2297" s="54">
        <f t="shared" si="505"/>
        <v>0</v>
      </c>
      <c r="BK2297" s="54">
        <f t="shared" si="493"/>
        <v>0</v>
      </c>
      <c r="BL2297" s="54">
        <f t="shared" si="498"/>
        <v>0</v>
      </c>
      <c r="BM2297" s="54">
        <f t="shared" si="499"/>
        <v>0</v>
      </c>
      <c r="BN2297" s="54" t="str">
        <f t="shared" si="500"/>
        <v>ne</v>
      </c>
      <c r="BO2297" s="54" t="str">
        <f t="shared" si="501"/>
        <v>ne</v>
      </c>
      <c r="BP2297" s="54" t="str">
        <f t="shared" si="501"/>
        <v>ne</v>
      </c>
      <c r="BQ2297" s="54" t="str">
        <f t="shared" si="502"/>
        <v>ne</v>
      </c>
      <c r="BR2297" s="54" t="str">
        <f t="shared" si="503"/>
        <v>ne</v>
      </c>
      <c r="BS2297" s="54" t="str">
        <f t="shared" si="494"/>
        <v>ne</v>
      </c>
    </row>
    <row r="2298" spans="2:71" x14ac:dyDescent="0.2">
      <c r="B2298" s="54" t="e">
        <f>VLOOKUP(E2298,'VPS1'!$J$10:$J$29,1,FALSE)</f>
        <v>#N/A</v>
      </c>
      <c r="C2298" s="131" t="str">
        <f t="shared" si="495"/>
        <v/>
      </c>
      <c r="D2298" s="132"/>
      <c r="E2298" s="132"/>
      <c r="F2298" s="55"/>
      <c r="G2298" s="132"/>
      <c r="H2298" s="132"/>
      <c r="I2298" s="132"/>
      <c r="J2298" s="132"/>
      <c r="K2298" s="132"/>
      <c r="L2298" s="133"/>
      <c r="M2298" s="134"/>
      <c r="N2298" s="132"/>
      <c r="O2298" s="132"/>
      <c r="P2298" s="134" t="str">
        <f t="shared" si="496"/>
        <v>nepildyti</v>
      </c>
      <c r="Q2298" s="135" t="str">
        <f t="shared" si="49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04"/>
        <v>0</v>
      </c>
      <c r="BH2298" s="54">
        <f t="shared" si="497"/>
        <v>0</v>
      </c>
      <c r="BI2298" s="54">
        <f t="shared" si="492"/>
        <v>0</v>
      </c>
      <c r="BJ2298" s="54">
        <f t="shared" si="505"/>
        <v>0</v>
      </c>
      <c r="BK2298" s="54">
        <f t="shared" si="493"/>
        <v>0</v>
      </c>
      <c r="BL2298" s="54">
        <f t="shared" si="498"/>
        <v>0</v>
      </c>
      <c r="BM2298" s="54">
        <f t="shared" si="499"/>
        <v>0</v>
      </c>
      <c r="BN2298" s="54" t="str">
        <f t="shared" si="500"/>
        <v>ne</v>
      </c>
      <c r="BO2298" s="54" t="str">
        <f t="shared" si="501"/>
        <v>ne</v>
      </c>
      <c r="BP2298" s="54" t="str">
        <f t="shared" si="501"/>
        <v>ne</v>
      </c>
      <c r="BQ2298" s="54" t="str">
        <f t="shared" si="502"/>
        <v>ne</v>
      </c>
      <c r="BR2298" s="54" t="str">
        <f t="shared" si="503"/>
        <v>ne</v>
      </c>
      <c r="BS2298" s="54" t="str">
        <f t="shared" si="494"/>
        <v>ne</v>
      </c>
    </row>
    <row r="2299" spans="2:71" x14ac:dyDescent="0.2">
      <c r="B2299" s="54" t="e">
        <f>VLOOKUP(E2299,'VPS1'!$J$10:$J$29,1,FALSE)</f>
        <v>#N/A</v>
      </c>
      <c r="C2299" s="131" t="str">
        <f t="shared" si="495"/>
        <v/>
      </c>
      <c r="D2299" s="132"/>
      <c r="E2299" s="132"/>
      <c r="F2299" s="55"/>
      <c r="G2299" s="132"/>
      <c r="H2299" s="132"/>
      <c r="I2299" s="132"/>
      <c r="J2299" s="132"/>
      <c r="K2299" s="132"/>
      <c r="L2299" s="133"/>
      <c r="M2299" s="134"/>
      <c r="N2299" s="132"/>
      <c r="O2299" s="132"/>
      <c r="P2299" s="134" t="str">
        <f t="shared" si="496"/>
        <v>nepildyti</v>
      </c>
      <c r="Q2299" s="135" t="str">
        <f t="shared" si="49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04"/>
        <v>0</v>
      </c>
      <c r="BH2299" s="54">
        <f t="shared" si="497"/>
        <v>0</v>
      </c>
      <c r="BI2299" s="54">
        <f t="shared" si="492"/>
        <v>0</v>
      </c>
      <c r="BJ2299" s="54">
        <f t="shared" si="505"/>
        <v>0</v>
      </c>
      <c r="BK2299" s="54">
        <f t="shared" si="493"/>
        <v>0</v>
      </c>
      <c r="BL2299" s="54">
        <f t="shared" si="498"/>
        <v>0</v>
      </c>
      <c r="BM2299" s="54">
        <f t="shared" si="499"/>
        <v>0</v>
      </c>
      <c r="BN2299" s="54" t="str">
        <f t="shared" si="500"/>
        <v>ne</v>
      </c>
      <c r="BO2299" s="54" t="str">
        <f t="shared" si="501"/>
        <v>ne</v>
      </c>
      <c r="BP2299" s="54" t="str">
        <f t="shared" si="501"/>
        <v>ne</v>
      </c>
      <c r="BQ2299" s="54" t="str">
        <f t="shared" si="502"/>
        <v>ne</v>
      </c>
      <c r="BR2299" s="54" t="str">
        <f t="shared" si="503"/>
        <v>ne</v>
      </c>
      <c r="BS2299" s="54" t="str">
        <f t="shared" si="494"/>
        <v>ne</v>
      </c>
    </row>
    <row r="2300" spans="2:71" x14ac:dyDescent="0.2">
      <c r="B2300" s="54" t="e">
        <f>VLOOKUP(E2300,'VPS1'!$J$10:$J$29,1,FALSE)</f>
        <v>#N/A</v>
      </c>
      <c r="C2300" s="131" t="str">
        <f t="shared" si="495"/>
        <v/>
      </c>
      <c r="D2300" s="132"/>
      <c r="E2300" s="132"/>
      <c r="F2300" s="55"/>
      <c r="G2300" s="132"/>
      <c r="H2300" s="132"/>
      <c r="I2300" s="132"/>
      <c r="J2300" s="132"/>
      <c r="K2300" s="132"/>
      <c r="L2300" s="133"/>
      <c r="M2300" s="134"/>
      <c r="N2300" s="132"/>
      <c r="O2300" s="132"/>
      <c r="P2300" s="134" t="str">
        <f t="shared" si="496"/>
        <v>nepildyti</v>
      </c>
      <c r="Q2300" s="135" t="str">
        <f t="shared" si="49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04"/>
        <v>0</v>
      </c>
      <c r="BH2300" s="54">
        <f t="shared" si="497"/>
        <v>0</v>
      </c>
      <c r="BI2300" s="54">
        <f t="shared" si="492"/>
        <v>0</v>
      </c>
      <c r="BJ2300" s="54">
        <f t="shared" si="505"/>
        <v>0</v>
      </c>
      <c r="BK2300" s="54">
        <f t="shared" si="493"/>
        <v>0</v>
      </c>
      <c r="BL2300" s="54">
        <f t="shared" si="498"/>
        <v>0</v>
      </c>
      <c r="BM2300" s="54">
        <f t="shared" si="499"/>
        <v>0</v>
      </c>
      <c r="BN2300" s="54" t="str">
        <f t="shared" si="500"/>
        <v>ne</v>
      </c>
      <c r="BO2300" s="54" t="str">
        <f t="shared" si="501"/>
        <v>ne</v>
      </c>
      <c r="BP2300" s="54" t="str">
        <f t="shared" si="501"/>
        <v>ne</v>
      </c>
      <c r="BQ2300" s="54" t="str">
        <f t="shared" si="502"/>
        <v>ne</v>
      </c>
      <c r="BR2300" s="54" t="str">
        <f t="shared" si="503"/>
        <v>ne</v>
      </c>
      <c r="BS2300" s="54" t="str">
        <f t="shared" si="494"/>
        <v>ne</v>
      </c>
    </row>
    <row r="2301" spans="2:71" x14ac:dyDescent="0.2">
      <c r="B2301" s="54" t="e">
        <f>VLOOKUP(E2301,'VPS1'!$J$10:$J$29,1,FALSE)</f>
        <v>#N/A</v>
      </c>
      <c r="C2301" s="131" t="str">
        <f t="shared" si="495"/>
        <v/>
      </c>
      <c r="D2301" s="132"/>
      <c r="E2301" s="132"/>
      <c r="F2301" s="55"/>
      <c r="G2301" s="132"/>
      <c r="H2301" s="132"/>
      <c r="I2301" s="132"/>
      <c r="J2301" s="132"/>
      <c r="K2301" s="132"/>
      <c r="L2301" s="133"/>
      <c r="M2301" s="134"/>
      <c r="N2301" s="132"/>
      <c r="O2301" s="132"/>
      <c r="P2301" s="134" t="str">
        <f t="shared" si="496"/>
        <v>nepildyti</v>
      </c>
      <c r="Q2301" s="135" t="str">
        <f t="shared" si="49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04"/>
        <v>0</v>
      </c>
      <c r="BH2301" s="54">
        <f t="shared" si="497"/>
        <v>0</v>
      </c>
      <c r="BI2301" s="54">
        <f t="shared" si="492"/>
        <v>0</v>
      </c>
      <c r="BJ2301" s="54">
        <f t="shared" si="505"/>
        <v>0</v>
      </c>
      <c r="BK2301" s="54">
        <f t="shared" si="493"/>
        <v>0</v>
      </c>
      <c r="BL2301" s="54">
        <f t="shared" si="498"/>
        <v>0</v>
      </c>
      <c r="BM2301" s="54">
        <f t="shared" si="499"/>
        <v>0</v>
      </c>
      <c r="BN2301" s="54" t="str">
        <f t="shared" si="500"/>
        <v>ne</v>
      </c>
      <c r="BO2301" s="54" t="str">
        <f t="shared" si="501"/>
        <v>ne</v>
      </c>
      <c r="BP2301" s="54" t="str">
        <f t="shared" si="501"/>
        <v>ne</v>
      </c>
      <c r="BQ2301" s="54" t="str">
        <f t="shared" si="502"/>
        <v>ne</v>
      </c>
      <c r="BR2301" s="54" t="str">
        <f t="shared" si="503"/>
        <v>ne</v>
      </c>
      <c r="BS2301" s="54" t="str">
        <f t="shared" si="494"/>
        <v>ne</v>
      </c>
    </row>
    <row r="2302" spans="2:71" x14ac:dyDescent="0.2">
      <c r="B2302" s="54" t="e">
        <f>VLOOKUP(E2302,'VPS1'!$J$10:$J$29,1,FALSE)</f>
        <v>#N/A</v>
      </c>
      <c r="C2302" s="131" t="str">
        <f t="shared" si="495"/>
        <v/>
      </c>
      <c r="D2302" s="132"/>
      <c r="E2302" s="132"/>
      <c r="F2302" s="55"/>
      <c r="G2302" s="132"/>
      <c r="H2302" s="132"/>
      <c r="I2302" s="132"/>
      <c r="J2302" s="132"/>
      <c r="K2302" s="132"/>
      <c r="L2302" s="133"/>
      <c r="M2302" s="134"/>
      <c r="N2302" s="132"/>
      <c r="O2302" s="132"/>
      <c r="P2302" s="134" t="str">
        <f t="shared" si="496"/>
        <v>nepildyti</v>
      </c>
      <c r="Q2302" s="135" t="str">
        <f t="shared" si="49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04"/>
        <v>0</v>
      </c>
      <c r="BH2302" s="54">
        <f t="shared" si="497"/>
        <v>0</v>
      </c>
      <c r="BI2302" s="54">
        <f t="shared" si="492"/>
        <v>0</v>
      </c>
      <c r="BJ2302" s="54">
        <f t="shared" si="505"/>
        <v>0</v>
      </c>
      <c r="BK2302" s="54">
        <f t="shared" si="493"/>
        <v>0</v>
      </c>
      <c r="BL2302" s="54">
        <f t="shared" si="498"/>
        <v>0</v>
      </c>
      <c r="BM2302" s="54">
        <f t="shared" si="499"/>
        <v>0</v>
      </c>
      <c r="BN2302" s="54" t="str">
        <f t="shared" si="500"/>
        <v>ne</v>
      </c>
      <c r="BO2302" s="54" t="str">
        <f t="shared" si="501"/>
        <v>ne</v>
      </c>
      <c r="BP2302" s="54" t="str">
        <f t="shared" si="501"/>
        <v>ne</v>
      </c>
      <c r="BQ2302" s="54" t="str">
        <f t="shared" si="502"/>
        <v>ne</v>
      </c>
      <c r="BR2302" s="54" t="str">
        <f t="shared" si="503"/>
        <v>ne</v>
      </c>
      <c r="BS2302" s="54" t="str">
        <f t="shared" si="494"/>
        <v>ne</v>
      </c>
    </row>
    <row r="2303" spans="2:71" x14ac:dyDescent="0.2">
      <c r="B2303" s="54" t="e">
        <f>VLOOKUP(E2303,'VPS1'!$J$10:$J$29,1,FALSE)</f>
        <v>#N/A</v>
      </c>
      <c r="C2303" s="131" t="str">
        <f t="shared" si="495"/>
        <v/>
      </c>
      <c r="D2303" s="132"/>
      <c r="E2303" s="132"/>
      <c r="F2303" s="55"/>
      <c r="G2303" s="132"/>
      <c r="H2303" s="132"/>
      <c r="I2303" s="132"/>
      <c r="J2303" s="132"/>
      <c r="K2303" s="132"/>
      <c r="L2303" s="133"/>
      <c r="M2303" s="134"/>
      <c r="N2303" s="132"/>
      <c r="O2303" s="132"/>
      <c r="P2303" s="134" t="str">
        <f t="shared" si="496"/>
        <v>nepildyti</v>
      </c>
      <c r="Q2303" s="135" t="str">
        <f t="shared" si="49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04"/>
        <v>0</v>
      </c>
      <c r="BH2303" s="54">
        <f t="shared" si="497"/>
        <v>0</v>
      </c>
      <c r="BI2303" s="54">
        <f t="shared" si="492"/>
        <v>0</v>
      </c>
      <c r="BJ2303" s="54">
        <f t="shared" si="505"/>
        <v>0</v>
      </c>
      <c r="BK2303" s="54">
        <f t="shared" si="493"/>
        <v>0</v>
      </c>
      <c r="BL2303" s="54">
        <f t="shared" si="498"/>
        <v>0</v>
      </c>
      <c r="BM2303" s="54">
        <f t="shared" si="499"/>
        <v>0</v>
      </c>
      <c r="BN2303" s="54" t="str">
        <f t="shared" si="500"/>
        <v>ne</v>
      </c>
      <c r="BO2303" s="54" t="str">
        <f t="shared" si="501"/>
        <v>ne</v>
      </c>
      <c r="BP2303" s="54" t="str">
        <f t="shared" si="501"/>
        <v>ne</v>
      </c>
      <c r="BQ2303" s="54" t="str">
        <f t="shared" si="502"/>
        <v>ne</v>
      </c>
      <c r="BR2303" s="54" t="str">
        <f t="shared" si="503"/>
        <v>ne</v>
      </c>
      <c r="BS2303" s="54" t="str">
        <f t="shared" si="494"/>
        <v>ne</v>
      </c>
    </row>
    <row r="2304" spans="2:71" x14ac:dyDescent="0.2">
      <c r="B2304" s="54" t="e">
        <f>VLOOKUP(E2304,'VPS1'!$J$10:$J$29,1,FALSE)</f>
        <v>#N/A</v>
      </c>
      <c r="C2304" s="131" t="str">
        <f t="shared" si="495"/>
        <v/>
      </c>
      <c r="D2304" s="132"/>
      <c r="E2304" s="132"/>
      <c r="F2304" s="55"/>
      <c r="G2304" s="132"/>
      <c r="H2304" s="132"/>
      <c r="I2304" s="132"/>
      <c r="J2304" s="132"/>
      <c r="K2304" s="132"/>
      <c r="L2304" s="133"/>
      <c r="M2304" s="134"/>
      <c r="N2304" s="132"/>
      <c r="O2304" s="132"/>
      <c r="P2304" s="134" t="str">
        <f t="shared" si="496"/>
        <v>nepildyti</v>
      </c>
      <c r="Q2304" s="135" t="str">
        <f t="shared" si="49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04"/>
        <v>0</v>
      </c>
      <c r="BH2304" s="54">
        <f t="shared" si="497"/>
        <v>0</v>
      </c>
      <c r="BI2304" s="54">
        <f t="shared" si="492"/>
        <v>0</v>
      </c>
      <c r="BJ2304" s="54">
        <f t="shared" si="505"/>
        <v>0</v>
      </c>
      <c r="BK2304" s="54">
        <f t="shared" si="493"/>
        <v>0</v>
      </c>
      <c r="BL2304" s="54">
        <f t="shared" si="498"/>
        <v>0</v>
      </c>
      <c r="BM2304" s="54">
        <f t="shared" si="499"/>
        <v>0</v>
      </c>
      <c r="BN2304" s="54" t="str">
        <f t="shared" si="500"/>
        <v>ne</v>
      </c>
      <c r="BO2304" s="54" t="str">
        <f t="shared" si="501"/>
        <v>ne</v>
      </c>
      <c r="BP2304" s="54" t="str">
        <f t="shared" si="501"/>
        <v>ne</v>
      </c>
      <c r="BQ2304" s="54" t="str">
        <f t="shared" si="502"/>
        <v>ne</v>
      </c>
      <c r="BR2304" s="54" t="str">
        <f t="shared" si="503"/>
        <v>ne</v>
      </c>
      <c r="BS2304" s="54" t="str">
        <f t="shared" si="494"/>
        <v>ne</v>
      </c>
    </row>
    <row r="2305" spans="2:71" x14ac:dyDescent="0.2">
      <c r="B2305" s="54" t="e">
        <f>VLOOKUP(E2305,'VPS1'!$J$10:$J$29,1,FALSE)</f>
        <v>#N/A</v>
      </c>
      <c r="C2305" s="131" t="str">
        <f t="shared" si="495"/>
        <v/>
      </c>
      <c r="D2305" s="132"/>
      <c r="E2305" s="132"/>
      <c r="F2305" s="55"/>
      <c r="G2305" s="132"/>
      <c r="H2305" s="132"/>
      <c r="I2305" s="132"/>
      <c r="J2305" s="132"/>
      <c r="K2305" s="132"/>
      <c r="L2305" s="133"/>
      <c r="M2305" s="134"/>
      <c r="N2305" s="132"/>
      <c r="O2305" s="132"/>
      <c r="P2305" s="134" t="str">
        <f t="shared" si="496"/>
        <v>nepildyti</v>
      </c>
      <c r="Q2305" s="135" t="str">
        <f t="shared" si="49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04"/>
        <v>0</v>
      </c>
      <c r="BH2305" s="54">
        <f t="shared" si="497"/>
        <v>0</v>
      </c>
      <c r="BI2305" s="54">
        <f t="shared" si="492"/>
        <v>0</v>
      </c>
      <c r="BJ2305" s="54">
        <f t="shared" si="505"/>
        <v>0</v>
      </c>
      <c r="BK2305" s="54">
        <f t="shared" si="493"/>
        <v>0</v>
      </c>
      <c r="BL2305" s="54">
        <f t="shared" si="498"/>
        <v>0</v>
      </c>
      <c r="BM2305" s="54">
        <f t="shared" si="499"/>
        <v>0</v>
      </c>
      <c r="BN2305" s="54" t="str">
        <f t="shared" si="500"/>
        <v>ne</v>
      </c>
      <c r="BO2305" s="54" t="str">
        <f t="shared" si="501"/>
        <v>ne</v>
      </c>
      <c r="BP2305" s="54" t="str">
        <f t="shared" si="501"/>
        <v>ne</v>
      </c>
      <c r="BQ2305" s="54" t="str">
        <f t="shared" si="502"/>
        <v>ne</v>
      </c>
      <c r="BR2305" s="54" t="str">
        <f t="shared" si="503"/>
        <v>ne</v>
      </c>
      <c r="BS2305" s="54" t="str">
        <f t="shared" si="494"/>
        <v>ne</v>
      </c>
    </row>
    <row r="2306" spans="2:71" x14ac:dyDescent="0.2">
      <c r="B2306" s="54" t="e">
        <f>VLOOKUP(E2306,'VPS1'!$J$10:$J$29,1,FALSE)</f>
        <v>#N/A</v>
      </c>
      <c r="C2306" s="131" t="str">
        <f t="shared" si="495"/>
        <v/>
      </c>
      <c r="D2306" s="132"/>
      <c r="E2306" s="132"/>
      <c r="F2306" s="55"/>
      <c r="G2306" s="132"/>
      <c r="H2306" s="132"/>
      <c r="I2306" s="132"/>
      <c r="J2306" s="132"/>
      <c r="K2306" s="132"/>
      <c r="L2306" s="133"/>
      <c r="M2306" s="134"/>
      <c r="N2306" s="132"/>
      <c r="O2306" s="132"/>
      <c r="P2306" s="134" t="str">
        <f t="shared" si="496"/>
        <v>nepildyti</v>
      </c>
      <c r="Q2306" s="135" t="str">
        <f t="shared" si="49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04"/>
        <v>0</v>
      </c>
      <c r="BH2306" s="54">
        <f t="shared" si="497"/>
        <v>0</v>
      </c>
      <c r="BI2306" s="54">
        <f t="shared" si="492"/>
        <v>0</v>
      </c>
      <c r="BJ2306" s="54">
        <f t="shared" si="505"/>
        <v>0</v>
      </c>
      <c r="BK2306" s="54">
        <f t="shared" si="493"/>
        <v>0</v>
      </c>
      <c r="BL2306" s="54">
        <f t="shared" si="498"/>
        <v>0</v>
      </c>
      <c r="BM2306" s="54">
        <f t="shared" si="499"/>
        <v>0</v>
      </c>
      <c r="BN2306" s="54" t="str">
        <f t="shared" si="500"/>
        <v>ne</v>
      </c>
      <c r="BO2306" s="54" t="str">
        <f t="shared" si="501"/>
        <v>ne</v>
      </c>
      <c r="BP2306" s="54" t="str">
        <f t="shared" si="501"/>
        <v>ne</v>
      </c>
      <c r="BQ2306" s="54" t="str">
        <f t="shared" si="502"/>
        <v>ne</v>
      </c>
      <c r="BR2306" s="54" t="str">
        <f t="shared" si="503"/>
        <v>ne</v>
      </c>
      <c r="BS2306" s="54" t="str">
        <f t="shared" si="494"/>
        <v>ne</v>
      </c>
    </row>
    <row r="2307" spans="2:71" x14ac:dyDescent="0.2">
      <c r="B2307" s="54" t="e">
        <f>VLOOKUP(E2307,'VPS1'!$J$10:$J$29,1,FALSE)</f>
        <v>#N/A</v>
      </c>
      <c r="C2307" s="131" t="str">
        <f t="shared" si="495"/>
        <v/>
      </c>
      <c r="D2307" s="132"/>
      <c r="E2307" s="132"/>
      <c r="F2307" s="55"/>
      <c r="G2307" s="132"/>
      <c r="H2307" s="132"/>
      <c r="I2307" s="132"/>
      <c r="J2307" s="132"/>
      <c r="K2307" s="132"/>
      <c r="L2307" s="133"/>
      <c r="M2307" s="134"/>
      <c r="N2307" s="132"/>
      <c r="O2307" s="132"/>
      <c r="P2307" s="134" t="str">
        <f t="shared" si="496"/>
        <v>nepildyti</v>
      </c>
      <c r="Q2307" s="135" t="str">
        <f t="shared" si="49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04"/>
        <v>0</v>
      </c>
      <c r="BH2307" s="54">
        <f t="shared" si="497"/>
        <v>0</v>
      </c>
      <c r="BI2307" s="54">
        <f t="shared" si="492"/>
        <v>0</v>
      </c>
      <c r="BJ2307" s="54">
        <f t="shared" si="505"/>
        <v>0</v>
      </c>
      <c r="BK2307" s="54">
        <f t="shared" si="493"/>
        <v>0</v>
      </c>
      <c r="BL2307" s="54">
        <f t="shared" si="498"/>
        <v>0</v>
      </c>
      <c r="BM2307" s="54">
        <f t="shared" si="499"/>
        <v>0</v>
      </c>
      <c r="BN2307" s="54" t="str">
        <f t="shared" si="500"/>
        <v>ne</v>
      </c>
      <c r="BO2307" s="54" t="str">
        <f t="shared" si="501"/>
        <v>ne</v>
      </c>
      <c r="BP2307" s="54" t="str">
        <f t="shared" si="501"/>
        <v>ne</v>
      </c>
      <c r="BQ2307" s="54" t="str">
        <f t="shared" si="502"/>
        <v>ne</v>
      </c>
      <c r="BR2307" s="54" t="str">
        <f t="shared" si="503"/>
        <v>ne</v>
      </c>
      <c r="BS2307" s="54" t="str">
        <f t="shared" si="494"/>
        <v>ne</v>
      </c>
    </row>
    <row r="2308" spans="2:71" x14ac:dyDescent="0.2">
      <c r="B2308" s="54" t="e">
        <f>VLOOKUP(E2308,'VPS1'!$J$10:$J$29,1,FALSE)</f>
        <v>#N/A</v>
      </c>
      <c r="C2308" s="131" t="str">
        <f t="shared" si="495"/>
        <v/>
      </c>
      <c r="D2308" s="132"/>
      <c r="E2308" s="132"/>
      <c r="F2308" s="55"/>
      <c r="G2308" s="132"/>
      <c r="H2308" s="132"/>
      <c r="I2308" s="132"/>
      <c r="J2308" s="132"/>
      <c r="K2308" s="132"/>
      <c r="L2308" s="133"/>
      <c r="M2308" s="134"/>
      <c r="N2308" s="132"/>
      <c r="O2308" s="132"/>
      <c r="P2308" s="134" t="str">
        <f t="shared" si="496"/>
        <v>nepildyti</v>
      </c>
      <c r="Q2308" s="135" t="str">
        <f t="shared" si="49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04"/>
        <v>0</v>
      </c>
      <c r="BH2308" s="54">
        <f t="shared" si="497"/>
        <v>0</v>
      </c>
      <c r="BI2308" s="54">
        <f t="shared" si="492"/>
        <v>0</v>
      </c>
      <c r="BJ2308" s="54">
        <f t="shared" si="505"/>
        <v>0</v>
      </c>
      <c r="BK2308" s="54">
        <f t="shared" si="493"/>
        <v>0</v>
      </c>
      <c r="BL2308" s="54">
        <f t="shared" si="498"/>
        <v>0</v>
      </c>
      <c r="BM2308" s="54">
        <f t="shared" si="499"/>
        <v>0</v>
      </c>
      <c r="BN2308" s="54" t="str">
        <f t="shared" si="500"/>
        <v>ne</v>
      </c>
      <c r="BO2308" s="54" t="str">
        <f t="shared" si="501"/>
        <v>ne</v>
      </c>
      <c r="BP2308" s="54" t="str">
        <f t="shared" si="501"/>
        <v>ne</v>
      </c>
      <c r="BQ2308" s="54" t="str">
        <f t="shared" si="502"/>
        <v>ne</v>
      </c>
      <c r="BR2308" s="54" t="str">
        <f t="shared" si="503"/>
        <v>ne</v>
      </c>
      <c r="BS2308" s="54" t="str">
        <f t="shared" si="494"/>
        <v>ne</v>
      </c>
    </row>
    <row r="2309" spans="2:71" x14ac:dyDescent="0.2">
      <c r="B2309" s="54" t="e">
        <f>VLOOKUP(E2309,'VPS1'!$J$10:$J$29,1,FALSE)</f>
        <v>#N/A</v>
      </c>
      <c r="C2309" s="131" t="str">
        <f t="shared" si="495"/>
        <v/>
      </c>
      <c r="D2309" s="132"/>
      <c r="E2309" s="132"/>
      <c r="F2309" s="55"/>
      <c r="G2309" s="132"/>
      <c r="H2309" s="132"/>
      <c r="I2309" s="132"/>
      <c r="J2309" s="132"/>
      <c r="K2309" s="132"/>
      <c r="L2309" s="133"/>
      <c r="M2309" s="134"/>
      <c r="N2309" s="132"/>
      <c r="O2309" s="132"/>
      <c r="P2309" s="134" t="str">
        <f t="shared" si="496"/>
        <v>nepildyti</v>
      </c>
      <c r="Q2309" s="135" t="str">
        <f t="shared" si="49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04"/>
        <v>0</v>
      </c>
      <c r="BH2309" s="54">
        <f t="shared" si="497"/>
        <v>0</v>
      </c>
      <c r="BI2309" s="54">
        <f t="shared" si="492"/>
        <v>0</v>
      </c>
      <c r="BJ2309" s="54">
        <f t="shared" si="505"/>
        <v>0</v>
      </c>
      <c r="BK2309" s="54">
        <f t="shared" si="493"/>
        <v>0</v>
      </c>
      <c r="BL2309" s="54">
        <f t="shared" si="498"/>
        <v>0</v>
      </c>
      <c r="BM2309" s="54">
        <f t="shared" si="499"/>
        <v>0</v>
      </c>
      <c r="BN2309" s="54" t="str">
        <f t="shared" si="500"/>
        <v>ne</v>
      </c>
      <c r="BO2309" s="54" t="str">
        <f t="shared" si="501"/>
        <v>ne</v>
      </c>
      <c r="BP2309" s="54" t="str">
        <f t="shared" si="501"/>
        <v>ne</v>
      </c>
      <c r="BQ2309" s="54" t="str">
        <f t="shared" si="502"/>
        <v>ne</v>
      </c>
      <c r="BR2309" s="54" t="str">
        <f t="shared" si="503"/>
        <v>ne</v>
      </c>
      <c r="BS2309" s="54" t="str">
        <f t="shared" si="494"/>
        <v>ne</v>
      </c>
    </row>
    <row r="2310" spans="2:71" x14ac:dyDescent="0.2">
      <c r="B2310" s="54" t="e">
        <f>VLOOKUP(E2310,'VPS1'!$J$10:$J$29,1,FALSE)</f>
        <v>#N/A</v>
      </c>
      <c r="C2310" s="131" t="str">
        <f t="shared" si="495"/>
        <v/>
      </c>
      <c r="D2310" s="132"/>
      <c r="E2310" s="132"/>
      <c r="F2310" s="55"/>
      <c r="G2310" s="132"/>
      <c r="H2310" s="132"/>
      <c r="I2310" s="132"/>
      <c r="J2310" s="132"/>
      <c r="K2310" s="132"/>
      <c r="L2310" s="133"/>
      <c r="M2310" s="134"/>
      <c r="N2310" s="132"/>
      <c r="O2310" s="132"/>
      <c r="P2310" s="134" t="str">
        <f t="shared" si="496"/>
        <v>nepildyti</v>
      </c>
      <c r="Q2310" s="135" t="str">
        <f t="shared" si="49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04"/>
        <v>0</v>
      </c>
      <c r="BH2310" s="54">
        <f t="shared" si="497"/>
        <v>0</v>
      </c>
      <c r="BI2310" s="54">
        <f t="shared" si="492"/>
        <v>0</v>
      </c>
      <c r="BJ2310" s="54">
        <f t="shared" si="505"/>
        <v>0</v>
      </c>
      <c r="BK2310" s="54">
        <f t="shared" si="493"/>
        <v>0</v>
      </c>
      <c r="BL2310" s="54">
        <f t="shared" si="498"/>
        <v>0</v>
      </c>
      <c r="BM2310" s="54">
        <f t="shared" si="499"/>
        <v>0</v>
      </c>
      <c r="BN2310" s="54" t="str">
        <f t="shared" si="500"/>
        <v>ne</v>
      </c>
      <c r="BO2310" s="54" t="str">
        <f t="shared" si="501"/>
        <v>ne</v>
      </c>
      <c r="BP2310" s="54" t="str">
        <f t="shared" si="501"/>
        <v>ne</v>
      </c>
      <c r="BQ2310" s="54" t="str">
        <f t="shared" si="502"/>
        <v>ne</v>
      </c>
      <c r="BR2310" s="54" t="str">
        <f t="shared" si="503"/>
        <v>ne</v>
      </c>
      <c r="BS2310" s="54" t="str">
        <f t="shared" si="494"/>
        <v>ne</v>
      </c>
    </row>
    <row r="2311" spans="2:71" x14ac:dyDescent="0.2">
      <c r="B2311" s="54" t="e">
        <f>VLOOKUP(E2311,'VPS1'!$J$10:$J$29,1,FALSE)</f>
        <v>#N/A</v>
      </c>
      <c r="C2311" s="131" t="str">
        <f t="shared" si="495"/>
        <v/>
      </c>
      <c r="D2311" s="132"/>
      <c r="E2311" s="132"/>
      <c r="F2311" s="55"/>
      <c r="G2311" s="132"/>
      <c r="H2311" s="132"/>
      <c r="I2311" s="132"/>
      <c r="J2311" s="132"/>
      <c r="K2311" s="132"/>
      <c r="L2311" s="133"/>
      <c r="M2311" s="134"/>
      <c r="N2311" s="132"/>
      <c r="O2311" s="132"/>
      <c r="P2311" s="134" t="str">
        <f t="shared" si="496"/>
        <v>nepildyti</v>
      </c>
      <c r="Q2311" s="135" t="str">
        <f t="shared" si="496"/>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04"/>
        <v>0</v>
      </c>
      <c r="BH2311" s="54">
        <f t="shared" si="497"/>
        <v>0</v>
      </c>
      <c r="BI2311" s="54">
        <f t="shared" si="492"/>
        <v>0</v>
      </c>
      <c r="BJ2311" s="54">
        <f t="shared" si="505"/>
        <v>0</v>
      </c>
      <c r="BK2311" s="54">
        <f t="shared" si="493"/>
        <v>0</v>
      </c>
      <c r="BL2311" s="54">
        <f t="shared" si="498"/>
        <v>0</v>
      </c>
      <c r="BM2311" s="54">
        <f t="shared" si="499"/>
        <v>0</v>
      </c>
      <c r="BN2311" s="54" t="str">
        <f t="shared" si="500"/>
        <v>ne</v>
      </c>
      <c r="BO2311" s="54" t="str">
        <f t="shared" si="501"/>
        <v>ne</v>
      </c>
      <c r="BP2311" s="54" t="str">
        <f t="shared" si="501"/>
        <v>ne</v>
      </c>
      <c r="BQ2311" s="54" t="str">
        <f t="shared" si="502"/>
        <v>ne</v>
      </c>
      <c r="BR2311" s="54" t="str">
        <f t="shared" si="503"/>
        <v>ne</v>
      </c>
      <c r="BS2311" s="54" t="str">
        <f t="shared" si="494"/>
        <v>ne</v>
      </c>
    </row>
    <row r="2312" spans="2:71" x14ac:dyDescent="0.2">
      <c r="B2312" s="54" t="e">
        <f>VLOOKUP(E2312,'VPS1'!$J$10:$J$29,1,FALSE)</f>
        <v>#N/A</v>
      </c>
      <c r="C2312" s="131" t="str">
        <f t="shared" si="495"/>
        <v/>
      </c>
      <c r="D2312" s="132"/>
      <c r="E2312" s="132"/>
      <c r="F2312" s="55"/>
      <c r="G2312" s="132"/>
      <c r="H2312" s="132"/>
      <c r="I2312" s="132"/>
      <c r="J2312" s="132"/>
      <c r="K2312" s="132"/>
      <c r="L2312" s="133"/>
      <c r="M2312" s="134"/>
      <c r="N2312" s="132"/>
      <c r="O2312" s="132"/>
      <c r="P2312" s="134" t="str">
        <f t="shared" si="496"/>
        <v>nepildyti</v>
      </c>
      <c r="Q2312" s="135" t="str">
        <f t="shared" si="496"/>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04"/>
        <v>0</v>
      </c>
      <c r="BH2312" s="54">
        <f t="shared" si="497"/>
        <v>0</v>
      </c>
      <c r="BI2312" s="54">
        <f t="shared" si="492"/>
        <v>0</v>
      </c>
      <c r="BJ2312" s="54">
        <f t="shared" si="505"/>
        <v>0</v>
      </c>
      <c r="BK2312" s="54">
        <f t="shared" si="493"/>
        <v>0</v>
      </c>
      <c r="BL2312" s="54">
        <f t="shared" si="498"/>
        <v>0</v>
      </c>
      <c r="BM2312" s="54">
        <f t="shared" si="499"/>
        <v>0</v>
      </c>
      <c r="BN2312" s="54" t="str">
        <f t="shared" si="500"/>
        <v>ne</v>
      </c>
      <c r="BO2312" s="54" t="str">
        <f t="shared" si="501"/>
        <v>ne</v>
      </c>
      <c r="BP2312" s="54" t="str">
        <f t="shared" si="501"/>
        <v>ne</v>
      </c>
      <c r="BQ2312" s="54" t="str">
        <f t="shared" si="502"/>
        <v>ne</v>
      </c>
      <c r="BR2312" s="54" t="str">
        <f t="shared" si="503"/>
        <v>ne</v>
      </c>
      <c r="BS2312" s="54" t="str">
        <f t="shared" si="494"/>
        <v>ne</v>
      </c>
    </row>
    <row r="2313" spans="2:71" x14ac:dyDescent="0.2">
      <c r="B2313" s="54" t="e">
        <f>VLOOKUP(E2313,'VPS1'!$J$10:$J$29,1,FALSE)</f>
        <v>#N/A</v>
      </c>
      <c r="C2313" s="131" t="str">
        <f t="shared" si="495"/>
        <v/>
      </c>
      <c r="D2313" s="132"/>
      <c r="E2313" s="132"/>
      <c r="F2313" s="55"/>
      <c r="G2313" s="132"/>
      <c r="H2313" s="132"/>
      <c r="I2313" s="132"/>
      <c r="J2313" s="132"/>
      <c r="K2313" s="132"/>
      <c r="L2313" s="133"/>
      <c r="M2313" s="134"/>
      <c r="N2313" s="132"/>
      <c r="O2313" s="132"/>
      <c r="P2313" s="134" t="str">
        <f t="shared" si="496"/>
        <v>nepildyti</v>
      </c>
      <c r="Q2313" s="135" t="str">
        <f t="shared" si="496"/>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04"/>
        <v>0</v>
      </c>
      <c r="BH2313" s="54">
        <f t="shared" si="497"/>
        <v>0</v>
      </c>
      <c r="BI2313" s="54">
        <f t="shared" si="492"/>
        <v>0</v>
      </c>
      <c r="BJ2313" s="54">
        <f t="shared" si="505"/>
        <v>0</v>
      </c>
      <c r="BK2313" s="54">
        <f t="shared" si="493"/>
        <v>0</v>
      </c>
      <c r="BL2313" s="54">
        <f t="shared" si="498"/>
        <v>0</v>
      </c>
      <c r="BM2313" s="54">
        <f t="shared" si="499"/>
        <v>0</v>
      </c>
      <c r="BN2313" s="54" t="str">
        <f t="shared" si="500"/>
        <v>ne</v>
      </c>
      <c r="BO2313" s="54" t="str">
        <f t="shared" si="501"/>
        <v>ne</v>
      </c>
      <c r="BP2313" s="54" t="str">
        <f t="shared" si="501"/>
        <v>ne</v>
      </c>
      <c r="BQ2313" s="54" t="str">
        <f t="shared" si="502"/>
        <v>ne</v>
      </c>
      <c r="BR2313" s="54" t="str">
        <f t="shared" si="503"/>
        <v>ne</v>
      </c>
      <c r="BS2313" s="54" t="str">
        <f t="shared" si="494"/>
        <v>ne</v>
      </c>
    </row>
    <row r="2314" spans="2:71" x14ac:dyDescent="0.2">
      <c r="B2314" s="54" t="e">
        <f>VLOOKUP(E2314,'VPS1'!$J$10:$J$29,1,FALSE)</f>
        <v>#N/A</v>
      </c>
      <c r="C2314" s="131" t="str">
        <f t="shared" si="495"/>
        <v/>
      </c>
      <c r="D2314" s="132"/>
      <c r="E2314" s="132"/>
      <c r="F2314" s="55"/>
      <c r="G2314" s="132"/>
      <c r="H2314" s="132"/>
      <c r="I2314" s="132"/>
      <c r="J2314" s="132"/>
      <c r="K2314" s="132"/>
      <c r="L2314" s="133"/>
      <c r="M2314" s="134"/>
      <c r="N2314" s="132"/>
      <c r="O2314" s="132"/>
      <c r="P2314" s="134" t="str">
        <f t="shared" si="496"/>
        <v>nepildyti</v>
      </c>
      <c r="Q2314" s="135" t="str">
        <f t="shared" si="496"/>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04"/>
        <v>0</v>
      </c>
      <c r="BH2314" s="54">
        <f t="shared" si="497"/>
        <v>0</v>
      </c>
      <c r="BI2314" s="54">
        <f t="shared" ref="BI2314:BI2377" si="506">IF($AH2314&gt;0,YEAR($AH2314),)</f>
        <v>0</v>
      </c>
      <c r="BJ2314" s="54">
        <f t="shared" si="505"/>
        <v>0</v>
      </c>
      <c r="BK2314" s="54">
        <f t="shared" ref="BK2314:BK2377" si="507">IF($AJ2314&gt;0,YEAR($AJ2314),)</f>
        <v>0</v>
      </c>
      <c r="BL2314" s="54">
        <f t="shared" si="498"/>
        <v>0</v>
      </c>
      <c r="BM2314" s="54">
        <f t="shared" si="499"/>
        <v>0</v>
      </c>
      <c r="BN2314" s="54" t="str">
        <f t="shared" si="500"/>
        <v>ne</v>
      </c>
      <c r="BO2314" s="54" t="str">
        <f t="shared" si="501"/>
        <v>ne</v>
      </c>
      <c r="BP2314" s="54" t="str">
        <f t="shared" si="501"/>
        <v>ne</v>
      </c>
      <c r="BQ2314" s="54" t="str">
        <f t="shared" si="502"/>
        <v>ne</v>
      </c>
      <c r="BR2314" s="54" t="str">
        <f t="shared" si="503"/>
        <v>ne</v>
      </c>
      <c r="BS2314" s="54" t="str">
        <f t="shared" ref="BS2314:BS2377" si="508">IF(BK2314&gt;0,"taip","ne")</f>
        <v>ne</v>
      </c>
    </row>
    <row r="2315" spans="2:71" x14ac:dyDescent="0.2">
      <c r="B2315" s="54" t="e">
        <f>VLOOKUP(E2315,'VPS1'!$J$10:$J$29,1,FALSE)</f>
        <v>#N/A</v>
      </c>
      <c r="C2315" s="131" t="str">
        <f t="shared" ref="C2315:C2378" si="509">LEFT(E2315,4)</f>
        <v/>
      </c>
      <c r="D2315" s="132"/>
      <c r="E2315" s="132"/>
      <c r="F2315" s="55"/>
      <c r="G2315" s="132"/>
      <c r="H2315" s="132"/>
      <c r="I2315" s="132"/>
      <c r="J2315" s="132"/>
      <c r="K2315" s="132"/>
      <c r="L2315" s="133"/>
      <c r="M2315" s="134"/>
      <c r="N2315" s="132"/>
      <c r="O2315" s="132"/>
      <c r="P2315" s="134" t="str">
        <f t="shared" ref="P2315:Q2378" si="510">IF($N2315="fizinis asmuo","užpildykite","nepildyti")</f>
        <v>nepildyti</v>
      </c>
      <c r="Q2315" s="135" t="str">
        <f t="shared" si="510"/>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04"/>
        <v>0</v>
      </c>
      <c r="BH2315" s="54">
        <f t="shared" ref="BH2315:BH2378" si="511">IF($AF2315&gt;0,YEAR($AF2315),)</f>
        <v>0</v>
      </c>
      <c r="BI2315" s="54">
        <f t="shared" si="506"/>
        <v>0</v>
      </c>
      <c r="BJ2315" s="54">
        <f t="shared" si="505"/>
        <v>0</v>
      </c>
      <c r="BK2315" s="54">
        <f t="shared" si="507"/>
        <v>0</v>
      </c>
      <c r="BL2315" s="54">
        <f t="shared" ref="BL2315:BL2378" si="512">IF($AK2315&gt;0,$AK2315,)</f>
        <v>0</v>
      </c>
      <c r="BM2315" s="54">
        <f t="shared" ref="BM2315:BM2378" si="513">IF($AL2315&gt;0,$AL2315,)</f>
        <v>0</v>
      </c>
      <c r="BN2315" s="54" t="str">
        <f t="shared" ref="BN2315:BN2378" si="514">IF(BH2315&gt;0,"taip","ne")</f>
        <v>ne</v>
      </c>
      <c r="BO2315" s="54" t="str">
        <f t="shared" ref="BO2315:BP2378" si="515">IF(BI2315&gt;0,"taip","ne")</f>
        <v>ne</v>
      </c>
      <c r="BP2315" s="54" t="str">
        <f t="shared" si="515"/>
        <v>ne</v>
      </c>
      <c r="BQ2315" s="54" t="str">
        <f t="shared" ref="BQ2315:BQ2378" si="516">IF(BL2315&gt;0,"taip","ne")</f>
        <v>ne</v>
      </c>
      <c r="BR2315" s="54" t="str">
        <f t="shared" ref="BR2315:BR2378" si="517">IF(BM2315&gt;0,"taip","ne")</f>
        <v>ne</v>
      </c>
      <c r="BS2315" s="54" t="str">
        <f t="shared" si="508"/>
        <v>ne</v>
      </c>
    </row>
    <row r="2316" spans="2:71" x14ac:dyDescent="0.2">
      <c r="B2316" s="54" t="e">
        <f>VLOOKUP(E2316,'VPS1'!$J$10:$J$29,1,FALSE)</f>
        <v>#N/A</v>
      </c>
      <c r="C2316" s="131" t="str">
        <f t="shared" si="509"/>
        <v/>
      </c>
      <c r="D2316" s="132"/>
      <c r="E2316" s="132"/>
      <c r="F2316" s="55"/>
      <c r="G2316" s="132"/>
      <c r="H2316" s="132"/>
      <c r="I2316" s="132"/>
      <c r="J2316" s="132"/>
      <c r="K2316" s="132"/>
      <c r="L2316" s="133"/>
      <c r="M2316" s="134"/>
      <c r="N2316" s="132"/>
      <c r="O2316" s="132"/>
      <c r="P2316" s="134" t="str">
        <f t="shared" si="510"/>
        <v>nepildyti</v>
      </c>
      <c r="Q2316" s="135" t="str">
        <f t="shared" si="51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04"/>
        <v>0</v>
      </c>
      <c r="BH2316" s="54">
        <f t="shared" si="511"/>
        <v>0</v>
      </c>
      <c r="BI2316" s="54">
        <f t="shared" si="506"/>
        <v>0</v>
      </c>
      <c r="BJ2316" s="54">
        <f t="shared" si="505"/>
        <v>0</v>
      </c>
      <c r="BK2316" s="54">
        <f t="shared" si="507"/>
        <v>0</v>
      </c>
      <c r="BL2316" s="54">
        <f t="shared" si="512"/>
        <v>0</v>
      </c>
      <c r="BM2316" s="54">
        <f t="shared" si="513"/>
        <v>0</v>
      </c>
      <c r="BN2316" s="54" t="str">
        <f t="shared" si="514"/>
        <v>ne</v>
      </c>
      <c r="BO2316" s="54" t="str">
        <f t="shared" si="515"/>
        <v>ne</v>
      </c>
      <c r="BP2316" s="54" t="str">
        <f t="shared" si="515"/>
        <v>ne</v>
      </c>
      <c r="BQ2316" s="54" t="str">
        <f t="shared" si="516"/>
        <v>ne</v>
      </c>
      <c r="BR2316" s="54" t="str">
        <f t="shared" si="517"/>
        <v>ne</v>
      </c>
      <c r="BS2316" s="54" t="str">
        <f t="shared" si="508"/>
        <v>ne</v>
      </c>
    </row>
    <row r="2317" spans="2:71" x14ac:dyDescent="0.2">
      <c r="B2317" s="54" t="e">
        <f>VLOOKUP(E2317,'VPS1'!$J$10:$J$29,1,FALSE)</f>
        <v>#N/A</v>
      </c>
      <c r="C2317" s="131" t="str">
        <f t="shared" si="509"/>
        <v/>
      </c>
      <c r="D2317" s="132"/>
      <c r="E2317" s="132"/>
      <c r="F2317" s="55"/>
      <c r="G2317" s="132"/>
      <c r="H2317" s="132"/>
      <c r="I2317" s="132"/>
      <c r="J2317" s="132"/>
      <c r="K2317" s="132"/>
      <c r="L2317" s="133"/>
      <c r="M2317" s="134"/>
      <c r="N2317" s="132"/>
      <c r="O2317" s="132"/>
      <c r="P2317" s="134" t="str">
        <f t="shared" si="510"/>
        <v>nepildyti</v>
      </c>
      <c r="Q2317" s="135" t="str">
        <f t="shared" si="51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04"/>
        <v>0</v>
      </c>
      <c r="BH2317" s="54">
        <f t="shared" si="511"/>
        <v>0</v>
      </c>
      <c r="BI2317" s="54">
        <f t="shared" si="506"/>
        <v>0</v>
      </c>
      <c r="BJ2317" s="54">
        <f t="shared" si="505"/>
        <v>0</v>
      </c>
      <c r="BK2317" s="54">
        <f t="shared" si="507"/>
        <v>0</v>
      </c>
      <c r="BL2317" s="54">
        <f t="shared" si="512"/>
        <v>0</v>
      </c>
      <c r="BM2317" s="54">
        <f t="shared" si="513"/>
        <v>0</v>
      </c>
      <c r="BN2317" s="54" t="str">
        <f t="shared" si="514"/>
        <v>ne</v>
      </c>
      <c r="BO2317" s="54" t="str">
        <f t="shared" si="515"/>
        <v>ne</v>
      </c>
      <c r="BP2317" s="54" t="str">
        <f t="shared" si="515"/>
        <v>ne</v>
      </c>
      <c r="BQ2317" s="54" t="str">
        <f t="shared" si="516"/>
        <v>ne</v>
      </c>
      <c r="BR2317" s="54" t="str">
        <f t="shared" si="517"/>
        <v>ne</v>
      </c>
      <c r="BS2317" s="54" t="str">
        <f t="shared" si="508"/>
        <v>ne</v>
      </c>
    </row>
    <row r="2318" spans="2:71" x14ac:dyDescent="0.2">
      <c r="B2318" s="54" t="e">
        <f>VLOOKUP(E2318,'VPS1'!$J$10:$J$29,1,FALSE)</f>
        <v>#N/A</v>
      </c>
      <c r="C2318" s="131" t="str">
        <f t="shared" si="509"/>
        <v/>
      </c>
      <c r="D2318" s="132"/>
      <c r="E2318" s="132"/>
      <c r="F2318" s="55"/>
      <c r="G2318" s="132"/>
      <c r="H2318" s="132"/>
      <c r="I2318" s="132"/>
      <c r="J2318" s="132"/>
      <c r="K2318" s="132"/>
      <c r="L2318" s="133"/>
      <c r="M2318" s="134"/>
      <c r="N2318" s="132"/>
      <c r="O2318" s="132"/>
      <c r="P2318" s="134" t="str">
        <f t="shared" si="510"/>
        <v>nepildyti</v>
      </c>
      <c r="Q2318" s="135" t="str">
        <f t="shared" si="51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04"/>
        <v>0</v>
      </c>
      <c r="BH2318" s="54">
        <f t="shared" si="511"/>
        <v>0</v>
      </c>
      <c r="BI2318" s="54">
        <f t="shared" si="506"/>
        <v>0</v>
      </c>
      <c r="BJ2318" s="54">
        <f t="shared" si="505"/>
        <v>0</v>
      </c>
      <c r="BK2318" s="54">
        <f t="shared" si="507"/>
        <v>0</v>
      </c>
      <c r="BL2318" s="54">
        <f t="shared" si="512"/>
        <v>0</v>
      </c>
      <c r="BM2318" s="54">
        <f t="shared" si="513"/>
        <v>0</v>
      </c>
      <c r="BN2318" s="54" t="str">
        <f t="shared" si="514"/>
        <v>ne</v>
      </c>
      <c r="BO2318" s="54" t="str">
        <f t="shared" si="515"/>
        <v>ne</v>
      </c>
      <c r="BP2318" s="54" t="str">
        <f t="shared" si="515"/>
        <v>ne</v>
      </c>
      <c r="BQ2318" s="54" t="str">
        <f t="shared" si="516"/>
        <v>ne</v>
      </c>
      <c r="BR2318" s="54" t="str">
        <f t="shared" si="517"/>
        <v>ne</v>
      </c>
      <c r="BS2318" s="54" t="str">
        <f t="shared" si="508"/>
        <v>ne</v>
      </c>
    </row>
    <row r="2319" spans="2:71" x14ac:dyDescent="0.2">
      <c r="B2319" s="54" t="e">
        <f>VLOOKUP(E2319,'VPS1'!$J$10:$J$29,1,FALSE)</f>
        <v>#N/A</v>
      </c>
      <c r="C2319" s="131" t="str">
        <f t="shared" si="509"/>
        <v/>
      </c>
      <c r="D2319" s="132"/>
      <c r="E2319" s="132"/>
      <c r="F2319" s="55"/>
      <c r="G2319" s="132"/>
      <c r="H2319" s="132"/>
      <c r="I2319" s="132"/>
      <c r="J2319" s="132"/>
      <c r="K2319" s="132"/>
      <c r="L2319" s="133"/>
      <c r="M2319" s="134"/>
      <c r="N2319" s="132"/>
      <c r="O2319" s="132"/>
      <c r="P2319" s="134" t="str">
        <f t="shared" si="510"/>
        <v>nepildyti</v>
      </c>
      <c r="Q2319" s="135" t="str">
        <f t="shared" si="51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04"/>
        <v>0</v>
      </c>
      <c r="BH2319" s="54">
        <f t="shared" si="511"/>
        <v>0</v>
      </c>
      <c r="BI2319" s="54">
        <f t="shared" si="506"/>
        <v>0</v>
      </c>
      <c r="BJ2319" s="54">
        <f t="shared" si="505"/>
        <v>0</v>
      </c>
      <c r="BK2319" s="54">
        <f t="shared" si="507"/>
        <v>0</v>
      </c>
      <c r="BL2319" s="54">
        <f t="shared" si="512"/>
        <v>0</v>
      </c>
      <c r="BM2319" s="54">
        <f t="shared" si="513"/>
        <v>0</v>
      </c>
      <c r="BN2319" s="54" t="str">
        <f t="shared" si="514"/>
        <v>ne</v>
      </c>
      <c r="BO2319" s="54" t="str">
        <f t="shared" si="515"/>
        <v>ne</v>
      </c>
      <c r="BP2319" s="54" t="str">
        <f t="shared" si="515"/>
        <v>ne</v>
      </c>
      <c r="BQ2319" s="54" t="str">
        <f t="shared" si="516"/>
        <v>ne</v>
      </c>
      <c r="BR2319" s="54" t="str">
        <f t="shared" si="517"/>
        <v>ne</v>
      </c>
      <c r="BS2319" s="54" t="str">
        <f t="shared" si="508"/>
        <v>ne</v>
      </c>
    </row>
    <row r="2320" spans="2:71" x14ac:dyDescent="0.2">
      <c r="B2320" s="54" t="e">
        <f>VLOOKUP(E2320,'VPS1'!$J$10:$J$29,1,FALSE)</f>
        <v>#N/A</v>
      </c>
      <c r="C2320" s="131" t="str">
        <f t="shared" si="509"/>
        <v/>
      </c>
      <c r="D2320" s="132"/>
      <c r="E2320" s="132"/>
      <c r="F2320" s="55"/>
      <c r="G2320" s="132"/>
      <c r="H2320" s="132"/>
      <c r="I2320" s="132"/>
      <c r="J2320" s="132"/>
      <c r="K2320" s="132"/>
      <c r="L2320" s="133"/>
      <c r="M2320" s="134"/>
      <c r="N2320" s="132"/>
      <c r="O2320" s="132"/>
      <c r="P2320" s="134" t="str">
        <f t="shared" si="510"/>
        <v>nepildyti</v>
      </c>
      <c r="Q2320" s="135" t="str">
        <f t="shared" si="51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04"/>
        <v>0</v>
      </c>
      <c r="BH2320" s="54">
        <f t="shared" si="511"/>
        <v>0</v>
      </c>
      <c r="BI2320" s="54">
        <f t="shared" si="506"/>
        <v>0</v>
      </c>
      <c r="BJ2320" s="54">
        <f t="shared" si="505"/>
        <v>0</v>
      </c>
      <c r="BK2320" s="54">
        <f t="shared" si="507"/>
        <v>0</v>
      </c>
      <c r="BL2320" s="54">
        <f t="shared" si="512"/>
        <v>0</v>
      </c>
      <c r="BM2320" s="54">
        <f t="shared" si="513"/>
        <v>0</v>
      </c>
      <c r="BN2320" s="54" t="str">
        <f t="shared" si="514"/>
        <v>ne</v>
      </c>
      <c r="BO2320" s="54" t="str">
        <f t="shared" si="515"/>
        <v>ne</v>
      </c>
      <c r="BP2320" s="54" t="str">
        <f t="shared" si="515"/>
        <v>ne</v>
      </c>
      <c r="BQ2320" s="54" t="str">
        <f t="shared" si="516"/>
        <v>ne</v>
      </c>
      <c r="BR2320" s="54" t="str">
        <f t="shared" si="517"/>
        <v>ne</v>
      </c>
      <c r="BS2320" s="54" t="str">
        <f t="shared" si="508"/>
        <v>ne</v>
      </c>
    </row>
    <row r="2321" spans="2:71" x14ac:dyDescent="0.2">
      <c r="B2321" s="54" t="e">
        <f>VLOOKUP(E2321,'VPS1'!$J$10:$J$29,1,FALSE)</f>
        <v>#N/A</v>
      </c>
      <c r="C2321" s="131" t="str">
        <f t="shared" si="509"/>
        <v/>
      </c>
      <c r="D2321" s="132"/>
      <c r="E2321" s="132"/>
      <c r="F2321" s="55"/>
      <c r="G2321" s="132"/>
      <c r="H2321" s="132"/>
      <c r="I2321" s="132"/>
      <c r="J2321" s="132"/>
      <c r="K2321" s="132"/>
      <c r="L2321" s="133"/>
      <c r="M2321" s="134"/>
      <c r="N2321" s="132"/>
      <c r="O2321" s="132"/>
      <c r="P2321" s="134" t="str">
        <f t="shared" si="510"/>
        <v>nepildyti</v>
      </c>
      <c r="Q2321" s="135" t="str">
        <f t="shared" si="51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04"/>
        <v>0</v>
      </c>
      <c r="BH2321" s="54">
        <f t="shared" si="511"/>
        <v>0</v>
      </c>
      <c r="BI2321" s="54">
        <f t="shared" si="506"/>
        <v>0</v>
      </c>
      <c r="BJ2321" s="54">
        <f t="shared" si="505"/>
        <v>0</v>
      </c>
      <c r="BK2321" s="54">
        <f t="shared" si="507"/>
        <v>0</v>
      </c>
      <c r="BL2321" s="54">
        <f t="shared" si="512"/>
        <v>0</v>
      </c>
      <c r="BM2321" s="54">
        <f t="shared" si="513"/>
        <v>0</v>
      </c>
      <c r="BN2321" s="54" t="str">
        <f t="shared" si="514"/>
        <v>ne</v>
      </c>
      <c r="BO2321" s="54" t="str">
        <f t="shared" si="515"/>
        <v>ne</v>
      </c>
      <c r="BP2321" s="54" t="str">
        <f t="shared" si="515"/>
        <v>ne</v>
      </c>
      <c r="BQ2321" s="54" t="str">
        <f t="shared" si="516"/>
        <v>ne</v>
      </c>
      <c r="BR2321" s="54" t="str">
        <f t="shared" si="517"/>
        <v>ne</v>
      </c>
      <c r="BS2321" s="54" t="str">
        <f t="shared" si="508"/>
        <v>ne</v>
      </c>
    </row>
    <row r="2322" spans="2:71" x14ac:dyDescent="0.2">
      <c r="B2322" s="54" t="e">
        <f>VLOOKUP(E2322,'VPS1'!$J$10:$J$29,1,FALSE)</f>
        <v>#N/A</v>
      </c>
      <c r="C2322" s="131" t="str">
        <f t="shared" si="509"/>
        <v/>
      </c>
      <c r="D2322" s="132"/>
      <c r="E2322" s="132"/>
      <c r="F2322" s="55"/>
      <c r="G2322" s="132"/>
      <c r="H2322" s="132"/>
      <c r="I2322" s="132"/>
      <c r="J2322" s="132"/>
      <c r="K2322" s="132"/>
      <c r="L2322" s="133"/>
      <c r="M2322" s="134"/>
      <c r="N2322" s="132"/>
      <c r="O2322" s="132"/>
      <c r="P2322" s="134" t="str">
        <f t="shared" si="510"/>
        <v>nepildyti</v>
      </c>
      <c r="Q2322" s="135" t="str">
        <f t="shared" si="51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si="504"/>
        <v>0</v>
      </c>
      <c r="BH2322" s="54">
        <f t="shared" si="511"/>
        <v>0</v>
      </c>
      <c r="BI2322" s="54">
        <f t="shared" si="506"/>
        <v>0</v>
      </c>
      <c r="BJ2322" s="54">
        <f t="shared" si="505"/>
        <v>0</v>
      </c>
      <c r="BK2322" s="54">
        <f t="shared" si="507"/>
        <v>0</v>
      </c>
      <c r="BL2322" s="54">
        <f t="shared" si="512"/>
        <v>0</v>
      </c>
      <c r="BM2322" s="54">
        <f t="shared" si="513"/>
        <v>0</v>
      </c>
      <c r="BN2322" s="54" t="str">
        <f t="shared" si="514"/>
        <v>ne</v>
      </c>
      <c r="BO2322" s="54" t="str">
        <f t="shared" si="515"/>
        <v>ne</v>
      </c>
      <c r="BP2322" s="54" t="str">
        <f t="shared" si="515"/>
        <v>ne</v>
      </c>
      <c r="BQ2322" s="54" t="str">
        <f t="shared" si="516"/>
        <v>ne</v>
      </c>
      <c r="BR2322" s="54" t="str">
        <f t="shared" si="517"/>
        <v>ne</v>
      </c>
      <c r="BS2322" s="54" t="str">
        <f t="shared" si="508"/>
        <v>ne</v>
      </c>
    </row>
    <row r="2323" spans="2:71" x14ac:dyDescent="0.2">
      <c r="B2323" s="54" t="e">
        <f>VLOOKUP(E2323,'VPS1'!$J$10:$J$29,1,FALSE)</f>
        <v>#N/A</v>
      </c>
      <c r="C2323" s="131" t="str">
        <f t="shared" si="509"/>
        <v/>
      </c>
      <c r="D2323" s="132"/>
      <c r="E2323" s="132"/>
      <c r="F2323" s="55"/>
      <c r="G2323" s="132"/>
      <c r="H2323" s="132"/>
      <c r="I2323" s="132"/>
      <c r="J2323" s="132"/>
      <c r="K2323" s="132"/>
      <c r="L2323" s="133"/>
      <c r="M2323" s="134"/>
      <c r="N2323" s="132"/>
      <c r="O2323" s="132"/>
      <c r="P2323" s="134" t="str">
        <f t="shared" si="510"/>
        <v>nepildyti</v>
      </c>
      <c r="Q2323" s="135" t="str">
        <f t="shared" si="51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04"/>
        <v>0</v>
      </c>
      <c r="BH2323" s="54">
        <f t="shared" si="511"/>
        <v>0</v>
      </c>
      <c r="BI2323" s="54">
        <f t="shared" si="506"/>
        <v>0</v>
      </c>
      <c r="BJ2323" s="54">
        <f t="shared" si="505"/>
        <v>0</v>
      </c>
      <c r="BK2323" s="54">
        <f t="shared" si="507"/>
        <v>0</v>
      </c>
      <c r="BL2323" s="54">
        <f t="shared" si="512"/>
        <v>0</v>
      </c>
      <c r="BM2323" s="54">
        <f t="shared" si="513"/>
        <v>0</v>
      </c>
      <c r="BN2323" s="54" t="str">
        <f t="shared" si="514"/>
        <v>ne</v>
      </c>
      <c r="BO2323" s="54" t="str">
        <f t="shared" si="515"/>
        <v>ne</v>
      </c>
      <c r="BP2323" s="54" t="str">
        <f t="shared" si="515"/>
        <v>ne</v>
      </c>
      <c r="BQ2323" s="54" t="str">
        <f t="shared" si="516"/>
        <v>ne</v>
      </c>
      <c r="BR2323" s="54" t="str">
        <f t="shared" si="517"/>
        <v>ne</v>
      </c>
      <c r="BS2323" s="54" t="str">
        <f t="shared" si="508"/>
        <v>ne</v>
      </c>
    </row>
    <row r="2324" spans="2:71" x14ac:dyDescent="0.2">
      <c r="B2324" s="54" t="e">
        <f>VLOOKUP(E2324,'VPS1'!$J$10:$J$29,1,FALSE)</f>
        <v>#N/A</v>
      </c>
      <c r="C2324" s="131" t="str">
        <f t="shared" si="509"/>
        <v/>
      </c>
      <c r="D2324" s="132"/>
      <c r="E2324" s="132"/>
      <c r="F2324" s="55"/>
      <c r="G2324" s="132"/>
      <c r="H2324" s="132"/>
      <c r="I2324" s="132"/>
      <c r="J2324" s="132"/>
      <c r="K2324" s="132"/>
      <c r="L2324" s="133"/>
      <c r="M2324" s="134"/>
      <c r="N2324" s="132"/>
      <c r="O2324" s="132"/>
      <c r="P2324" s="134" t="str">
        <f t="shared" si="510"/>
        <v>nepildyti</v>
      </c>
      <c r="Q2324" s="135" t="str">
        <f t="shared" si="51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04"/>
        <v>0</v>
      </c>
      <c r="BH2324" s="54">
        <f t="shared" si="511"/>
        <v>0</v>
      </c>
      <c r="BI2324" s="54">
        <f t="shared" si="506"/>
        <v>0</v>
      </c>
      <c r="BJ2324" s="54">
        <f t="shared" si="505"/>
        <v>0</v>
      </c>
      <c r="BK2324" s="54">
        <f t="shared" si="507"/>
        <v>0</v>
      </c>
      <c r="BL2324" s="54">
        <f t="shared" si="512"/>
        <v>0</v>
      </c>
      <c r="BM2324" s="54">
        <f t="shared" si="513"/>
        <v>0</v>
      </c>
      <c r="BN2324" s="54" t="str">
        <f t="shared" si="514"/>
        <v>ne</v>
      </c>
      <c r="BO2324" s="54" t="str">
        <f t="shared" si="515"/>
        <v>ne</v>
      </c>
      <c r="BP2324" s="54" t="str">
        <f t="shared" si="515"/>
        <v>ne</v>
      </c>
      <c r="BQ2324" s="54" t="str">
        <f t="shared" si="516"/>
        <v>ne</v>
      </c>
      <c r="BR2324" s="54" t="str">
        <f t="shared" si="517"/>
        <v>ne</v>
      </c>
      <c r="BS2324" s="54" t="str">
        <f t="shared" si="508"/>
        <v>ne</v>
      </c>
    </row>
    <row r="2325" spans="2:71" x14ac:dyDescent="0.2">
      <c r="B2325" s="54" t="e">
        <f>VLOOKUP(E2325,'VPS1'!$J$10:$J$29,1,FALSE)</f>
        <v>#N/A</v>
      </c>
      <c r="C2325" s="131" t="str">
        <f t="shared" si="509"/>
        <v/>
      </c>
      <c r="D2325" s="132"/>
      <c r="E2325" s="132"/>
      <c r="F2325" s="55"/>
      <c r="G2325" s="132"/>
      <c r="H2325" s="132"/>
      <c r="I2325" s="132"/>
      <c r="J2325" s="132"/>
      <c r="K2325" s="132"/>
      <c r="L2325" s="133"/>
      <c r="M2325" s="134"/>
      <c r="N2325" s="132"/>
      <c r="O2325" s="132"/>
      <c r="P2325" s="134" t="str">
        <f t="shared" si="510"/>
        <v>nepildyti</v>
      </c>
      <c r="Q2325" s="135" t="str">
        <f t="shared" si="51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04"/>
        <v>0</v>
      </c>
      <c r="BH2325" s="54">
        <f t="shared" si="511"/>
        <v>0</v>
      </c>
      <c r="BI2325" s="54">
        <f t="shared" si="506"/>
        <v>0</v>
      </c>
      <c r="BJ2325" s="54">
        <f t="shared" si="505"/>
        <v>0</v>
      </c>
      <c r="BK2325" s="54">
        <f t="shared" si="507"/>
        <v>0</v>
      </c>
      <c r="BL2325" s="54">
        <f t="shared" si="512"/>
        <v>0</v>
      </c>
      <c r="BM2325" s="54">
        <f t="shared" si="513"/>
        <v>0</v>
      </c>
      <c r="BN2325" s="54" t="str">
        <f t="shared" si="514"/>
        <v>ne</v>
      </c>
      <c r="BO2325" s="54" t="str">
        <f t="shared" si="515"/>
        <v>ne</v>
      </c>
      <c r="BP2325" s="54" t="str">
        <f t="shared" si="515"/>
        <v>ne</v>
      </c>
      <c r="BQ2325" s="54" t="str">
        <f t="shared" si="516"/>
        <v>ne</v>
      </c>
      <c r="BR2325" s="54" t="str">
        <f t="shared" si="517"/>
        <v>ne</v>
      </c>
      <c r="BS2325" s="54" t="str">
        <f t="shared" si="508"/>
        <v>ne</v>
      </c>
    </row>
    <row r="2326" spans="2:71" x14ac:dyDescent="0.2">
      <c r="B2326" s="54" t="e">
        <f>VLOOKUP(E2326,'VPS1'!$J$10:$J$29,1,FALSE)</f>
        <v>#N/A</v>
      </c>
      <c r="C2326" s="131" t="str">
        <f t="shared" si="509"/>
        <v/>
      </c>
      <c r="D2326" s="132"/>
      <c r="E2326" s="132"/>
      <c r="F2326" s="55"/>
      <c r="G2326" s="132"/>
      <c r="H2326" s="132"/>
      <c r="I2326" s="132"/>
      <c r="J2326" s="132"/>
      <c r="K2326" s="132"/>
      <c r="L2326" s="133"/>
      <c r="M2326" s="134"/>
      <c r="N2326" s="132"/>
      <c r="O2326" s="132"/>
      <c r="P2326" s="134" t="str">
        <f t="shared" si="510"/>
        <v>nepildyti</v>
      </c>
      <c r="Q2326" s="135" t="str">
        <f t="shared" si="51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ref="BG2326:BG2389" si="518">IF($F2326&gt;0,YEAR($F2326),)</f>
        <v>0</v>
      </c>
      <c r="BH2326" s="54">
        <f t="shared" si="511"/>
        <v>0</v>
      </c>
      <c r="BI2326" s="54">
        <f t="shared" si="506"/>
        <v>0</v>
      </c>
      <c r="BJ2326" s="54">
        <f t="shared" ref="BJ2326:BJ2389" si="519">IF($AI2326&gt;0,YEAR($AI2326),)</f>
        <v>0</v>
      </c>
      <c r="BK2326" s="54">
        <f t="shared" si="507"/>
        <v>0</v>
      </c>
      <c r="BL2326" s="54">
        <f t="shared" si="512"/>
        <v>0</v>
      </c>
      <c r="BM2326" s="54">
        <f t="shared" si="513"/>
        <v>0</v>
      </c>
      <c r="BN2326" s="54" t="str">
        <f t="shared" si="514"/>
        <v>ne</v>
      </c>
      <c r="BO2326" s="54" t="str">
        <f t="shared" si="515"/>
        <v>ne</v>
      </c>
      <c r="BP2326" s="54" t="str">
        <f t="shared" si="515"/>
        <v>ne</v>
      </c>
      <c r="BQ2326" s="54" t="str">
        <f t="shared" si="516"/>
        <v>ne</v>
      </c>
      <c r="BR2326" s="54" t="str">
        <f t="shared" si="517"/>
        <v>ne</v>
      </c>
      <c r="BS2326" s="54" t="str">
        <f t="shared" si="508"/>
        <v>ne</v>
      </c>
    </row>
    <row r="2327" spans="2:71" x14ac:dyDescent="0.2">
      <c r="B2327" s="54" t="e">
        <f>VLOOKUP(E2327,'VPS1'!$J$10:$J$29,1,FALSE)</f>
        <v>#N/A</v>
      </c>
      <c r="C2327" s="131" t="str">
        <f t="shared" si="509"/>
        <v/>
      </c>
      <c r="D2327" s="132"/>
      <c r="E2327" s="132"/>
      <c r="F2327" s="55"/>
      <c r="G2327" s="132"/>
      <c r="H2327" s="132"/>
      <c r="I2327" s="132"/>
      <c r="J2327" s="132"/>
      <c r="K2327" s="132"/>
      <c r="L2327" s="133"/>
      <c r="M2327" s="134"/>
      <c r="N2327" s="132"/>
      <c r="O2327" s="132"/>
      <c r="P2327" s="134" t="str">
        <f t="shared" si="510"/>
        <v>nepildyti</v>
      </c>
      <c r="Q2327" s="135" t="str">
        <f t="shared" si="51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si="518"/>
        <v>0</v>
      </c>
      <c r="BH2327" s="54">
        <f t="shared" si="511"/>
        <v>0</v>
      </c>
      <c r="BI2327" s="54">
        <f t="shared" si="506"/>
        <v>0</v>
      </c>
      <c r="BJ2327" s="54">
        <f t="shared" si="519"/>
        <v>0</v>
      </c>
      <c r="BK2327" s="54">
        <f t="shared" si="507"/>
        <v>0</v>
      </c>
      <c r="BL2327" s="54">
        <f t="shared" si="512"/>
        <v>0</v>
      </c>
      <c r="BM2327" s="54">
        <f t="shared" si="513"/>
        <v>0</v>
      </c>
      <c r="BN2327" s="54" t="str">
        <f t="shared" si="514"/>
        <v>ne</v>
      </c>
      <c r="BO2327" s="54" t="str">
        <f t="shared" si="515"/>
        <v>ne</v>
      </c>
      <c r="BP2327" s="54" t="str">
        <f t="shared" si="515"/>
        <v>ne</v>
      </c>
      <c r="BQ2327" s="54" t="str">
        <f t="shared" si="516"/>
        <v>ne</v>
      </c>
      <c r="BR2327" s="54" t="str">
        <f t="shared" si="517"/>
        <v>ne</v>
      </c>
      <c r="BS2327" s="54" t="str">
        <f t="shared" si="508"/>
        <v>ne</v>
      </c>
    </row>
    <row r="2328" spans="2:71" x14ac:dyDescent="0.2">
      <c r="B2328" s="54" t="e">
        <f>VLOOKUP(E2328,'VPS1'!$J$10:$J$29,1,FALSE)</f>
        <v>#N/A</v>
      </c>
      <c r="C2328" s="131" t="str">
        <f t="shared" si="509"/>
        <v/>
      </c>
      <c r="D2328" s="132"/>
      <c r="E2328" s="132"/>
      <c r="F2328" s="55"/>
      <c r="G2328" s="132"/>
      <c r="H2328" s="132"/>
      <c r="I2328" s="132"/>
      <c r="J2328" s="132"/>
      <c r="K2328" s="132"/>
      <c r="L2328" s="133"/>
      <c r="M2328" s="134"/>
      <c r="N2328" s="132"/>
      <c r="O2328" s="132"/>
      <c r="P2328" s="134" t="str">
        <f t="shared" si="510"/>
        <v>nepildyti</v>
      </c>
      <c r="Q2328" s="135" t="str">
        <f t="shared" si="51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18"/>
        <v>0</v>
      </c>
      <c r="BH2328" s="54">
        <f t="shared" si="511"/>
        <v>0</v>
      </c>
      <c r="BI2328" s="54">
        <f t="shared" si="506"/>
        <v>0</v>
      </c>
      <c r="BJ2328" s="54">
        <f t="shared" si="519"/>
        <v>0</v>
      </c>
      <c r="BK2328" s="54">
        <f t="shared" si="507"/>
        <v>0</v>
      </c>
      <c r="BL2328" s="54">
        <f t="shared" si="512"/>
        <v>0</v>
      </c>
      <c r="BM2328" s="54">
        <f t="shared" si="513"/>
        <v>0</v>
      </c>
      <c r="BN2328" s="54" t="str">
        <f t="shared" si="514"/>
        <v>ne</v>
      </c>
      <c r="BO2328" s="54" t="str">
        <f t="shared" si="515"/>
        <v>ne</v>
      </c>
      <c r="BP2328" s="54" t="str">
        <f t="shared" si="515"/>
        <v>ne</v>
      </c>
      <c r="BQ2328" s="54" t="str">
        <f t="shared" si="516"/>
        <v>ne</v>
      </c>
      <c r="BR2328" s="54" t="str">
        <f t="shared" si="517"/>
        <v>ne</v>
      </c>
      <c r="BS2328" s="54" t="str">
        <f t="shared" si="508"/>
        <v>ne</v>
      </c>
    </row>
    <row r="2329" spans="2:71" x14ac:dyDescent="0.2">
      <c r="B2329" s="54" t="e">
        <f>VLOOKUP(E2329,'VPS1'!$J$10:$J$29,1,FALSE)</f>
        <v>#N/A</v>
      </c>
      <c r="C2329" s="131" t="str">
        <f t="shared" si="509"/>
        <v/>
      </c>
      <c r="D2329" s="132"/>
      <c r="E2329" s="132"/>
      <c r="F2329" s="55"/>
      <c r="G2329" s="132"/>
      <c r="H2329" s="132"/>
      <c r="I2329" s="132"/>
      <c r="J2329" s="132"/>
      <c r="K2329" s="132"/>
      <c r="L2329" s="133"/>
      <c r="M2329" s="134"/>
      <c r="N2329" s="132"/>
      <c r="O2329" s="132"/>
      <c r="P2329" s="134" t="str">
        <f t="shared" si="510"/>
        <v>nepildyti</v>
      </c>
      <c r="Q2329" s="135" t="str">
        <f t="shared" si="51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18"/>
        <v>0</v>
      </c>
      <c r="BH2329" s="54">
        <f t="shared" si="511"/>
        <v>0</v>
      </c>
      <c r="BI2329" s="54">
        <f t="shared" si="506"/>
        <v>0</v>
      </c>
      <c r="BJ2329" s="54">
        <f t="shared" si="519"/>
        <v>0</v>
      </c>
      <c r="BK2329" s="54">
        <f t="shared" si="507"/>
        <v>0</v>
      </c>
      <c r="BL2329" s="54">
        <f t="shared" si="512"/>
        <v>0</v>
      </c>
      <c r="BM2329" s="54">
        <f t="shared" si="513"/>
        <v>0</v>
      </c>
      <c r="BN2329" s="54" t="str">
        <f t="shared" si="514"/>
        <v>ne</v>
      </c>
      <c r="BO2329" s="54" t="str">
        <f t="shared" si="515"/>
        <v>ne</v>
      </c>
      <c r="BP2329" s="54" t="str">
        <f t="shared" si="515"/>
        <v>ne</v>
      </c>
      <c r="BQ2329" s="54" t="str">
        <f t="shared" si="516"/>
        <v>ne</v>
      </c>
      <c r="BR2329" s="54" t="str">
        <f t="shared" si="517"/>
        <v>ne</v>
      </c>
      <c r="BS2329" s="54" t="str">
        <f t="shared" si="508"/>
        <v>ne</v>
      </c>
    </row>
    <row r="2330" spans="2:71" x14ac:dyDescent="0.2">
      <c r="B2330" s="54" t="e">
        <f>VLOOKUP(E2330,'VPS1'!$J$10:$J$29,1,FALSE)</f>
        <v>#N/A</v>
      </c>
      <c r="C2330" s="131" t="str">
        <f t="shared" si="509"/>
        <v/>
      </c>
      <c r="D2330" s="132"/>
      <c r="E2330" s="132"/>
      <c r="F2330" s="55"/>
      <c r="G2330" s="132"/>
      <c r="H2330" s="132"/>
      <c r="I2330" s="132"/>
      <c r="J2330" s="132"/>
      <c r="K2330" s="132"/>
      <c r="L2330" s="133"/>
      <c r="M2330" s="134"/>
      <c r="N2330" s="132"/>
      <c r="O2330" s="132"/>
      <c r="P2330" s="134" t="str">
        <f t="shared" si="510"/>
        <v>nepildyti</v>
      </c>
      <c r="Q2330" s="135" t="str">
        <f t="shared" si="51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18"/>
        <v>0</v>
      </c>
      <c r="BH2330" s="54">
        <f t="shared" si="511"/>
        <v>0</v>
      </c>
      <c r="BI2330" s="54">
        <f t="shared" si="506"/>
        <v>0</v>
      </c>
      <c r="BJ2330" s="54">
        <f t="shared" si="519"/>
        <v>0</v>
      </c>
      <c r="BK2330" s="54">
        <f t="shared" si="507"/>
        <v>0</v>
      </c>
      <c r="BL2330" s="54">
        <f t="shared" si="512"/>
        <v>0</v>
      </c>
      <c r="BM2330" s="54">
        <f t="shared" si="513"/>
        <v>0</v>
      </c>
      <c r="BN2330" s="54" t="str">
        <f t="shared" si="514"/>
        <v>ne</v>
      </c>
      <c r="BO2330" s="54" t="str">
        <f t="shared" si="515"/>
        <v>ne</v>
      </c>
      <c r="BP2330" s="54" t="str">
        <f t="shared" si="515"/>
        <v>ne</v>
      </c>
      <c r="BQ2330" s="54" t="str">
        <f t="shared" si="516"/>
        <v>ne</v>
      </c>
      <c r="BR2330" s="54" t="str">
        <f t="shared" si="517"/>
        <v>ne</v>
      </c>
      <c r="BS2330" s="54" t="str">
        <f t="shared" si="508"/>
        <v>ne</v>
      </c>
    </row>
    <row r="2331" spans="2:71" x14ac:dyDescent="0.2">
      <c r="B2331" s="54" t="e">
        <f>VLOOKUP(E2331,'VPS1'!$J$10:$J$29,1,FALSE)</f>
        <v>#N/A</v>
      </c>
      <c r="C2331" s="131" t="str">
        <f t="shared" si="509"/>
        <v/>
      </c>
      <c r="D2331" s="132"/>
      <c r="E2331" s="132"/>
      <c r="F2331" s="55"/>
      <c r="G2331" s="132"/>
      <c r="H2331" s="132"/>
      <c r="I2331" s="132"/>
      <c r="J2331" s="132"/>
      <c r="K2331" s="132"/>
      <c r="L2331" s="133"/>
      <c r="M2331" s="134"/>
      <c r="N2331" s="132"/>
      <c r="O2331" s="132"/>
      <c r="P2331" s="134" t="str">
        <f t="shared" si="510"/>
        <v>nepildyti</v>
      </c>
      <c r="Q2331" s="135" t="str">
        <f t="shared" si="51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18"/>
        <v>0</v>
      </c>
      <c r="BH2331" s="54">
        <f t="shared" si="511"/>
        <v>0</v>
      </c>
      <c r="BI2331" s="54">
        <f t="shared" si="506"/>
        <v>0</v>
      </c>
      <c r="BJ2331" s="54">
        <f t="shared" si="519"/>
        <v>0</v>
      </c>
      <c r="BK2331" s="54">
        <f t="shared" si="507"/>
        <v>0</v>
      </c>
      <c r="BL2331" s="54">
        <f t="shared" si="512"/>
        <v>0</v>
      </c>
      <c r="BM2331" s="54">
        <f t="shared" si="513"/>
        <v>0</v>
      </c>
      <c r="BN2331" s="54" t="str">
        <f t="shared" si="514"/>
        <v>ne</v>
      </c>
      <c r="BO2331" s="54" t="str">
        <f t="shared" si="515"/>
        <v>ne</v>
      </c>
      <c r="BP2331" s="54" t="str">
        <f t="shared" si="515"/>
        <v>ne</v>
      </c>
      <c r="BQ2331" s="54" t="str">
        <f t="shared" si="516"/>
        <v>ne</v>
      </c>
      <c r="BR2331" s="54" t="str">
        <f t="shared" si="517"/>
        <v>ne</v>
      </c>
      <c r="BS2331" s="54" t="str">
        <f t="shared" si="508"/>
        <v>ne</v>
      </c>
    </row>
    <row r="2332" spans="2:71" x14ac:dyDescent="0.2">
      <c r="B2332" s="54" t="e">
        <f>VLOOKUP(E2332,'VPS1'!$J$10:$J$29,1,FALSE)</f>
        <v>#N/A</v>
      </c>
      <c r="C2332" s="131" t="str">
        <f t="shared" si="509"/>
        <v/>
      </c>
      <c r="D2332" s="132"/>
      <c r="E2332" s="132"/>
      <c r="F2332" s="55"/>
      <c r="G2332" s="132"/>
      <c r="H2332" s="132"/>
      <c r="I2332" s="132"/>
      <c r="J2332" s="132"/>
      <c r="K2332" s="132"/>
      <c r="L2332" s="133"/>
      <c r="M2332" s="134"/>
      <c r="N2332" s="132"/>
      <c r="O2332" s="132"/>
      <c r="P2332" s="134" t="str">
        <f t="shared" si="510"/>
        <v>nepildyti</v>
      </c>
      <c r="Q2332" s="135" t="str">
        <f t="shared" si="51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18"/>
        <v>0</v>
      </c>
      <c r="BH2332" s="54">
        <f t="shared" si="511"/>
        <v>0</v>
      </c>
      <c r="BI2332" s="54">
        <f t="shared" si="506"/>
        <v>0</v>
      </c>
      <c r="BJ2332" s="54">
        <f t="shared" si="519"/>
        <v>0</v>
      </c>
      <c r="BK2332" s="54">
        <f t="shared" si="507"/>
        <v>0</v>
      </c>
      <c r="BL2332" s="54">
        <f t="shared" si="512"/>
        <v>0</v>
      </c>
      <c r="BM2332" s="54">
        <f t="shared" si="513"/>
        <v>0</v>
      </c>
      <c r="BN2332" s="54" t="str">
        <f t="shared" si="514"/>
        <v>ne</v>
      </c>
      <c r="BO2332" s="54" t="str">
        <f t="shared" si="515"/>
        <v>ne</v>
      </c>
      <c r="BP2332" s="54" t="str">
        <f t="shared" si="515"/>
        <v>ne</v>
      </c>
      <c r="BQ2332" s="54" t="str">
        <f t="shared" si="516"/>
        <v>ne</v>
      </c>
      <c r="BR2332" s="54" t="str">
        <f t="shared" si="517"/>
        <v>ne</v>
      </c>
      <c r="BS2332" s="54" t="str">
        <f t="shared" si="508"/>
        <v>ne</v>
      </c>
    </row>
    <row r="2333" spans="2:71" x14ac:dyDescent="0.2">
      <c r="B2333" s="54" t="e">
        <f>VLOOKUP(E2333,'VPS1'!$J$10:$J$29,1,FALSE)</f>
        <v>#N/A</v>
      </c>
      <c r="C2333" s="131" t="str">
        <f t="shared" si="509"/>
        <v/>
      </c>
      <c r="D2333" s="132"/>
      <c r="E2333" s="132"/>
      <c r="F2333" s="55"/>
      <c r="G2333" s="132"/>
      <c r="H2333" s="132"/>
      <c r="I2333" s="132"/>
      <c r="J2333" s="132"/>
      <c r="K2333" s="132"/>
      <c r="L2333" s="133"/>
      <c r="M2333" s="134"/>
      <c r="N2333" s="132"/>
      <c r="O2333" s="132"/>
      <c r="P2333" s="134" t="str">
        <f t="shared" si="510"/>
        <v>nepildyti</v>
      </c>
      <c r="Q2333" s="135" t="str">
        <f t="shared" si="51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18"/>
        <v>0</v>
      </c>
      <c r="BH2333" s="54">
        <f t="shared" si="511"/>
        <v>0</v>
      </c>
      <c r="BI2333" s="54">
        <f t="shared" si="506"/>
        <v>0</v>
      </c>
      <c r="BJ2333" s="54">
        <f t="shared" si="519"/>
        <v>0</v>
      </c>
      <c r="BK2333" s="54">
        <f t="shared" si="507"/>
        <v>0</v>
      </c>
      <c r="BL2333" s="54">
        <f t="shared" si="512"/>
        <v>0</v>
      </c>
      <c r="BM2333" s="54">
        <f t="shared" si="513"/>
        <v>0</v>
      </c>
      <c r="BN2333" s="54" t="str">
        <f t="shared" si="514"/>
        <v>ne</v>
      </c>
      <c r="BO2333" s="54" t="str">
        <f t="shared" si="515"/>
        <v>ne</v>
      </c>
      <c r="BP2333" s="54" t="str">
        <f t="shared" si="515"/>
        <v>ne</v>
      </c>
      <c r="BQ2333" s="54" t="str">
        <f t="shared" si="516"/>
        <v>ne</v>
      </c>
      <c r="BR2333" s="54" t="str">
        <f t="shared" si="517"/>
        <v>ne</v>
      </c>
      <c r="BS2333" s="54" t="str">
        <f t="shared" si="508"/>
        <v>ne</v>
      </c>
    </row>
    <row r="2334" spans="2:71" x14ac:dyDescent="0.2">
      <c r="B2334" s="54" t="e">
        <f>VLOOKUP(E2334,'VPS1'!$J$10:$J$29,1,FALSE)</f>
        <v>#N/A</v>
      </c>
      <c r="C2334" s="131" t="str">
        <f t="shared" si="509"/>
        <v/>
      </c>
      <c r="D2334" s="132"/>
      <c r="E2334" s="132"/>
      <c r="F2334" s="55"/>
      <c r="G2334" s="132"/>
      <c r="H2334" s="132"/>
      <c r="I2334" s="132"/>
      <c r="J2334" s="132"/>
      <c r="K2334" s="132"/>
      <c r="L2334" s="133"/>
      <c r="M2334" s="134"/>
      <c r="N2334" s="132"/>
      <c r="O2334" s="132"/>
      <c r="P2334" s="134" t="str">
        <f t="shared" si="510"/>
        <v>nepildyti</v>
      </c>
      <c r="Q2334" s="135" t="str">
        <f t="shared" si="51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18"/>
        <v>0</v>
      </c>
      <c r="BH2334" s="54">
        <f t="shared" si="511"/>
        <v>0</v>
      </c>
      <c r="BI2334" s="54">
        <f t="shared" si="506"/>
        <v>0</v>
      </c>
      <c r="BJ2334" s="54">
        <f t="shared" si="519"/>
        <v>0</v>
      </c>
      <c r="BK2334" s="54">
        <f t="shared" si="507"/>
        <v>0</v>
      </c>
      <c r="BL2334" s="54">
        <f t="shared" si="512"/>
        <v>0</v>
      </c>
      <c r="BM2334" s="54">
        <f t="shared" si="513"/>
        <v>0</v>
      </c>
      <c r="BN2334" s="54" t="str">
        <f t="shared" si="514"/>
        <v>ne</v>
      </c>
      <c r="BO2334" s="54" t="str">
        <f t="shared" si="515"/>
        <v>ne</v>
      </c>
      <c r="BP2334" s="54" t="str">
        <f t="shared" si="515"/>
        <v>ne</v>
      </c>
      <c r="BQ2334" s="54" t="str">
        <f t="shared" si="516"/>
        <v>ne</v>
      </c>
      <c r="BR2334" s="54" t="str">
        <f t="shared" si="517"/>
        <v>ne</v>
      </c>
      <c r="BS2334" s="54" t="str">
        <f t="shared" si="508"/>
        <v>ne</v>
      </c>
    </row>
    <row r="2335" spans="2:71" x14ac:dyDescent="0.2">
      <c r="B2335" s="54" t="e">
        <f>VLOOKUP(E2335,'VPS1'!$J$10:$J$29,1,FALSE)</f>
        <v>#N/A</v>
      </c>
      <c r="C2335" s="131" t="str">
        <f t="shared" si="509"/>
        <v/>
      </c>
      <c r="D2335" s="132"/>
      <c r="E2335" s="132"/>
      <c r="F2335" s="55"/>
      <c r="G2335" s="132"/>
      <c r="H2335" s="132"/>
      <c r="I2335" s="132"/>
      <c r="J2335" s="132"/>
      <c r="K2335" s="132"/>
      <c r="L2335" s="133"/>
      <c r="M2335" s="134"/>
      <c r="N2335" s="132"/>
      <c r="O2335" s="132"/>
      <c r="P2335" s="134" t="str">
        <f t="shared" si="510"/>
        <v>nepildyti</v>
      </c>
      <c r="Q2335" s="135" t="str">
        <f t="shared" si="51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18"/>
        <v>0</v>
      </c>
      <c r="BH2335" s="54">
        <f t="shared" si="511"/>
        <v>0</v>
      </c>
      <c r="BI2335" s="54">
        <f t="shared" si="506"/>
        <v>0</v>
      </c>
      <c r="BJ2335" s="54">
        <f t="shared" si="519"/>
        <v>0</v>
      </c>
      <c r="BK2335" s="54">
        <f t="shared" si="507"/>
        <v>0</v>
      </c>
      <c r="BL2335" s="54">
        <f t="shared" si="512"/>
        <v>0</v>
      </c>
      <c r="BM2335" s="54">
        <f t="shared" si="513"/>
        <v>0</v>
      </c>
      <c r="BN2335" s="54" t="str">
        <f t="shared" si="514"/>
        <v>ne</v>
      </c>
      <c r="BO2335" s="54" t="str">
        <f t="shared" si="515"/>
        <v>ne</v>
      </c>
      <c r="BP2335" s="54" t="str">
        <f t="shared" si="515"/>
        <v>ne</v>
      </c>
      <c r="BQ2335" s="54" t="str">
        <f t="shared" si="516"/>
        <v>ne</v>
      </c>
      <c r="BR2335" s="54" t="str">
        <f t="shared" si="517"/>
        <v>ne</v>
      </c>
      <c r="BS2335" s="54" t="str">
        <f t="shared" si="508"/>
        <v>ne</v>
      </c>
    </row>
    <row r="2336" spans="2:71" x14ac:dyDescent="0.2">
      <c r="B2336" s="54" t="e">
        <f>VLOOKUP(E2336,'VPS1'!$J$10:$J$29,1,FALSE)</f>
        <v>#N/A</v>
      </c>
      <c r="C2336" s="131" t="str">
        <f t="shared" si="509"/>
        <v/>
      </c>
      <c r="D2336" s="132"/>
      <c r="E2336" s="132"/>
      <c r="F2336" s="55"/>
      <c r="G2336" s="132"/>
      <c r="H2336" s="132"/>
      <c r="I2336" s="132"/>
      <c r="J2336" s="132"/>
      <c r="K2336" s="132"/>
      <c r="L2336" s="133"/>
      <c r="M2336" s="134"/>
      <c r="N2336" s="132"/>
      <c r="O2336" s="132"/>
      <c r="P2336" s="134" t="str">
        <f t="shared" si="510"/>
        <v>nepildyti</v>
      </c>
      <c r="Q2336" s="135" t="str">
        <f t="shared" si="51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18"/>
        <v>0</v>
      </c>
      <c r="BH2336" s="54">
        <f t="shared" si="511"/>
        <v>0</v>
      </c>
      <c r="BI2336" s="54">
        <f t="shared" si="506"/>
        <v>0</v>
      </c>
      <c r="BJ2336" s="54">
        <f t="shared" si="519"/>
        <v>0</v>
      </c>
      <c r="BK2336" s="54">
        <f t="shared" si="507"/>
        <v>0</v>
      </c>
      <c r="BL2336" s="54">
        <f t="shared" si="512"/>
        <v>0</v>
      </c>
      <c r="BM2336" s="54">
        <f t="shared" si="513"/>
        <v>0</v>
      </c>
      <c r="BN2336" s="54" t="str">
        <f t="shared" si="514"/>
        <v>ne</v>
      </c>
      <c r="BO2336" s="54" t="str">
        <f t="shared" si="515"/>
        <v>ne</v>
      </c>
      <c r="BP2336" s="54" t="str">
        <f t="shared" si="515"/>
        <v>ne</v>
      </c>
      <c r="BQ2336" s="54" t="str">
        <f t="shared" si="516"/>
        <v>ne</v>
      </c>
      <c r="BR2336" s="54" t="str">
        <f t="shared" si="517"/>
        <v>ne</v>
      </c>
      <c r="BS2336" s="54" t="str">
        <f t="shared" si="508"/>
        <v>ne</v>
      </c>
    </row>
    <row r="2337" spans="2:71" x14ac:dyDescent="0.2">
      <c r="B2337" s="54" t="e">
        <f>VLOOKUP(E2337,'VPS1'!$J$10:$J$29,1,FALSE)</f>
        <v>#N/A</v>
      </c>
      <c r="C2337" s="131" t="str">
        <f t="shared" si="509"/>
        <v/>
      </c>
      <c r="D2337" s="132"/>
      <c r="E2337" s="132"/>
      <c r="F2337" s="55"/>
      <c r="G2337" s="132"/>
      <c r="H2337" s="132"/>
      <c r="I2337" s="132"/>
      <c r="J2337" s="132"/>
      <c r="K2337" s="132"/>
      <c r="L2337" s="133"/>
      <c r="M2337" s="134"/>
      <c r="N2337" s="132"/>
      <c r="O2337" s="132"/>
      <c r="P2337" s="134" t="str">
        <f t="shared" si="510"/>
        <v>nepildyti</v>
      </c>
      <c r="Q2337" s="135" t="str">
        <f t="shared" si="51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18"/>
        <v>0</v>
      </c>
      <c r="BH2337" s="54">
        <f t="shared" si="511"/>
        <v>0</v>
      </c>
      <c r="BI2337" s="54">
        <f t="shared" si="506"/>
        <v>0</v>
      </c>
      <c r="BJ2337" s="54">
        <f t="shared" si="519"/>
        <v>0</v>
      </c>
      <c r="BK2337" s="54">
        <f t="shared" si="507"/>
        <v>0</v>
      </c>
      <c r="BL2337" s="54">
        <f t="shared" si="512"/>
        <v>0</v>
      </c>
      <c r="BM2337" s="54">
        <f t="shared" si="513"/>
        <v>0</v>
      </c>
      <c r="BN2337" s="54" t="str">
        <f t="shared" si="514"/>
        <v>ne</v>
      </c>
      <c r="BO2337" s="54" t="str">
        <f t="shared" si="515"/>
        <v>ne</v>
      </c>
      <c r="BP2337" s="54" t="str">
        <f t="shared" si="515"/>
        <v>ne</v>
      </c>
      <c r="BQ2337" s="54" t="str">
        <f t="shared" si="516"/>
        <v>ne</v>
      </c>
      <c r="BR2337" s="54" t="str">
        <f t="shared" si="517"/>
        <v>ne</v>
      </c>
      <c r="BS2337" s="54" t="str">
        <f t="shared" si="508"/>
        <v>ne</v>
      </c>
    </row>
    <row r="2338" spans="2:71" x14ac:dyDescent="0.2">
      <c r="B2338" s="54" t="e">
        <f>VLOOKUP(E2338,'VPS1'!$J$10:$J$29,1,FALSE)</f>
        <v>#N/A</v>
      </c>
      <c r="C2338" s="131" t="str">
        <f t="shared" si="509"/>
        <v/>
      </c>
      <c r="D2338" s="132"/>
      <c r="E2338" s="132"/>
      <c r="F2338" s="55"/>
      <c r="G2338" s="132"/>
      <c r="H2338" s="132"/>
      <c r="I2338" s="132"/>
      <c r="J2338" s="132"/>
      <c r="K2338" s="132"/>
      <c r="L2338" s="133"/>
      <c r="M2338" s="134"/>
      <c r="N2338" s="132"/>
      <c r="O2338" s="132"/>
      <c r="P2338" s="134" t="str">
        <f t="shared" si="510"/>
        <v>nepildyti</v>
      </c>
      <c r="Q2338" s="135" t="str">
        <f t="shared" si="51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18"/>
        <v>0</v>
      </c>
      <c r="BH2338" s="54">
        <f t="shared" si="511"/>
        <v>0</v>
      </c>
      <c r="BI2338" s="54">
        <f t="shared" si="506"/>
        <v>0</v>
      </c>
      <c r="BJ2338" s="54">
        <f t="shared" si="519"/>
        <v>0</v>
      </c>
      <c r="BK2338" s="54">
        <f t="shared" si="507"/>
        <v>0</v>
      </c>
      <c r="BL2338" s="54">
        <f t="shared" si="512"/>
        <v>0</v>
      </c>
      <c r="BM2338" s="54">
        <f t="shared" si="513"/>
        <v>0</v>
      </c>
      <c r="BN2338" s="54" t="str">
        <f t="shared" si="514"/>
        <v>ne</v>
      </c>
      <c r="BO2338" s="54" t="str">
        <f t="shared" si="515"/>
        <v>ne</v>
      </c>
      <c r="BP2338" s="54" t="str">
        <f t="shared" si="515"/>
        <v>ne</v>
      </c>
      <c r="BQ2338" s="54" t="str">
        <f t="shared" si="516"/>
        <v>ne</v>
      </c>
      <c r="BR2338" s="54" t="str">
        <f t="shared" si="517"/>
        <v>ne</v>
      </c>
      <c r="BS2338" s="54" t="str">
        <f t="shared" si="508"/>
        <v>ne</v>
      </c>
    </row>
    <row r="2339" spans="2:71" x14ac:dyDescent="0.2">
      <c r="B2339" s="54" t="e">
        <f>VLOOKUP(E2339,'VPS1'!$J$10:$J$29,1,FALSE)</f>
        <v>#N/A</v>
      </c>
      <c r="C2339" s="131" t="str">
        <f t="shared" si="509"/>
        <v/>
      </c>
      <c r="D2339" s="132"/>
      <c r="E2339" s="132"/>
      <c r="F2339" s="55"/>
      <c r="G2339" s="132"/>
      <c r="H2339" s="132"/>
      <c r="I2339" s="132"/>
      <c r="J2339" s="132"/>
      <c r="K2339" s="132"/>
      <c r="L2339" s="133"/>
      <c r="M2339" s="134"/>
      <c r="N2339" s="132"/>
      <c r="O2339" s="132"/>
      <c r="P2339" s="134" t="str">
        <f t="shared" si="510"/>
        <v>nepildyti</v>
      </c>
      <c r="Q2339" s="135" t="str">
        <f t="shared" si="51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18"/>
        <v>0</v>
      </c>
      <c r="BH2339" s="54">
        <f t="shared" si="511"/>
        <v>0</v>
      </c>
      <c r="BI2339" s="54">
        <f t="shared" si="506"/>
        <v>0</v>
      </c>
      <c r="BJ2339" s="54">
        <f t="shared" si="519"/>
        <v>0</v>
      </c>
      <c r="BK2339" s="54">
        <f t="shared" si="507"/>
        <v>0</v>
      </c>
      <c r="BL2339" s="54">
        <f t="shared" si="512"/>
        <v>0</v>
      </c>
      <c r="BM2339" s="54">
        <f t="shared" si="513"/>
        <v>0</v>
      </c>
      <c r="BN2339" s="54" t="str">
        <f t="shared" si="514"/>
        <v>ne</v>
      </c>
      <c r="BO2339" s="54" t="str">
        <f t="shared" si="515"/>
        <v>ne</v>
      </c>
      <c r="BP2339" s="54" t="str">
        <f t="shared" si="515"/>
        <v>ne</v>
      </c>
      <c r="BQ2339" s="54" t="str">
        <f t="shared" si="516"/>
        <v>ne</v>
      </c>
      <c r="BR2339" s="54" t="str">
        <f t="shared" si="517"/>
        <v>ne</v>
      </c>
      <c r="BS2339" s="54" t="str">
        <f t="shared" si="508"/>
        <v>ne</v>
      </c>
    </row>
    <row r="2340" spans="2:71" x14ac:dyDescent="0.2">
      <c r="B2340" s="54" t="e">
        <f>VLOOKUP(E2340,'VPS1'!$J$10:$J$29,1,FALSE)</f>
        <v>#N/A</v>
      </c>
      <c r="C2340" s="131" t="str">
        <f t="shared" si="509"/>
        <v/>
      </c>
      <c r="D2340" s="132"/>
      <c r="E2340" s="132"/>
      <c r="F2340" s="55"/>
      <c r="G2340" s="132"/>
      <c r="H2340" s="132"/>
      <c r="I2340" s="132"/>
      <c r="J2340" s="132"/>
      <c r="K2340" s="132"/>
      <c r="L2340" s="133"/>
      <c r="M2340" s="134"/>
      <c r="N2340" s="132"/>
      <c r="O2340" s="132"/>
      <c r="P2340" s="134" t="str">
        <f t="shared" si="510"/>
        <v>nepildyti</v>
      </c>
      <c r="Q2340" s="135" t="str">
        <f t="shared" si="51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18"/>
        <v>0</v>
      </c>
      <c r="BH2340" s="54">
        <f t="shared" si="511"/>
        <v>0</v>
      </c>
      <c r="BI2340" s="54">
        <f t="shared" si="506"/>
        <v>0</v>
      </c>
      <c r="BJ2340" s="54">
        <f t="shared" si="519"/>
        <v>0</v>
      </c>
      <c r="BK2340" s="54">
        <f t="shared" si="507"/>
        <v>0</v>
      </c>
      <c r="BL2340" s="54">
        <f t="shared" si="512"/>
        <v>0</v>
      </c>
      <c r="BM2340" s="54">
        <f t="shared" si="513"/>
        <v>0</v>
      </c>
      <c r="BN2340" s="54" t="str">
        <f t="shared" si="514"/>
        <v>ne</v>
      </c>
      <c r="BO2340" s="54" t="str">
        <f t="shared" si="515"/>
        <v>ne</v>
      </c>
      <c r="BP2340" s="54" t="str">
        <f t="shared" si="515"/>
        <v>ne</v>
      </c>
      <c r="BQ2340" s="54" t="str">
        <f t="shared" si="516"/>
        <v>ne</v>
      </c>
      <c r="BR2340" s="54" t="str">
        <f t="shared" si="517"/>
        <v>ne</v>
      </c>
      <c r="BS2340" s="54" t="str">
        <f t="shared" si="508"/>
        <v>ne</v>
      </c>
    </row>
    <row r="2341" spans="2:71" x14ac:dyDescent="0.2">
      <c r="B2341" s="54" t="e">
        <f>VLOOKUP(E2341,'VPS1'!$J$10:$J$29,1,FALSE)</f>
        <v>#N/A</v>
      </c>
      <c r="C2341" s="131" t="str">
        <f t="shared" si="509"/>
        <v/>
      </c>
      <c r="D2341" s="132"/>
      <c r="E2341" s="132"/>
      <c r="F2341" s="55"/>
      <c r="G2341" s="132"/>
      <c r="H2341" s="132"/>
      <c r="I2341" s="132"/>
      <c r="J2341" s="132"/>
      <c r="K2341" s="132"/>
      <c r="L2341" s="133"/>
      <c r="M2341" s="134"/>
      <c r="N2341" s="132"/>
      <c r="O2341" s="132"/>
      <c r="P2341" s="134" t="str">
        <f t="shared" si="510"/>
        <v>nepildyti</v>
      </c>
      <c r="Q2341" s="135" t="str">
        <f t="shared" si="51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18"/>
        <v>0</v>
      </c>
      <c r="BH2341" s="54">
        <f t="shared" si="511"/>
        <v>0</v>
      </c>
      <c r="BI2341" s="54">
        <f t="shared" si="506"/>
        <v>0</v>
      </c>
      <c r="BJ2341" s="54">
        <f t="shared" si="519"/>
        <v>0</v>
      </c>
      <c r="BK2341" s="54">
        <f t="shared" si="507"/>
        <v>0</v>
      </c>
      <c r="BL2341" s="54">
        <f t="shared" si="512"/>
        <v>0</v>
      </c>
      <c r="BM2341" s="54">
        <f t="shared" si="513"/>
        <v>0</v>
      </c>
      <c r="BN2341" s="54" t="str">
        <f t="shared" si="514"/>
        <v>ne</v>
      </c>
      <c r="BO2341" s="54" t="str">
        <f t="shared" si="515"/>
        <v>ne</v>
      </c>
      <c r="BP2341" s="54" t="str">
        <f t="shared" si="515"/>
        <v>ne</v>
      </c>
      <c r="BQ2341" s="54" t="str">
        <f t="shared" si="516"/>
        <v>ne</v>
      </c>
      <c r="BR2341" s="54" t="str">
        <f t="shared" si="517"/>
        <v>ne</v>
      </c>
      <c r="BS2341" s="54" t="str">
        <f t="shared" si="508"/>
        <v>ne</v>
      </c>
    </row>
    <row r="2342" spans="2:71" x14ac:dyDescent="0.2">
      <c r="B2342" s="54" t="e">
        <f>VLOOKUP(E2342,'VPS1'!$J$10:$J$29,1,FALSE)</f>
        <v>#N/A</v>
      </c>
      <c r="C2342" s="131" t="str">
        <f t="shared" si="509"/>
        <v/>
      </c>
      <c r="D2342" s="132"/>
      <c r="E2342" s="132"/>
      <c r="F2342" s="55"/>
      <c r="G2342" s="132"/>
      <c r="H2342" s="132"/>
      <c r="I2342" s="132"/>
      <c r="J2342" s="132"/>
      <c r="K2342" s="132"/>
      <c r="L2342" s="133"/>
      <c r="M2342" s="134"/>
      <c r="N2342" s="132"/>
      <c r="O2342" s="132"/>
      <c r="P2342" s="134" t="str">
        <f t="shared" si="510"/>
        <v>nepildyti</v>
      </c>
      <c r="Q2342" s="135" t="str">
        <f t="shared" si="51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18"/>
        <v>0</v>
      </c>
      <c r="BH2342" s="54">
        <f t="shared" si="511"/>
        <v>0</v>
      </c>
      <c r="BI2342" s="54">
        <f t="shared" si="506"/>
        <v>0</v>
      </c>
      <c r="BJ2342" s="54">
        <f t="shared" si="519"/>
        <v>0</v>
      </c>
      <c r="BK2342" s="54">
        <f t="shared" si="507"/>
        <v>0</v>
      </c>
      <c r="BL2342" s="54">
        <f t="shared" si="512"/>
        <v>0</v>
      </c>
      <c r="BM2342" s="54">
        <f t="shared" si="513"/>
        <v>0</v>
      </c>
      <c r="BN2342" s="54" t="str">
        <f t="shared" si="514"/>
        <v>ne</v>
      </c>
      <c r="BO2342" s="54" t="str">
        <f t="shared" si="515"/>
        <v>ne</v>
      </c>
      <c r="BP2342" s="54" t="str">
        <f t="shared" si="515"/>
        <v>ne</v>
      </c>
      <c r="BQ2342" s="54" t="str">
        <f t="shared" si="516"/>
        <v>ne</v>
      </c>
      <c r="BR2342" s="54" t="str">
        <f t="shared" si="517"/>
        <v>ne</v>
      </c>
      <c r="BS2342" s="54" t="str">
        <f t="shared" si="508"/>
        <v>ne</v>
      </c>
    </row>
    <row r="2343" spans="2:71" x14ac:dyDescent="0.2">
      <c r="B2343" s="54" t="e">
        <f>VLOOKUP(E2343,'VPS1'!$J$10:$J$29,1,FALSE)</f>
        <v>#N/A</v>
      </c>
      <c r="C2343" s="131" t="str">
        <f t="shared" si="509"/>
        <v/>
      </c>
      <c r="D2343" s="132"/>
      <c r="E2343" s="132"/>
      <c r="F2343" s="55"/>
      <c r="G2343" s="132"/>
      <c r="H2343" s="132"/>
      <c r="I2343" s="132"/>
      <c r="J2343" s="132"/>
      <c r="K2343" s="132"/>
      <c r="L2343" s="133"/>
      <c r="M2343" s="134"/>
      <c r="N2343" s="132"/>
      <c r="O2343" s="132"/>
      <c r="P2343" s="134" t="str">
        <f t="shared" si="510"/>
        <v>nepildyti</v>
      </c>
      <c r="Q2343" s="135" t="str">
        <f t="shared" si="51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18"/>
        <v>0</v>
      </c>
      <c r="BH2343" s="54">
        <f t="shared" si="511"/>
        <v>0</v>
      </c>
      <c r="BI2343" s="54">
        <f t="shared" si="506"/>
        <v>0</v>
      </c>
      <c r="BJ2343" s="54">
        <f t="shared" si="519"/>
        <v>0</v>
      </c>
      <c r="BK2343" s="54">
        <f t="shared" si="507"/>
        <v>0</v>
      </c>
      <c r="BL2343" s="54">
        <f t="shared" si="512"/>
        <v>0</v>
      </c>
      <c r="BM2343" s="54">
        <f t="shared" si="513"/>
        <v>0</v>
      </c>
      <c r="BN2343" s="54" t="str">
        <f t="shared" si="514"/>
        <v>ne</v>
      </c>
      <c r="BO2343" s="54" t="str">
        <f t="shared" si="515"/>
        <v>ne</v>
      </c>
      <c r="BP2343" s="54" t="str">
        <f t="shared" si="515"/>
        <v>ne</v>
      </c>
      <c r="BQ2343" s="54" t="str">
        <f t="shared" si="516"/>
        <v>ne</v>
      </c>
      <c r="BR2343" s="54" t="str">
        <f t="shared" si="517"/>
        <v>ne</v>
      </c>
      <c r="BS2343" s="54" t="str">
        <f t="shared" si="508"/>
        <v>ne</v>
      </c>
    </row>
    <row r="2344" spans="2:71" x14ac:dyDescent="0.2">
      <c r="B2344" s="54" t="e">
        <f>VLOOKUP(E2344,'VPS1'!$J$10:$J$29,1,FALSE)</f>
        <v>#N/A</v>
      </c>
      <c r="C2344" s="131" t="str">
        <f t="shared" si="509"/>
        <v/>
      </c>
      <c r="D2344" s="132"/>
      <c r="E2344" s="132"/>
      <c r="F2344" s="55"/>
      <c r="G2344" s="132"/>
      <c r="H2344" s="132"/>
      <c r="I2344" s="132"/>
      <c r="J2344" s="132"/>
      <c r="K2344" s="132"/>
      <c r="L2344" s="133"/>
      <c r="M2344" s="134"/>
      <c r="N2344" s="132"/>
      <c r="O2344" s="132"/>
      <c r="P2344" s="134" t="str">
        <f t="shared" si="510"/>
        <v>nepildyti</v>
      </c>
      <c r="Q2344" s="135" t="str">
        <f t="shared" si="51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18"/>
        <v>0</v>
      </c>
      <c r="BH2344" s="54">
        <f t="shared" si="511"/>
        <v>0</v>
      </c>
      <c r="BI2344" s="54">
        <f t="shared" si="506"/>
        <v>0</v>
      </c>
      <c r="BJ2344" s="54">
        <f t="shared" si="519"/>
        <v>0</v>
      </c>
      <c r="BK2344" s="54">
        <f t="shared" si="507"/>
        <v>0</v>
      </c>
      <c r="BL2344" s="54">
        <f t="shared" si="512"/>
        <v>0</v>
      </c>
      <c r="BM2344" s="54">
        <f t="shared" si="513"/>
        <v>0</v>
      </c>
      <c r="BN2344" s="54" t="str">
        <f t="shared" si="514"/>
        <v>ne</v>
      </c>
      <c r="BO2344" s="54" t="str">
        <f t="shared" si="515"/>
        <v>ne</v>
      </c>
      <c r="BP2344" s="54" t="str">
        <f t="shared" si="515"/>
        <v>ne</v>
      </c>
      <c r="BQ2344" s="54" t="str">
        <f t="shared" si="516"/>
        <v>ne</v>
      </c>
      <c r="BR2344" s="54" t="str">
        <f t="shared" si="517"/>
        <v>ne</v>
      </c>
      <c r="BS2344" s="54" t="str">
        <f t="shared" si="508"/>
        <v>ne</v>
      </c>
    </row>
    <row r="2345" spans="2:71" x14ac:dyDescent="0.2">
      <c r="B2345" s="54" t="e">
        <f>VLOOKUP(E2345,'VPS1'!$J$10:$J$29,1,FALSE)</f>
        <v>#N/A</v>
      </c>
      <c r="C2345" s="131" t="str">
        <f t="shared" si="509"/>
        <v/>
      </c>
      <c r="D2345" s="132"/>
      <c r="E2345" s="132"/>
      <c r="F2345" s="55"/>
      <c r="G2345" s="132"/>
      <c r="H2345" s="132"/>
      <c r="I2345" s="132"/>
      <c r="J2345" s="132"/>
      <c r="K2345" s="132"/>
      <c r="L2345" s="133"/>
      <c r="M2345" s="134"/>
      <c r="N2345" s="132"/>
      <c r="O2345" s="132"/>
      <c r="P2345" s="134" t="str">
        <f t="shared" si="510"/>
        <v>nepildyti</v>
      </c>
      <c r="Q2345" s="135" t="str">
        <f t="shared" si="51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18"/>
        <v>0</v>
      </c>
      <c r="BH2345" s="54">
        <f t="shared" si="511"/>
        <v>0</v>
      </c>
      <c r="BI2345" s="54">
        <f t="shared" si="506"/>
        <v>0</v>
      </c>
      <c r="BJ2345" s="54">
        <f t="shared" si="519"/>
        <v>0</v>
      </c>
      <c r="BK2345" s="54">
        <f t="shared" si="507"/>
        <v>0</v>
      </c>
      <c r="BL2345" s="54">
        <f t="shared" si="512"/>
        <v>0</v>
      </c>
      <c r="BM2345" s="54">
        <f t="shared" si="513"/>
        <v>0</v>
      </c>
      <c r="BN2345" s="54" t="str">
        <f t="shared" si="514"/>
        <v>ne</v>
      </c>
      <c r="BO2345" s="54" t="str">
        <f t="shared" si="515"/>
        <v>ne</v>
      </c>
      <c r="BP2345" s="54" t="str">
        <f t="shared" si="515"/>
        <v>ne</v>
      </c>
      <c r="BQ2345" s="54" t="str">
        <f t="shared" si="516"/>
        <v>ne</v>
      </c>
      <c r="BR2345" s="54" t="str">
        <f t="shared" si="517"/>
        <v>ne</v>
      </c>
      <c r="BS2345" s="54" t="str">
        <f t="shared" si="508"/>
        <v>ne</v>
      </c>
    </row>
    <row r="2346" spans="2:71" x14ac:dyDescent="0.2">
      <c r="B2346" s="54" t="e">
        <f>VLOOKUP(E2346,'VPS1'!$J$10:$J$29,1,FALSE)</f>
        <v>#N/A</v>
      </c>
      <c r="C2346" s="131" t="str">
        <f t="shared" si="509"/>
        <v/>
      </c>
      <c r="D2346" s="132"/>
      <c r="E2346" s="132"/>
      <c r="F2346" s="55"/>
      <c r="G2346" s="132"/>
      <c r="H2346" s="132"/>
      <c r="I2346" s="132"/>
      <c r="J2346" s="132"/>
      <c r="K2346" s="132"/>
      <c r="L2346" s="133"/>
      <c r="M2346" s="134"/>
      <c r="N2346" s="132"/>
      <c r="O2346" s="132"/>
      <c r="P2346" s="134" t="str">
        <f t="shared" si="510"/>
        <v>nepildyti</v>
      </c>
      <c r="Q2346" s="135" t="str">
        <f t="shared" si="51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18"/>
        <v>0</v>
      </c>
      <c r="BH2346" s="54">
        <f t="shared" si="511"/>
        <v>0</v>
      </c>
      <c r="BI2346" s="54">
        <f t="shared" si="506"/>
        <v>0</v>
      </c>
      <c r="BJ2346" s="54">
        <f t="shared" si="519"/>
        <v>0</v>
      </c>
      <c r="BK2346" s="54">
        <f t="shared" si="507"/>
        <v>0</v>
      </c>
      <c r="BL2346" s="54">
        <f t="shared" si="512"/>
        <v>0</v>
      </c>
      <c r="BM2346" s="54">
        <f t="shared" si="513"/>
        <v>0</v>
      </c>
      <c r="BN2346" s="54" t="str">
        <f t="shared" si="514"/>
        <v>ne</v>
      </c>
      <c r="BO2346" s="54" t="str">
        <f t="shared" si="515"/>
        <v>ne</v>
      </c>
      <c r="BP2346" s="54" t="str">
        <f t="shared" si="515"/>
        <v>ne</v>
      </c>
      <c r="BQ2346" s="54" t="str">
        <f t="shared" si="516"/>
        <v>ne</v>
      </c>
      <c r="BR2346" s="54" t="str">
        <f t="shared" si="517"/>
        <v>ne</v>
      </c>
      <c r="BS2346" s="54" t="str">
        <f t="shared" si="508"/>
        <v>ne</v>
      </c>
    </row>
    <row r="2347" spans="2:71" x14ac:dyDescent="0.2">
      <c r="B2347" s="54" t="e">
        <f>VLOOKUP(E2347,'VPS1'!$J$10:$J$29,1,FALSE)</f>
        <v>#N/A</v>
      </c>
      <c r="C2347" s="131" t="str">
        <f t="shared" si="509"/>
        <v/>
      </c>
      <c r="D2347" s="132"/>
      <c r="E2347" s="132"/>
      <c r="F2347" s="55"/>
      <c r="G2347" s="132"/>
      <c r="H2347" s="132"/>
      <c r="I2347" s="132"/>
      <c r="J2347" s="132"/>
      <c r="K2347" s="132"/>
      <c r="L2347" s="133"/>
      <c r="M2347" s="134"/>
      <c r="N2347" s="132"/>
      <c r="O2347" s="132"/>
      <c r="P2347" s="134" t="str">
        <f t="shared" si="510"/>
        <v>nepildyti</v>
      </c>
      <c r="Q2347" s="135" t="str">
        <f t="shared" si="51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18"/>
        <v>0</v>
      </c>
      <c r="BH2347" s="54">
        <f t="shared" si="511"/>
        <v>0</v>
      </c>
      <c r="BI2347" s="54">
        <f t="shared" si="506"/>
        <v>0</v>
      </c>
      <c r="BJ2347" s="54">
        <f t="shared" si="519"/>
        <v>0</v>
      </c>
      <c r="BK2347" s="54">
        <f t="shared" si="507"/>
        <v>0</v>
      </c>
      <c r="BL2347" s="54">
        <f t="shared" si="512"/>
        <v>0</v>
      </c>
      <c r="BM2347" s="54">
        <f t="shared" si="513"/>
        <v>0</v>
      </c>
      <c r="BN2347" s="54" t="str">
        <f t="shared" si="514"/>
        <v>ne</v>
      </c>
      <c r="BO2347" s="54" t="str">
        <f t="shared" si="515"/>
        <v>ne</v>
      </c>
      <c r="BP2347" s="54" t="str">
        <f t="shared" si="515"/>
        <v>ne</v>
      </c>
      <c r="BQ2347" s="54" t="str">
        <f t="shared" si="516"/>
        <v>ne</v>
      </c>
      <c r="BR2347" s="54" t="str">
        <f t="shared" si="517"/>
        <v>ne</v>
      </c>
      <c r="BS2347" s="54" t="str">
        <f t="shared" si="508"/>
        <v>ne</v>
      </c>
    </row>
    <row r="2348" spans="2:71" x14ac:dyDescent="0.2">
      <c r="B2348" s="54" t="e">
        <f>VLOOKUP(E2348,'VPS1'!$J$10:$J$29,1,FALSE)</f>
        <v>#N/A</v>
      </c>
      <c r="C2348" s="131" t="str">
        <f t="shared" si="509"/>
        <v/>
      </c>
      <c r="D2348" s="132"/>
      <c r="E2348" s="132"/>
      <c r="F2348" s="55"/>
      <c r="G2348" s="132"/>
      <c r="H2348" s="132"/>
      <c r="I2348" s="132"/>
      <c r="J2348" s="132"/>
      <c r="K2348" s="132"/>
      <c r="L2348" s="133"/>
      <c r="M2348" s="134"/>
      <c r="N2348" s="132"/>
      <c r="O2348" s="132"/>
      <c r="P2348" s="134" t="str">
        <f t="shared" si="510"/>
        <v>nepildyti</v>
      </c>
      <c r="Q2348" s="135" t="str">
        <f t="shared" si="51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18"/>
        <v>0</v>
      </c>
      <c r="BH2348" s="54">
        <f t="shared" si="511"/>
        <v>0</v>
      </c>
      <c r="BI2348" s="54">
        <f t="shared" si="506"/>
        <v>0</v>
      </c>
      <c r="BJ2348" s="54">
        <f t="shared" si="519"/>
        <v>0</v>
      </c>
      <c r="BK2348" s="54">
        <f t="shared" si="507"/>
        <v>0</v>
      </c>
      <c r="BL2348" s="54">
        <f t="shared" si="512"/>
        <v>0</v>
      </c>
      <c r="BM2348" s="54">
        <f t="shared" si="513"/>
        <v>0</v>
      </c>
      <c r="BN2348" s="54" t="str">
        <f t="shared" si="514"/>
        <v>ne</v>
      </c>
      <c r="BO2348" s="54" t="str">
        <f t="shared" si="515"/>
        <v>ne</v>
      </c>
      <c r="BP2348" s="54" t="str">
        <f t="shared" si="515"/>
        <v>ne</v>
      </c>
      <c r="BQ2348" s="54" t="str">
        <f t="shared" si="516"/>
        <v>ne</v>
      </c>
      <c r="BR2348" s="54" t="str">
        <f t="shared" si="517"/>
        <v>ne</v>
      </c>
      <c r="BS2348" s="54" t="str">
        <f t="shared" si="508"/>
        <v>ne</v>
      </c>
    </row>
    <row r="2349" spans="2:71" x14ac:dyDescent="0.2">
      <c r="B2349" s="54" t="e">
        <f>VLOOKUP(E2349,'VPS1'!$J$10:$J$29,1,FALSE)</f>
        <v>#N/A</v>
      </c>
      <c r="C2349" s="131" t="str">
        <f t="shared" si="509"/>
        <v/>
      </c>
      <c r="D2349" s="132"/>
      <c r="E2349" s="132"/>
      <c r="F2349" s="55"/>
      <c r="G2349" s="132"/>
      <c r="H2349" s="132"/>
      <c r="I2349" s="132"/>
      <c r="J2349" s="132"/>
      <c r="K2349" s="132"/>
      <c r="L2349" s="133"/>
      <c r="M2349" s="134"/>
      <c r="N2349" s="132"/>
      <c r="O2349" s="132"/>
      <c r="P2349" s="134" t="str">
        <f t="shared" si="510"/>
        <v>nepildyti</v>
      </c>
      <c r="Q2349" s="135" t="str">
        <f t="shared" si="51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18"/>
        <v>0</v>
      </c>
      <c r="BH2349" s="54">
        <f t="shared" si="511"/>
        <v>0</v>
      </c>
      <c r="BI2349" s="54">
        <f t="shared" si="506"/>
        <v>0</v>
      </c>
      <c r="BJ2349" s="54">
        <f t="shared" si="519"/>
        <v>0</v>
      </c>
      <c r="BK2349" s="54">
        <f t="shared" si="507"/>
        <v>0</v>
      </c>
      <c r="BL2349" s="54">
        <f t="shared" si="512"/>
        <v>0</v>
      </c>
      <c r="BM2349" s="54">
        <f t="shared" si="513"/>
        <v>0</v>
      </c>
      <c r="BN2349" s="54" t="str">
        <f t="shared" si="514"/>
        <v>ne</v>
      </c>
      <c r="BO2349" s="54" t="str">
        <f t="shared" si="515"/>
        <v>ne</v>
      </c>
      <c r="BP2349" s="54" t="str">
        <f t="shared" si="515"/>
        <v>ne</v>
      </c>
      <c r="BQ2349" s="54" t="str">
        <f t="shared" si="516"/>
        <v>ne</v>
      </c>
      <c r="BR2349" s="54" t="str">
        <f t="shared" si="517"/>
        <v>ne</v>
      </c>
      <c r="BS2349" s="54" t="str">
        <f t="shared" si="508"/>
        <v>ne</v>
      </c>
    </row>
    <row r="2350" spans="2:71" x14ac:dyDescent="0.2">
      <c r="B2350" s="54" t="e">
        <f>VLOOKUP(E2350,'VPS1'!$J$10:$J$29,1,FALSE)</f>
        <v>#N/A</v>
      </c>
      <c r="C2350" s="131" t="str">
        <f t="shared" si="509"/>
        <v/>
      </c>
      <c r="D2350" s="132"/>
      <c r="E2350" s="132"/>
      <c r="F2350" s="55"/>
      <c r="G2350" s="132"/>
      <c r="H2350" s="132"/>
      <c r="I2350" s="132"/>
      <c r="J2350" s="132"/>
      <c r="K2350" s="132"/>
      <c r="L2350" s="133"/>
      <c r="M2350" s="134"/>
      <c r="N2350" s="132"/>
      <c r="O2350" s="132"/>
      <c r="P2350" s="134" t="str">
        <f t="shared" si="510"/>
        <v>nepildyti</v>
      </c>
      <c r="Q2350" s="135" t="str">
        <f t="shared" si="51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18"/>
        <v>0</v>
      </c>
      <c r="BH2350" s="54">
        <f t="shared" si="511"/>
        <v>0</v>
      </c>
      <c r="BI2350" s="54">
        <f t="shared" si="506"/>
        <v>0</v>
      </c>
      <c r="BJ2350" s="54">
        <f t="shared" si="519"/>
        <v>0</v>
      </c>
      <c r="BK2350" s="54">
        <f t="shared" si="507"/>
        <v>0</v>
      </c>
      <c r="BL2350" s="54">
        <f t="shared" si="512"/>
        <v>0</v>
      </c>
      <c r="BM2350" s="54">
        <f t="shared" si="513"/>
        <v>0</v>
      </c>
      <c r="BN2350" s="54" t="str">
        <f t="shared" si="514"/>
        <v>ne</v>
      </c>
      <c r="BO2350" s="54" t="str">
        <f t="shared" si="515"/>
        <v>ne</v>
      </c>
      <c r="BP2350" s="54" t="str">
        <f t="shared" si="515"/>
        <v>ne</v>
      </c>
      <c r="BQ2350" s="54" t="str">
        <f t="shared" si="516"/>
        <v>ne</v>
      </c>
      <c r="BR2350" s="54" t="str">
        <f t="shared" si="517"/>
        <v>ne</v>
      </c>
      <c r="BS2350" s="54" t="str">
        <f t="shared" si="508"/>
        <v>ne</v>
      </c>
    </row>
    <row r="2351" spans="2:71" x14ac:dyDescent="0.2">
      <c r="B2351" s="54" t="e">
        <f>VLOOKUP(E2351,'VPS1'!$J$10:$J$29,1,FALSE)</f>
        <v>#N/A</v>
      </c>
      <c r="C2351" s="131" t="str">
        <f t="shared" si="509"/>
        <v/>
      </c>
      <c r="D2351" s="132"/>
      <c r="E2351" s="132"/>
      <c r="F2351" s="55"/>
      <c r="G2351" s="132"/>
      <c r="H2351" s="132"/>
      <c r="I2351" s="132"/>
      <c r="J2351" s="132"/>
      <c r="K2351" s="132"/>
      <c r="L2351" s="133"/>
      <c r="M2351" s="134"/>
      <c r="N2351" s="132"/>
      <c r="O2351" s="132"/>
      <c r="P2351" s="134" t="str">
        <f t="shared" si="510"/>
        <v>nepildyti</v>
      </c>
      <c r="Q2351" s="135" t="str">
        <f t="shared" si="51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18"/>
        <v>0</v>
      </c>
      <c r="BH2351" s="54">
        <f t="shared" si="511"/>
        <v>0</v>
      </c>
      <c r="BI2351" s="54">
        <f t="shared" si="506"/>
        <v>0</v>
      </c>
      <c r="BJ2351" s="54">
        <f t="shared" si="519"/>
        <v>0</v>
      </c>
      <c r="BK2351" s="54">
        <f t="shared" si="507"/>
        <v>0</v>
      </c>
      <c r="BL2351" s="54">
        <f t="shared" si="512"/>
        <v>0</v>
      </c>
      <c r="BM2351" s="54">
        <f t="shared" si="513"/>
        <v>0</v>
      </c>
      <c r="BN2351" s="54" t="str">
        <f t="shared" si="514"/>
        <v>ne</v>
      </c>
      <c r="BO2351" s="54" t="str">
        <f t="shared" si="515"/>
        <v>ne</v>
      </c>
      <c r="BP2351" s="54" t="str">
        <f t="shared" si="515"/>
        <v>ne</v>
      </c>
      <c r="BQ2351" s="54" t="str">
        <f t="shared" si="516"/>
        <v>ne</v>
      </c>
      <c r="BR2351" s="54" t="str">
        <f t="shared" si="517"/>
        <v>ne</v>
      </c>
      <c r="BS2351" s="54" t="str">
        <f t="shared" si="508"/>
        <v>ne</v>
      </c>
    </row>
    <row r="2352" spans="2:71" x14ac:dyDescent="0.2">
      <c r="B2352" s="54" t="e">
        <f>VLOOKUP(E2352,'VPS1'!$J$10:$J$29,1,FALSE)</f>
        <v>#N/A</v>
      </c>
      <c r="C2352" s="131" t="str">
        <f t="shared" si="509"/>
        <v/>
      </c>
      <c r="D2352" s="132"/>
      <c r="E2352" s="132"/>
      <c r="F2352" s="55"/>
      <c r="G2352" s="132"/>
      <c r="H2352" s="132"/>
      <c r="I2352" s="132"/>
      <c r="J2352" s="132"/>
      <c r="K2352" s="132"/>
      <c r="L2352" s="133"/>
      <c r="M2352" s="134"/>
      <c r="N2352" s="132"/>
      <c r="O2352" s="132"/>
      <c r="P2352" s="134" t="str">
        <f t="shared" si="510"/>
        <v>nepildyti</v>
      </c>
      <c r="Q2352" s="135" t="str">
        <f t="shared" si="51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18"/>
        <v>0</v>
      </c>
      <c r="BH2352" s="54">
        <f t="shared" si="511"/>
        <v>0</v>
      </c>
      <c r="BI2352" s="54">
        <f t="shared" si="506"/>
        <v>0</v>
      </c>
      <c r="BJ2352" s="54">
        <f t="shared" si="519"/>
        <v>0</v>
      </c>
      <c r="BK2352" s="54">
        <f t="shared" si="507"/>
        <v>0</v>
      </c>
      <c r="BL2352" s="54">
        <f t="shared" si="512"/>
        <v>0</v>
      </c>
      <c r="BM2352" s="54">
        <f t="shared" si="513"/>
        <v>0</v>
      </c>
      <c r="BN2352" s="54" t="str">
        <f t="shared" si="514"/>
        <v>ne</v>
      </c>
      <c r="BO2352" s="54" t="str">
        <f t="shared" si="515"/>
        <v>ne</v>
      </c>
      <c r="BP2352" s="54" t="str">
        <f t="shared" si="515"/>
        <v>ne</v>
      </c>
      <c r="BQ2352" s="54" t="str">
        <f t="shared" si="516"/>
        <v>ne</v>
      </c>
      <c r="BR2352" s="54" t="str">
        <f t="shared" si="517"/>
        <v>ne</v>
      </c>
      <c r="BS2352" s="54" t="str">
        <f t="shared" si="508"/>
        <v>ne</v>
      </c>
    </row>
    <row r="2353" spans="2:71" x14ac:dyDescent="0.2">
      <c r="B2353" s="54" t="e">
        <f>VLOOKUP(E2353,'VPS1'!$J$10:$J$29,1,FALSE)</f>
        <v>#N/A</v>
      </c>
      <c r="C2353" s="131" t="str">
        <f t="shared" si="509"/>
        <v/>
      </c>
      <c r="D2353" s="132"/>
      <c r="E2353" s="132"/>
      <c r="F2353" s="55"/>
      <c r="G2353" s="132"/>
      <c r="H2353" s="132"/>
      <c r="I2353" s="132"/>
      <c r="J2353" s="132"/>
      <c r="K2353" s="132"/>
      <c r="L2353" s="133"/>
      <c r="M2353" s="134"/>
      <c r="N2353" s="132"/>
      <c r="O2353" s="132"/>
      <c r="P2353" s="134" t="str">
        <f t="shared" si="510"/>
        <v>nepildyti</v>
      </c>
      <c r="Q2353" s="135" t="str">
        <f t="shared" si="51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18"/>
        <v>0</v>
      </c>
      <c r="BH2353" s="54">
        <f t="shared" si="511"/>
        <v>0</v>
      </c>
      <c r="BI2353" s="54">
        <f t="shared" si="506"/>
        <v>0</v>
      </c>
      <c r="BJ2353" s="54">
        <f t="shared" si="519"/>
        <v>0</v>
      </c>
      <c r="BK2353" s="54">
        <f t="shared" si="507"/>
        <v>0</v>
      </c>
      <c r="BL2353" s="54">
        <f t="shared" si="512"/>
        <v>0</v>
      </c>
      <c r="BM2353" s="54">
        <f t="shared" si="513"/>
        <v>0</v>
      </c>
      <c r="BN2353" s="54" t="str">
        <f t="shared" si="514"/>
        <v>ne</v>
      </c>
      <c r="BO2353" s="54" t="str">
        <f t="shared" si="515"/>
        <v>ne</v>
      </c>
      <c r="BP2353" s="54" t="str">
        <f t="shared" si="515"/>
        <v>ne</v>
      </c>
      <c r="BQ2353" s="54" t="str">
        <f t="shared" si="516"/>
        <v>ne</v>
      </c>
      <c r="BR2353" s="54" t="str">
        <f t="shared" si="517"/>
        <v>ne</v>
      </c>
      <c r="BS2353" s="54" t="str">
        <f t="shared" si="508"/>
        <v>ne</v>
      </c>
    </row>
    <row r="2354" spans="2:71" x14ac:dyDescent="0.2">
      <c r="B2354" s="54" t="e">
        <f>VLOOKUP(E2354,'VPS1'!$J$10:$J$29,1,FALSE)</f>
        <v>#N/A</v>
      </c>
      <c r="C2354" s="131" t="str">
        <f t="shared" si="509"/>
        <v/>
      </c>
      <c r="D2354" s="132"/>
      <c r="E2354" s="132"/>
      <c r="F2354" s="55"/>
      <c r="G2354" s="132"/>
      <c r="H2354" s="132"/>
      <c r="I2354" s="132"/>
      <c r="J2354" s="132"/>
      <c r="K2354" s="132"/>
      <c r="L2354" s="133"/>
      <c r="M2354" s="134"/>
      <c r="N2354" s="132"/>
      <c r="O2354" s="132"/>
      <c r="P2354" s="134" t="str">
        <f t="shared" si="510"/>
        <v>nepildyti</v>
      </c>
      <c r="Q2354" s="135" t="str">
        <f t="shared" si="51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18"/>
        <v>0</v>
      </c>
      <c r="BH2354" s="54">
        <f t="shared" si="511"/>
        <v>0</v>
      </c>
      <c r="BI2354" s="54">
        <f t="shared" si="506"/>
        <v>0</v>
      </c>
      <c r="BJ2354" s="54">
        <f t="shared" si="519"/>
        <v>0</v>
      </c>
      <c r="BK2354" s="54">
        <f t="shared" si="507"/>
        <v>0</v>
      </c>
      <c r="BL2354" s="54">
        <f t="shared" si="512"/>
        <v>0</v>
      </c>
      <c r="BM2354" s="54">
        <f t="shared" si="513"/>
        <v>0</v>
      </c>
      <c r="BN2354" s="54" t="str">
        <f t="shared" si="514"/>
        <v>ne</v>
      </c>
      <c r="BO2354" s="54" t="str">
        <f t="shared" si="515"/>
        <v>ne</v>
      </c>
      <c r="BP2354" s="54" t="str">
        <f t="shared" si="515"/>
        <v>ne</v>
      </c>
      <c r="BQ2354" s="54" t="str">
        <f t="shared" si="516"/>
        <v>ne</v>
      </c>
      <c r="BR2354" s="54" t="str">
        <f t="shared" si="517"/>
        <v>ne</v>
      </c>
      <c r="BS2354" s="54" t="str">
        <f t="shared" si="508"/>
        <v>ne</v>
      </c>
    </row>
    <row r="2355" spans="2:71" x14ac:dyDescent="0.2">
      <c r="B2355" s="54" t="e">
        <f>VLOOKUP(E2355,'VPS1'!$J$10:$J$29,1,FALSE)</f>
        <v>#N/A</v>
      </c>
      <c r="C2355" s="131" t="str">
        <f t="shared" si="509"/>
        <v/>
      </c>
      <c r="D2355" s="132"/>
      <c r="E2355" s="132"/>
      <c r="F2355" s="55"/>
      <c r="G2355" s="132"/>
      <c r="H2355" s="132"/>
      <c r="I2355" s="132"/>
      <c r="J2355" s="132"/>
      <c r="K2355" s="132"/>
      <c r="L2355" s="133"/>
      <c r="M2355" s="134"/>
      <c r="N2355" s="132"/>
      <c r="O2355" s="132"/>
      <c r="P2355" s="134" t="str">
        <f t="shared" si="510"/>
        <v>nepildyti</v>
      </c>
      <c r="Q2355" s="135" t="str">
        <f t="shared" si="51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18"/>
        <v>0</v>
      </c>
      <c r="BH2355" s="54">
        <f t="shared" si="511"/>
        <v>0</v>
      </c>
      <c r="BI2355" s="54">
        <f t="shared" si="506"/>
        <v>0</v>
      </c>
      <c r="BJ2355" s="54">
        <f t="shared" si="519"/>
        <v>0</v>
      </c>
      <c r="BK2355" s="54">
        <f t="shared" si="507"/>
        <v>0</v>
      </c>
      <c r="BL2355" s="54">
        <f t="shared" si="512"/>
        <v>0</v>
      </c>
      <c r="BM2355" s="54">
        <f t="shared" si="513"/>
        <v>0</v>
      </c>
      <c r="BN2355" s="54" t="str">
        <f t="shared" si="514"/>
        <v>ne</v>
      </c>
      <c r="BO2355" s="54" t="str">
        <f t="shared" si="515"/>
        <v>ne</v>
      </c>
      <c r="BP2355" s="54" t="str">
        <f t="shared" si="515"/>
        <v>ne</v>
      </c>
      <c r="BQ2355" s="54" t="str">
        <f t="shared" si="516"/>
        <v>ne</v>
      </c>
      <c r="BR2355" s="54" t="str">
        <f t="shared" si="517"/>
        <v>ne</v>
      </c>
      <c r="BS2355" s="54" t="str">
        <f t="shared" si="508"/>
        <v>ne</v>
      </c>
    </row>
    <row r="2356" spans="2:71" x14ac:dyDescent="0.2">
      <c r="B2356" s="54" t="e">
        <f>VLOOKUP(E2356,'VPS1'!$J$10:$J$29,1,FALSE)</f>
        <v>#N/A</v>
      </c>
      <c r="C2356" s="131" t="str">
        <f t="shared" si="509"/>
        <v/>
      </c>
      <c r="D2356" s="132"/>
      <c r="E2356" s="132"/>
      <c r="F2356" s="55"/>
      <c r="G2356" s="132"/>
      <c r="H2356" s="132"/>
      <c r="I2356" s="132"/>
      <c r="J2356" s="132"/>
      <c r="K2356" s="132"/>
      <c r="L2356" s="133"/>
      <c r="M2356" s="134"/>
      <c r="N2356" s="132"/>
      <c r="O2356" s="132"/>
      <c r="P2356" s="134" t="str">
        <f t="shared" si="510"/>
        <v>nepildyti</v>
      </c>
      <c r="Q2356" s="135" t="str">
        <f t="shared" si="51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18"/>
        <v>0</v>
      </c>
      <c r="BH2356" s="54">
        <f t="shared" si="511"/>
        <v>0</v>
      </c>
      <c r="BI2356" s="54">
        <f t="shared" si="506"/>
        <v>0</v>
      </c>
      <c r="BJ2356" s="54">
        <f t="shared" si="519"/>
        <v>0</v>
      </c>
      <c r="BK2356" s="54">
        <f t="shared" si="507"/>
        <v>0</v>
      </c>
      <c r="BL2356" s="54">
        <f t="shared" si="512"/>
        <v>0</v>
      </c>
      <c r="BM2356" s="54">
        <f t="shared" si="513"/>
        <v>0</v>
      </c>
      <c r="BN2356" s="54" t="str">
        <f t="shared" si="514"/>
        <v>ne</v>
      </c>
      <c r="BO2356" s="54" t="str">
        <f t="shared" si="515"/>
        <v>ne</v>
      </c>
      <c r="BP2356" s="54" t="str">
        <f t="shared" si="515"/>
        <v>ne</v>
      </c>
      <c r="BQ2356" s="54" t="str">
        <f t="shared" si="516"/>
        <v>ne</v>
      </c>
      <c r="BR2356" s="54" t="str">
        <f t="shared" si="517"/>
        <v>ne</v>
      </c>
      <c r="BS2356" s="54" t="str">
        <f t="shared" si="508"/>
        <v>ne</v>
      </c>
    </row>
    <row r="2357" spans="2:71" x14ac:dyDescent="0.2">
      <c r="B2357" s="54" t="e">
        <f>VLOOKUP(E2357,'VPS1'!$J$10:$J$29,1,FALSE)</f>
        <v>#N/A</v>
      </c>
      <c r="C2357" s="131" t="str">
        <f t="shared" si="509"/>
        <v/>
      </c>
      <c r="D2357" s="132"/>
      <c r="E2357" s="132"/>
      <c r="F2357" s="55"/>
      <c r="G2357" s="132"/>
      <c r="H2357" s="132"/>
      <c r="I2357" s="132"/>
      <c r="J2357" s="132"/>
      <c r="K2357" s="132"/>
      <c r="L2357" s="133"/>
      <c r="M2357" s="134"/>
      <c r="N2357" s="132"/>
      <c r="O2357" s="132"/>
      <c r="P2357" s="134" t="str">
        <f t="shared" si="510"/>
        <v>nepildyti</v>
      </c>
      <c r="Q2357" s="135" t="str">
        <f t="shared" si="51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18"/>
        <v>0</v>
      </c>
      <c r="BH2357" s="54">
        <f t="shared" si="511"/>
        <v>0</v>
      </c>
      <c r="BI2357" s="54">
        <f t="shared" si="506"/>
        <v>0</v>
      </c>
      <c r="BJ2357" s="54">
        <f t="shared" si="519"/>
        <v>0</v>
      </c>
      <c r="BK2357" s="54">
        <f t="shared" si="507"/>
        <v>0</v>
      </c>
      <c r="BL2357" s="54">
        <f t="shared" si="512"/>
        <v>0</v>
      </c>
      <c r="BM2357" s="54">
        <f t="shared" si="513"/>
        <v>0</v>
      </c>
      <c r="BN2357" s="54" t="str">
        <f t="shared" si="514"/>
        <v>ne</v>
      </c>
      <c r="BO2357" s="54" t="str">
        <f t="shared" si="515"/>
        <v>ne</v>
      </c>
      <c r="BP2357" s="54" t="str">
        <f t="shared" si="515"/>
        <v>ne</v>
      </c>
      <c r="BQ2357" s="54" t="str">
        <f t="shared" si="516"/>
        <v>ne</v>
      </c>
      <c r="BR2357" s="54" t="str">
        <f t="shared" si="517"/>
        <v>ne</v>
      </c>
      <c r="BS2357" s="54" t="str">
        <f t="shared" si="508"/>
        <v>ne</v>
      </c>
    </row>
    <row r="2358" spans="2:71" x14ac:dyDescent="0.2">
      <c r="B2358" s="54" t="e">
        <f>VLOOKUP(E2358,'VPS1'!$J$10:$J$29,1,FALSE)</f>
        <v>#N/A</v>
      </c>
      <c r="C2358" s="131" t="str">
        <f t="shared" si="509"/>
        <v/>
      </c>
      <c r="D2358" s="132"/>
      <c r="E2358" s="132"/>
      <c r="F2358" s="55"/>
      <c r="G2358" s="132"/>
      <c r="H2358" s="132"/>
      <c r="I2358" s="132"/>
      <c r="J2358" s="132"/>
      <c r="K2358" s="132"/>
      <c r="L2358" s="133"/>
      <c r="M2358" s="134"/>
      <c r="N2358" s="132"/>
      <c r="O2358" s="132"/>
      <c r="P2358" s="134" t="str">
        <f t="shared" si="510"/>
        <v>nepildyti</v>
      </c>
      <c r="Q2358" s="135" t="str">
        <f t="shared" si="51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18"/>
        <v>0</v>
      </c>
      <c r="BH2358" s="54">
        <f t="shared" si="511"/>
        <v>0</v>
      </c>
      <c r="BI2358" s="54">
        <f t="shared" si="506"/>
        <v>0</v>
      </c>
      <c r="BJ2358" s="54">
        <f t="shared" si="519"/>
        <v>0</v>
      </c>
      <c r="BK2358" s="54">
        <f t="shared" si="507"/>
        <v>0</v>
      </c>
      <c r="BL2358" s="54">
        <f t="shared" si="512"/>
        <v>0</v>
      </c>
      <c r="BM2358" s="54">
        <f t="shared" si="513"/>
        <v>0</v>
      </c>
      <c r="BN2358" s="54" t="str">
        <f t="shared" si="514"/>
        <v>ne</v>
      </c>
      <c r="BO2358" s="54" t="str">
        <f t="shared" si="515"/>
        <v>ne</v>
      </c>
      <c r="BP2358" s="54" t="str">
        <f t="shared" si="515"/>
        <v>ne</v>
      </c>
      <c r="BQ2358" s="54" t="str">
        <f t="shared" si="516"/>
        <v>ne</v>
      </c>
      <c r="BR2358" s="54" t="str">
        <f t="shared" si="517"/>
        <v>ne</v>
      </c>
      <c r="BS2358" s="54" t="str">
        <f t="shared" si="508"/>
        <v>ne</v>
      </c>
    </row>
    <row r="2359" spans="2:71" x14ac:dyDescent="0.2">
      <c r="B2359" s="54" t="e">
        <f>VLOOKUP(E2359,'VPS1'!$J$10:$J$29,1,FALSE)</f>
        <v>#N/A</v>
      </c>
      <c r="C2359" s="131" t="str">
        <f t="shared" si="509"/>
        <v/>
      </c>
      <c r="D2359" s="132"/>
      <c r="E2359" s="132"/>
      <c r="F2359" s="55"/>
      <c r="G2359" s="132"/>
      <c r="H2359" s="132"/>
      <c r="I2359" s="132"/>
      <c r="J2359" s="132"/>
      <c r="K2359" s="132"/>
      <c r="L2359" s="133"/>
      <c r="M2359" s="134"/>
      <c r="N2359" s="132"/>
      <c r="O2359" s="132"/>
      <c r="P2359" s="134" t="str">
        <f t="shared" si="510"/>
        <v>nepildyti</v>
      </c>
      <c r="Q2359" s="135" t="str">
        <f t="shared" si="51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18"/>
        <v>0</v>
      </c>
      <c r="BH2359" s="54">
        <f t="shared" si="511"/>
        <v>0</v>
      </c>
      <c r="BI2359" s="54">
        <f t="shared" si="506"/>
        <v>0</v>
      </c>
      <c r="BJ2359" s="54">
        <f t="shared" si="519"/>
        <v>0</v>
      </c>
      <c r="BK2359" s="54">
        <f t="shared" si="507"/>
        <v>0</v>
      </c>
      <c r="BL2359" s="54">
        <f t="shared" si="512"/>
        <v>0</v>
      </c>
      <c r="BM2359" s="54">
        <f t="shared" si="513"/>
        <v>0</v>
      </c>
      <c r="BN2359" s="54" t="str">
        <f t="shared" si="514"/>
        <v>ne</v>
      </c>
      <c r="BO2359" s="54" t="str">
        <f t="shared" si="515"/>
        <v>ne</v>
      </c>
      <c r="BP2359" s="54" t="str">
        <f t="shared" si="515"/>
        <v>ne</v>
      </c>
      <c r="BQ2359" s="54" t="str">
        <f t="shared" si="516"/>
        <v>ne</v>
      </c>
      <c r="BR2359" s="54" t="str">
        <f t="shared" si="517"/>
        <v>ne</v>
      </c>
      <c r="BS2359" s="54" t="str">
        <f t="shared" si="508"/>
        <v>ne</v>
      </c>
    </row>
    <row r="2360" spans="2:71" x14ac:dyDescent="0.2">
      <c r="B2360" s="54" t="e">
        <f>VLOOKUP(E2360,'VPS1'!$J$10:$J$29,1,FALSE)</f>
        <v>#N/A</v>
      </c>
      <c r="C2360" s="131" t="str">
        <f t="shared" si="509"/>
        <v/>
      </c>
      <c r="D2360" s="132"/>
      <c r="E2360" s="132"/>
      <c r="F2360" s="55"/>
      <c r="G2360" s="132"/>
      <c r="H2360" s="132"/>
      <c r="I2360" s="132"/>
      <c r="J2360" s="132"/>
      <c r="K2360" s="132"/>
      <c r="L2360" s="133"/>
      <c r="M2360" s="134"/>
      <c r="N2360" s="132"/>
      <c r="O2360" s="132"/>
      <c r="P2360" s="134" t="str">
        <f t="shared" si="510"/>
        <v>nepildyti</v>
      </c>
      <c r="Q2360" s="135" t="str">
        <f t="shared" si="51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18"/>
        <v>0</v>
      </c>
      <c r="BH2360" s="54">
        <f t="shared" si="511"/>
        <v>0</v>
      </c>
      <c r="BI2360" s="54">
        <f t="shared" si="506"/>
        <v>0</v>
      </c>
      <c r="BJ2360" s="54">
        <f t="shared" si="519"/>
        <v>0</v>
      </c>
      <c r="BK2360" s="54">
        <f t="shared" si="507"/>
        <v>0</v>
      </c>
      <c r="BL2360" s="54">
        <f t="shared" si="512"/>
        <v>0</v>
      </c>
      <c r="BM2360" s="54">
        <f t="shared" si="513"/>
        <v>0</v>
      </c>
      <c r="BN2360" s="54" t="str">
        <f t="shared" si="514"/>
        <v>ne</v>
      </c>
      <c r="BO2360" s="54" t="str">
        <f t="shared" si="515"/>
        <v>ne</v>
      </c>
      <c r="BP2360" s="54" t="str">
        <f t="shared" si="515"/>
        <v>ne</v>
      </c>
      <c r="BQ2360" s="54" t="str">
        <f t="shared" si="516"/>
        <v>ne</v>
      </c>
      <c r="BR2360" s="54" t="str">
        <f t="shared" si="517"/>
        <v>ne</v>
      </c>
      <c r="BS2360" s="54" t="str">
        <f t="shared" si="508"/>
        <v>ne</v>
      </c>
    </row>
    <row r="2361" spans="2:71" x14ac:dyDescent="0.2">
      <c r="B2361" s="54" t="e">
        <f>VLOOKUP(E2361,'VPS1'!$J$10:$J$29,1,FALSE)</f>
        <v>#N/A</v>
      </c>
      <c r="C2361" s="131" t="str">
        <f t="shared" si="509"/>
        <v/>
      </c>
      <c r="D2361" s="132"/>
      <c r="E2361" s="132"/>
      <c r="F2361" s="55"/>
      <c r="G2361" s="132"/>
      <c r="H2361" s="132"/>
      <c r="I2361" s="132"/>
      <c r="J2361" s="132"/>
      <c r="K2361" s="132"/>
      <c r="L2361" s="133"/>
      <c r="M2361" s="134"/>
      <c r="N2361" s="132"/>
      <c r="O2361" s="132"/>
      <c r="P2361" s="134" t="str">
        <f t="shared" si="510"/>
        <v>nepildyti</v>
      </c>
      <c r="Q2361" s="135" t="str">
        <f t="shared" si="51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18"/>
        <v>0</v>
      </c>
      <c r="BH2361" s="54">
        <f t="shared" si="511"/>
        <v>0</v>
      </c>
      <c r="BI2361" s="54">
        <f t="shared" si="506"/>
        <v>0</v>
      </c>
      <c r="BJ2361" s="54">
        <f t="shared" si="519"/>
        <v>0</v>
      </c>
      <c r="BK2361" s="54">
        <f t="shared" si="507"/>
        <v>0</v>
      </c>
      <c r="BL2361" s="54">
        <f t="shared" si="512"/>
        <v>0</v>
      </c>
      <c r="BM2361" s="54">
        <f t="shared" si="513"/>
        <v>0</v>
      </c>
      <c r="BN2361" s="54" t="str">
        <f t="shared" si="514"/>
        <v>ne</v>
      </c>
      <c r="BO2361" s="54" t="str">
        <f t="shared" si="515"/>
        <v>ne</v>
      </c>
      <c r="BP2361" s="54" t="str">
        <f t="shared" si="515"/>
        <v>ne</v>
      </c>
      <c r="BQ2361" s="54" t="str">
        <f t="shared" si="516"/>
        <v>ne</v>
      </c>
      <c r="BR2361" s="54" t="str">
        <f t="shared" si="517"/>
        <v>ne</v>
      </c>
      <c r="BS2361" s="54" t="str">
        <f t="shared" si="508"/>
        <v>ne</v>
      </c>
    </row>
    <row r="2362" spans="2:71" x14ac:dyDescent="0.2">
      <c r="B2362" s="54" t="e">
        <f>VLOOKUP(E2362,'VPS1'!$J$10:$J$29,1,FALSE)</f>
        <v>#N/A</v>
      </c>
      <c r="C2362" s="131" t="str">
        <f t="shared" si="509"/>
        <v/>
      </c>
      <c r="D2362" s="132"/>
      <c r="E2362" s="132"/>
      <c r="F2362" s="55"/>
      <c r="G2362" s="132"/>
      <c r="H2362" s="132"/>
      <c r="I2362" s="132"/>
      <c r="J2362" s="132"/>
      <c r="K2362" s="132"/>
      <c r="L2362" s="133"/>
      <c r="M2362" s="134"/>
      <c r="N2362" s="132"/>
      <c r="O2362" s="132"/>
      <c r="P2362" s="134" t="str">
        <f t="shared" si="510"/>
        <v>nepildyti</v>
      </c>
      <c r="Q2362" s="135" t="str">
        <f t="shared" si="51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18"/>
        <v>0</v>
      </c>
      <c r="BH2362" s="54">
        <f t="shared" si="511"/>
        <v>0</v>
      </c>
      <c r="BI2362" s="54">
        <f t="shared" si="506"/>
        <v>0</v>
      </c>
      <c r="BJ2362" s="54">
        <f t="shared" si="519"/>
        <v>0</v>
      </c>
      <c r="BK2362" s="54">
        <f t="shared" si="507"/>
        <v>0</v>
      </c>
      <c r="BL2362" s="54">
        <f t="shared" si="512"/>
        <v>0</v>
      </c>
      <c r="BM2362" s="54">
        <f t="shared" si="513"/>
        <v>0</v>
      </c>
      <c r="BN2362" s="54" t="str">
        <f t="shared" si="514"/>
        <v>ne</v>
      </c>
      <c r="BO2362" s="54" t="str">
        <f t="shared" si="515"/>
        <v>ne</v>
      </c>
      <c r="BP2362" s="54" t="str">
        <f t="shared" si="515"/>
        <v>ne</v>
      </c>
      <c r="BQ2362" s="54" t="str">
        <f t="shared" si="516"/>
        <v>ne</v>
      </c>
      <c r="BR2362" s="54" t="str">
        <f t="shared" si="517"/>
        <v>ne</v>
      </c>
      <c r="BS2362" s="54" t="str">
        <f t="shared" si="508"/>
        <v>ne</v>
      </c>
    </row>
    <row r="2363" spans="2:71" x14ac:dyDescent="0.2">
      <c r="B2363" s="54" t="e">
        <f>VLOOKUP(E2363,'VPS1'!$J$10:$J$29,1,FALSE)</f>
        <v>#N/A</v>
      </c>
      <c r="C2363" s="131" t="str">
        <f t="shared" si="509"/>
        <v/>
      </c>
      <c r="D2363" s="132"/>
      <c r="E2363" s="132"/>
      <c r="F2363" s="55"/>
      <c r="G2363" s="132"/>
      <c r="H2363" s="132"/>
      <c r="I2363" s="132"/>
      <c r="J2363" s="132"/>
      <c r="K2363" s="132"/>
      <c r="L2363" s="133"/>
      <c r="M2363" s="134"/>
      <c r="N2363" s="132"/>
      <c r="O2363" s="132"/>
      <c r="P2363" s="134" t="str">
        <f t="shared" si="510"/>
        <v>nepildyti</v>
      </c>
      <c r="Q2363" s="135" t="str">
        <f t="shared" si="51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18"/>
        <v>0</v>
      </c>
      <c r="BH2363" s="54">
        <f t="shared" si="511"/>
        <v>0</v>
      </c>
      <c r="BI2363" s="54">
        <f t="shared" si="506"/>
        <v>0</v>
      </c>
      <c r="BJ2363" s="54">
        <f t="shared" si="519"/>
        <v>0</v>
      </c>
      <c r="BK2363" s="54">
        <f t="shared" si="507"/>
        <v>0</v>
      </c>
      <c r="BL2363" s="54">
        <f t="shared" si="512"/>
        <v>0</v>
      </c>
      <c r="BM2363" s="54">
        <f t="shared" si="513"/>
        <v>0</v>
      </c>
      <c r="BN2363" s="54" t="str">
        <f t="shared" si="514"/>
        <v>ne</v>
      </c>
      <c r="BO2363" s="54" t="str">
        <f t="shared" si="515"/>
        <v>ne</v>
      </c>
      <c r="BP2363" s="54" t="str">
        <f t="shared" si="515"/>
        <v>ne</v>
      </c>
      <c r="BQ2363" s="54" t="str">
        <f t="shared" si="516"/>
        <v>ne</v>
      </c>
      <c r="BR2363" s="54" t="str">
        <f t="shared" si="517"/>
        <v>ne</v>
      </c>
      <c r="BS2363" s="54" t="str">
        <f t="shared" si="508"/>
        <v>ne</v>
      </c>
    </row>
    <row r="2364" spans="2:71" x14ac:dyDescent="0.2">
      <c r="B2364" s="54" t="e">
        <f>VLOOKUP(E2364,'VPS1'!$J$10:$J$29,1,FALSE)</f>
        <v>#N/A</v>
      </c>
      <c r="C2364" s="131" t="str">
        <f t="shared" si="509"/>
        <v/>
      </c>
      <c r="D2364" s="132"/>
      <c r="E2364" s="132"/>
      <c r="F2364" s="55"/>
      <c r="G2364" s="132"/>
      <c r="H2364" s="132"/>
      <c r="I2364" s="132"/>
      <c r="J2364" s="132"/>
      <c r="K2364" s="132"/>
      <c r="L2364" s="133"/>
      <c r="M2364" s="134"/>
      <c r="N2364" s="132"/>
      <c r="O2364" s="132"/>
      <c r="P2364" s="134" t="str">
        <f t="shared" si="510"/>
        <v>nepildyti</v>
      </c>
      <c r="Q2364" s="135" t="str">
        <f t="shared" si="51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18"/>
        <v>0</v>
      </c>
      <c r="BH2364" s="54">
        <f t="shared" si="511"/>
        <v>0</v>
      </c>
      <c r="BI2364" s="54">
        <f t="shared" si="506"/>
        <v>0</v>
      </c>
      <c r="BJ2364" s="54">
        <f t="shared" si="519"/>
        <v>0</v>
      </c>
      <c r="BK2364" s="54">
        <f t="shared" si="507"/>
        <v>0</v>
      </c>
      <c r="BL2364" s="54">
        <f t="shared" si="512"/>
        <v>0</v>
      </c>
      <c r="BM2364" s="54">
        <f t="shared" si="513"/>
        <v>0</v>
      </c>
      <c r="BN2364" s="54" t="str">
        <f t="shared" si="514"/>
        <v>ne</v>
      </c>
      <c r="BO2364" s="54" t="str">
        <f t="shared" si="515"/>
        <v>ne</v>
      </c>
      <c r="BP2364" s="54" t="str">
        <f t="shared" si="515"/>
        <v>ne</v>
      </c>
      <c r="BQ2364" s="54" t="str">
        <f t="shared" si="516"/>
        <v>ne</v>
      </c>
      <c r="BR2364" s="54" t="str">
        <f t="shared" si="517"/>
        <v>ne</v>
      </c>
      <c r="BS2364" s="54" t="str">
        <f t="shared" si="508"/>
        <v>ne</v>
      </c>
    </row>
    <row r="2365" spans="2:71" x14ac:dyDescent="0.2">
      <c r="B2365" s="54" t="e">
        <f>VLOOKUP(E2365,'VPS1'!$J$10:$J$29,1,FALSE)</f>
        <v>#N/A</v>
      </c>
      <c r="C2365" s="131" t="str">
        <f t="shared" si="509"/>
        <v/>
      </c>
      <c r="D2365" s="132"/>
      <c r="E2365" s="132"/>
      <c r="F2365" s="55"/>
      <c r="G2365" s="132"/>
      <c r="H2365" s="132"/>
      <c r="I2365" s="132"/>
      <c r="J2365" s="132"/>
      <c r="K2365" s="132"/>
      <c r="L2365" s="133"/>
      <c r="M2365" s="134"/>
      <c r="N2365" s="132"/>
      <c r="O2365" s="132"/>
      <c r="P2365" s="134" t="str">
        <f t="shared" si="510"/>
        <v>nepildyti</v>
      </c>
      <c r="Q2365" s="135" t="str">
        <f t="shared" si="51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18"/>
        <v>0</v>
      </c>
      <c r="BH2365" s="54">
        <f t="shared" si="511"/>
        <v>0</v>
      </c>
      <c r="BI2365" s="54">
        <f t="shared" si="506"/>
        <v>0</v>
      </c>
      <c r="BJ2365" s="54">
        <f t="shared" si="519"/>
        <v>0</v>
      </c>
      <c r="BK2365" s="54">
        <f t="shared" si="507"/>
        <v>0</v>
      </c>
      <c r="BL2365" s="54">
        <f t="shared" si="512"/>
        <v>0</v>
      </c>
      <c r="BM2365" s="54">
        <f t="shared" si="513"/>
        <v>0</v>
      </c>
      <c r="BN2365" s="54" t="str">
        <f t="shared" si="514"/>
        <v>ne</v>
      </c>
      <c r="BO2365" s="54" t="str">
        <f t="shared" si="515"/>
        <v>ne</v>
      </c>
      <c r="BP2365" s="54" t="str">
        <f t="shared" si="515"/>
        <v>ne</v>
      </c>
      <c r="BQ2365" s="54" t="str">
        <f t="shared" si="516"/>
        <v>ne</v>
      </c>
      <c r="BR2365" s="54" t="str">
        <f t="shared" si="517"/>
        <v>ne</v>
      </c>
      <c r="BS2365" s="54" t="str">
        <f t="shared" si="508"/>
        <v>ne</v>
      </c>
    </row>
    <row r="2366" spans="2:71" x14ac:dyDescent="0.2">
      <c r="B2366" s="54" t="e">
        <f>VLOOKUP(E2366,'VPS1'!$J$10:$J$29,1,FALSE)</f>
        <v>#N/A</v>
      </c>
      <c r="C2366" s="131" t="str">
        <f t="shared" si="509"/>
        <v/>
      </c>
      <c r="D2366" s="132"/>
      <c r="E2366" s="132"/>
      <c r="F2366" s="55"/>
      <c r="G2366" s="132"/>
      <c r="H2366" s="132"/>
      <c r="I2366" s="132"/>
      <c r="J2366" s="132"/>
      <c r="K2366" s="132"/>
      <c r="L2366" s="133"/>
      <c r="M2366" s="134"/>
      <c r="N2366" s="132"/>
      <c r="O2366" s="132"/>
      <c r="P2366" s="134" t="str">
        <f t="shared" si="510"/>
        <v>nepildyti</v>
      </c>
      <c r="Q2366" s="135" t="str">
        <f t="shared" si="51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18"/>
        <v>0</v>
      </c>
      <c r="BH2366" s="54">
        <f t="shared" si="511"/>
        <v>0</v>
      </c>
      <c r="BI2366" s="54">
        <f t="shared" si="506"/>
        <v>0</v>
      </c>
      <c r="BJ2366" s="54">
        <f t="shared" si="519"/>
        <v>0</v>
      </c>
      <c r="BK2366" s="54">
        <f t="shared" si="507"/>
        <v>0</v>
      </c>
      <c r="BL2366" s="54">
        <f t="shared" si="512"/>
        <v>0</v>
      </c>
      <c r="BM2366" s="54">
        <f t="shared" si="513"/>
        <v>0</v>
      </c>
      <c r="BN2366" s="54" t="str">
        <f t="shared" si="514"/>
        <v>ne</v>
      </c>
      <c r="BO2366" s="54" t="str">
        <f t="shared" si="515"/>
        <v>ne</v>
      </c>
      <c r="BP2366" s="54" t="str">
        <f t="shared" si="515"/>
        <v>ne</v>
      </c>
      <c r="BQ2366" s="54" t="str">
        <f t="shared" si="516"/>
        <v>ne</v>
      </c>
      <c r="BR2366" s="54" t="str">
        <f t="shared" si="517"/>
        <v>ne</v>
      </c>
      <c r="BS2366" s="54" t="str">
        <f t="shared" si="508"/>
        <v>ne</v>
      </c>
    </row>
    <row r="2367" spans="2:71" x14ac:dyDescent="0.2">
      <c r="B2367" s="54" t="e">
        <f>VLOOKUP(E2367,'VPS1'!$J$10:$J$29,1,FALSE)</f>
        <v>#N/A</v>
      </c>
      <c r="C2367" s="131" t="str">
        <f t="shared" si="509"/>
        <v/>
      </c>
      <c r="D2367" s="132"/>
      <c r="E2367" s="132"/>
      <c r="F2367" s="55"/>
      <c r="G2367" s="132"/>
      <c r="H2367" s="132"/>
      <c r="I2367" s="132"/>
      <c r="J2367" s="132"/>
      <c r="K2367" s="132"/>
      <c r="L2367" s="133"/>
      <c r="M2367" s="134"/>
      <c r="N2367" s="132"/>
      <c r="O2367" s="132"/>
      <c r="P2367" s="134" t="str">
        <f t="shared" si="510"/>
        <v>nepildyti</v>
      </c>
      <c r="Q2367" s="135" t="str">
        <f t="shared" si="51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18"/>
        <v>0</v>
      </c>
      <c r="BH2367" s="54">
        <f t="shared" si="511"/>
        <v>0</v>
      </c>
      <c r="BI2367" s="54">
        <f t="shared" si="506"/>
        <v>0</v>
      </c>
      <c r="BJ2367" s="54">
        <f t="shared" si="519"/>
        <v>0</v>
      </c>
      <c r="BK2367" s="54">
        <f t="shared" si="507"/>
        <v>0</v>
      </c>
      <c r="BL2367" s="54">
        <f t="shared" si="512"/>
        <v>0</v>
      </c>
      <c r="BM2367" s="54">
        <f t="shared" si="513"/>
        <v>0</v>
      </c>
      <c r="BN2367" s="54" t="str">
        <f t="shared" si="514"/>
        <v>ne</v>
      </c>
      <c r="BO2367" s="54" t="str">
        <f t="shared" si="515"/>
        <v>ne</v>
      </c>
      <c r="BP2367" s="54" t="str">
        <f t="shared" si="515"/>
        <v>ne</v>
      </c>
      <c r="BQ2367" s="54" t="str">
        <f t="shared" si="516"/>
        <v>ne</v>
      </c>
      <c r="BR2367" s="54" t="str">
        <f t="shared" si="517"/>
        <v>ne</v>
      </c>
      <c r="BS2367" s="54" t="str">
        <f t="shared" si="508"/>
        <v>ne</v>
      </c>
    </row>
    <row r="2368" spans="2:71" x14ac:dyDescent="0.2">
      <c r="B2368" s="54" t="e">
        <f>VLOOKUP(E2368,'VPS1'!$J$10:$J$29,1,FALSE)</f>
        <v>#N/A</v>
      </c>
      <c r="C2368" s="131" t="str">
        <f t="shared" si="509"/>
        <v/>
      </c>
      <c r="D2368" s="132"/>
      <c r="E2368" s="132"/>
      <c r="F2368" s="55"/>
      <c r="G2368" s="132"/>
      <c r="H2368" s="132"/>
      <c r="I2368" s="132"/>
      <c r="J2368" s="132"/>
      <c r="K2368" s="132"/>
      <c r="L2368" s="133"/>
      <c r="M2368" s="134"/>
      <c r="N2368" s="132"/>
      <c r="O2368" s="132"/>
      <c r="P2368" s="134" t="str">
        <f t="shared" si="510"/>
        <v>nepildyti</v>
      </c>
      <c r="Q2368" s="135" t="str">
        <f t="shared" si="51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18"/>
        <v>0</v>
      </c>
      <c r="BH2368" s="54">
        <f t="shared" si="511"/>
        <v>0</v>
      </c>
      <c r="BI2368" s="54">
        <f t="shared" si="506"/>
        <v>0</v>
      </c>
      <c r="BJ2368" s="54">
        <f t="shared" si="519"/>
        <v>0</v>
      </c>
      <c r="BK2368" s="54">
        <f t="shared" si="507"/>
        <v>0</v>
      </c>
      <c r="BL2368" s="54">
        <f t="shared" si="512"/>
        <v>0</v>
      </c>
      <c r="BM2368" s="54">
        <f t="shared" si="513"/>
        <v>0</v>
      </c>
      <c r="BN2368" s="54" t="str">
        <f t="shared" si="514"/>
        <v>ne</v>
      </c>
      <c r="BO2368" s="54" t="str">
        <f t="shared" si="515"/>
        <v>ne</v>
      </c>
      <c r="BP2368" s="54" t="str">
        <f t="shared" si="515"/>
        <v>ne</v>
      </c>
      <c r="BQ2368" s="54" t="str">
        <f t="shared" si="516"/>
        <v>ne</v>
      </c>
      <c r="BR2368" s="54" t="str">
        <f t="shared" si="517"/>
        <v>ne</v>
      </c>
      <c r="BS2368" s="54" t="str">
        <f t="shared" si="508"/>
        <v>ne</v>
      </c>
    </row>
    <row r="2369" spans="2:71" x14ac:dyDescent="0.2">
      <c r="B2369" s="54" t="e">
        <f>VLOOKUP(E2369,'VPS1'!$J$10:$J$29,1,FALSE)</f>
        <v>#N/A</v>
      </c>
      <c r="C2369" s="131" t="str">
        <f t="shared" si="509"/>
        <v/>
      </c>
      <c r="D2369" s="132"/>
      <c r="E2369" s="132"/>
      <c r="F2369" s="55"/>
      <c r="G2369" s="132"/>
      <c r="H2369" s="132"/>
      <c r="I2369" s="132"/>
      <c r="J2369" s="132"/>
      <c r="K2369" s="132"/>
      <c r="L2369" s="133"/>
      <c r="M2369" s="134"/>
      <c r="N2369" s="132"/>
      <c r="O2369" s="132"/>
      <c r="P2369" s="134" t="str">
        <f t="shared" si="510"/>
        <v>nepildyti</v>
      </c>
      <c r="Q2369" s="135" t="str">
        <f t="shared" si="51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18"/>
        <v>0</v>
      </c>
      <c r="BH2369" s="54">
        <f t="shared" si="511"/>
        <v>0</v>
      </c>
      <c r="BI2369" s="54">
        <f t="shared" si="506"/>
        <v>0</v>
      </c>
      <c r="BJ2369" s="54">
        <f t="shared" si="519"/>
        <v>0</v>
      </c>
      <c r="BK2369" s="54">
        <f t="shared" si="507"/>
        <v>0</v>
      </c>
      <c r="BL2369" s="54">
        <f t="shared" si="512"/>
        <v>0</v>
      </c>
      <c r="BM2369" s="54">
        <f t="shared" si="513"/>
        <v>0</v>
      </c>
      <c r="BN2369" s="54" t="str">
        <f t="shared" si="514"/>
        <v>ne</v>
      </c>
      <c r="BO2369" s="54" t="str">
        <f t="shared" si="515"/>
        <v>ne</v>
      </c>
      <c r="BP2369" s="54" t="str">
        <f t="shared" si="515"/>
        <v>ne</v>
      </c>
      <c r="BQ2369" s="54" t="str">
        <f t="shared" si="516"/>
        <v>ne</v>
      </c>
      <c r="BR2369" s="54" t="str">
        <f t="shared" si="517"/>
        <v>ne</v>
      </c>
      <c r="BS2369" s="54" t="str">
        <f t="shared" si="508"/>
        <v>ne</v>
      </c>
    </row>
    <row r="2370" spans="2:71" x14ac:dyDescent="0.2">
      <c r="B2370" s="54" t="e">
        <f>VLOOKUP(E2370,'VPS1'!$J$10:$J$29,1,FALSE)</f>
        <v>#N/A</v>
      </c>
      <c r="C2370" s="131" t="str">
        <f t="shared" si="509"/>
        <v/>
      </c>
      <c r="D2370" s="132"/>
      <c r="E2370" s="132"/>
      <c r="F2370" s="55"/>
      <c r="G2370" s="132"/>
      <c r="H2370" s="132"/>
      <c r="I2370" s="132"/>
      <c r="J2370" s="132"/>
      <c r="K2370" s="132"/>
      <c r="L2370" s="133"/>
      <c r="M2370" s="134"/>
      <c r="N2370" s="132"/>
      <c r="O2370" s="132"/>
      <c r="P2370" s="134" t="str">
        <f t="shared" si="510"/>
        <v>nepildyti</v>
      </c>
      <c r="Q2370" s="135" t="str">
        <f t="shared" si="51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18"/>
        <v>0</v>
      </c>
      <c r="BH2370" s="54">
        <f t="shared" si="511"/>
        <v>0</v>
      </c>
      <c r="BI2370" s="54">
        <f t="shared" si="506"/>
        <v>0</v>
      </c>
      <c r="BJ2370" s="54">
        <f t="shared" si="519"/>
        <v>0</v>
      </c>
      <c r="BK2370" s="54">
        <f t="shared" si="507"/>
        <v>0</v>
      </c>
      <c r="BL2370" s="54">
        <f t="shared" si="512"/>
        <v>0</v>
      </c>
      <c r="BM2370" s="54">
        <f t="shared" si="513"/>
        <v>0</v>
      </c>
      <c r="BN2370" s="54" t="str">
        <f t="shared" si="514"/>
        <v>ne</v>
      </c>
      <c r="BO2370" s="54" t="str">
        <f t="shared" si="515"/>
        <v>ne</v>
      </c>
      <c r="BP2370" s="54" t="str">
        <f t="shared" si="515"/>
        <v>ne</v>
      </c>
      <c r="BQ2370" s="54" t="str">
        <f t="shared" si="516"/>
        <v>ne</v>
      </c>
      <c r="BR2370" s="54" t="str">
        <f t="shared" si="517"/>
        <v>ne</v>
      </c>
      <c r="BS2370" s="54" t="str">
        <f t="shared" si="508"/>
        <v>ne</v>
      </c>
    </row>
    <row r="2371" spans="2:71" x14ac:dyDescent="0.2">
      <c r="B2371" s="54" t="e">
        <f>VLOOKUP(E2371,'VPS1'!$J$10:$J$29,1,FALSE)</f>
        <v>#N/A</v>
      </c>
      <c r="C2371" s="131" t="str">
        <f t="shared" si="509"/>
        <v/>
      </c>
      <c r="D2371" s="132"/>
      <c r="E2371" s="132"/>
      <c r="F2371" s="55"/>
      <c r="G2371" s="132"/>
      <c r="H2371" s="132"/>
      <c r="I2371" s="132"/>
      <c r="J2371" s="132"/>
      <c r="K2371" s="132"/>
      <c r="L2371" s="133"/>
      <c r="M2371" s="134"/>
      <c r="N2371" s="132"/>
      <c r="O2371" s="132"/>
      <c r="P2371" s="134" t="str">
        <f t="shared" si="510"/>
        <v>nepildyti</v>
      </c>
      <c r="Q2371" s="135" t="str">
        <f t="shared" si="51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18"/>
        <v>0</v>
      </c>
      <c r="BH2371" s="54">
        <f t="shared" si="511"/>
        <v>0</v>
      </c>
      <c r="BI2371" s="54">
        <f t="shared" si="506"/>
        <v>0</v>
      </c>
      <c r="BJ2371" s="54">
        <f t="shared" si="519"/>
        <v>0</v>
      </c>
      <c r="BK2371" s="54">
        <f t="shared" si="507"/>
        <v>0</v>
      </c>
      <c r="BL2371" s="54">
        <f t="shared" si="512"/>
        <v>0</v>
      </c>
      <c r="BM2371" s="54">
        <f t="shared" si="513"/>
        <v>0</v>
      </c>
      <c r="BN2371" s="54" t="str">
        <f t="shared" si="514"/>
        <v>ne</v>
      </c>
      <c r="BO2371" s="54" t="str">
        <f t="shared" si="515"/>
        <v>ne</v>
      </c>
      <c r="BP2371" s="54" t="str">
        <f t="shared" si="515"/>
        <v>ne</v>
      </c>
      <c r="BQ2371" s="54" t="str">
        <f t="shared" si="516"/>
        <v>ne</v>
      </c>
      <c r="BR2371" s="54" t="str">
        <f t="shared" si="517"/>
        <v>ne</v>
      </c>
      <c r="BS2371" s="54" t="str">
        <f t="shared" si="508"/>
        <v>ne</v>
      </c>
    </row>
    <row r="2372" spans="2:71" x14ac:dyDescent="0.2">
      <c r="B2372" s="54" t="e">
        <f>VLOOKUP(E2372,'VPS1'!$J$10:$J$29,1,FALSE)</f>
        <v>#N/A</v>
      </c>
      <c r="C2372" s="131" t="str">
        <f t="shared" si="509"/>
        <v/>
      </c>
      <c r="D2372" s="132"/>
      <c r="E2372" s="132"/>
      <c r="F2372" s="55"/>
      <c r="G2372" s="132"/>
      <c r="H2372" s="132"/>
      <c r="I2372" s="132"/>
      <c r="J2372" s="132"/>
      <c r="K2372" s="132"/>
      <c r="L2372" s="133"/>
      <c r="M2372" s="134"/>
      <c r="N2372" s="132"/>
      <c r="O2372" s="132"/>
      <c r="P2372" s="134" t="str">
        <f t="shared" si="510"/>
        <v>nepildyti</v>
      </c>
      <c r="Q2372" s="135" t="str">
        <f t="shared" si="51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18"/>
        <v>0</v>
      </c>
      <c r="BH2372" s="54">
        <f t="shared" si="511"/>
        <v>0</v>
      </c>
      <c r="BI2372" s="54">
        <f t="shared" si="506"/>
        <v>0</v>
      </c>
      <c r="BJ2372" s="54">
        <f t="shared" si="519"/>
        <v>0</v>
      </c>
      <c r="BK2372" s="54">
        <f t="shared" si="507"/>
        <v>0</v>
      </c>
      <c r="BL2372" s="54">
        <f t="shared" si="512"/>
        <v>0</v>
      </c>
      <c r="BM2372" s="54">
        <f t="shared" si="513"/>
        <v>0</v>
      </c>
      <c r="BN2372" s="54" t="str">
        <f t="shared" si="514"/>
        <v>ne</v>
      </c>
      <c r="BO2372" s="54" t="str">
        <f t="shared" si="515"/>
        <v>ne</v>
      </c>
      <c r="BP2372" s="54" t="str">
        <f t="shared" si="515"/>
        <v>ne</v>
      </c>
      <c r="BQ2372" s="54" t="str">
        <f t="shared" si="516"/>
        <v>ne</v>
      </c>
      <c r="BR2372" s="54" t="str">
        <f t="shared" si="517"/>
        <v>ne</v>
      </c>
      <c r="BS2372" s="54" t="str">
        <f t="shared" si="508"/>
        <v>ne</v>
      </c>
    </row>
    <row r="2373" spans="2:71" x14ac:dyDescent="0.2">
      <c r="B2373" s="54" t="e">
        <f>VLOOKUP(E2373,'VPS1'!$J$10:$J$29,1,FALSE)</f>
        <v>#N/A</v>
      </c>
      <c r="C2373" s="131" t="str">
        <f t="shared" si="509"/>
        <v/>
      </c>
      <c r="D2373" s="132"/>
      <c r="E2373" s="132"/>
      <c r="F2373" s="55"/>
      <c r="G2373" s="132"/>
      <c r="H2373" s="132"/>
      <c r="I2373" s="132"/>
      <c r="J2373" s="132"/>
      <c r="K2373" s="132"/>
      <c r="L2373" s="133"/>
      <c r="M2373" s="134"/>
      <c r="N2373" s="132"/>
      <c r="O2373" s="132"/>
      <c r="P2373" s="134" t="str">
        <f t="shared" si="510"/>
        <v>nepildyti</v>
      </c>
      <c r="Q2373" s="135" t="str">
        <f t="shared" si="51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18"/>
        <v>0</v>
      </c>
      <c r="BH2373" s="54">
        <f t="shared" si="511"/>
        <v>0</v>
      </c>
      <c r="BI2373" s="54">
        <f t="shared" si="506"/>
        <v>0</v>
      </c>
      <c r="BJ2373" s="54">
        <f t="shared" si="519"/>
        <v>0</v>
      </c>
      <c r="BK2373" s="54">
        <f t="shared" si="507"/>
        <v>0</v>
      </c>
      <c r="BL2373" s="54">
        <f t="shared" si="512"/>
        <v>0</v>
      </c>
      <c r="BM2373" s="54">
        <f t="shared" si="513"/>
        <v>0</v>
      </c>
      <c r="BN2373" s="54" t="str">
        <f t="shared" si="514"/>
        <v>ne</v>
      </c>
      <c r="BO2373" s="54" t="str">
        <f t="shared" si="515"/>
        <v>ne</v>
      </c>
      <c r="BP2373" s="54" t="str">
        <f t="shared" si="515"/>
        <v>ne</v>
      </c>
      <c r="BQ2373" s="54" t="str">
        <f t="shared" si="516"/>
        <v>ne</v>
      </c>
      <c r="BR2373" s="54" t="str">
        <f t="shared" si="517"/>
        <v>ne</v>
      </c>
      <c r="BS2373" s="54" t="str">
        <f t="shared" si="508"/>
        <v>ne</v>
      </c>
    </row>
    <row r="2374" spans="2:71" x14ac:dyDescent="0.2">
      <c r="B2374" s="54" t="e">
        <f>VLOOKUP(E2374,'VPS1'!$J$10:$J$29,1,FALSE)</f>
        <v>#N/A</v>
      </c>
      <c r="C2374" s="131" t="str">
        <f t="shared" si="509"/>
        <v/>
      </c>
      <c r="D2374" s="132"/>
      <c r="E2374" s="132"/>
      <c r="F2374" s="55"/>
      <c r="G2374" s="132"/>
      <c r="H2374" s="132"/>
      <c r="I2374" s="132"/>
      <c r="J2374" s="132"/>
      <c r="K2374" s="132"/>
      <c r="L2374" s="133"/>
      <c r="M2374" s="134"/>
      <c r="N2374" s="132"/>
      <c r="O2374" s="132"/>
      <c r="P2374" s="134" t="str">
        <f t="shared" si="510"/>
        <v>nepildyti</v>
      </c>
      <c r="Q2374" s="135" t="str">
        <f t="shared" si="51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18"/>
        <v>0</v>
      </c>
      <c r="BH2374" s="54">
        <f t="shared" si="511"/>
        <v>0</v>
      </c>
      <c r="BI2374" s="54">
        <f t="shared" si="506"/>
        <v>0</v>
      </c>
      <c r="BJ2374" s="54">
        <f t="shared" si="519"/>
        <v>0</v>
      </c>
      <c r="BK2374" s="54">
        <f t="shared" si="507"/>
        <v>0</v>
      </c>
      <c r="BL2374" s="54">
        <f t="shared" si="512"/>
        <v>0</v>
      </c>
      <c r="BM2374" s="54">
        <f t="shared" si="513"/>
        <v>0</v>
      </c>
      <c r="BN2374" s="54" t="str">
        <f t="shared" si="514"/>
        <v>ne</v>
      </c>
      <c r="BO2374" s="54" t="str">
        <f t="shared" si="515"/>
        <v>ne</v>
      </c>
      <c r="BP2374" s="54" t="str">
        <f t="shared" si="515"/>
        <v>ne</v>
      </c>
      <c r="BQ2374" s="54" t="str">
        <f t="shared" si="516"/>
        <v>ne</v>
      </c>
      <c r="BR2374" s="54" t="str">
        <f t="shared" si="517"/>
        <v>ne</v>
      </c>
      <c r="BS2374" s="54" t="str">
        <f t="shared" si="508"/>
        <v>ne</v>
      </c>
    </row>
    <row r="2375" spans="2:71" x14ac:dyDescent="0.2">
      <c r="B2375" s="54" t="e">
        <f>VLOOKUP(E2375,'VPS1'!$J$10:$J$29,1,FALSE)</f>
        <v>#N/A</v>
      </c>
      <c r="C2375" s="131" t="str">
        <f t="shared" si="509"/>
        <v/>
      </c>
      <c r="D2375" s="132"/>
      <c r="E2375" s="132"/>
      <c r="F2375" s="55"/>
      <c r="G2375" s="132"/>
      <c r="H2375" s="132"/>
      <c r="I2375" s="132"/>
      <c r="J2375" s="132"/>
      <c r="K2375" s="132"/>
      <c r="L2375" s="133"/>
      <c r="M2375" s="134"/>
      <c r="N2375" s="132"/>
      <c r="O2375" s="132"/>
      <c r="P2375" s="134" t="str">
        <f t="shared" si="510"/>
        <v>nepildyti</v>
      </c>
      <c r="Q2375" s="135" t="str">
        <f t="shared" si="510"/>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18"/>
        <v>0</v>
      </c>
      <c r="BH2375" s="54">
        <f t="shared" si="511"/>
        <v>0</v>
      </c>
      <c r="BI2375" s="54">
        <f t="shared" si="506"/>
        <v>0</v>
      </c>
      <c r="BJ2375" s="54">
        <f t="shared" si="519"/>
        <v>0</v>
      </c>
      <c r="BK2375" s="54">
        <f t="shared" si="507"/>
        <v>0</v>
      </c>
      <c r="BL2375" s="54">
        <f t="shared" si="512"/>
        <v>0</v>
      </c>
      <c r="BM2375" s="54">
        <f t="shared" si="513"/>
        <v>0</v>
      </c>
      <c r="BN2375" s="54" t="str">
        <f t="shared" si="514"/>
        <v>ne</v>
      </c>
      <c r="BO2375" s="54" t="str">
        <f t="shared" si="515"/>
        <v>ne</v>
      </c>
      <c r="BP2375" s="54" t="str">
        <f t="shared" si="515"/>
        <v>ne</v>
      </c>
      <c r="BQ2375" s="54" t="str">
        <f t="shared" si="516"/>
        <v>ne</v>
      </c>
      <c r="BR2375" s="54" t="str">
        <f t="shared" si="517"/>
        <v>ne</v>
      </c>
      <c r="BS2375" s="54" t="str">
        <f t="shared" si="508"/>
        <v>ne</v>
      </c>
    </row>
    <row r="2376" spans="2:71" x14ac:dyDescent="0.2">
      <c r="B2376" s="54" t="e">
        <f>VLOOKUP(E2376,'VPS1'!$J$10:$J$29,1,FALSE)</f>
        <v>#N/A</v>
      </c>
      <c r="C2376" s="131" t="str">
        <f t="shared" si="509"/>
        <v/>
      </c>
      <c r="D2376" s="132"/>
      <c r="E2376" s="132"/>
      <c r="F2376" s="55"/>
      <c r="G2376" s="132"/>
      <c r="H2376" s="132"/>
      <c r="I2376" s="132"/>
      <c r="J2376" s="132"/>
      <c r="K2376" s="132"/>
      <c r="L2376" s="133"/>
      <c r="M2376" s="134"/>
      <c r="N2376" s="132"/>
      <c r="O2376" s="132"/>
      <c r="P2376" s="134" t="str">
        <f t="shared" si="510"/>
        <v>nepildyti</v>
      </c>
      <c r="Q2376" s="135" t="str">
        <f t="shared" si="510"/>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18"/>
        <v>0</v>
      </c>
      <c r="BH2376" s="54">
        <f t="shared" si="511"/>
        <v>0</v>
      </c>
      <c r="BI2376" s="54">
        <f t="shared" si="506"/>
        <v>0</v>
      </c>
      <c r="BJ2376" s="54">
        <f t="shared" si="519"/>
        <v>0</v>
      </c>
      <c r="BK2376" s="54">
        <f t="shared" si="507"/>
        <v>0</v>
      </c>
      <c r="BL2376" s="54">
        <f t="shared" si="512"/>
        <v>0</v>
      </c>
      <c r="BM2376" s="54">
        <f t="shared" si="513"/>
        <v>0</v>
      </c>
      <c r="BN2376" s="54" t="str">
        <f t="shared" si="514"/>
        <v>ne</v>
      </c>
      <c r="BO2376" s="54" t="str">
        <f t="shared" si="515"/>
        <v>ne</v>
      </c>
      <c r="BP2376" s="54" t="str">
        <f t="shared" si="515"/>
        <v>ne</v>
      </c>
      <c r="BQ2376" s="54" t="str">
        <f t="shared" si="516"/>
        <v>ne</v>
      </c>
      <c r="BR2376" s="54" t="str">
        <f t="shared" si="517"/>
        <v>ne</v>
      </c>
      <c r="BS2376" s="54" t="str">
        <f t="shared" si="508"/>
        <v>ne</v>
      </c>
    </row>
    <row r="2377" spans="2:71" x14ac:dyDescent="0.2">
      <c r="B2377" s="54" t="e">
        <f>VLOOKUP(E2377,'VPS1'!$J$10:$J$29,1,FALSE)</f>
        <v>#N/A</v>
      </c>
      <c r="C2377" s="131" t="str">
        <f t="shared" si="509"/>
        <v/>
      </c>
      <c r="D2377" s="132"/>
      <c r="E2377" s="132"/>
      <c r="F2377" s="55"/>
      <c r="G2377" s="132"/>
      <c r="H2377" s="132"/>
      <c r="I2377" s="132"/>
      <c r="J2377" s="132"/>
      <c r="K2377" s="132"/>
      <c r="L2377" s="133"/>
      <c r="M2377" s="134"/>
      <c r="N2377" s="132"/>
      <c r="O2377" s="132"/>
      <c r="P2377" s="134" t="str">
        <f t="shared" si="510"/>
        <v>nepildyti</v>
      </c>
      <c r="Q2377" s="135" t="str">
        <f t="shared" si="510"/>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18"/>
        <v>0</v>
      </c>
      <c r="BH2377" s="54">
        <f t="shared" si="511"/>
        <v>0</v>
      </c>
      <c r="BI2377" s="54">
        <f t="shared" si="506"/>
        <v>0</v>
      </c>
      <c r="BJ2377" s="54">
        <f t="shared" si="519"/>
        <v>0</v>
      </c>
      <c r="BK2377" s="54">
        <f t="shared" si="507"/>
        <v>0</v>
      </c>
      <c r="BL2377" s="54">
        <f t="shared" si="512"/>
        <v>0</v>
      </c>
      <c r="BM2377" s="54">
        <f t="shared" si="513"/>
        <v>0</v>
      </c>
      <c r="BN2377" s="54" t="str">
        <f t="shared" si="514"/>
        <v>ne</v>
      </c>
      <c r="BO2377" s="54" t="str">
        <f t="shared" si="515"/>
        <v>ne</v>
      </c>
      <c r="BP2377" s="54" t="str">
        <f t="shared" si="515"/>
        <v>ne</v>
      </c>
      <c r="BQ2377" s="54" t="str">
        <f t="shared" si="516"/>
        <v>ne</v>
      </c>
      <c r="BR2377" s="54" t="str">
        <f t="shared" si="517"/>
        <v>ne</v>
      </c>
      <c r="BS2377" s="54" t="str">
        <f t="shared" si="508"/>
        <v>ne</v>
      </c>
    </row>
    <row r="2378" spans="2:71" x14ac:dyDescent="0.2">
      <c r="B2378" s="54" t="e">
        <f>VLOOKUP(E2378,'VPS1'!$J$10:$J$29,1,FALSE)</f>
        <v>#N/A</v>
      </c>
      <c r="C2378" s="131" t="str">
        <f t="shared" si="509"/>
        <v/>
      </c>
      <c r="D2378" s="132"/>
      <c r="E2378" s="132"/>
      <c r="F2378" s="55"/>
      <c r="G2378" s="132"/>
      <c r="H2378" s="132"/>
      <c r="I2378" s="132"/>
      <c r="J2378" s="132"/>
      <c r="K2378" s="132"/>
      <c r="L2378" s="133"/>
      <c r="M2378" s="134"/>
      <c r="N2378" s="132"/>
      <c r="O2378" s="132"/>
      <c r="P2378" s="134" t="str">
        <f t="shared" si="510"/>
        <v>nepildyti</v>
      </c>
      <c r="Q2378" s="135" t="str">
        <f t="shared" si="510"/>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18"/>
        <v>0</v>
      </c>
      <c r="BH2378" s="54">
        <f t="shared" si="511"/>
        <v>0</v>
      </c>
      <c r="BI2378" s="54">
        <f t="shared" ref="BI2378:BI2441" si="520">IF($AH2378&gt;0,YEAR($AH2378),)</f>
        <v>0</v>
      </c>
      <c r="BJ2378" s="54">
        <f t="shared" si="519"/>
        <v>0</v>
      </c>
      <c r="BK2378" s="54">
        <f t="shared" ref="BK2378:BK2441" si="521">IF($AJ2378&gt;0,YEAR($AJ2378),)</f>
        <v>0</v>
      </c>
      <c r="BL2378" s="54">
        <f t="shared" si="512"/>
        <v>0</v>
      </c>
      <c r="BM2378" s="54">
        <f t="shared" si="513"/>
        <v>0</v>
      </c>
      <c r="BN2378" s="54" t="str">
        <f t="shared" si="514"/>
        <v>ne</v>
      </c>
      <c r="BO2378" s="54" t="str">
        <f t="shared" si="515"/>
        <v>ne</v>
      </c>
      <c r="BP2378" s="54" t="str">
        <f t="shared" si="515"/>
        <v>ne</v>
      </c>
      <c r="BQ2378" s="54" t="str">
        <f t="shared" si="516"/>
        <v>ne</v>
      </c>
      <c r="BR2378" s="54" t="str">
        <f t="shared" si="517"/>
        <v>ne</v>
      </c>
      <c r="BS2378" s="54" t="str">
        <f t="shared" ref="BS2378:BS2441" si="522">IF(BK2378&gt;0,"taip","ne")</f>
        <v>ne</v>
      </c>
    </row>
    <row r="2379" spans="2:71" x14ac:dyDescent="0.2">
      <c r="B2379" s="54" t="e">
        <f>VLOOKUP(E2379,'VPS1'!$J$10:$J$29,1,FALSE)</f>
        <v>#N/A</v>
      </c>
      <c r="C2379" s="131" t="str">
        <f t="shared" ref="C2379:C2442" si="523">LEFT(E2379,4)</f>
        <v/>
      </c>
      <c r="D2379" s="132"/>
      <c r="E2379" s="132"/>
      <c r="F2379" s="55"/>
      <c r="G2379" s="132"/>
      <c r="H2379" s="132"/>
      <c r="I2379" s="132"/>
      <c r="J2379" s="132"/>
      <c r="K2379" s="132"/>
      <c r="L2379" s="133"/>
      <c r="M2379" s="134"/>
      <c r="N2379" s="132"/>
      <c r="O2379" s="132"/>
      <c r="P2379" s="134" t="str">
        <f t="shared" ref="P2379:Q2442" si="524">IF($N2379="fizinis asmuo","užpildykite","nepildyti")</f>
        <v>nepildyti</v>
      </c>
      <c r="Q2379" s="135" t="str">
        <f t="shared" si="524"/>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18"/>
        <v>0</v>
      </c>
      <c r="BH2379" s="54">
        <f t="shared" ref="BH2379:BH2442" si="525">IF($AF2379&gt;0,YEAR($AF2379),)</f>
        <v>0</v>
      </c>
      <c r="BI2379" s="54">
        <f t="shared" si="520"/>
        <v>0</v>
      </c>
      <c r="BJ2379" s="54">
        <f t="shared" si="519"/>
        <v>0</v>
      </c>
      <c r="BK2379" s="54">
        <f t="shared" si="521"/>
        <v>0</v>
      </c>
      <c r="BL2379" s="54">
        <f t="shared" ref="BL2379:BL2442" si="526">IF($AK2379&gt;0,$AK2379,)</f>
        <v>0</v>
      </c>
      <c r="BM2379" s="54">
        <f t="shared" ref="BM2379:BM2442" si="527">IF($AL2379&gt;0,$AL2379,)</f>
        <v>0</v>
      </c>
      <c r="BN2379" s="54" t="str">
        <f t="shared" ref="BN2379:BN2442" si="528">IF(BH2379&gt;0,"taip","ne")</f>
        <v>ne</v>
      </c>
      <c r="BO2379" s="54" t="str">
        <f t="shared" ref="BO2379:BP2442" si="529">IF(BI2379&gt;0,"taip","ne")</f>
        <v>ne</v>
      </c>
      <c r="BP2379" s="54" t="str">
        <f t="shared" si="529"/>
        <v>ne</v>
      </c>
      <c r="BQ2379" s="54" t="str">
        <f t="shared" ref="BQ2379:BQ2442" si="530">IF(BL2379&gt;0,"taip","ne")</f>
        <v>ne</v>
      </c>
      <c r="BR2379" s="54" t="str">
        <f t="shared" ref="BR2379:BR2442" si="531">IF(BM2379&gt;0,"taip","ne")</f>
        <v>ne</v>
      </c>
      <c r="BS2379" s="54" t="str">
        <f t="shared" si="522"/>
        <v>ne</v>
      </c>
    </row>
    <row r="2380" spans="2:71" x14ac:dyDescent="0.2">
      <c r="B2380" s="54" t="e">
        <f>VLOOKUP(E2380,'VPS1'!$J$10:$J$29,1,FALSE)</f>
        <v>#N/A</v>
      </c>
      <c r="C2380" s="131" t="str">
        <f t="shared" si="523"/>
        <v/>
      </c>
      <c r="D2380" s="132"/>
      <c r="E2380" s="132"/>
      <c r="F2380" s="55"/>
      <c r="G2380" s="132"/>
      <c r="H2380" s="132"/>
      <c r="I2380" s="132"/>
      <c r="J2380" s="132"/>
      <c r="K2380" s="132"/>
      <c r="L2380" s="133"/>
      <c r="M2380" s="134"/>
      <c r="N2380" s="132"/>
      <c r="O2380" s="132"/>
      <c r="P2380" s="134" t="str">
        <f t="shared" si="524"/>
        <v>nepildyti</v>
      </c>
      <c r="Q2380" s="135" t="str">
        <f t="shared" si="52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18"/>
        <v>0</v>
      </c>
      <c r="BH2380" s="54">
        <f t="shared" si="525"/>
        <v>0</v>
      </c>
      <c r="BI2380" s="54">
        <f t="shared" si="520"/>
        <v>0</v>
      </c>
      <c r="BJ2380" s="54">
        <f t="shared" si="519"/>
        <v>0</v>
      </c>
      <c r="BK2380" s="54">
        <f t="shared" si="521"/>
        <v>0</v>
      </c>
      <c r="BL2380" s="54">
        <f t="shared" si="526"/>
        <v>0</v>
      </c>
      <c r="BM2380" s="54">
        <f t="shared" si="527"/>
        <v>0</v>
      </c>
      <c r="BN2380" s="54" t="str">
        <f t="shared" si="528"/>
        <v>ne</v>
      </c>
      <c r="BO2380" s="54" t="str">
        <f t="shared" si="529"/>
        <v>ne</v>
      </c>
      <c r="BP2380" s="54" t="str">
        <f t="shared" si="529"/>
        <v>ne</v>
      </c>
      <c r="BQ2380" s="54" t="str">
        <f t="shared" si="530"/>
        <v>ne</v>
      </c>
      <c r="BR2380" s="54" t="str">
        <f t="shared" si="531"/>
        <v>ne</v>
      </c>
      <c r="BS2380" s="54" t="str">
        <f t="shared" si="522"/>
        <v>ne</v>
      </c>
    </row>
    <row r="2381" spans="2:71" x14ac:dyDescent="0.2">
      <c r="B2381" s="54" t="e">
        <f>VLOOKUP(E2381,'VPS1'!$J$10:$J$29,1,FALSE)</f>
        <v>#N/A</v>
      </c>
      <c r="C2381" s="131" t="str">
        <f t="shared" si="523"/>
        <v/>
      </c>
      <c r="D2381" s="132"/>
      <c r="E2381" s="132"/>
      <c r="F2381" s="55"/>
      <c r="G2381" s="132"/>
      <c r="H2381" s="132"/>
      <c r="I2381" s="132"/>
      <c r="J2381" s="132"/>
      <c r="K2381" s="132"/>
      <c r="L2381" s="133"/>
      <c r="M2381" s="134"/>
      <c r="N2381" s="132"/>
      <c r="O2381" s="132"/>
      <c r="P2381" s="134" t="str">
        <f t="shared" si="524"/>
        <v>nepildyti</v>
      </c>
      <c r="Q2381" s="135" t="str">
        <f t="shared" si="52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18"/>
        <v>0</v>
      </c>
      <c r="BH2381" s="54">
        <f t="shared" si="525"/>
        <v>0</v>
      </c>
      <c r="BI2381" s="54">
        <f t="shared" si="520"/>
        <v>0</v>
      </c>
      <c r="BJ2381" s="54">
        <f t="shared" si="519"/>
        <v>0</v>
      </c>
      <c r="BK2381" s="54">
        <f t="shared" si="521"/>
        <v>0</v>
      </c>
      <c r="BL2381" s="54">
        <f t="shared" si="526"/>
        <v>0</v>
      </c>
      <c r="BM2381" s="54">
        <f t="shared" si="527"/>
        <v>0</v>
      </c>
      <c r="BN2381" s="54" t="str">
        <f t="shared" si="528"/>
        <v>ne</v>
      </c>
      <c r="BO2381" s="54" t="str">
        <f t="shared" si="529"/>
        <v>ne</v>
      </c>
      <c r="BP2381" s="54" t="str">
        <f t="shared" si="529"/>
        <v>ne</v>
      </c>
      <c r="BQ2381" s="54" t="str">
        <f t="shared" si="530"/>
        <v>ne</v>
      </c>
      <c r="BR2381" s="54" t="str">
        <f t="shared" si="531"/>
        <v>ne</v>
      </c>
      <c r="BS2381" s="54" t="str">
        <f t="shared" si="522"/>
        <v>ne</v>
      </c>
    </row>
    <row r="2382" spans="2:71" x14ac:dyDescent="0.2">
      <c r="B2382" s="54" t="e">
        <f>VLOOKUP(E2382,'VPS1'!$J$10:$J$29,1,FALSE)</f>
        <v>#N/A</v>
      </c>
      <c r="C2382" s="131" t="str">
        <f t="shared" si="523"/>
        <v/>
      </c>
      <c r="D2382" s="132"/>
      <c r="E2382" s="132"/>
      <c r="F2382" s="55"/>
      <c r="G2382" s="132"/>
      <c r="H2382" s="132"/>
      <c r="I2382" s="132"/>
      <c r="J2382" s="132"/>
      <c r="K2382" s="132"/>
      <c r="L2382" s="133"/>
      <c r="M2382" s="134"/>
      <c r="N2382" s="132"/>
      <c r="O2382" s="132"/>
      <c r="P2382" s="134" t="str">
        <f t="shared" si="524"/>
        <v>nepildyti</v>
      </c>
      <c r="Q2382" s="135" t="str">
        <f t="shared" si="52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18"/>
        <v>0</v>
      </c>
      <c r="BH2382" s="54">
        <f t="shared" si="525"/>
        <v>0</v>
      </c>
      <c r="BI2382" s="54">
        <f t="shared" si="520"/>
        <v>0</v>
      </c>
      <c r="BJ2382" s="54">
        <f t="shared" si="519"/>
        <v>0</v>
      </c>
      <c r="BK2382" s="54">
        <f t="shared" si="521"/>
        <v>0</v>
      </c>
      <c r="BL2382" s="54">
        <f t="shared" si="526"/>
        <v>0</v>
      </c>
      <c r="BM2382" s="54">
        <f t="shared" si="527"/>
        <v>0</v>
      </c>
      <c r="BN2382" s="54" t="str">
        <f t="shared" si="528"/>
        <v>ne</v>
      </c>
      <c r="BO2382" s="54" t="str">
        <f t="shared" si="529"/>
        <v>ne</v>
      </c>
      <c r="BP2382" s="54" t="str">
        <f t="shared" si="529"/>
        <v>ne</v>
      </c>
      <c r="BQ2382" s="54" t="str">
        <f t="shared" si="530"/>
        <v>ne</v>
      </c>
      <c r="BR2382" s="54" t="str">
        <f t="shared" si="531"/>
        <v>ne</v>
      </c>
      <c r="BS2382" s="54" t="str">
        <f t="shared" si="522"/>
        <v>ne</v>
      </c>
    </row>
    <row r="2383" spans="2:71" x14ac:dyDescent="0.2">
      <c r="B2383" s="54" t="e">
        <f>VLOOKUP(E2383,'VPS1'!$J$10:$J$29,1,FALSE)</f>
        <v>#N/A</v>
      </c>
      <c r="C2383" s="131" t="str">
        <f t="shared" si="523"/>
        <v/>
      </c>
      <c r="D2383" s="132"/>
      <c r="E2383" s="132"/>
      <c r="F2383" s="55"/>
      <c r="G2383" s="132"/>
      <c r="H2383" s="132"/>
      <c r="I2383" s="132"/>
      <c r="J2383" s="132"/>
      <c r="K2383" s="132"/>
      <c r="L2383" s="133"/>
      <c r="M2383" s="134"/>
      <c r="N2383" s="132"/>
      <c r="O2383" s="132"/>
      <c r="P2383" s="134" t="str">
        <f t="shared" si="524"/>
        <v>nepildyti</v>
      </c>
      <c r="Q2383" s="135" t="str">
        <f t="shared" si="52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18"/>
        <v>0</v>
      </c>
      <c r="BH2383" s="54">
        <f t="shared" si="525"/>
        <v>0</v>
      </c>
      <c r="BI2383" s="54">
        <f t="shared" si="520"/>
        <v>0</v>
      </c>
      <c r="BJ2383" s="54">
        <f t="shared" si="519"/>
        <v>0</v>
      </c>
      <c r="BK2383" s="54">
        <f t="shared" si="521"/>
        <v>0</v>
      </c>
      <c r="BL2383" s="54">
        <f t="shared" si="526"/>
        <v>0</v>
      </c>
      <c r="BM2383" s="54">
        <f t="shared" si="527"/>
        <v>0</v>
      </c>
      <c r="BN2383" s="54" t="str">
        <f t="shared" si="528"/>
        <v>ne</v>
      </c>
      <c r="BO2383" s="54" t="str">
        <f t="shared" si="529"/>
        <v>ne</v>
      </c>
      <c r="BP2383" s="54" t="str">
        <f t="shared" si="529"/>
        <v>ne</v>
      </c>
      <c r="BQ2383" s="54" t="str">
        <f t="shared" si="530"/>
        <v>ne</v>
      </c>
      <c r="BR2383" s="54" t="str">
        <f t="shared" si="531"/>
        <v>ne</v>
      </c>
      <c r="BS2383" s="54" t="str">
        <f t="shared" si="522"/>
        <v>ne</v>
      </c>
    </row>
    <row r="2384" spans="2:71" x14ac:dyDescent="0.2">
      <c r="B2384" s="54" t="e">
        <f>VLOOKUP(E2384,'VPS1'!$J$10:$J$29,1,FALSE)</f>
        <v>#N/A</v>
      </c>
      <c r="C2384" s="131" t="str">
        <f t="shared" si="523"/>
        <v/>
      </c>
      <c r="D2384" s="132"/>
      <c r="E2384" s="132"/>
      <c r="F2384" s="55"/>
      <c r="G2384" s="132"/>
      <c r="H2384" s="132"/>
      <c r="I2384" s="132"/>
      <c r="J2384" s="132"/>
      <c r="K2384" s="132"/>
      <c r="L2384" s="133"/>
      <c r="M2384" s="134"/>
      <c r="N2384" s="132"/>
      <c r="O2384" s="132"/>
      <c r="P2384" s="134" t="str">
        <f t="shared" si="524"/>
        <v>nepildyti</v>
      </c>
      <c r="Q2384" s="135" t="str">
        <f t="shared" si="52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18"/>
        <v>0</v>
      </c>
      <c r="BH2384" s="54">
        <f t="shared" si="525"/>
        <v>0</v>
      </c>
      <c r="BI2384" s="54">
        <f t="shared" si="520"/>
        <v>0</v>
      </c>
      <c r="BJ2384" s="54">
        <f t="shared" si="519"/>
        <v>0</v>
      </c>
      <c r="BK2384" s="54">
        <f t="shared" si="521"/>
        <v>0</v>
      </c>
      <c r="BL2384" s="54">
        <f t="shared" si="526"/>
        <v>0</v>
      </c>
      <c r="BM2384" s="54">
        <f t="shared" si="527"/>
        <v>0</v>
      </c>
      <c r="BN2384" s="54" t="str">
        <f t="shared" si="528"/>
        <v>ne</v>
      </c>
      <c r="BO2384" s="54" t="str">
        <f t="shared" si="529"/>
        <v>ne</v>
      </c>
      <c r="BP2384" s="54" t="str">
        <f t="shared" si="529"/>
        <v>ne</v>
      </c>
      <c r="BQ2384" s="54" t="str">
        <f t="shared" si="530"/>
        <v>ne</v>
      </c>
      <c r="BR2384" s="54" t="str">
        <f t="shared" si="531"/>
        <v>ne</v>
      </c>
      <c r="BS2384" s="54" t="str">
        <f t="shared" si="522"/>
        <v>ne</v>
      </c>
    </row>
    <row r="2385" spans="2:71" x14ac:dyDescent="0.2">
      <c r="B2385" s="54" t="e">
        <f>VLOOKUP(E2385,'VPS1'!$J$10:$J$29,1,FALSE)</f>
        <v>#N/A</v>
      </c>
      <c r="C2385" s="131" t="str">
        <f t="shared" si="523"/>
        <v/>
      </c>
      <c r="D2385" s="132"/>
      <c r="E2385" s="132"/>
      <c r="F2385" s="55"/>
      <c r="G2385" s="132"/>
      <c r="H2385" s="132"/>
      <c r="I2385" s="132"/>
      <c r="J2385" s="132"/>
      <c r="K2385" s="132"/>
      <c r="L2385" s="133"/>
      <c r="M2385" s="134"/>
      <c r="N2385" s="132"/>
      <c r="O2385" s="132"/>
      <c r="P2385" s="134" t="str">
        <f t="shared" si="524"/>
        <v>nepildyti</v>
      </c>
      <c r="Q2385" s="135" t="str">
        <f t="shared" si="52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18"/>
        <v>0</v>
      </c>
      <c r="BH2385" s="54">
        <f t="shared" si="525"/>
        <v>0</v>
      </c>
      <c r="BI2385" s="54">
        <f t="shared" si="520"/>
        <v>0</v>
      </c>
      <c r="BJ2385" s="54">
        <f t="shared" si="519"/>
        <v>0</v>
      </c>
      <c r="BK2385" s="54">
        <f t="shared" si="521"/>
        <v>0</v>
      </c>
      <c r="BL2385" s="54">
        <f t="shared" si="526"/>
        <v>0</v>
      </c>
      <c r="BM2385" s="54">
        <f t="shared" si="527"/>
        <v>0</v>
      </c>
      <c r="BN2385" s="54" t="str">
        <f t="shared" si="528"/>
        <v>ne</v>
      </c>
      <c r="BO2385" s="54" t="str">
        <f t="shared" si="529"/>
        <v>ne</v>
      </c>
      <c r="BP2385" s="54" t="str">
        <f t="shared" si="529"/>
        <v>ne</v>
      </c>
      <c r="BQ2385" s="54" t="str">
        <f t="shared" si="530"/>
        <v>ne</v>
      </c>
      <c r="BR2385" s="54" t="str">
        <f t="shared" si="531"/>
        <v>ne</v>
      </c>
      <c r="BS2385" s="54" t="str">
        <f t="shared" si="522"/>
        <v>ne</v>
      </c>
    </row>
    <row r="2386" spans="2:71" x14ac:dyDescent="0.2">
      <c r="B2386" s="54" t="e">
        <f>VLOOKUP(E2386,'VPS1'!$J$10:$J$29,1,FALSE)</f>
        <v>#N/A</v>
      </c>
      <c r="C2386" s="131" t="str">
        <f t="shared" si="523"/>
        <v/>
      </c>
      <c r="D2386" s="132"/>
      <c r="E2386" s="132"/>
      <c r="F2386" s="55"/>
      <c r="G2386" s="132"/>
      <c r="H2386" s="132"/>
      <c r="I2386" s="132"/>
      <c r="J2386" s="132"/>
      <c r="K2386" s="132"/>
      <c r="L2386" s="133"/>
      <c r="M2386" s="134"/>
      <c r="N2386" s="132"/>
      <c r="O2386" s="132"/>
      <c r="P2386" s="134" t="str">
        <f t="shared" si="524"/>
        <v>nepildyti</v>
      </c>
      <c r="Q2386" s="135" t="str">
        <f t="shared" si="52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si="518"/>
        <v>0</v>
      </c>
      <c r="BH2386" s="54">
        <f t="shared" si="525"/>
        <v>0</v>
      </c>
      <c r="BI2386" s="54">
        <f t="shared" si="520"/>
        <v>0</v>
      </c>
      <c r="BJ2386" s="54">
        <f t="shared" si="519"/>
        <v>0</v>
      </c>
      <c r="BK2386" s="54">
        <f t="shared" si="521"/>
        <v>0</v>
      </c>
      <c r="BL2386" s="54">
        <f t="shared" si="526"/>
        <v>0</v>
      </c>
      <c r="BM2386" s="54">
        <f t="shared" si="527"/>
        <v>0</v>
      </c>
      <c r="BN2386" s="54" t="str">
        <f t="shared" si="528"/>
        <v>ne</v>
      </c>
      <c r="BO2386" s="54" t="str">
        <f t="shared" si="529"/>
        <v>ne</v>
      </c>
      <c r="BP2386" s="54" t="str">
        <f t="shared" si="529"/>
        <v>ne</v>
      </c>
      <c r="BQ2386" s="54" t="str">
        <f t="shared" si="530"/>
        <v>ne</v>
      </c>
      <c r="BR2386" s="54" t="str">
        <f t="shared" si="531"/>
        <v>ne</v>
      </c>
      <c r="BS2386" s="54" t="str">
        <f t="shared" si="522"/>
        <v>ne</v>
      </c>
    </row>
    <row r="2387" spans="2:71" x14ac:dyDescent="0.2">
      <c r="B2387" s="54" t="e">
        <f>VLOOKUP(E2387,'VPS1'!$J$10:$J$29,1,FALSE)</f>
        <v>#N/A</v>
      </c>
      <c r="C2387" s="131" t="str">
        <f t="shared" si="523"/>
        <v/>
      </c>
      <c r="D2387" s="132"/>
      <c r="E2387" s="132"/>
      <c r="F2387" s="55"/>
      <c r="G2387" s="132"/>
      <c r="H2387" s="132"/>
      <c r="I2387" s="132"/>
      <c r="J2387" s="132"/>
      <c r="K2387" s="132"/>
      <c r="L2387" s="133"/>
      <c r="M2387" s="134"/>
      <c r="N2387" s="132"/>
      <c r="O2387" s="132"/>
      <c r="P2387" s="134" t="str">
        <f t="shared" si="524"/>
        <v>nepildyti</v>
      </c>
      <c r="Q2387" s="135" t="str">
        <f t="shared" si="52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18"/>
        <v>0</v>
      </c>
      <c r="BH2387" s="54">
        <f t="shared" si="525"/>
        <v>0</v>
      </c>
      <c r="BI2387" s="54">
        <f t="shared" si="520"/>
        <v>0</v>
      </c>
      <c r="BJ2387" s="54">
        <f t="shared" si="519"/>
        <v>0</v>
      </c>
      <c r="BK2387" s="54">
        <f t="shared" si="521"/>
        <v>0</v>
      </c>
      <c r="BL2387" s="54">
        <f t="shared" si="526"/>
        <v>0</v>
      </c>
      <c r="BM2387" s="54">
        <f t="shared" si="527"/>
        <v>0</v>
      </c>
      <c r="BN2387" s="54" t="str">
        <f t="shared" si="528"/>
        <v>ne</v>
      </c>
      <c r="BO2387" s="54" t="str">
        <f t="shared" si="529"/>
        <v>ne</v>
      </c>
      <c r="BP2387" s="54" t="str">
        <f t="shared" si="529"/>
        <v>ne</v>
      </c>
      <c r="BQ2387" s="54" t="str">
        <f t="shared" si="530"/>
        <v>ne</v>
      </c>
      <c r="BR2387" s="54" t="str">
        <f t="shared" si="531"/>
        <v>ne</v>
      </c>
      <c r="BS2387" s="54" t="str">
        <f t="shared" si="522"/>
        <v>ne</v>
      </c>
    </row>
    <row r="2388" spans="2:71" x14ac:dyDescent="0.2">
      <c r="B2388" s="54" t="e">
        <f>VLOOKUP(E2388,'VPS1'!$J$10:$J$29,1,FALSE)</f>
        <v>#N/A</v>
      </c>
      <c r="C2388" s="131" t="str">
        <f t="shared" si="523"/>
        <v/>
      </c>
      <c r="D2388" s="132"/>
      <c r="E2388" s="132"/>
      <c r="F2388" s="55"/>
      <c r="G2388" s="132"/>
      <c r="H2388" s="132"/>
      <c r="I2388" s="132"/>
      <c r="J2388" s="132"/>
      <c r="K2388" s="132"/>
      <c r="L2388" s="133"/>
      <c r="M2388" s="134"/>
      <c r="N2388" s="132"/>
      <c r="O2388" s="132"/>
      <c r="P2388" s="134" t="str">
        <f t="shared" si="524"/>
        <v>nepildyti</v>
      </c>
      <c r="Q2388" s="135" t="str">
        <f t="shared" si="52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18"/>
        <v>0</v>
      </c>
      <c r="BH2388" s="54">
        <f t="shared" si="525"/>
        <v>0</v>
      </c>
      <c r="BI2388" s="54">
        <f t="shared" si="520"/>
        <v>0</v>
      </c>
      <c r="BJ2388" s="54">
        <f t="shared" si="519"/>
        <v>0</v>
      </c>
      <c r="BK2388" s="54">
        <f t="shared" si="521"/>
        <v>0</v>
      </c>
      <c r="BL2388" s="54">
        <f t="shared" si="526"/>
        <v>0</v>
      </c>
      <c r="BM2388" s="54">
        <f t="shared" si="527"/>
        <v>0</v>
      </c>
      <c r="BN2388" s="54" t="str">
        <f t="shared" si="528"/>
        <v>ne</v>
      </c>
      <c r="BO2388" s="54" t="str">
        <f t="shared" si="529"/>
        <v>ne</v>
      </c>
      <c r="BP2388" s="54" t="str">
        <f t="shared" si="529"/>
        <v>ne</v>
      </c>
      <c r="BQ2388" s="54" t="str">
        <f t="shared" si="530"/>
        <v>ne</v>
      </c>
      <c r="BR2388" s="54" t="str">
        <f t="shared" si="531"/>
        <v>ne</v>
      </c>
      <c r="BS2388" s="54" t="str">
        <f t="shared" si="522"/>
        <v>ne</v>
      </c>
    </row>
    <row r="2389" spans="2:71" x14ac:dyDescent="0.2">
      <c r="B2389" s="54" t="e">
        <f>VLOOKUP(E2389,'VPS1'!$J$10:$J$29,1,FALSE)</f>
        <v>#N/A</v>
      </c>
      <c r="C2389" s="131" t="str">
        <f t="shared" si="523"/>
        <v/>
      </c>
      <c r="D2389" s="132"/>
      <c r="E2389" s="132"/>
      <c r="F2389" s="55"/>
      <c r="G2389" s="132"/>
      <c r="H2389" s="132"/>
      <c r="I2389" s="132"/>
      <c r="J2389" s="132"/>
      <c r="K2389" s="132"/>
      <c r="L2389" s="133"/>
      <c r="M2389" s="134"/>
      <c r="N2389" s="132"/>
      <c r="O2389" s="132"/>
      <c r="P2389" s="134" t="str">
        <f t="shared" si="524"/>
        <v>nepildyti</v>
      </c>
      <c r="Q2389" s="135" t="str">
        <f t="shared" si="52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18"/>
        <v>0</v>
      </c>
      <c r="BH2389" s="54">
        <f t="shared" si="525"/>
        <v>0</v>
      </c>
      <c r="BI2389" s="54">
        <f t="shared" si="520"/>
        <v>0</v>
      </c>
      <c r="BJ2389" s="54">
        <f t="shared" si="519"/>
        <v>0</v>
      </c>
      <c r="BK2389" s="54">
        <f t="shared" si="521"/>
        <v>0</v>
      </c>
      <c r="BL2389" s="54">
        <f t="shared" si="526"/>
        <v>0</v>
      </c>
      <c r="BM2389" s="54">
        <f t="shared" si="527"/>
        <v>0</v>
      </c>
      <c r="BN2389" s="54" t="str">
        <f t="shared" si="528"/>
        <v>ne</v>
      </c>
      <c r="BO2389" s="54" t="str">
        <f t="shared" si="529"/>
        <v>ne</v>
      </c>
      <c r="BP2389" s="54" t="str">
        <f t="shared" si="529"/>
        <v>ne</v>
      </c>
      <c r="BQ2389" s="54" t="str">
        <f t="shared" si="530"/>
        <v>ne</v>
      </c>
      <c r="BR2389" s="54" t="str">
        <f t="shared" si="531"/>
        <v>ne</v>
      </c>
      <c r="BS2389" s="54" t="str">
        <f t="shared" si="522"/>
        <v>ne</v>
      </c>
    </row>
    <row r="2390" spans="2:71" x14ac:dyDescent="0.2">
      <c r="B2390" s="54" t="e">
        <f>VLOOKUP(E2390,'VPS1'!$J$10:$J$29,1,FALSE)</f>
        <v>#N/A</v>
      </c>
      <c r="C2390" s="131" t="str">
        <f t="shared" si="523"/>
        <v/>
      </c>
      <c r="D2390" s="132"/>
      <c r="E2390" s="132"/>
      <c r="F2390" s="55"/>
      <c r="G2390" s="132"/>
      <c r="H2390" s="132"/>
      <c r="I2390" s="132"/>
      <c r="J2390" s="132"/>
      <c r="K2390" s="132"/>
      <c r="L2390" s="133"/>
      <c r="M2390" s="134"/>
      <c r="N2390" s="132"/>
      <c r="O2390" s="132"/>
      <c r="P2390" s="134" t="str">
        <f t="shared" si="524"/>
        <v>nepildyti</v>
      </c>
      <c r="Q2390" s="135" t="str">
        <f t="shared" si="52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ref="BG2390:BG2453" si="532">IF($F2390&gt;0,YEAR($F2390),)</f>
        <v>0</v>
      </c>
      <c r="BH2390" s="54">
        <f t="shared" si="525"/>
        <v>0</v>
      </c>
      <c r="BI2390" s="54">
        <f t="shared" si="520"/>
        <v>0</v>
      </c>
      <c r="BJ2390" s="54">
        <f t="shared" ref="BJ2390:BJ2453" si="533">IF($AI2390&gt;0,YEAR($AI2390),)</f>
        <v>0</v>
      </c>
      <c r="BK2390" s="54">
        <f t="shared" si="521"/>
        <v>0</v>
      </c>
      <c r="BL2390" s="54">
        <f t="shared" si="526"/>
        <v>0</v>
      </c>
      <c r="BM2390" s="54">
        <f t="shared" si="527"/>
        <v>0</v>
      </c>
      <c r="BN2390" s="54" t="str">
        <f t="shared" si="528"/>
        <v>ne</v>
      </c>
      <c r="BO2390" s="54" t="str">
        <f t="shared" si="529"/>
        <v>ne</v>
      </c>
      <c r="BP2390" s="54" t="str">
        <f t="shared" si="529"/>
        <v>ne</v>
      </c>
      <c r="BQ2390" s="54" t="str">
        <f t="shared" si="530"/>
        <v>ne</v>
      </c>
      <c r="BR2390" s="54" t="str">
        <f t="shared" si="531"/>
        <v>ne</v>
      </c>
      <c r="BS2390" s="54" t="str">
        <f t="shared" si="522"/>
        <v>ne</v>
      </c>
    </row>
    <row r="2391" spans="2:71" x14ac:dyDescent="0.2">
      <c r="B2391" s="54" t="e">
        <f>VLOOKUP(E2391,'VPS1'!$J$10:$J$29,1,FALSE)</f>
        <v>#N/A</v>
      </c>
      <c r="C2391" s="131" t="str">
        <f t="shared" si="523"/>
        <v/>
      </c>
      <c r="D2391" s="132"/>
      <c r="E2391" s="132"/>
      <c r="F2391" s="55"/>
      <c r="G2391" s="132"/>
      <c r="H2391" s="132"/>
      <c r="I2391" s="132"/>
      <c r="J2391" s="132"/>
      <c r="K2391" s="132"/>
      <c r="L2391" s="133"/>
      <c r="M2391" s="134"/>
      <c r="N2391" s="132"/>
      <c r="O2391" s="132"/>
      <c r="P2391" s="134" t="str">
        <f t="shared" si="524"/>
        <v>nepildyti</v>
      </c>
      <c r="Q2391" s="135" t="str">
        <f t="shared" si="52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si="532"/>
        <v>0</v>
      </c>
      <c r="BH2391" s="54">
        <f t="shared" si="525"/>
        <v>0</v>
      </c>
      <c r="BI2391" s="54">
        <f t="shared" si="520"/>
        <v>0</v>
      </c>
      <c r="BJ2391" s="54">
        <f t="shared" si="533"/>
        <v>0</v>
      </c>
      <c r="BK2391" s="54">
        <f t="shared" si="521"/>
        <v>0</v>
      </c>
      <c r="BL2391" s="54">
        <f t="shared" si="526"/>
        <v>0</v>
      </c>
      <c r="BM2391" s="54">
        <f t="shared" si="527"/>
        <v>0</v>
      </c>
      <c r="BN2391" s="54" t="str">
        <f t="shared" si="528"/>
        <v>ne</v>
      </c>
      <c r="BO2391" s="54" t="str">
        <f t="shared" si="529"/>
        <v>ne</v>
      </c>
      <c r="BP2391" s="54" t="str">
        <f t="shared" si="529"/>
        <v>ne</v>
      </c>
      <c r="BQ2391" s="54" t="str">
        <f t="shared" si="530"/>
        <v>ne</v>
      </c>
      <c r="BR2391" s="54" t="str">
        <f t="shared" si="531"/>
        <v>ne</v>
      </c>
      <c r="BS2391" s="54" t="str">
        <f t="shared" si="522"/>
        <v>ne</v>
      </c>
    </row>
    <row r="2392" spans="2:71" x14ac:dyDescent="0.2">
      <c r="B2392" s="54" t="e">
        <f>VLOOKUP(E2392,'VPS1'!$J$10:$J$29,1,FALSE)</f>
        <v>#N/A</v>
      </c>
      <c r="C2392" s="131" t="str">
        <f t="shared" si="523"/>
        <v/>
      </c>
      <c r="D2392" s="132"/>
      <c r="E2392" s="132"/>
      <c r="F2392" s="55"/>
      <c r="G2392" s="132"/>
      <c r="H2392" s="132"/>
      <c r="I2392" s="132"/>
      <c r="J2392" s="132"/>
      <c r="K2392" s="132"/>
      <c r="L2392" s="133"/>
      <c r="M2392" s="134"/>
      <c r="N2392" s="132"/>
      <c r="O2392" s="132"/>
      <c r="P2392" s="134" t="str">
        <f t="shared" si="524"/>
        <v>nepildyti</v>
      </c>
      <c r="Q2392" s="135" t="str">
        <f t="shared" si="52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32"/>
        <v>0</v>
      </c>
      <c r="BH2392" s="54">
        <f t="shared" si="525"/>
        <v>0</v>
      </c>
      <c r="BI2392" s="54">
        <f t="shared" si="520"/>
        <v>0</v>
      </c>
      <c r="BJ2392" s="54">
        <f t="shared" si="533"/>
        <v>0</v>
      </c>
      <c r="BK2392" s="54">
        <f t="shared" si="521"/>
        <v>0</v>
      </c>
      <c r="BL2392" s="54">
        <f t="shared" si="526"/>
        <v>0</v>
      </c>
      <c r="BM2392" s="54">
        <f t="shared" si="527"/>
        <v>0</v>
      </c>
      <c r="BN2392" s="54" t="str">
        <f t="shared" si="528"/>
        <v>ne</v>
      </c>
      <c r="BO2392" s="54" t="str">
        <f t="shared" si="529"/>
        <v>ne</v>
      </c>
      <c r="BP2392" s="54" t="str">
        <f t="shared" si="529"/>
        <v>ne</v>
      </c>
      <c r="BQ2392" s="54" t="str">
        <f t="shared" si="530"/>
        <v>ne</v>
      </c>
      <c r="BR2392" s="54" t="str">
        <f t="shared" si="531"/>
        <v>ne</v>
      </c>
      <c r="BS2392" s="54" t="str">
        <f t="shared" si="522"/>
        <v>ne</v>
      </c>
    </row>
    <row r="2393" spans="2:71" x14ac:dyDescent="0.2">
      <c r="B2393" s="54" t="e">
        <f>VLOOKUP(E2393,'VPS1'!$J$10:$J$29,1,FALSE)</f>
        <v>#N/A</v>
      </c>
      <c r="C2393" s="131" t="str">
        <f t="shared" si="523"/>
        <v/>
      </c>
      <c r="D2393" s="132"/>
      <c r="E2393" s="132"/>
      <c r="F2393" s="55"/>
      <c r="G2393" s="132"/>
      <c r="H2393" s="132"/>
      <c r="I2393" s="132"/>
      <c r="J2393" s="132"/>
      <c r="K2393" s="132"/>
      <c r="L2393" s="133"/>
      <c r="M2393" s="134"/>
      <c r="N2393" s="132"/>
      <c r="O2393" s="132"/>
      <c r="P2393" s="134" t="str">
        <f t="shared" si="524"/>
        <v>nepildyti</v>
      </c>
      <c r="Q2393" s="135" t="str">
        <f t="shared" si="52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32"/>
        <v>0</v>
      </c>
      <c r="BH2393" s="54">
        <f t="shared" si="525"/>
        <v>0</v>
      </c>
      <c r="BI2393" s="54">
        <f t="shared" si="520"/>
        <v>0</v>
      </c>
      <c r="BJ2393" s="54">
        <f t="shared" si="533"/>
        <v>0</v>
      </c>
      <c r="BK2393" s="54">
        <f t="shared" si="521"/>
        <v>0</v>
      </c>
      <c r="BL2393" s="54">
        <f t="shared" si="526"/>
        <v>0</v>
      </c>
      <c r="BM2393" s="54">
        <f t="shared" si="527"/>
        <v>0</v>
      </c>
      <c r="BN2393" s="54" t="str">
        <f t="shared" si="528"/>
        <v>ne</v>
      </c>
      <c r="BO2393" s="54" t="str">
        <f t="shared" si="529"/>
        <v>ne</v>
      </c>
      <c r="BP2393" s="54" t="str">
        <f t="shared" si="529"/>
        <v>ne</v>
      </c>
      <c r="BQ2393" s="54" t="str">
        <f t="shared" si="530"/>
        <v>ne</v>
      </c>
      <c r="BR2393" s="54" t="str">
        <f t="shared" si="531"/>
        <v>ne</v>
      </c>
      <c r="BS2393" s="54" t="str">
        <f t="shared" si="522"/>
        <v>ne</v>
      </c>
    </row>
    <row r="2394" spans="2:71" x14ac:dyDescent="0.2">
      <c r="B2394" s="54" t="e">
        <f>VLOOKUP(E2394,'VPS1'!$J$10:$J$29,1,FALSE)</f>
        <v>#N/A</v>
      </c>
      <c r="C2394" s="131" t="str">
        <f t="shared" si="523"/>
        <v/>
      </c>
      <c r="D2394" s="132"/>
      <c r="E2394" s="132"/>
      <c r="F2394" s="55"/>
      <c r="G2394" s="132"/>
      <c r="H2394" s="132"/>
      <c r="I2394" s="132"/>
      <c r="J2394" s="132"/>
      <c r="K2394" s="132"/>
      <c r="L2394" s="133"/>
      <c r="M2394" s="134"/>
      <c r="N2394" s="132"/>
      <c r="O2394" s="132"/>
      <c r="P2394" s="134" t="str">
        <f t="shared" si="524"/>
        <v>nepildyti</v>
      </c>
      <c r="Q2394" s="135" t="str">
        <f t="shared" si="52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32"/>
        <v>0</v>
      </c>
      <c r="BH2394" s="54">
        <f t="shared" si="525"/>
        <v>0</v>
      </c>
      <c r="BI2394" s="54">
        <f t="shared" si="520"/>
        <v>0</v>
      </c>
      <c r="BJ2394" s="54">
        <f t="shared" si="533"/>
        <v>0</v>
      </c>
      <c r="BK2394" s="54">
        <f t="shared" si="521"/>
        <v>0</v>
      </c>
      <c r="BL2394" s="54">
        <f t="shared" si="526"/>
        <v>0</v>
      </c>
      <c r="BM2394" s="54">
        <f t="shared" si="527"/>
        <v>0</v>
      </c>
      <c r="BN2394" s="54" t="str">
        <f t="shared" si="528"/>
        <v>ne</v>
      </c>
      <c r="BO2394" s="54" t="str">
        <f t="shared" si="529"/>
        <v>ne</v>
      </c>
      <c r="BP2394" s="54" t="str">
        <f t="shared" si="529"/>
        <v>ne</v>
      </c>
      <c r="BQ2394" s="54" t="str">
        <f t="shared" si="530"/>
        <v>ne</v>
      </c>
      <c r="BR2394" s="54" t="str">
        <f t="shared" si="531"/>
        <v>ne</v>
      </c>
      <c r="BS2394" s="54" t="str">
        <f t="shared" si="522"/>
        <v>ne</v>
      </c>
    </row>
    <row r="2395" spans="2:71" x14ac:dyDescent="0.2">
      <c r="B2395" s="54" t="e">
        <f>VLOOKUP(E2395,'VPS1'!$J$10:$J$29,1,FALSE)</f>
        <v>#N/A</v>
      </c>
      <c r="C2395" s="131" t="str">
        <f t="shared" si="523"/>
        <v/>
      </c>
      <c r="D2395" s="132"/>
      <c r="E2395" s="132"/>
      <c r="F2395" s="55"/>
      <c r="G2395" s="132"/>
      <c r="H2395" s="132"/>
      <c r="I2395" s="132"/>
      <c r="J2395" s="132"/>
      <c r="K2395" s="132"/>
      <c r="L2395" s="133"/>
      <c r="M2395" s="134"/>
      <c r="N2395" s="132"/>
      <c r="O2395" s="132"/>
      <c r="P2395" s="134" t="str">
        <f t="shared" si="524"/>
        <v>nepildyti</v>
      </c>
      <c r="Q2395" s="135" t="str">
        <f t="shared" si="52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32"/>
        <v>0</v>
      </c>
      <c r="BH2395" s="54">
        <f t="shared" si="525"/>
        <v>0</v>
      </c>
      <c r="BI2395" s="54">
        <f t="shared" si="520"/>
        <v>0</v>
      </c>
      <c r="BJ2395" s="54">
        <f t="shared" si="533"/>
        <v>0</v>
      </c>
      <c r="BK2395" s="54">
        <f t="shared" si="521"/>
        <v>0</v>
      </c>
      <c r="BL2395" s="54">
        <f t="shared" si="526"/>
        <v>0</v>
      </c>
      <c r="BM2395" s="54">
        <f t="shared" si="527"/>
        <v>0</v>
      </c>
      <c r="BN2395" s="54" t="str">
        <f t="shared" si="528"/>
        <v>ne</v>
      </c>
      <c r="BO2395" s="54" t="str">
        <f t="shared" si="529"/>
        <v>ne</v>
      </c>
      <c r="BP2395" s="54" t="str">
        <f t="shared" si="529"/>
        <v>ne</v>
      </c>
      <c r="BQ2395" s="54" t="str">
        <f t="shared" si="530"/>
        <v>ne</v>
      </c>
      <c r="BR2395" s="54" t="str">
        <f t="shared" si="531"/>
        <v>ne</v>
      </c>
      <c r="BS2395" s="54" t="str">
        <f t="shared" si="522"/>
        <v>ne</v>
      </c>
    </row>
    <row r="2396" spans="2:71" x14ac:dyDescent="0.2">
      <c r="B2396" s="54" t="e">
        <f>VLOOKUP(E2396,'VPS1'!$J$10:$J$29,1,FALSE)</f>
        <v>#N/A</v>
      </c>
      <c r="C2396" s="131" t="str">
        <f t="shared" si="523"/>
        <v/>
      </c>
      <c r="D2396" s="132"/>
      <c r="E2396" s="132"/>
      <c r="F2396" s="55"/>
      <c r="G2396" s="132"/>
      <c r="H2396" s="132"/>
      <c r="I2396" s="132"/>
      <c r="J2396" s="132"/>
      <c r="K2396" s="132"/>
      <c r="L2396" s="133"/>
      <c r="M2396" s="134"/>
      <c r="N2396" s="132"/>
      <c r="O2396" s="132"/>
      <c r="P2396" s="134" t="str">
        <f t="shared" si="524"/>
        <v>nepildyti</v>
      </c>
      <c r="Q2396" s="135" t="str">
        <f t="shared" si="52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32"/>
        <v>0</v>
      </c>
      <c r="BH2396" s="54">
        <f t="shared" si="525"/>
        <v>0</v>
      </c>
      <c r="BI2396" s="54">
        <f t="shared" si="520"/>
        <v>0</v>
      </c>
      <c r="BJ2396" s="54">
        <f t="shared" si="533"/>
        <v>0</v>
      </c>
      <c r="BK2396" s="54">
        <f t="shared" si="521"/>
        <v>0</v>
      </c>
      <c r="BL2396" s="54">
        <f t="shared" si="526"/>
        <v>0</v>
      </c>
      <c r="BM2396" s="54">
        <f t="shared" si="527"/>
        <v>0</v>
      </c>
      <c r="BN2396" s="54" t="str">
        <f t="shared" si="528"/>
        <v>ne</v>
      </c>
      <c r="BO2396" s="54" t="str">
        <f t="shared" si="529"/>
        <v>ne</v>
      </c>
      <c r="BP2396" s="54" t="str">
        <f t="shared" si="529"/>
        <v>ne</v>
      </c>
      <c r="BQ2396" s="54" t="str">
        <f t="shared" si="530"/>
        <v>ne</v>
      </c>
      <c r="BR2396" s="54" t="str">
        <f t="shared" si="531"/>
        <v>ne</v>
      </c>
      <c r="BS2396" s="54" t="str">
        <f t="shared" si="522"/>
        <v>ne</v>
      </c>
    </row>
    <row r="2397" spans="2:71" x14ac:dyDescent="0.2">
      <c r="B2397" s="54" t="e">
        <f>VLOOKUP(E2397,'VPS1'!$J$10:$J$29,1,FALSE)</f>
        <v>#N/A</v>
      </c>
      <c r="C2397" s="131" t="str">
        <f t="shared" si="523"/>
        <v/>
      </c>
      <c r="D2397" s="132"/>
      <c r="E2397" s="132"/>
      <c r="F2397" s="55"/>
      <c r="G2397" s="132"/>
      <c r="H2397" s="132"/>
      <c r="I2397" s="132"/>
      <c r="J2397" s="132"/>
      <c r="K2397" s="132"/>
      <c r="L2397" s="133"/>
      <c r="M2397" s="134"/>
      <c r="N2397" s="132"/>
      <c r="O2397" s="132"/>
      <c r="P2397" s="134" t="str">
        <f t="shared" si="524"/>
        <v>nepildyti</v>
      </c>
      <c r="Q2397" s="135" t="str">
        <f t="shared" si="52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32"/>
        <v>0</v>
      </c>
      <c r="BH2397" s="54">
        <f t="shared" si="525"/>
        <v>0</v>
      </c>
      <c r="BI2397" s="54">
        <f t="shared" si="520"/>
        <v>0</v>
      </c>
      <c r="BJ2397" s="54">
        <f t="shared" si="533"/>
        <v>0</v>
      </c>
      <c r="BK2397" s="54">
        <f t="shared" si="521"/>
        <v>0</v>
      </c>
      <c r="BL2397" s="54">
        <f t="shared" si="526"/>
        <v>0</v>
      </c>
      <c r="BM2397" s="54">
        <f t="shared" si="527"/>
        <v>0</v>
      </c>
      <c r="BN2397" s="54" t="str">
        <f t="shared" si="528"/>
        <v>ne</v>
      </c>
      <c r="BO2397" s="54" t="str">
        <f t="shared" si="529"/>
        <v>ne</v>
      </c>
      <c r="BP2397" s="54" t="str">
        <f t="shared" si="529"/>
        <v>ne</v>
      </c>
      <c r="BQ2397" s="54" t="str">
        <f t="shared" si="530"/>
        <v>ne</v>
      </c>
      <c r="BR2397" s="54" t="str">
        <f t="shared" si="531"/>
        <v>ne</v>
      </c>
      <c r="BS2397" s="54" t="str">
        <f t="shared" si="522"/>
        <v>ne</v>
      </c>
    </row>
    <row r="2398" spans="2:71" x14ac:dyDescent="0.2">
      <c r="B2398" s="54" t="e">
        <f>VLOOKUP(E2398,'VPS1'!$J$10:$J$29,1,FALSE)</f>
        <v>#N/A</v>
      </c>
      <c r="C2398" s="131" t="str">
        <f t="shared" si="523"/>
        <v/>
      </c>
      <c r="D2398" s="132"/>
      <c r="E2398" s="132"/>
      <c r="F2398" s="55"/>
      <c r="G2398" s="132"/>
      <c r="H2398" s="132"/>
      <c r="I2398" s="132"/>
      <c r="J2398" s="132"/>
      <c r="K2398" s="132"/>
      <c r="L2398" s="133"/>
      <c r="M2398" s="134"/>
      <c r="N2398" s="132"/>
      <c r="O2398" s="132"/>
      <c r="P2398" s="134" t="str">
        <f t="shared" si="524"/>
        <v>nepildyti</v>
      </c>
      <c r="Q2398" s="135" t="str">
        <f t="shared" si="52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32"/>
        <v>0</v>
      </c>
      <c r="BH2398" s="54">
        <f t="shared" si="525"/>
        <v>0</v>
      </c>
      <c r="BI2398" s="54">
        <f t="shared" si="520"/>
        <v>0</v>
      </c>
      <c r="BJ2398" s="54">
        <f t="shared" si="533"/>
        <v>0</v>
      </c>
      <c r="BK2398" s="54">
        <f t="shared" si="521"/>
        <v>0</v>
      </c>
      <c r="BL2398" s="54">
        <f t="shared" si="526"/>
        <v>0</v>
      </c>
      <c r="BM2398" s="54">
        <f t="shared" si="527"/>
        <v>0</v>
      </c>
      <c r="BN2398" s="54" t="str">
        <f t="shared" si="528"/>
        <v>ne</v>
      </c>
      <c r="BO2398" s="54" t="str">
        <f t="shared" si="529"/>
        <v>ne</v>
      </c>
      <c r="BP2398" s="54" t="str">
        <f t="shared" si="529"/>
        <v>ne</v>
      </c>
      <c r="BQ2398" s="54" t="str">
        <f t="shared" si="530"/>
        <v>ne</v>
      </c>
      <c r="BR2398" s="54" t="str">
        <f t="shared" si="531"/>
        <v>ne</v>
      </c>
      <c r="BS2398" s="54" t="str">
        <f t="shared" si="522"/>
        <v>ne</v>
      </c>
    </row>
    <row r="2399" spans="2:71" x14ac:dyDescent="0.2">
      <c r="B2399" s="54" t="e">
        <f>VLOOKUP(E2399,'VPS1'!$J$10:$J$29,1,FALSE)</f>
        <v>#N/A</v>
      </c>
      <c r="C2399" s="131" t="str">
        <f t="shared" si="523"/>
        <v/>
      </c>
      <c r="D2399" s="132"/>
      <c r="E2399" s="132"/>
      <c r="F2399" s="55"/>
      <c r="G2399" s="132"/>
      <c r="H2399" s="132"/>
      <c r="I2399" s="132"/>
      <c r="J2399" s="132"/>
      <c r="K2399" s="132"/>
      <c r="L2399" s="133"/>
      <c r="M2399" s="134"/>
      <c r="N2399" s="132"/>
      <c r="O2399" s="132"/>
      <c r="P2399" s="134" t="str">
        <f t="shared" si="524"/>
        <v>nepildyti</v>
      </c>
      <c r="Q2399" s="135" t="str">
        <f t="shared" si="52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32"/>
        <v>0</v>
      </c>
      <c r="BH2399" s="54">
        <f t="shared" si="525"/>
        <v>0</v>
      </c>
      <c r="BI2399" s="54">
        <f t="shared" si="520"/>
        <v>0</v>
      </c>
      <c r="BJ2399" s="54">
        <f t="shared" si="533"/>
        <v>0</v>
      </c>
      <c r="BK2399" s="54">
        <f t="shared" si="521"/>
        <v>0</v>
      </c>
      <c r="BL2399" s="54">
        <f t="shared" si="526"/>
        <v>0</v>
      </c>
      <c r="BM2399" s="54">
        <f t="shared" si="527"/>
        <v>0</v>
      </c>
      <c r="BN2399" s="54" t="str">
        <f t="shared" si="528"/>
        <v>ne</v>
      </c>
      <c r="BO2399" s="54" t="str">
        <f t="shared" si="529"/>
        <v>ne</v>
      </c>
      <c r="BP2399" s="54" t="str">
        <f t="shared" si="529"/>
        <v>ne</v>
      </c>
      <c r="BQ2399" s="54" t="str">
        <f t="shared" si="530"/>
        <v>ne</v>
      </c>
      <c r="BR2399" s="54" t="str">
        <f t="shared" si="531"/>
        <v>ne</v>
      </c>
      <c r="BS2399" s="54" t="str">
        <f t="shared" si="522"/>
        <v>ne</v>
      </c>
    </row>
    <row r="2400" spans="2:71" x14ac:dyDescent="0.2">
      <c r="B2400" s="54" t="e">
        <f>VLOOKUP(E2400,'VPS1'!$J$10:$J$29,1,FALSE)</f>
        <v>#N/A</v>
      </c>
      <c r="C2400" s="131" t="str">
        <f t="shared" si="523"/>
        <v/>
      </c>
      <c r="D2400" s="132"/>
      <c r="E2400" s="132"/>
      <c r="F2400" s="55"/>
      <c r="G2400" s="132"/>
      <c r="H2400" s="132"/>
      <c r="I2400" s="132"/>
      <c r="J2400" s="132"/>
      <c r="K2400" s="132"/>
      <c r="L2400" s="133"/>
      <c r="M2400" s="134"/>
      <c r="N2400" s="132"/>
      <c r="O2400" s="132"/>
      <c r="P2400" s="134" t="str">
        <f t="shared" si="524"/>
        <v>nepildyti</v>
      </c>
      <c r="Q2400" s="135" t="str">
        <f t="shared" si="52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32"/>
        <v>0</v>
      </c>
      <c r="BH2400" s="54">
        <f t="shared" si="525"/>
        <v>0</v>
      </c>
      <c r="BI2400" s="54">
        <f t="shared" si="520"/>
        <v>0</v>
      </c>
      <c r="BJ2400" s="54">
        <f t="shared" si="533"/>
        <v>0</v>
      </c>
      <c r="BK2400" s="54">
        <f t="shared" si="521"/>
        <v>0</v>
      </c>
      <c r="BL2400" s="54">
        <f t="shared" si="526"/>
        <v>0</v>
      </c>
      <c r="BM2400" s="54">
        <f t="shared" si="527"/>
        <v>0</v>
      </c>
      <c r="BN2400" s="54" t="str">
        <f t="shared" si="528"/>
        <v>ne</v>
      </c>
      <c r="BO2400" s="54" t="str">
        <f t="shared" si="529"/>
        <v>ne</v>
      </c>
      <c r="BP2400" s="54" t="str">
        <f t="shared" si="529"/>
        <v>ne</v>
      </c>
      <c r="BQ2400" s="54" t="str">
        <f t="shared" si="530"/>
        <v>ne</v>
      </c>
      <c r="BR2400" s="54" t="str">
        <f t="shared" si="531"/>
        <v>ne</v>
      </c>
      <c r="BS2400" s="54" t="str">
        <f t="shared" si="522"/>
        <v>ne</v>
      </c>
    </row>
    <row r="2401" spans="2:71" x14ac:dyDescent="0.2">
      <c r="B2401" s="54" t="e">
        <f>VLOOKUP(E2401,'VPS1'!$J$10:$J$29,1,FALSE)</f>
        <v>#N/A</v>
      </c>
      <c r="C2401" s="131" t="str">
        <f t="shared" si="523"/>
        <v/>
      </c>
      <c r="D2401" s="132"/>
      <c r="E2401" s="132"/>
      <c r="F2401" s="55"/>
      <c r="G2401" s="132"/>
      <c r="H2401" s="132"/>
      <c r="I2401" s="132"/>
      <c r="J2401" s="132"/>
      <c r="K2401" s="132"/>
      <c r="L2401" s="133"/>
      <c r="M2401" s="134"/>
      <c r="N2401" s="132"/>
      <c r="O2401" s="132"/>
      <c r="P2401" s="134" t="str">
        <f t="shared" si="524"/>
        <v>nepildyti</v>
      </c>
      <c r="Q2401" s="135" t="str">
        <f t="shared" si="52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32"/>
        <v>0</v>
      </c>
      <c r="BH2401" s="54">
        <f t="shared" si="525"/>
        <v>0</v>
      </c>
      <c r="BI2401" s="54">
        <f t="shared" si="520"/>
        <v>0</v>
      </c>
      <c r="BJ2401" s="54">
        <f t="shared" si="533"/>
        <v>0</v>
      </c>
      <c r="BK2401" s="54">
        <f t="shared" si="521"/>
        <v>0</v>
      </c>
      <c r="BL2401" s="54">
        <f t="shared" si="526"/>
        <v>0</v>
      </c>
      <c r="BM2401" s="54">
        <f t="shared" si="527"/>
        <v>0</v>
      </c>
      <c r="BN2401" s="54" t="str">
        <f t="shared" si="528"/>
        <v>ne</v>
      </c>
      <c r="BO2401" s="54" t="str">
        <f t="shared" si="529"/>
        <v>ne</v>
      </c>
      <c r="BP2401" s="54" t="str">
        <f t="shared" si="529"/>
        <v>ne</v>
      </c>
      <c r="BQ2401" s="54" t="str">
        <f t="shared" si="530"/>
        <v>ne</v>
      </c>
      <c r="BR2401" s="54" t="str">
        <f t="shared" si="531"/>
        <v>ne</v>
      </c>
      <c r="BS2401" s="54" t="str">
        <f t="shared" si="522"/>
        <v>ne</v>
      </c>
    </row>
    <row r="2402" spans="2:71" x14ac:dyDescent="0.2">
      <c r="B2402" s="54" t="e">
        <f>VLOOKUP(E2402,'VPS1'!$J$10:$J$29,1,FALSE)</f>
        <v>#N/A</v>
      </c>
      <c r="C2402" s="131" t="str">
        <f t="shared" si="523"/>
        <v/>
      </c>
      <c r="D2402" s="132"/>
      <c r="E2402" s="132"/>
      <c r="F2402" s="55"/>
      <c r="G2402" s="132"/>
      <c r="H2402" s="132"/>
      <c r="I2402" s="132"/>
      <c r="J2402" s="132"/>
      <c r="K2402" s="132"/>
      <c r="L2402" s="133"/>
      <c r="M2402" s="134"/>
      <c r="N2402" s="132"/>
      <c r="O2402" s="132"/>
      <c r="P2402" s="134" t="str">
        <f t="shared" si="524"/>
        <v>nepildyti</v>
      </c>
      <c r="Q2402" s="135" t="str">
        <f t="shared" si="52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32"/>
        <v>0</v>
      </c>
      <c r="BH2402" s="54">
        <f t="shared" si="525"/>
        <v>0</v>
      </c>
      <c r="BI2402" s="54">
        <f t="shared" si="520"/>
        <v>0</v>
      </c>
      <c r="BJ2402" s="54">
        <f t="shared" si="533"/>
        <v>0</v>
      </c>
      <c r="BK2402" s="54">
        <f t="shared" si="521"/>
        <v>0</v>
      </c>
      <c r="BL2402" s="54">
        <f t="shared" si="526"/>
        <v>0</v>
      </c>
      <c r="BM2402" s="54">
        <f t="shared" si="527"/>
        <v>0</v>
      </c>
      <c r="BN2402" s="54" t="str">
        <f t="shared" si="528"/>
        <v>ne</v>
      </c>
      <c r="BO2402" s="54" t="str">
        <f t="shared" si="529"/>
        <v>ne</v>
      </c>
      <c r="BP2402" s="54" t="str">
        <f t="shared" si="529"/>
        <v>ne</v>
      </c>
      <c r="BQ2402" s="54" t="str">
        <f t="shared" si="530"/>
        <v>ne</v>
      </c>
      <c r="BR2402" s="54" t="str">
        <f t="shared" si="531"/>
        <v>ne</v>
      </c>
      <c r="BS2402" s="54" t="str">
        <f t="shared" si="522"/>
        <v>ne</v>
      </c>
    </row>
    <row r="2403" spans="2:71" x14ac:dyDescent="0.2">
      <c r="B2403" s="54" t="e">
        <f>VLOOKUP(E2403,'VPS1'!$J$10:$J$29,1,FALSE)</f>
        <v>#N/A</v>
      </c>
      <c r="C2403" s="131" t="str">
        <f t="shared" si="523"/>
        <v/>
      </c>
      <c r="D2403" s="132"/>
      <c r="E2403" s="132"/>
      <c r="F2403" s="55"/>
      <c r="G2403" s="132"/>
      <c r="H2403" s="132"/>
      <c r="I2403" s="132"/>
      <c r="J2403" s="132"/>
      <c r="K2403" s="132"/>
      <c r="L2403" s="133"/>
      <c r="M2403" s="134"/>
      <c r="N2403" s="132"/>
      <c r="O2403" s="132"/>
      <c r="P2403" s="134" t="str">
        <f t="shared" si="524"/>
        <v>nepildyti</v>
      </c>
      <c r="Q2403" s="135" t="str">
        <f t="shared" si="52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32"/>
        <v>0</v>
      </c>
      <c r="BH2403" s="54">
        <f t="shared" si="525"/>
        <v>0</v>
      </c>
      <c r="BI2403" s="54">
        <f t="shared" si="520"/>
        <v>0</v>
      </c>
      <c r="BJ2403" s="54">
        <f t="shared" si="533"/>
        <v>0</v>
      </c>
      <c r="BK2403" s="54">
        <f t="shared" si="521"/>
        <v>0</v>
      </c>
      <c r="BL2403" s="54">
        <f t="shared" si="526"/>
        <v>0</v>
      </c>
      <c r="BM2403" s="54">
        <f t="shared" si="527"/>
        <v>0</v>
      </c>
      <c r="BN2403" s="54" t="str">
        <f t="shared" si="528"/>
        <v>ne</v>
      </c>
      <c r="BO2403" s="54" t="str">
        <f t="shared" si="529"/>
        <v>ne</v>
      </c>
      <c r="BP2403" s="54" t="str">
        <f t="shared" si="529"/>
        <v>ne</v>
      </c>
      <c r="BQ2403" s="54" t="str">
        <f t="shared" si="530"/>
        <v>ne</v>
      </c>
      <c r="BR2403" s="54" t="str">
        <f t="shared" si="531"/>
        <v>ne</v>
      </c>
      <c r="BS2403" s="54" t="str">
        <f t="shared" si="522"/>
        <v>ne</v>
      </c>
    </row>
    <row r="2404" spans="2:71" x14ac:dyDescent="0.2">
      <c r="B2404" s="54" t="e">
        <f>VLOOKUP(E2404,'VPS1'!$J$10:$J$29,1,FALSE)</f>
        <v>#N/A</v>
      </c>
      <c r="C2404" s="131" t="str">
        <f t="shared" si="523"/>
        <v/>
      </c>
      <c r="D2404" s="132"/>
      <c r="E2404" s="132"/>
      <c r="F2404" s="55"/>
      <c r="G2404" s="132"/>
      <c r="H2404" s="132"/>
      <c r="I2404" s="132"/>
      <c r="J2404" s="132"/>
      <c r="K2404" s="132"/>
      <c r="L2404" s="133"/>
      <c r="M2404" s="134"/>
      <c r="N2404" s="132"/>
      <c r="O2404" s="132"/>
      <c r="P2404" s="134" t="str">
        <f t="shared" si="524"/>
        <v>nepildyti</v>
      </c>
      <c r="Q2404" s="135" t="str">
        <f t="shared" si="52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32"/>
        <v>0</v>
      </c>
      <c r="BH2404" s="54">
        <f t="shared" si="525"/>
        <v>0</v>
      </c>
      <c r="BI2404" s="54">
        <f t="shared" si="520"/>
        <v>0</v>
      </c>
      <c r="BJ2404" s="54">
        <f t="shared" si="533"/>
        <v>0</v>
      </c>
      <c r="BK2404" s="54">
        <f t="shared" si="521"/>
        <v>0</v>
      </c>
      <c r="BL2404" s="54">
        <f t="shared" si="526"/>
        <v>0</v>
      </c>
      <c r="BM2404" s="54">
        <f t="shared" si="527"/>
        <v>0</v>
      </c>
      <c r="BN2404" s="54" t="str">
        <f t="shared" si="528"/>
        <v>ne</v>
      </c>
      <c r="BO2404" s="54" t="str">
        <f t="shared" si="529"/>
        <v>ne</v>
      </c>
      <c r="BP2404" s="54" t="str">
        <f t="shared" si="529"/>
        <v>ne</v>
      </c>
      <c r="BQ2404" s="54" t="str">
        <f t="shared" si="530"/>
        <v>ne</v>
      </c>
      <c r="BR2404" s="54" t="str">
        <f t="shared" si="531"/>
        <v>ne</v>
      </c>
      <c r="BS2404" s="54" t="str">
        <f t="shared" si="522"/>
        <v>ne</v>
      </c>
    </row>
    <row r="2405" spans="2:71" x14ac:dyDescent="0.2">
      <c r="B2405" s="54" t="e">
        <f>VLOOKUP(E2405,'VPS1'!$J$10:$J$29,1,FALSE)</f>
        <v>#N/A</v>
      </c>
      <c r="C2405" s="131" t="str">
        <f t="shared" si="523"/>
        <v/>
      </c>
      <c r="D2405" s="132"/>
      <c r="E2405" s="132"/>
      <c r="F2405" s="55"/>
      <c r="G2405" s="132"/>
      <c r="H2405" s="132"/>
      <c r="I2405" s="132"/>
      <c r="J2405" s="132"/>
      <c r="K2405" s="132"/>
      <c r="L2405" s="133"/>
      <c r="M2405" s="134"/>
      <c r="N2405" s="132"/>
      <c r="O2405" s="132"/>
      <c r="P2405" s="134" t="str">
        <f t="shared" si="524"/>
        <v>nepildyti</v>
      </c>
      <c r="Q2405" s="135" t="str">
        <f t="shared" si="52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32"/>
        <v>0</v>
      </c>
      <c r="BH2405" s="54">
        <f t="shared" si="525"/>
        <v>0</v>
      </c>
      <c r="BI2405" s="54">
        <f t="shared" si="520"/>
        <v>0</v>
      </c>
      <c r="BJ2405" s="54">
        <f t="shared" si="533"/>
        <v>0</v>
      </c>
      <c r="BK2405" s="54">
        <f t="shared" si="521"/>
        <v>0</v>
      </c>
      <c r="BL2405" s="54">
        <f t="shared" si="526"/>
        <v>0</v>
      </c>
      <c r="BM2405" s="54">
        <f t="shared" si="527"/>
        <v>0</v>
      </c>
      <c r="BN2405" s="54" t="str">
        <f t="shared" si="528"/>
        <v>ne</v>
      </c>
      <c r="BO2405" s="54" t="str">
        <f t="shared" si="529"/>
        <v>ne</v>
      </c>
      <c r="BP2405" s="54" t="str">
        <f t="shared" si="529"/>
        <v>ne</v>
      </c>
      <c r="BQ2405" s="54" t="str">
        <f t="shared" si="530"/>
        <v>ne</v>
      </c>
      <c r="BR2405" s="54" t="str">
        <f t="shared" si="531"/>
        <v>ne</v>
      </c>
      <c r="BS2405" s="54" t="str">
        <f t="shared" si="522"/>
        <v>ne</v>
      </c>
    </row>
    <row r="2406" spans="2:71" x14ac:dyDescent="0.2">
      <c r="B2406" s="54" t="e">
        <f>VLOOKUP(E2406,'VPS1'!$J$10:$J$29,1,FALSE)</f>
        <v>#N/A</v>
      </c>
      <c r="C2406" s="131" t="str">
        <f t="shared" si="523"/>
        <v/>
      </c>
      <c r="D2406" s="132"/>
      <c r="E2406" s="132"/>
      <c r="F2406" s="55"/>
      <c r="G2406" s="132"/>
      <c r="H2406" s="132"/>
      <c r="I2406" s="132"/>
      <c r="J2406" s="132"/>
      <c r="K2406" s="132"/>
      <c r="L2406" s="133"/>
      <c r="M2406" s="134"/>
      <c r="N2406" s="132"/>
      <c r="O2406" s="132"/>
      <c r="P2406" s="134" t="str">
        <f t="shared" si="524"/>
        <v>nepildyti</v>
      </c>
      <c r="Q2406" s="135" t="str">
        <f t="shared" si="52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32"/>
        <v>0</v>
      </c>
      <c r="BH2406" s="54">
        <f t="shared" si="525"/>
        <v>0</v>
      </c>
      <c r="BI2406" s="54">
        <f t="shared" si="520"/>
        <v>0</v>
      </c>
      <c r="BJ2406" s="54">
        <f t="shared" si="533"/>
        <v>0</v>
      </c>
      <c r="BK2406" s="54">
        <f t="shared" si="521"/>
        <v>0</v>
      </c>
      <c r="BL2406" s="54">
        <f t="shared" si="526"/>
        <v>0</v>
      </c>
      <c r="BM2406" s="54">
        <f t="shared" si="527"/>
        <v>0</v>
      </c>
      <c r="BN2406" s="54" t="str">
        <f t="shared" si="528"/>
        <v>ne</v>
      </c>
      <c r="BO2406" s="54" t="str">
        <f t="shared" si="529"/>
        <v>ne</v>
      </c>
      <c r="BP2406" s="54" t="str">
        <f t="shared" si="529"/>
        <v>ne</v>
      </c>
      <c r="BQ2406" s="54" t="str">
        <f t="shared" si="530"/>
        <v>ne</v>
      </c>
      <c r="BR2406" s="54" t="str">
        <f t="shared" si="531"/>
        <v>ne</v>
      </c>
      <c r="BS2406" s="54" t="str">
        <f t="shared" si="522"/>
        <v>ne</v>
      </c>
    </row>
    <row r="2407" spans="2:71" x14ac:dyDescent="0.2">
      <c r="B2407" s="54" t="e">
        <f>VLOOKUP(E2407,'VPS1'!$J$10:$J$29,1,FALSE)</f>
        <v>#N/A</v>
      </c>
      <c r="C2407" s="131" t="str">
        <f t="shared" si="523"/>
        <v/>
      </c>
      <c r="D2407" s="132"/>
      <c r="E2407" s="132"/>
      <c r="F2407" s="55"/>
      <c r="G2407" s="132"/>
      <c r="H2407" s="132"/>
      <c r="I2407" s="132"/>
      <c r="J2407" s="132"/>
      <c r="K2407" s="132"/>
      <c r="L2407" s="133"/>
      <c r="M2407" s="134"/>
      <c r="N2407" s="132"/>
      <c r="O2407" s="132"/>
      <c r="P2407" s="134" t="str">
        <f t="shared" si="524"/>
        <v>nepildyti</v>
      </c>
      <c r="Q2407" s="135" t="str">
        <f t="shared" si="52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32"/>
        <v>0</v>
      </c>
      <c r="BH2407" s="54">
        <f t="shared" si="525"/>
        <v>0</v>
      </c>
      <c r="BI2407" s="54">
        <f t="shared" si="520"/>
        <v>0</v>
      </c>
      <c r="BJ2407" s="54">
        <f t="shared" si="533"/>
        <v>0</v>
      </c>
      <c r="BK2407" s="54">
        <f t="shared" si="521"/>
        <v>0</v>
      </c>
      <c r="BL2407" s="54">
        <f t="shared" si="526"/>
        <v>0</v>
      </c>
      <c r="BM2407" s="54">
        <f t="shared" si="527"/>
        <v>0</v>
      </c>
      <c r="BN2407" s="54" t="str">
        <f t="shared" si="528"/>
        <v>ne</v>
      </c>
      <c r="BO2407" s="54" t="str">
        <f t="shared" si="529"/>
        <v>ne</v>
      </c>
      <c r="BP2407" s="54" t="str">
        <f t="shared" si="529"/>
        <v>ne</v>
      </c>
      <c r="BQ2407" s="54" t="str">
        <f t="shared" si="530"/>
        <v>ne</v>
      </c>
      <c r="BR2407" s="54" t="str">
        <f t="shared" si="531"/>
        <v>ne</v>
      </c>
      <c r="BS2407" s="54" t="str">
        <f t="shared" si="522"/>
        <v>ne</v>
      </c>
    </row>
    <row r="2408" spans="2:71" x14ac:dyDescent="0.2">
      <c r="B2408" s="54" t="e">
        <f>VLOOKUP(E2408,'VPS1'!$J$10:$J$29,1,FALSE)</f>
        <v>#N/A</v>
      </c>
      <c r="C2408" s="131" t="str">
        <f t="shared" si="523"/>
        <v/>
      </c>
      <c r="D2408" s="132"/>
      <c r="E2408" s="132"/>
      <c r="F2408" s="55"/>
      <c r="G2408" s="132"/>
      <c r="H2408" s="132"/>
      <c r="I2408" s="132"/>
      <c r="J2408" s="132"/>
      <c r="K2408" s="132"/>
      <c r="L2408" s="133"/>
      <c r="M2408" s="134"/>
      <c r="N2408" s="132"/>
      <c r="O2408" s="132"/>
      <c r="P2408" s="134" t="str">
        <f t="shared" si="524"/>
        <v>nepildyti</v>
      </c>
      <c r="Q2408" s="135" t="str">
        <f t="shared" si="52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32"/>
        <v>0</v>
      </c>
      <c r="BH2408" s="54">
        <f t="shared" si="525"/>
        <v>0</v>
      </c>
      <c r="BI2408" s="54">
        <f t="shared" si="520"/>
        <v>0</v>
      </c>
      <c r="BJ2408" s="54">
        <f t="shared" si="533"/>
        <v>0</v>
      </c>
      <c r="BK2408" s="54">
        <f t="shared" si="521"/>
        <v>0</v>
      </c>
      <c r="BL2408" s="54">
        <f t="shared" si="526"/>
        <v>0</v>
      </c>
      <c r="BM2408" s="54">
        <f t="shared" si="527"/>
        <v>0</v>
      </c>
      <c r="BN2408" s="54" t="str">
        <f t="shared" si="528"/>
        <v>ne</v>
      </c>
      <c r="BO2408" s="54" t="str">
        <f t="shared" si="529"/>
        <v>ne</v>
      </c>
      <c r="BP2408" s="54" t="str">
        <f t="shared" si="529"/>
        <v>ne</v>
      </c>
      <c r="BQ2408" s="54" t="str">
        <f t="shared" si="530"/>
        <v>ne</v>
      </c>
      <c r="BR2408" s="54" t="str">
        <f t="shared" si="531"/>
        <v>ne</v>
      </c>
      <c r="BS2408" s="54" t="str">
        <f t="shared" si="522"/>
        <v>ne</v>
      </c>
    </row>
    <row r="2409" spans="2:71" x14ac:dyDescent="0.2">
      <c r="B2409" s="54" t="e">
        <f>VLOOKUP(E2409,'VPS1'!$J$10:$J$29,1,FALSE)</f>
        <v>#N/A</v>
      </c>
      <c r="C2409" s="131" t="str">
        <f t="shared" si="523"/>
        <v/>
      </c>
      <c r="D2409" s="132"/>
      <c r="E2409" s="132"/>
      <c r="F2409" s="55"/>
      <c r="G2409" s="132"/>
      <c r="H2409" s="132"/>
      <c r="I2409" s="132"/>
      <c r="J2409" s="132"/>
      <c r="K2409" s="132"/>
      <c r="L2409" s="133"/>
      <c r="M2409" s="134"/>
      <c r="N2409" s="132"/>
      <c r="O2409" s="132"/>
      <c r="P2409" s="134" t="str">
        <f t="shared" si="524"/>
        <v>nepildyti</v>
      </c>
      <c r="Q2409" s="135" t="str">
        <f t="shared" si="52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32"/>
        <v>0</v>
      </c>
      <c r="BH2409" s="54">
        <f t="shared" si="525"/>
        <v>0</v>
      </c>
      <c r="BI2409" s="54">
        <f t="shared" si="520"/>
        <v>0</v>
      </c>
      <c r="BJ2409" s="54">
        <f t="shared" si="533"/>
        <v>0</v>
      </c>
      <c r="BK2409" s="54">
        <f t="shared" si="521"/>
        <v>0</v>
      </c>
      <c r="BL2409" s="54">
        <f t="shared" si="526"/>
        <v>0</v>
      </c>
      <c r="BM2409" s="54">
        <f t="shared" si="527"/>
        <v>0</v>
      </c>
      <c r="BN2409" s="54" t="str">
        <f t="shared" si="528"/>
        <v>ne</v>
      </c>
      <c r="BO2409" s="54" t="str">
        <f t="shared" si="529"/>
        <v>ne</v>
      </c>
      <c r="BP2409" s="54" t="str">
        <f t="shared" si="529"/>
        <v>ne</v>
      </c>
      <c r="BQ2409" s="54" t="str">
        <f t="shared" si="530"/>
        <v>ne</v>
      </c>
      <c r="BR2409" s="54" t="str">
        <f t="shared" si="531"/>
        <v>ne</v>
      </c>
      <c r="BS2409" s="54" t="str">
        <f t="shared" si="522"/>
        <v>ne</v>
      </c>
    </row>
    <row r="2410" spans="2:71" x14ac:dyDescent="0.2">
      <c r="B2410" s="54" t="e">
        <f>VLOOKUP(E2410,'VPS1'!$J$10:$J$29,1,FALSE)</f>
        <v>#N/A</v>
      </c>
      <c r="C2410" s="131" t="str">
        <f t="shared" si="523"/>
        <v/>
      </c>
      <c r="D2410" s="132"/>
      <c r="E2410" s="132"/>
      <c r="F2410" s="55"/>
      <c r="G2410" s="132"/>
      <c r="H2410" s="132"/>
      <c r="I2410" s="132"/>
      <c r="J2410" s="132"/>
      <c r="K2410" s="132"/>
      <c r="L2410" s="133"/>
      <c r="M2410" s="134"/>
      <c r="N2410" s="132"/>
      <c r="O2410" s="132"/>
      <c r="P2410" s="134" t="str">
        <f t="shared" si="524"/>
        <v>nepildyti</v>
      </c>
      <c r="Q2410" s="135" t="str">
        <f t="shared" si="52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32"/>
        <v>0</v>
      </c>
      <c r="BH2410" s="54">
        <f t="shared" si="525"/>
        <v>0</v>
      </c>
      <c r="BI2410" s="54">
        <f t="shared" si="520"/>
        <v>0</v>
      </c>
      <c r="BJ2410" s="54">
        <f t="shared" si="533"/>
        <v>0</v>
      </c>
      <c r="BK2410" s="54">
        <f t="shared" si="521"/>
        <v>0</v>
      </c>
      <c r="BL2410" s="54">
        <f t="shared" si="526"/>
        <v>0</v>
      </c>
      <c r="BM2410" s="54">
        <f t="shared" si="527"/>
        <v>0</v>
      </c>
      <c r="BN2410" s="54" t="str">
        <f t="shared" si="528"/>
        <v>ne</v>
      </c>
      <c r="BO2410" s="54" t="str">
        <f t="shared" si="529"/>
        <v>ne</v>
      </c>
      <c r="BP2410" s="54" t="str">
        <f t="shared" si="529"/>
        <v>ne</v>
      </c>
      <c r="BQ2410" s="54" t="str">
        <f t="shared" si="530"/>
        <v>ne</v>
      </c>
      <c r="BR2410" s="54" t="str">
        <f t="shared" si="531"/>
        <v>ne</v>
      </c>
      <c r="BS2410" s="54" t="str">
        <f t="shared" si="522"/>
        <v>ne</v>
      </c>
    </row>
    <row r="2411" spans="2:71" x14ac:dyDescent="0.2">
      <c r="B2411" s="54" t="e">
        <f>VLOOKUP(E2411,'VPS1'!$J$10:$J$29,1,FALSE)</f>
        <v>#N/A</v>
      </c>
      <c r="C2411" s="131" t="str">
        <f t="shared" si="523"/>
        <v/>
      </c>
      <c r="D2411" s="132"/>
      <c r="E2411" s="132"/>
      <c r="F2411" s="55"/>
      <c r="G2411" s="132"/>
      <c r="H2411" s="132"/>
      <c r="I2411" s="132"/>
      <c r="J2411" s="132"/>
      <c r="K2411" s="132"/>
      <c r="L2411" s="133"/>
      <c r="M2411" s="134"/>
      <c r="N2411" s="132"/>
      <c r="O2411" s="132"/>
      <c r="P2411" s="134" t="str">
        <f t="shared" si="524"/>
        <v>nepildyti</v>
      </c>
      <c r="Q2411" s="135" t="str">
        <f t="shared" si="52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32"/>
        <v>0</v>
      </c>
      <c r="BH2411" s="54">
        <f t="shared" si="525"/>
        <v>0</v>
      </c>
      <c r="BI2411" s="54">
        <f t="shared" si="520"/>
        <v>0</v>
      </c>
      <c r="BJ2411" s="54">
        <f t="shared" si="533"/>
        <v>0</v>
      </c>
      <c r="BK2411" s="54">
        <f t="shared" si="521"/>
        <v>0</v>
      </c>
      <c r="BL2411" s="54">
        <f t="shared" si="526"/>
        <v>0</v>
      </c>
      <c r="BM2411" s="54">
        <f t="shared" si="527"/>
        <v>0</v>
      </c>
      <c r="BN2411" s="54" t="str">
        <f t="shared" si="528"/>
        <v>ne</v>
      </c>
      <c r="BO2411" s="54" t="str">
        <f t="shared" si="529"/>
        <v>ne</v>
      </c>
      <c r="BP2411" s="54" t="str">
        <f t="shared" si="529"/>
        <v>ne</v>
      </c>
      <c r="BQ2411" s="54" t="str">
        <f t="shared" si="530"/>
        <v>ne</v>
      </c>
      <c r="BR2411" s="54" t="str">
        <f t="shared" si="531"/>
        <v>ne</v>
      </c>
      <c r="BS2411" s="54" t="str">
        <f t="shared" si="522"/>
        <v>ne</v>
      </c>
    </row>
    <row r="2412" spans="2:71" x14ac:dyDescent="0.2">
      <c r="B2412" s="54" t="e">
        <f>VLOOKUP(E2412,'VPS1'!$J$10:$J$29,1,FALSE)</f>
        <v>#N/A</v>
      </c>
      <c r="C2412" s="131" t="str">
        <f t="shared" si="523"/>
        <v/>
      </c>
      <c r="D2412" s="132"/>
      <c r="E2412" s="132"/>
      <c r="F2412" s="55"/>
      <c r="G2412" s="132"/>
      <c r="H2412" s="132"/>
      <c r="I2412" s="132"/>
      <c r="J2412" s="132"/>
      <c r="K2412" s="132"/>
      <c r="L2412" s="133"/>
      <c r="M2412" s="134"/>
      <c r="N2412" s="132"/>
      <c r="O2412" s="132"/>
      <c r="P2412" s="134" t="str">
        <f t="shared" si="524"/>
        <v>nepildyti</v>
      </c>
      <c r="Q2412" s="135" t="str">
        <f t="shared" si="52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32"/>
        <v>0</v>
      </c>
      <c r="BH2412" s="54">
        <f t="shared" si="525"/>
        <v>0</v>
      </c>
      <c r="BI2412" s="54">
        <f t="shared" si="520"/>
        <v>0</v>
      </c>
      <c r="BJ2412" s="54">
        <f t="shared" si="533"/>
        <v>0</v>
      </c>
      <c r="BK2412" s="54">
        <f t="shared" si="521"/>
        <v>0</v>
      </c>
      <c r="BL2412" s="54">
        <f t="shared" si="526"/>
        <v>0</v>
      </c>
      <c r="BM2412" s="54">
        <f t="shared" si="527"/>
        <v>0</v>
      </c>
      <c r="BN2412" s="54" t="str">
        <f t="shared" si="528"/>
        <v>ne</v>
      </c>
      <c r="BO2412" s="54" t="str">
        <f t="shared" si="529"/>
        <v>ne</v>
      </c>
      <c r="BP2412" s="54" t="str">
        <f t="shared" si="529"/>
        <v>ne</v>
      </c>
      <c r="BQ2412" s="54" t="str">
        <f t="shared" si="530"/>
        <v>ne</v>
      </c>
      <c r="BR2412" s="54" t="str">
        <f t="shared" si="531"/>
        <v>ne</v>
      </c>
      <c r="BS2412" s="54" t="str">
        <f t="shared" si="522"/>
        <v>ne</v>
      </c>
    </row>
    <row r="2413" spans="2:71" x14ac:dyDescent="0.2">
      <c r="B2413" s="54" t="e">
        <f>VLOOKUP(E2413,'VPS1'!$J$10:$J$29,1,FALSE)</f>
        <v>#N/A</v>
      </c>
      <c r="C2413" s="131" t="str">
        <f t="shared" si="523"/>
        <v/>
      </c>
      <c r="D2413" s="132"/>
      <c r="E2413" s="132"/>
      <c r="F2413" s="55"/>
      <c r="G2413" s="132"/>
      <c r="H2413" s="132"/>
      <c r="I2413" s="132"/>
      <c r="J2413" s="132"/>
      <c r="K2413" s="132"/>
      <c r="L2413" s="133"/>
      <c r="M2413" s="134"/>
      <c r="N2413" s="132"/>
      <c r="O2413" s="132"/>
      <c r="P2413" s="134" t="str">
        <f t="shared" si="524"/>
        <v>nepildyti</v>
      </c>
      <c r="Q2413" s="135" t="str">
        <f t="shared" si="52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32"/>
        <v>0</v>
      </c>
      <c r="BH2413" s="54">
        <f t="shared" si="525"/>
        <v>0</v>
      </c>
      <c r="BI2413" s="54">
        <f t="shared" si="520"/>
        <v>0</v>
      </c>
      <c r="BJ2413" s="54">
        <f t="shared" si="533"/>
        <v>0</v>
      </c>
      <c r="BK2413" s="54">
        <f t="shared" si="521"/>
        <v>0</v>
      </c>
      <c r="BL2413" s="54">
        <f t="shared" si="526"/>
        <v>0</v>
      </c>
      <c r="BM2413" s="54">
        <f t="shared" si="527"/>
        <v>0</v>
      </c>
      <c r="BN2413" s="54" t="str">
        <f t="shared" si="528"/>
        <v>ne</v>
      </c>
      <c r="BO2413" s="54" t="str">
        <f t="shared" si="529"/>
        <v>ne</v>
      </c>
      <c r="BP2413" s="54" t="str">
        <f t="shared" si="529"/>
        <v>ne</v>
      </c>
      <c r="BQ2413" s="54" t="str">
        <f t="shared" si="530"/>
        <v>ne</v>
      </c>
      <c r="BR2413" s="54" t="str">
        <f t="shared" si="531"/>
        <v>ne</v>
      </c>
      <c r="BS2413" s="54" t="str">
        <f t="shared" si="522"/>
        <v>ne</v>
      </c>
    </row>
    <row r="2414" spans="2:71" x14ac:dyDescent="0.2">
      <c r="B2414" s="54" t="e">
        <f>VLOOKUP(E2414,'VPS1'!$J$10:$J$29,1,FALSE)</f>
        <v>#N/A</v>
      </c>
      <c r="C2414" s="131" t="str">
        <f t="shared" si="523"/>
        <v/>
      </c>
      <c r="D2414" s="132"/>
      <c r="E2414" s="132"/>
      <c r="F2414" s="55"/>
      <c r="G2414" s="132"/>
      <c r="H2414" s="132"/>
      <c r="I2414" s="132"/>
      <c r="J2414" s="132"/>
      <c r="K2414" s="132"/>
      <c r="L2414" s="133"/>
      <c r="M2414" s="134"/>
      <c r="N2414" s="132"/>
      <c r="O2414" s="132"/>
      <c r="P2414" s="134" t="str">
        <f t="shared" si="524"/>
        <v>nepildyti</v>
      </c>
      <c r="Q2414" s="135" t="str">
        <f t="shared" si="52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32"/>
        <v>0</v>
      </c>
      <c r="BH2414" s="54">
        <f t="shared" si="525"/>
        <v>0</v>
      </c>
      <c r="BI2414" s="54">
        <f t="shared" si="520"/>
        <v>0</v>
      </c>
      <c r="BJ2414" s="54">
        <f t="shared" si="533"/>
        <v>0</v>
      </c>
      <c r="BK2414" s="54">
        <f t="shared" si="521"/>
        <v>0</v>
      </c>
      <c r="BL2414" s="54">
        <f t="shared" si="526"/>
        <v>0</v>
      </c>
      <c r="BM2414" s="54">
        <f t="shared" si="527"/>
        <v>0</v>
      </c>
      <c r="BN2414" s="54" t="str">
        <f t="shared" si="528"/>
        <v>ne</v>
      </c>
      <c r="BO2414" s="54" t="str">
        <f t="shared" si="529"/>
        <v>ne</v>
      </c>
      <c r="BP2414" s="54" t="str">
        <f t="shared" si="529"/>
        <v>ne</v>
      </c>
      <c r="BQ2414" s="54" t="str">
        <f t="shared" si="530"/>
        <v>ne</v>
      </c>
      <c r="BR2414" s="54" t="str">
        <f t="shared" si="531"/>
        <v>ne</v>
      </c>
      <c r="BS2414" s="54" t="str">
        <f t="shared" si="522"/>
        <v>ne</v>
      </c>
    </row>
    <row r="2415" spans="2:71" x14ac:dyDescent="0.2">
      <c r="B2415" s="54" t="e">
        <f>VLOOKUP(E2415,'VPS1'!$J$10:$J$29,1,FALSE)</f>
        <v>#N/A</v>
      </c>
      <c r="C2415" s="131" t="str">
        <f t="shared" si="523"/>
        <v/>
      </c>
      <c r="D2415" s="132"/>
      <c r="E2415" s="132"/>
      <c r="F2415" s="55"/>
      <c r="G2415" s="132"/>
      <c r="H2415" s="132"/>
      <c r="I2415" s="132"/>
      <c r="J2415" s="132"/>
      <c r="K2415" s="132"/>
      <c r="L2415" s="133"/>
      <c r="M2415" s="134"/>
      <c r="N2415" s="132"/>
      <c r="O2415" s="132"/>
      <c r="P2415" s="134" t="str">
        <f t="shared" si="524"/>
        <v>nepildyti</v>
      </c>
      <c r="Q2415" s="135" t="str">
        <f t="shared" si="52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32"/>
        <v>0</v>
      </c>
      <c r="BH2415" s="54">
        <f t="shared" si="525"/>
        <v>0</v>
      </c>
      <c r="BI2415" s="54">
        <f t="shared" si="520"/>
        <v>0</v>
      </c>
      <c r="BJ2415" s="54">
        <f t="shared" si="533"/>
        <v>0</v>
      </c>
      <c r="BK2415" s="54">
        <f t="shared" si="521"/>
        <v>0</v>
      </c>
      <c r="BL2415" s="54">
        <f t="shared" si="526"/>
        <v>0</v>
      </c>
      <c r="BM2415" s="54">
        <f t="shared" si="527"/>
        <v>0</v>
      </c>
      <c r="BN2415" s="54" t="str">
        <f t="shared" si="528"/>
        <v>ne</v>
      </c>
      <c r="BO2415" s="54" t="str">
        <f t="shared" si="529"/>
        <v>ne</v>
      </c>
      <c r="BP2415" s="54" t="str">
        <f t="shared" si="529"/>
        <v>ne</v>
      </c>
      <c r="BQ2415" s="54" t="str">
        <f t="shared" si="530"/>
        <v>ne</v>
      </c>
      <c r="BR2415" s="54" t="str">
        <f t="shared" si="531"/>
        <v>ne</v>
      </c>
      <c r="BS2415" s="54" t="str">
        <f t="shared" si="522"/>
        <v>ne</v>
      </c>
    </row>
    <row r="2416" spans="2:71" x14ac:dyDescent="0.2">
      <c r="B2416" s="54" t="e">
        <f>VLOOKUP(E2416,'VPS1'!$J$10:$J$29,1,FALSE)</f>
        <v>#N/A</v>
      </c>
      <c r="C2416" s="131" t="str">
        <f t="shared" si="523"/>
        <v/>
      </c>
      <c r="D2416" s="132"/>
      <c r="E2416" s="132"/>
      <c r="F2416" s="55"/>
      <c r="G2416" s="132"/>
      <c r="H2416" s="132"/>
      <c r="I2416" s="132"/>
      <c r="J2416" s="132"/>
      <c r="K2416" s="132"/>
      <c r="L2416" s="133"/>
      <c r="M2416" s="134"/>
      <c r="N2416" s="132"/>
      <c r="O2416" s="132"/>
      <c r="P2416" s="134" t="str">
        <f t="shared" si="524"/>
        <v>nepildyti</v>
      </c>
      <c r="Q2416" s="135" t="str">
        <f t="shared" si="52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32"/>
        <v>0</v>
      </c>
      <c r="BH2416" s="54">
        <f t="shared" si="525"/>
        <v>0</v>
      </c>
      <c r="BI2416" s="54">
        <f t="shared" si="520"/>
        <v>0</v>
      </c>
      <c r="BJ2416" s="54">
        <f t="shared" si="533"/>
        <v>0</v>
      </c>
      <c r="BK2416" s="54">
        <f t="shared" si="521"/>
        <v>0</v>
      </c>
      <c r="BL2416" s="54">
        <f t="shared" si="526"/>
        <v>0</v>
      </c>
      <c r="BM2416" s="54">
        <f t="shared" si="527"/>
        <v>0</v>
      </c>
      <c r="BN2416" s="54" t="str">
        <f t="shared" si="528"/>
        <v>ne</v>
      </c>
      <c r="BO2416" s="54" t="str">
        <f t="shared" si="529"/>
        <v>ne</v>
      </c>
      <c r="BP2416" s="54" t="str">
        <f t="shared" si="529"/>
        <v>ne</v>
      </c>
      <c r="BQ2416" s="54" t="str">
        <f t="shared" si="530"/>
        <v>ne</v>
      </c>
      <c r="BR2416" s="54" t="str">
        <f t="shared" si="531"/>
        <v>ne</v>
      </c>
      <c r="BS2416" s="54" t="str">
        <f t="shared" si="522"/>
        <v>ne</v>
      </c>
    </row>
    <row r="2417" spans="2:71" x14ac:dyDescent="0.2">
      <c r="B2417" s="54" t="e">
        <f>VLOOKUP(E2417,'VPS1'!$J$10:$J$29,1,FALSE)</f>
        <v>#N/A</v>
      </c>
      <c r="C2417" s="131" t="str">
        <f t="shared" si="523"/>
        <v/>
      </c>
      <c r="D2417" s="132"/>
      <c r="E2417" s="132"/>
      <c r="F2417" s="55"/>
      <c r="G2417" s="132"/>
      <c r="H2417" s="132"/>
      <c r="I2417" s="132"/>
      <c r="J2417" s="132"/>
      <c r="K2417" s="132"/>
      <c r="L2417" s="133"/>
      <c r="M2417" s="134"/>
      <c r="N2417" s="132"/>
      <c r="O2417" s="132"/>
      <c r="P2417" s="134" t="str">
        <f t="shared" si="524"/>
        <v>nepildyti</v>
      </c>
      <c r="Q2417" s="135" t="str">
        <f t="shared" si="52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32"/>
        <v>0</v>
      </c>
      <c r="BH2417" s="54">
        <f t="shared" si="525"/>
        <v>0</v>
      </c>
      <c r="BI2417" s="54">
        <f t="shared" si="520"/>
        <v>0</v>
      </c>
      <c r="BJ2417" s="54">
        <f t="shared" si="533"/>
        <v>0</v>
      </c>
      <c r="BK2417" s="54">
        <f t="shared" si="521"/>
        <v>0</v>
      </c>
      <c r="BL2417" s="54">
        <f t="shared" si="526"/>
        <v>0</v>
      </c>
      <c r="BM2417" s="54">
        <f t="shared" si="527"/>
        <v>0</v>
      </c>
      <c r="BN2417" s="54" t="str">
        <f t="shared" si="528"/>
        <v>ne</v>
      </c>
      <c r="BO2417" s="54" t="str">
        <f t="shared" si="529"/>
        <v>ne</v>
      </c>
      <c r="BP2417" s="54" t="str">
        <f t="shared" si="529"/>
        <v>ne</v>
      </c>
      <c r="BQ2417" s="54" t="str">
        <f t="shared" si="530"/>
        <v>ne</v>
      </c>
      <c r="BR2417" s="54" t="str">
        <f t="shared" si="531"/>
        <v>ne</v>
      </c>
      <c r="BS2417" s="54" t="str">
        <f t="shared" si="522"/>
        <v>ne</v>
      </c>
    </row>
    <row r="2418" spans="2:71" x14ac:dyDescent="0.2">
      <c r="B2418" s="54" t="e">
        <f>VLOOKUP(E2418,'VPS1'!$J$10:$J$29,1,FALSE)</f>
        <v>#N/A</v>
      </c>
      <c r="C2418" s="131" t="str">
        <f t="shared" si="523"/>
        <v/>
      </c>
      <c r="D2418" s="132"/>
      <c r="E2418" s="132"/>
      <c r="F2418" s="55"/>
      <c r="G2418" s="132"/>
      <c r="H2418" s="132"/>
      <c r="I2418" s="132"/>
      <c r="J2418" s="132"/>
      <c r="K2418" s="132"/>
      <c r="L2418" s="133"/>
      <c r="M2418" s="134"/>
      <c r="N2418" s="132"/>
      <c r="O2418" s="132"/>
      <c r="P2418" s="134" t="str">
        <f t="shared" si="524"/>
        <v>nepildyti</v>
      </c>
      <c r="Q2418" s="135" t="str">
        <f t="shared" si="52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32"/>
        <v>0</v>
      </c>
      <c r="BH2418" s="54">
        <f t="shared" si="525"/>
        <v>0</v>
      </c>
      <c r="BI2418" s="54">
        <f t="shared" si="520"/>
        <v>0</v>
      </c>
      <c r="BJ2418" s="54">
        <f t="shared" si="533"/>
        <v>0</v>
      </c>
      <c r="BK2418" s="54">
        <f t="shared" si="521"/>
        <v>0</v>
      </c>
      <c r="BL2418" s="54">
        <f t="shared" si="526"/>
        <v>0</v>
      </c>
      <c r="BM2418" s="54">
        <f t="shared" si="527"/>
        <v>0</v>
      </c>
      <c r="BN2418" s="54" t="str">
        <f t="shared" si="528"/>
        <v>ne</v>
      </c>
      <c r="BO2418" s="54" t="str">
        <f t="shared" si="529"/>
        <v>ne</v>
      </c>
      <c r="BP2418" s="54" t="str">
        <f t="shared" si="529"/>
        <v>ne</v>
      </c>
      <c r="BQ2418" s="54" t="str">
        <f t="shared" si="530"/>
        <v>ne</v>
      </c>
      <c r="BR2418" s="54" t="str">
        <f t="shared" si="531"/>
        <v>ne</v>
      </c>
      <c r="BS2418" s="54" t="str">
        <f t="shared" si="522"/>
        <v>ne</v>
      </c>
    </row>
    <row r="2419" spans="2:71" x14ac:dyDescent="0.2">
      <c r="B2419" s="54" t="e">
        <f>VLOOKUP(E2419,'VPS1'!$J$10:$J$29,1,FALSE)</f>
        <v>#N/A</v>
      </c>
      <c r="C2419" s="131" t="str">
        <f t="shared" si="523"/>
        <v/>
      </c>
      <c r="D2419" s="132"/>
      <c r="E2419" s="132"/>
      <c r="F2419" s="55"/>
      <c r="G2419" s="132"/>
      <c r="H2419" s="132"/>
      <c r="I2419" s="132"/>
      <c r="J2419" s="132"/>
      <c r="K2419" s="132"/>
      <c r="L2419" s="133"/>
      <c r="M2419" s="134"/>
      <c r="N2419" s="132"/>
      <c r="O2419" s="132"/>
      <c r="P2419" s="134" t="str">
        <f t="shared" si="524"/>
        <v>nepildyti</v>
      </c>
      <c r="Q2419" s="135" t="str">
        <f t="shared" si="52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32"/>
        <v>0</v>
      </c>
      <c r="BH2419" s="54">
        <f t="shared" si="525"/>
        <v>0</v>
      </c>
      <c r="BI2419" s="54">
        <f t="shared" si="520"/>
        <v>0</v>
      </c>
      <c r="BJ2419" s="54">
        <f t="shared" si="533"/>
        <v>0</v>
      </c>
      <c r="BK2419" s="54">
        <f t="shared" si="521"/>
        <v>0</v>
      </c>
      <c r="BL2419" s="54">
        <f t="shared" si="526"/>
        <v>0</v>
      </c>
      <c r="BM2419" s="54">
        <f t="shared" si="527"/>
        <v>0</v>
      </c>
      <c r="BN2419" s="54" t="str">
        <f t="shared" si="528"/>
        <v>ne</v>
      </c>
      <c r="BO2419" s="54" t="str">
        <f t="shared" si="529"/>
        <v>ne</v>
      </c>
      <c r="BP2419" s="54" t="str">
        <f t="shared" si="529"/>
        <v>ne</v>
      </c>
      <c r="BQ2419" s="54" t="str">
        <f t="shared" si="530"/>
        <v>ne</v>
      </c>
      <c r="BR2419" s="54" t="str">
        <f t="shared" si="531"/>
        <v>ne</v>
      </c>
      <c r="BS2419" s="54" t="str">
        <f t="shared" si="522"/>
        <v>ne</v>
      </c>
    </row>
    <row r="2420" spans="2:71" x14ac:dyDescent="0.2">
      <c r="B2420" s="54" t="e">
        <f>VLOOKUP(E2420,'VPS1'!$J$10:$J$29,1,FALSE)</f>
        <v>#N/A</v>
      </c>
      <c r="C2420" s="131" t="str">
        <f t="shared" si="523"/>
        <v/>
      </c>
      <c r="D2420" s="132"/>
      <c r="E2420" s="132"/>
      <c r="F2420" s="55"/>
      <c r="G2420" s="132"/>
      <c r="H2420" s="132"/>
      <c r="I2420" s="132"/>
      <c r="J2420" s="132"/>
      <c r="K2420" s="132"/>
      <c r="L2420" s="133"/>
      <c r="M2420" s="134"/>
      <c r="N2420" s="132"/>
      <c r="O2420" s="132"/>
      <c r="P2420" s="134" t="str">
        <f t="shared" si="524"/>
        <v>nepildyti</v>
      </c>
      <c r="Q2420" s="135" t="str">
        <f t="shared" si="52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32"/>
        <v>0</v>
      </c>
      <c r="BH2420" s="54">
        <f t="shared" si="525"/>
        <v>0</v>
      </c>
      <c r="BI2420" s="54">
        <f t="shared" si="520"/>
        <v>0</v>
      </c>
      <c r="BJ2420" s="54">
        <f t="shared" si="533"/>
        <v>0</v>
      </c>
      <c r="BK2420" s="54">
        <f t="shared" si="521"/>
        <v>0</v>
      </c>
      <c r="BL2420" s="54">
        <f t="shared" si="526"/>
        <v>0</v>
      </c>
      <c r="BM2420" s="54">
        <f t="shared" si="527"/>
        <v>0</v>
      </c>
      <c r="BN2420" s="54" t="str">
        <f t="shared" si="528"/>
        <v>ne</v>
      </c>
      <c r="BO2420" s="54" t="str">
        <f t="shared" si="529"/>
        <v>ne</v>
      </c>
      <c r="BP2420" s="54" t="str">
        <f t="shared" si="529"/>
        <v>ne</v>
      </c>
      <c r="BQ2420" s="54" t="str">
        <f t="shared" si="530"/>
        <v>ne</v>
      </c>
      <c r="BR2420" s="54" t="str">
        <f t="shared" si="531"/>
        <v>ne</v>
      </c>
      <c r="BS2420" s="54" t="str">
        <f t="shared" si="522"/>
        <v>ne</v>
      </c>
    </row>
    <row r="2421" spans="2:71" x14ac:dyDescent="0.2">
      <c r="B2421" s="54" t="e">
        <f>VLOOKUP(E2421,'VPS1'!$J$10:$J$29,1,FALSE)</f>
        <v>#N/A</v>
      </c>
      <c r="C2421" s="131" t="str">
        <f t="shared" si="523"/>
        <v/>
      </c>
      <c r="D2421" s="132"/>
      <c r="E2421" s="132"/>
      <c r="F2421" s="55"/>
      <c r="G2421" s="132"/>
      <c r="H2421" s="132"/>
      <c r="I2421" s="132"/>
      <c r="J2421" s="132"/>
      <c r="K2421" s="132"/>
      <c r="L2421" s="133"/>
      <c r="M2421" s="134"/>
      <c r="N2421" s="132"/>
      <c r="O2421" s="132"/>
      <c r="P2421" s="134" t="str">
        <f t="shared" si="524"/>
        <v>nepildyti</v>
      </c>
      <c r="Q2421" s="135" t="str">
        <f t="shared" si="52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32"/>
        <v>0</v>
      </c>
      <c r="BH2421" s="54">
        <f t="shared" si="525"/>
        <v>0</v>
      </c>
      <c r="BI2421" s="54">
        <f t="shared" si="520"/>
        <v>0</v>
      </c>
      <c r="BJ2421" s="54">
        <f t="shared" si="533"/>
        <v>0</v>
      </c>
      <c r="BK2421" s="54">
        <f t="shared" si="521"/>
        <v>0</v>
      </c>
      <c r="BL2421" s="54">
        <f t="shared" si="526"/>
        <v>0</v>
      </c>
      <c r="BM2421" s="54">
        <f t="shared" si="527"/>
        <v>0</v>
      </c>
      <c r="BN2421" s="54" t="str">
        <f t="shared" si="528"/>
        <v>ne</v>
      </c>
      <c r="BO2421" s="54" t="str">
        <f t="shared" si="529"/>
        <v>ne</v>
      </c>
      <c r="BP2421" s="54" t="str">
        <f t="shared" si="529"/>
        <v>ne</v>
      </c>
      <c r="BQ2421" s="54" t="str">
        <f t="shared" si="530"/>
        <v>ne</v>
      </c>
      <c r="BR2421" s="54" t="str">
        <f t="shared" si="531"/>
        <v>ne</v>
      </c>
      <c r="BS2421" s="54" t="str">
        <f t="shared" si="522"/>
        <v>ne</v>
      </c>
    </row>
    <row r="2422" spans="2:71" x14ac:dyDescent="0.2">
      <c r="B2422" s="54" t="e">
        <f>VLOOKUP(E2422,'VPS1'!$J$10:$J$29,1,FALSE)</f>
        <v>#N/A</v>
      </c>
      <c r="C2422" s="131" t="str">
        <f t="shared" si="523"/>
        <v/>
      </c>
      <c r="D2422" s="132"/>
      <c r="E2422" s="132"/>
      <c r="F2422" s="55"/>
      <c r="G2422" s="132"/>
      <c r="H2422" s="132"/>
      <c r="I2422" s="132"/>
      <c r="J2422" s="132"/>
      <c r="K2422" s="132"/>
      <c r="L2422" s="133"/>
      <c r="M2422" s="134"/>
      <c r="N2422" s="132"/>
      <c r="O2422" s="132"/>
      <c r="P2422" s="134" t="str">
        <f t="shared" si="524"/>
        <v>nepildyti</v>
      </c>
      <c r="Q2422" s="135" t="str">
        <f t="shared" si="52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32"/>
        <v>0</v>
      </c>
      <c r="BH2422" s="54">
        <f t="shared" si="525"/>
        <v>0</v>
      </c>
      <c r="BI2422" s="54">
        <f t="shared" si="520"/>
        <v>0</v>
      </c>
      <c r="BJ2422" s="54">
        <f t="shared" si="533"/>
        <v>0</v>
      </c>
      <c r="BK2422" s="54">
        <f t="shared" si="521"/>
        <v>0</v>
      </c>
      <c r="BL2422" s="54">
        <f t="shared" si="526"/>
        <v>0</v>
      </c>
      <c r="BM2422" s="54">
        <f t="shared" si="527"/>
        <v>0</v>
      </c>
      <c r="BN2422" s="54" t="str">
        <f t="shared" si="528"/>
        <v>ne</v>
      </c>
      <c r="BO2422" s="54" t="str">
        <f t="shared" si="529"/>
        <v>ne</v>
      </c>
      <c r="BP2422" s="54" t="str">
        <f t="shared" si="529"/>
        <v>ne</v>
      </c>
      <c r="BQ2422" s="54" t="str">
        <f t="shared" si="530"/>
        <v>ne</v>
      </c>
      <c r="BR2422" s="54" t="str">
        <f t="shared" si="531"/>
        <v>ne</v>
      </c>
      <c r="BS2422" s="54" t="str">
        <f t="shared" si="522"/>
        <v>ne</v>
      </c>
    </row>
    <row r="2423" spans="2:71" x14ac:dyDescent="0.2">
      <c r="B2423" s="54" t="e">
        <f>VLOOKUP(E2423,'VPS1'!$J$10:$J$29,1,FALSE)</f>
        <v>#N/A</v>
      </c>
      <c r="C2423" s="131" t="str">
        <f t="shared" si="523"/>
        <v/>
      </c>
      <c r="D2423" s="132"/>
      <c r="E2423" s="132"/>
      <c r="F2423" s="55"/>
      <c r="G2423" s="132"/>
      <c r="H2423" s="132"/>
      <c r="I2423" s="132"/>
      <c r="J2423" s="132"/>
      <c r="K2423" s="132"/>
      <c r="L2423" s="133"/>
      <c r="M2423" s="134"/>
      <c r="N2423" s="132"/>
      <c r="O2423" s="132"/>
      <c r="P2423" s="134" t="str">
        <f t="shared" si="524"/>
        <v>nepildyti</v>
      </c>
      <c r="Q2423" s="135" t="str">
        <f t="shared" si="52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32"/>
        <v>0</v>
      </c>
      <c r="BH2423" s="54">
        <f t="shared" si="525"/>
        <v>0</v>
      </c>
      <c r="BI2423" s="54">
        <f t="shared" si="520"/>
        <v>0</v>
      </c>
      <c r="BJ2423" s="54">
        <f t="shared" si="533"/>
        <v>0</v>
      </c>
      <c r="BK2423" s="54">
        <f t="shared" si="521"/>
        <v>0</v>
      </c>
      <c r="BL2423" s="54">
        <f t="shared" si="526"/>
        <v>0</v>
      </c>
      <c r="BM2423" s="54">
        <f t="shared" si="527"/>
        <v>0</v>
      </c>
      <c r="BN2423" s="54" t="str">
        <f t="shared" si="528"/>
        <v>ne</v>
      </c>
      <c r="BO2423" s="54" t="str">
        <f t="shared" si="529"/>
        <v>ne</v>
      </c>
      <c r="BP2423" s="54" t="str">
        <f t="shared" si="529"/>
        <v>ne</v>
      </c>
      <c r="BQ2423" s="54" t="str">
        <f t="shared" si="530"/>
        <v>ne</v>
      </c>
      <c r="BR2423" s="54" t="str">
        <f t="shared" si="531"/>
        <v>ne</v>
      </c>
      <c r="BS2423" s="54" t="str">
        <f t="shared" si="522"/>
        <v>ne</v>
      </c>
    </row>
    <row r="2424" spans="2:71" x14ac:dyDescent="0.2">
      <c r="B2424" s="54" t="e">
        <f>VLOOKUP(E2424,'VPS1'!$J$10:$J$29,1,FALSE)</f>
        <v>#N/A</v>
      </c>
      <c r="C2424" s="131" t="str">
        <f t="shared" si="523"/>
        <v/>
      </c>
      <c r="D2424" s="132"/>
      <c r="E2424" s="132"/>
      <c r="F2424" s="55"/>
      <c r="G2424" s="132"/>
      <c r="H2424" s="132"/>
      <c r="I2424" s="132"/>
      <c r="J2424" s="132"/>
      <c r="K2424" s="132"/>
      <c r="L2424" s="133"/>
      <c r="M2424" s="134"/>
      <c r="N2424" s="132"/>
      <c r="O2424" s="132"/>
      <c r="P2424" s="134" t="str">
        <f t="shared" si="524"/>
        <v>nepildyti</v>
      </c>
      <c r="Q2424" s="135" t="str">
        <f t="shared" si="52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32"/>
        <v>0</v>
      </c>
      <c r="BH2424" s="54">
        <f t="shared" si="525"/>
        <v>0</v>
      </c>
      <c r="BI2424" s="54">
        <f t="shared" si="520"/>
        <v>0</v>
      </c>
      <c r="BJ2424" s="54">
        <f t="shared" si="533"/>
        <v>0</v>
      </c>
      <c r="BK2424" s="54">
        <f t="shared" si="521"/>
        <v>0</v>
      </c>
      <c r="BL2424" s="54">
        <f t="shared" si="526"/>
        <v>0</v>
      </c>
      <c r="BM2424" s="54">
        <f t="shared" si="527"/>
        <v>0</v>
      </c>
      <c r="BN2424" s="54" t="str">
        <f t="shared" si="528"/>
        <v>ne</v>
      </c>
      <c r="BO2424" s="54" t="str">
        <f t="shared" si="529"/>
        <v>ne</v>
      </c>
      <c r="BP2424" s="54" t="str">
        <f t="shared" si="529"/>
        <v>ne</v>
      </c>
      <c r="BQ2424" s="54" t="str">
        <f t="shared" si="530"/>
        <v>ne</v>
      </c>
      <c r="BR2424" s="54" t="str">
        <f t="shared" si="531"/>
        <v>ne</v>
      </c>
      <c r="BS2424" s="54" t="str">
        <f t="shared" si="522"/>
        <v>ne</v>
      </c>
    </row>
    <row r="2425" spans="2:71" x14ac:dyDescent="0.2">
      <c r="B2425" s="54" t="e">
        <f>VLOOKUP(E2425,'VPS1'!$J$10:$J$29,1,FALSE)</f>
        <v>#N/A</v>
      </c>
      <c r="C2425" s="131" t="str">
        <f t="shared" si="523"/>
        <v/>
      </c>
      <c r="D2425" s="132"/>
      <c r="E2425" s="132"/>
      <c r="F2425" s="55"/>
      <c r="G2425" s="132"/>
      <c r="H2425" s="132"/>
      <c r="I2425" s="132"/>
      <c r="J2425" s="132"/>
      <c r="K2425" s="132"/>
      <c r="L2425" s="133"/>
      <c r="M2425" s="134"/>
      <c r="N2425" s="132"/>
      <c r="O2425" s="132"/>
      <c r="P2425" s="134" t="str">
        <f t="shared" si="524"/>
        <v>nepildyti</v>
      </c>
      <c r="Q2425" s="135" t="str">
        <f t="shared" si="52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32"/>
        <v>0</v>
      </c>
      <c r="BH2425" s="54">
        <f t="shared" si="525"/>
        <v>0</v>
      </c>
      <c r="BI2425" s="54">
        <f t="shared" si="520"/>
        <v>0</v>
      </c>
      <c r="BJ2425" s="54">
        <f t="shared" si="533"/>
        <v>0</v>
      </c>
      <c r="BK2425" s="54">
        <f t="shared" si="521"/>
        <v>0</v>
      </c>
      <c r="BL2425" s="54">
        <f t="shared" si="526"/>
        <v>0</v>
      </c>
      <c r="BM2425" s="54">
        <f t="shared" si="527"/>
        <v>0</v>
      </c>
      <c r="BN2425" s="54" t="str">
        <f t="shared" si="528"/>
        <v>ne</v>
      </c>
      <c r="BO2425" s="54" t="str">
        <f t="shared" si="529"/>
        <v>ne</v>
      </c>
      <c r="BP2425" s="54" t="str">
        <f t="shared" si="529"/>
        <v>ne</v>
      </c>
      <c r="BQ2425" s="54" t="str">
        <f t="shared" si="530"/>
        <v>ne</v>
      </c>
      <c r="BR2425" s="54" t="str">
        <f t="shared" si="531"/>
        <v>ne</v>
      </c>
      <c r="BS2425" s="54" t="str">
        <f t="shared" si="522"/>
        <v>ne</v>
      </c>
    </row>
    <row r="2426" spans="2:71" x14ac:dyDescent="0.2">
      <c r="B2426" s="54" t="e">
        <f>VLOOKUP(E2426,'VPS1'!$J$10:$J$29,1,FALSE)</f>
        <v>#N/A</v>
      </c>
      <c r="C2426" s="131" t="str">
        <f t="shared" si="523"/>
        <v/>
      </c>
      <c r="D2426" s="132"/>
      <c r="E2426" s="132"/>
      <c r="F2426" s="55"/>
      <c r="G2426" s="132"/>
      <c r="H2426" s="132"/>
      <c r="I2426" s="132"/>
      <c r="J2426" s="132"/>
      <c r="K2426" s="132"/>
      <c r="L2426" s="133"/>
      <c r="M2426" s="134"/>
      <c r="N2426" s="132"/>
      <c r="O2426" s="132"/>
      <c r="P2426" s="134" t="str">
        <f t="shared" si="524"/>
        <v>nepildyti</v>
      </c>
      <c r="Q2426" s="135" t="str">
        <f t="shared" si="52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32"/>
        <v>0</v>
      </c>
      <c r="BH2426" s="54">
        <f t="shared" si="525"/>
        <v>0</v>
      </c>
      <c r="BI2426" s="54">
        <f t="shared" si="520"/>
        <v>0</v>
      </c>
      <c r="BJ2426" s="54">
        <f t="shared" si="533"/>
        <v>0</v>
      </c>
      <c r="BK2426" s="54">
        <f t="shared" si="521"/>
        <v>0</v>
      </c>
      <c r="BL2426" s="54">
        <f t="shared" si="526"/>
        <v>0</v>
      </c>
      <c r="BM2426" s="54">
        <f t="shared" si="527"/>
        <v>0</v>
      </c>
      <c r="BN2426" s="54" t="str">
        <f t="shared" si="528"/>
        <v>ne</v>
      </c>
      <c r="BO2426" s="54" t="str">
        <f t="shared" si="529"/>
        <v>ne</v>
      </c>
      <c r="BP2426" s="54" t="str">
        <f t="shared" si="529"/>
        <v>ne</v>
      </c>
      <c r="BQ2426" s="54" t="str">
        <f t="shared" si="530"/>
        <v>ne</v>
      </c>
      <c r="BR2426" s="54" t="str">
        <f t="shared" si="531"/>
        <v>ne</v>
      </c>
      <c r="BS2426" s="54" t="str">
        <f t="shared" si="522"/>
        <v>ne</v>
      </c>
    </row>
    <row r="2427" spans="2:71" x14ac:dyDescent="0.2">
      <c r="B2427" s="54" t="e">
        <f>VLOOKUP(E2427,'VPS1'!$J$10:$J$29,1,FALSE)</f>
        <v>#N/A</v>
      </c>
      <c r="C2427" s="131" t="str">
        <f t="shared" si="523"/>
        <v/>
      </c>
      <c r="D2427" s="132"/>
      <c r="E2427" s="132"/>
      <c r="F2427" s="55"/>
      <c r="G2427" s="132"/>
      <c r="H2427" s="132"/>
      <c r="I2427" s="132"/>
      <c r="J2427" s="132"/>
      <c r="K2427" s="132"/>
      <c r="L2427" s="133"/>
      <c r="M2427" s="134"/>
      <c r="N2427" s="132"/>
      <c r="O2427" s="132"/>
      <c r="P2427" s="134" t="str">
        <f t="shared" si="524"/>
        <v>nepildyti</v>
      </c>
      <c r="Q2427" s="135" t="str">
        <f t="shared" si="52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32"/>
        <v>0</v>
      </c>
      <c r="BH2427" s="54">
        <f t="shared" si="525"/>
        <v>0</v>
      </c>
      <c r="BI2427" s="54">
        <f t="shared" si="520"/>
        <v>0</v>
      </c>
      <c r="BJ2427" s="54">
        <f t="shared" si="533"/>
        <v>0</v>
      </c>
      <c r="BK2427" s="54">
        <f t="shared" si="521"/>
        <v>0</v>
      </c>
      <c r="BL2427" s="54">
        <f t="shared" si="526"/>
        <v>0</v>
      </c>
      <c r="BM2427" s="54">
        <f t="shared" si="527"/>
        <v>0</v>
      </c>
      <c r="BN2427" s="54" t="str">
        <f t="shared" si="528"/>
        <v>ne</v>
      </c>
      <c r="BO2427" s="54" t="str">
        <f t="shared" si="529"/>
        <v>ne</v>
      </c>
      <c r="BP2427" s="54" t="str">
        <f t="shared" si="529"/>
        <v>ne</v>
      </c>
      <c r="BQ2427" s="54" t="str">
        <f t="shared" si="530"/>
        <v>ne</v>
      </c>
      <c r="BR2427" s="54" t="str">
        <f t="shared" si="531"/>
        <v>ne</v>
      </c>
      <c r="BS2427" s="54" t="str">
        <f t="shared" si="522"/>
        <v>ne</v>
      </c>
    </row>
    <row r="2428" spans="2:71" x14ac:dyDescent="0.2">
      <c r="B2428" s="54" t="e">
        <f>VLOOKUP(E2428,'VPS1'!$J$10:$J$29,1,FALSE)</f>
        <v>#N/A</v>
      </c>
      <c r="C2428" s="131" t="str">
        <f t="shared" si="523"/>
        <v/>
      </c>
      <c r="D2428" s="132"/>
      <c r="E2428" s="132"/>
      <c r="F2428" s="55"/>
      <c r="G2428" s="132"/>
      <c r="H2428" s="132"/>
      <c r="I2428" s="132"/>
      <c r="J2428" s="132"/>
      <c r="K2428" s="132"/>
      <c r="L2428" s="133"/>
      <c r="M2428" s="134"/>
      <c r="N2428" s="132"/>
      <c r="O2428" s="132"/>
      <c r="P2428" s="134" t="str">
        <f t="shared" si="524"/>
        <v>nepildyti</v>
      </c>
      <c r="Q2428" s="135" t="str">
        <f t="shared" si="52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32"/>
        <v>0</v>
      </c>
      <c r="BH2428" s="54">
        <f t="shared" si="525"/>
        <v>0</v>
      </c>
      <c r="BI2428" s="54">
        <f t="shared" si="520"/>
        <v>0</v>
      </c>
      <c r="BJ2428" s="54">
        <f t="shared" si="533"/>
        <v>0</v>
      </c>
      <c r="BK2428" s="54">
        <f t="shared" si="521"/>
        <v>0</v>
      </c>
      <c r="BL2428" s="54">
        <f t="shared" si="526"/>
        <v>0</v>
      </c>
      <c r="BM2428" s="54">
        <f t="shared" si="527"/>
        <v>0</v>
      </c>
      <c r="BN2428" s="54" t="str">
        <f t="shared" si="528"/>
        <v>ne</v>
      </c>
      <c r="BO2428" s="54" t="str">
        <f t="shared" si="529"/>
        <v>ne</v>
      </c>
      <c r="BP2428" s="54" t="str">
        <f t="shared" si="529"/>
        <v>ne</v>
      </c>
      <c r="BQ2428" s="54" t="str">
        <f t="shared" si="530"/>
        <v>ne</v>
      </c>
      <c r="BR2428" s="54" t="str">
        <f t="shared" si="531"/>
        <v>ne</v>
      </c>
      <c r="BS2428" s="54" t="str">
        <f t="shared" si="522"/>
        <v>ne</v>
      </c>
    </row>
    <row r="2429" spans="2:71" x14ac:dyDescent="0.2">
      <c r="B2429" s="54" t="e">
        <f>VLOOKUP(E2429,'VPS1'!$J$10:$J$29,1,FALSE)</f>
        <v>#N/A</v>
      </c>
      <c r="C2429" s="131" t="str">
        <f t="shared" si="523"/>
        <v/>
      </c>
      <c r="D2429" s="132"/>
      <c r="E2429" s="132"/>
      <c r="F2429" s="55"/>
      <c r="G2429" s="132"/>
      <c r="H2429" s="132"/>
      <c r="I2429" s="132"/>
      <c r="J2429" s="132"/>
      <c r="K2429" s="132"/>
      <c r="L2429" s="133"/>
      <c r="M2429" s="134"/>
      <c r="N2429" s="132"/>
      <c r="O2429" s="132"/>
      <c r="P2429" s="134" t="str">
        <f t="shared" si="524"/>
        <v>nepildyti</v>
      </c>
      <c r="Q2429" s="135" t="str">
        <f t="shared" si="52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32"/>
        <v>0</v>
      </c>
      <c r="BH2429" s="54">
        <f t="shared" si="525"/>
        <v>0</v>
      </c>
      <c r="BI2429" s="54">
        <f t="shared" si="520"/>
        <v>0</v>
      </c>
      <c r="BJ2429" s="54">
        <f t="shared" si="533"/>
        <v>0</v>
      </c>
      <c r="BK2429" s="54">
        <f t="shared" si="521"/>
        <v>0</v>
      </c>
      <c r="BL2429" s="54">
        <f t="shared" si="526"/>
        <v>0</v>
      </c>
      <c r="BM2429" s="54">
        <f t="shared" si="527"/>
        <v>0</v>
      </c>
      <c r="BN2429" s="54" t="str">
        <f t="shared" si="528"/>
        <v>ne</v>
      </c>
      <c r="BO2429" s="54" t="str">
        <f t="shared" si="529"/>
        <v>ne</v>
      </c>
      <c r="BP2429" s="54" t="str">
        <f t="shared" si="529"/>
        <v>ne</v>
      </c>
      <c r="BQ2429" s="54" t="str">
        <f t="shared" si="530"/>
        <v>ne</v>
      </c>
      <c r="BR2429" s="54" t="str">
        <f t="shared" si="531"/>
        <v>ne</v>
      </c>
      <c r="BS2429" s="54" t="str">
        <f t="shared" si="522"/>
        <v>ne</v>
      </c>
    </row>
    <row r="2430" spans="2:71" x14ac:dyDescent="0.2">
      <c r="B2430" s="54" t="e">
        <f>VLOOKUP(E2430,'VPS1'!$J$10:$J$29,1,FALSE)</f>
        <v>#N/A</v>
      </c>
      <c r="C2430" s="131" t="str">
        <f t="shared" si="523"/>
        <v/>
      </c>
      <c r="D2430" s="132"/>
      <c r="E2430" s="132"/>
      <c r="F2430" s="55"/>
      <c r="G2430" s="132"/>
      <c r="H2430" s="132"/>
      <c r="I2430" s="132"/>
      <c r="J2430" s="132"/>
      <c r="K2430" s="132"/>
      <c r="L2430" s="133"/>
      <c r="M2430" s="134"/>
      <c r="N2430" s="132"/>
      <c r="O2430" s="132"/>
      <c r="P2430" s="134" t="str">
        <f t="shared" si="524"/>
        <v>nepildyti</v>
      </c>
      <c r="Q2430" s="135" t="str">
        <f t="shared" si="52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32"/>
        <v>0</v>
      </c>
      <c r="BH2430" s="54">
        <f t="shared" si="525"/>
        <v>0</v>
      </c>
      <c r="BI2430" s="54">
        <f t="shared" si="520"/>
        <v>0</v>
      </c>
      <c r="BJ2430" s="54">
        <f t="shared" si="533"/>
        <v>0</v>
      </c>
      <c r="BK2430" s="54">
        <f t="shared" si="521"/>
        <v>0</v>
      </c>
      <c r="BL2430" s="54">
        <f t="shared" si="526"/>
        <v>0</v>
      </c>
      <c r="BM2430" s="54">
        <f t="shared" si="527"/>
        <v>0</v>
      </c>
      <c r="BN2430" s="54" t="str">
        <f t="shared" si="528"/>
        <v>ne</v>
      </c>
      <c r="BO2430" s="54" t="str">
        <f t="shared" si="529"/>
        <v>ne</v>
      </c>
      <c r="BP2430" s="54" t="str">
        <f t="shared" si="529"/>
        <v>ne</v>
      </c>
      <c r="BQ2430" s="54" t="str">
        <f t="shared" si="530"/>
        <v>ne</v>
      </c>
      <c r="BR2430" s="54" t="str">
        <f t="shared" si="531"/>
        <v>ne</v>
      </c>
      <c r="BS2430" s="54" t="str">
        <f t="shared" si="522"/>
        <v>ne</v>
      </c>
    </row>
    <row r="2431" spans="2:71" x14ac:dyDescent="0.2">
      <c r="B2431" s="54" t="e">
        <f>VLOOKUP(E2431,'VPS1'!$J$10:$J$29,1,FALSE)</f>
        <v>#N/A</v>
      </c>
      <c r="C2431" s="131" t="str">
        <f t="shared" si="523"/>
        <v/>
      </c>
      <c r="D2431" s="132"/>
      <c r="E2431" s="132"/>
      <c r="F2431" s="55"/>
      <c r="G2431" s="132"/>
      <c r="H2431" s="132"/>
      <c r="I2431" s="132"/>
      <c r="J2431" s="132"/>
      <c r="K2431" s="132"/>
      <c r="L2431" s="133"/>
      <c r="M2431" s="134"/>
      <c r="N2431" s="132"/>
      <c r="O2431" s="132"/>
      <c r="P2431" s="134" t="str">
        <f t="shared" si="524"/>
        <v>nepildyti</v>
      </c>
      <c r="Q2431" s="135" t="str">
        <f t="shared" si="52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32"/>
        <v>0</v>
      </c>
      <c r="BH2431" s="54">
        <f t="shared" si="525"/>
        <v>0</v>
      </c>
      <c r="BI2431" s="54">
        <f t="shared" si="520"/>
        <v>0</v>
      </c>
      <c r="BJ2431" s="54">
        <f t="shared" si="533"/>
        <v>0</v>
      </c>
      <c r="BK2431" s="54">
        <f t="shared" si="521"/>
        <v>0</v>
      </c>
      <c r="BL2431" s="54">
        <f t="shared" si="526"/>
        <v>0</v>
      </c>
      <c r="BM2431" s="54">
        <f t="shared" si="527"/>
        <v>0</v>
      </c>
      <c r="BN2431" s="54" t="str">
        <f t="shared" si="528"/>
        <v>ne</v>
      </c>
      <c r="BO2431" s="54" t="str">
        <f t="shared" si="529"/>
        <v>ne</v>
      </c>
      <c r="BP2431" s="54" t="str">
        <f t="shared" si="529"/>
        <v>ne</v>
      </c>
      <c r="BQ2431" s="54" t="str">
        <f t="shared" si="530"/>
        <v>ne</v>
      </c>
      <c r="BR2431" s="54" t="str">
        <f t="shared" si="531"/>
        <v>ne</v>
      </c>
      <c r="BS2431" s="54" t="str">
        <f t="shared" si="522"/>
        <v>ne</v>
      </c>
    </row>
    <row r="2432" spans="2:71" x14ac:dyDescent="0.2">
      <c r="B2432" s="54" t="e">
        <f>VLOOKUP(E2432,'VPS1'!$J$10:$J$29,1,FALSE)</f>
        <v>#N/A</v>
      </c>
      <c r="C2432" s="131" t="str">
        <f t="shared" si="523"/>
        <v/>
      </c>
      <c r="D2432" s="132"/>
      <c r="E2432" s="132"/>
      <c r="F2432" s="55"/>
      <c r="G2432" s="132"/>
      <c r="H2432" s="132"/>
      <c r="I2432" s="132"/>
      <c r="J2432" s="132"/>
      <c r="K2432" s="132"/>
      <c r="L2432" s="133"/>
      <c r="M2432" s="134"/>
      <c r="N2432" s="132"/>
      <c r="O2432" s="132"/>
      <c r="P2432" s="134" t="str">
        <f t="shared" si="524"/>
        <v>nepildyti</v>
      </c>
      <c r="Q2432" s="135" t="str">
        <f t="shared" si="52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32"/>
        <v>0</v>
      </c>
      <c r="BH2432" s="54">
        <f t="shared" si="525"/>
        <v>0</v>
      </c>
      <c r="BI2432" s="54">
        <f t="shared" si="520"/>
        <v>0</v>
      </c>
      <c r="BJ2432" s="54">
        <f t="shared" si="533"/>
        <v>0</v>
      </c>
      <c r="BK2432" s="54">
        <f t="shared" si="521"/>
        <v>0</v>
      </c>
      <c r="BL2432" s="54">
        <f t="shared" si="526"/>
        <v>0</v>
      </c>
      <c r="BM2432" s="54">
        <f t="shared" si="527"/>
        <v>0</v>
      </c>
      <c r="BN2432" s="54" t="str">
        <f t="shared" si="528"/>
        <v>ne</v>
      </c>
      <c r="BO2432" s="54" t="str">
        <f t="shared" si="529"/>
        <v>ne</v>
      </c>
      <c r="BP2432" s="54" t="str">
        <f t="shared" si="529"/>
        <v>ne</v>
      </c>
      <c r="BQ2432" s="54" t="str">
        <f t="shared" si="530"/>
        <v>ne</v>
      </c>
      <c r="BR2432" s="54" t="str">
        <f t="shared" si="531"/>
        <v>ne</v>
      </c>
      <c r="BS2432" s="54" t="str">
        <f t="shared" si="522"/>
        <v>ne</v>
      </c>
    </row>
    <row r="2433" spans="2:71" x14ac:dyDescent="0.2">
      <c r="B2433" s="54" t="e">
        <f>VLOOKUP(E2433,'VPS1'!$J$10:$J$29,1,FALSE)</f>
        <v>#N/A</v>
      </c>
      <c r="C2433" s="131" t="str">
        <f t="shared" si="523"/>
        <v/>
      </c>
      <c r="D2433" s="132"/>
      <c r="E2433" s="132"/>
      <c r="F2433" s="55"/>
      <c r="G2433" s="132"/>
      <c r="H2433" s="132"/>
      <c r="I2433" s="132"/>
      <c r="J2433" s="132"/>
      <c r="K2433" s="132"/>
      <c r="L2433" s="133"/>
      <c r="M2433" s="134"/>
      <c r="N2433" s="132"/>
      <c r="O2433" s="132"/>
      <c r="P2433" s="134" t="str">
        <f t="shared" si="524"/>
        <v>nepildyti</v>
      </c>
      <c r="Q2433" s="135" t="str">
        <f t="shared" si="52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32"/>
        <v>0</v>
      </c>
      <c r="BH2433" s="54">
        <f t="shared" si="525"/>
        <v>0</v>
      </c>
      <c r="BI2433" s="54">
        <f t="shared" si="520"/>
        <v>0</v>
      </c>
      <c r="BJ2433" s="54">
        <f t="shared" si="533"/>
        <v>0</v>
      </c>
      <c r="BK2433" s="54">
        <f t="shared" si="521"/>
        <v>0</v>
      </c>
      <c r="BL2433" s="54">
        <f t="shared" si="526"/>
        <v>0</v>
      </c>
      <c r="BM2433" s="54">
        <f t="shared" si="527"/>
        <v>0</v>
      </c>
      <c r="BN2433" s="54" t="str">
        <f t="shared" si="528"/>
        <v>ne</v>
      </c>
      <c r="BO2433" s="54" t="str">
        <f t="shared" si="529"/>
        <v>ne</v>
      </c>
      <c r="BP2433" s="54" t="str">
        <f t="shared" si="529"/>
        <v>ne</v>
      </c>
      <c r="BQ2433" s="54" t="str">
        <f t="shared" si="530"/>
        <v>ne</v>
      </c>
      <c r="BR2433" s="54" t="str">
        <f t="shared" si="531"/>
        <v>ne</v>
      </c>
      <c r="BS2433" s="54" t="str">
        <f t="shared" si="522"/>
        <v>ne</v>
      </c>
    </row>
    <row r="2434" spans="2:71" x14ac:dyDescent="0.2">
      <c r="B2434" s="54" t="e">
        <f>VLOOKUP(E2434,'VPS1'!$J$10:$J$29,1,FALSE)</f>
        <v>#N/A</v>
      </c>
      <c r="C2434" s="131" t="str">
        <f t="shared" si="523"/>
        <v/>
      </c>
      <c r="D2434" s="132"/>
      <c r="E2434" s="132"/>
      <c r="F2434" s="55"/>
      <c r="G2434" s="132"/>
      <c r="H2434" s="132"/>
      <c r="I2434" s="132"/>
      <c r="J2434" s="132"/>
      <c r="K2434" s="132"/>
      <c r="L2434" s="133"/>
      <c r="M2434" s="134"/>
      <c r="N2434" s="132"/>
      <c r="O2434" s="132"/>
      <c r="P2434" s="134" t="str">
        <f t="shared" si="524"/>
        <v>nepildyti</v>
      </c>
      <c r="Q2434" s="135" t="str">
        <f t="shared" si="52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32"/>
        <v>0</v>
      </c>
      <c r="BH2434" s="54">
        <f t="shared" si="525"/>
        <v>0</v>
      </c>
      <c r="BI2434" s="54">
        <f t="shared" si="520"/>
        <v>0</v>
      </c>
      <c r="BJ2434" s="54">
        <f t="shared" si="533"/>
        <v>0</v>
      </c>
      <c r="BK2434" s="54">
        <f t="shared" si="521"/>
        <v>0</v>
      </c>
      <c r="BL2434" s="54">
        <f t="shared" si="526"/>
        <v>0</v>
      </c>
      <c r="BM2434" s="54">
        <f t="shared" si="527"/>
        <v>0</v>
      </c>
      <c r="BN2434" s="54" t="str">
        <f t="shared" si="528"/>
        <v>ne</v>
      </c>
      <c r="BO2434" s="54" t="str">
        <f t="shared" si="529"/>
        <v>ne</v>
      </c>
      <c r="BP2434" s="54" t="str">
        <f t="shared" si="529"/>
        <v>ne</v>
      </c>
      <c r="BQ2434" s="54" t="str">
        <f t="shared" si="530"/>
        <v>ne</v>
      </c>
      <c r="BR2434" s="54" t="str">
        <f t="shared" si="531"/>
        <v>ne</v>
      </c>
      <c r="BS2434" s="54" t="str">
        <f t="shared" si="522"/>
        <v>ne</v>
      </c>
    </row>
    <row r="2435" spans="2:71" x14ac:dyDescent="0.2">
      <c r="B2435" s="54" t="e">
        <f>VLOOKUP(E2435,'VPS1'!$J$10:$J$29,1,FALSE)</f>
        <v>#N/A</v>
      </c>
      <c r="C2435" s="131" t="str">
        <f t="shared" si="523"/>
        <v/>
      </c>
      <c r="D2435" s="132"/>
      <c r="E2435" s="132"/>
      <c r="F2435" s="55"/>
      <c r="G2435" s="132"/>
      <c r="H2435" s="132"/>
      <c r="I2435" s="132"/>
      <c r="J2435" s="132"/>
      <c r="K2435" s="132"/>
      <c r="L2435" s="133"/>
      <c r="M2435" s="134"/>
      <c r="N2435" s="132"/>
      <c r="O2435" s="132"/>
      <c r="P2435" s="134" t="str">
        <f t="shared" si="524"/>
        <v>nepildyti</v>
      </c>
      <c r="Q2435" s="135" t="str">
        <f t="shared" si="52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32"/>
        <v>0</v>
      </c>
      <c r="BH2435" s="54">
        <f t="shared" si="525"/>
        <v>0</v>
      </c>
      <c r="BI2435" s="54">
        <f t="shared" si="520"/>
        <v>0</v>
      </c>
      <c r="BJ2435" s="54">
        <f t="shared" si="533"/>
        <v>0</v>
      </c>
      <c r="BK2435" s="54">
        <f t="shared" si="521"/>
        <v>0</v>
      </c>
      <c r="BL2435" s="54">
        <f t="shared" si="526"/>
        <v>0</v>
      </c>
      <c r="BM2435" s="54">
        <f t="shared" si="527"/>
        <v>0</v>
      </c>
      <c r="BN2435" s="54" t="str">
        <f t="shared" si="528"/>
        <v>ne</v>
      </c>
      <c r="BO2435" s="54" t="str">
        <f t="shared" si="529"/>
        <v>ne</v>
      </c>
      <c r="BP2435" s="54" t="str">
        <f t="shared" si="529"/>
        <v>ne</v>
      </c>
      <c r="BQ2435" s="54" t="str">
        <f t="shared" si="530"/>
        <v>ne</v>
      </c>
      <c r="BR2435" s="54" t="str">
        <f t="shared" si="531"/>
        <v>ne</v>
      </c>
      <c r="BS2435" s="54" t="str">
        <f t="shared" si="522"/>
        <v>ne</v>
      </c>
    </row>
    <row r="2436" spans="2:71" x14ac:dyDescent="0.2">
      <c r="B2436" s="54" t="e">
        <f>VLOOKUP(E2436,'VPS1'!$J$10:$J$29,1,FALSE)</f>
        <v>#N/A</v>
      </c>
      <c r="C2436" s="131" t="str">
        <f t="shared" si="523"/>
        <v/>
      </c>
      <c r="D2436" s="132"/>
      <c r="E2436" s="132"/>
      <c r="F2436" s="55"/>
      <c r="G2436" s="132"/>
      <c r="H2436" s="132"/>
      <c r="I2436" s="132"/>
      <c r="J2436" s="132"/>
      <c r="K2436" s="132"/>
      <c r="L2436" s="133"/>
      <c r="M2436" s="134"/>
      <c r="N2436" s="132"/>
      <c r="O2436" s="132"/>
      <c r="P2436" s="134" t="str">
        <f t="shared" si="524"/>
        <v>nepildyti</v>
      </c>
      <c r="Q2436" s="135" t="str">
        <f t="shared" si="52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32"/>
        <v>0</v>
      </c>
      <c r="BH2436" s="54">
        <f t="shared" si="525"/>
        <v>0</v>
      </c>
      <c r="BI2436" s="54">
        <f t="shared" si="520"/>
        <v>0</v>
      </c>
      <c r="BJ2436" s="54">
        <f t="shared" si="533"/>
        <v>0</v>
      </c>
      <c r="BK2436" s="54">
        <f t="shared" si="521"/>
        <v>0</v>
      </c>
      <c r="BL2436" s="54">
        <f t="shared" si="526"/>
        <v>0</v>
      </c>
      <c r="BM2436" s="54">
        <f t="shared" si="527"/>
        <v>0</v>
      </c>
      <c r="BN2436" s="54" t="str">
        <f t="shared" si="528"/>
        <v>ne</v>
      </c>
      <c r="BO2436" s="54" t="str">
        <f t="shared" si="529"/>
        <v>ne</v>
      </c>
      <c r="BP2436" s="54" t="str">
        <f t="shared" si="529"/>
        <v>ne</v>
      </c>
      <c r="BQ2436" s="54" t="str">
        <f t="shared" si="530"/>
        <v>ne</v>
      </c>
      <c r="BR2436" s="54" t="str">
        <f t="shared" si="531"/>
        <v>ne</v>
      </c>
      <c r="BS2436" s="54" t="str">
        <f t="shared" si="522"/>
        <v>ne</v>
      </c>
    </row>
    <row r="2437" spans="2:71" x14ac:dyDescent="0.2">
      <c r="B2437" s="54" t="e">
        <f>VLOOKUP(E2437,'VPS1'!$J$10:$J$29,1,FALSE)</f>
        <v>#N/A</v>
      </c>
      <c r="C2437" s="131" t="str">
        <f t="shared" si="523"/>
        <v/>
      </c>
      <c r="D2437" s="132"/>
      <c r="E2437" s="132"/>
      <c r="F2437" s="55"/>
      <c r="G2437" s="132"/>
      <c r="H2437" s="132"/>
      <c r="I2437" s="132"/>
      <c r="J2437" s="132"/>
      <c r="K2437" s="132"/>
      <c r="L2437" s="133"/>
      <c r="M2437" s="134"/>
      <c r="N2437" s="132"/>
      <c r="O2437" s="132"/>
      <c r="P2437" s="134" t="str">
        <f t="shared" si="524"/>
        <v>nepildyti</v>
      </c>
      <c r="Q2437" s="135" t="str">
        <f t="shared" si="52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32"/>
        <v>0</v>
      </c>
      <c r="BH2437" s="54">
        <f t="shared" si="525"/>
        <v>0</v>
      </c>
      <c r="BI2437" s="54">
        <f t="shared" si="520"/>
        <v>0</v>
      </c>
      <c r="BJ2437" s="54">
        <f t="shared" si="533"/>
        <v>0</v>
      </c>
      <c r="BK2437" s="54">
        <f t="shared" si="521"/>
        <v>0</v>
      </c>
      <c r="BL2437" s="54">
        <f t="shared" si="526"/>
        <v>0</v>
      </c>
      <c r="BM2437" s="54">
        <f t="shared" si="527"/>
        <v>0</v>
      </c>
      <c r="BN2437" s="54" t="str">
        <f t="shared" si="528"/>
        <v>ne</v>
      </c>
      <c r="BO2437" s="54" t="str">
        <f t="shared" si="529"/>
        <v>ne</v>
      </c>
      <c r="BP2437" s="54" t="str">
        <f t="shared" si="529"/>
        <v>ne</v>
      </c>
      <c r="BQ2437" s="54" t="str">
        <f t="shared" si="530"/>
        <v>ne</v>
      </c>
      <c r="BR2437" s="54" t="str">
        <f t="shared" si="531"/>
        <v>ne</v>
      </c>
      <c r="BS2437" s="54" t="str">
        <f t="shared" si="522"/>
        <v>ne</v>
      </c>
    </row>
    <row r="2438" spans="2:71" x14ac:dyDescent="0.2">
      <c r="B2438" s="54" t="e">
        <f>VLOOKUP(E2438,'VPS1'!$J$10:$J$29,1,FALSE)</f>
        <v>#N/A</v>
      </c>
      <c r="C2438" s="131" t="str">
        <f t="shared" si="523"/>
        <v/>
      </c>
      <c r="D2438" s="132"/>
      <c r="E2438" s="132"/>
      <c r="F2438" s="55"/>
      <c r="G2438" s="132"/>
      <c r="H2438" s="132"/>
      <c r="I2438" s="132"/>
      <c r="J2438" s="132"/>
      <c r="K2438" s="132"/>
      <c r="L2438" s="133"/>
      <c r="M2438" s="134"/>
      <c r="N2438" s="132"/>
      <c r="O2438" s="132"/>
      <c r="P2438" s="134" t="str">
        <f t="shared" si="524"/>
        <v>nepildyti</v>
      </c>
      <c r="Q2438" s="135" t="str">
        <f t="shared" si="52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32"/>
        <v>0</v>
      </c>
      <c r="BH2438" s="54">
        <f t="shared" si="525"/>
        <v>0</v>
      </c>
      <c r="BI2438" s="54">
        <f t="shared" si="520"/>
        <v>0</v>
      </c>
      <c r="BJ2438" s="54">
        <f t="shared" si="533"/>
        <v>0</v>
      </c>
      <c r="BK2438" s="54">
        <f t="shared" si="521"/>
        <v>0</v>
      </c>
      <c r="BL2438" s="54">
        <f t="shared" si="526"/>
        <v>0</v>
      </c>
      <c r="BM2438" s="54">
        <f t="shared" si="527"/>
        <v>0</v>
      </c>
      <c r="BN2438" s="54" t="str">
        <f t="shared" si="528"/>
        <v>ne</v>
      </c>
      <c r="BO2438" s="54" t="str">
        <f t="shared" si="529"/>
        <v>ne</v>
      </c>
      <c r="BP2438" s="54" t="str">
        <f t="shared" si="529"/>
        <v>ne</v>
      </c>
      <c r="BQ2438" s="54" t="str">
        <f t="shared" si="530"/>
        <v>ne</v>
      </c>
      <c r="BR2438" s="54" t="str">
        <f t="shared" si="531"/>
        <v>ne</v>
      </c>
      <c r="BS2438" s="54" t="str">
        <f t="shared" si="522"/>
        <v>ne</v>
      </c>
    </row>
    <row r="2439" spans="2:71" x14ac:dyDescent="0.2">
      <c r="B2439" s="54" t="e">
        <f>VLOOKUP(E2439,'VPS1'!$J$10:$J$29,1,FALSE)</f>
        <v>#N/A</v>
      </c>
      <c r="C2439" s="131" t="str">
        <f t="shared" si="523"/>
        <v/>
      </c>
      <c r="D2439" s="132"/>
      <c r="E2439" s="132"/>
      <c r="F2439" s="55"/>
      <c r="G2439" s="132"/>
      <c r="H2439" s="132"/>
      <c r="I2439" s="132"/>
      <c r="J2439" s="132"/>
      <c r="K2439" s="132"/>
      <c r="L2439" s="133"/>
      <c r="M2439" s="134"/>
      <c r="N2439" s="132"/>
      <c r="O2439" s="132"/>
      <c r="P2439" s="134" t="str">
        <f t="shared" si="524"/>
        <v>nepildyti</v>
      </c>
      <c r="Q2439" s="135" t="str">
        <f t="shared" si="524"/>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32"/>
        <v>0</v>
      </c>
      <c r="BH2439" s="54">
        <f t="shared" si="525"/>
        <v>0</v>
      </c>
      <c r="BI2439" s="54">
        <f t="shared" si="520"/>
        <v>0</v>
      </c>
      <c r="BJ2439" s="54">
        <f t="shared" si="533"/>
        <v>0</v>
      </c>
      <c r="BK2439" s="54">
        <f t="shared" si="521"/>
        <v>0</v>
      </c>
      <c r="BL2439" s="54">
        <f t="shared" si="526"/>
        <v>0</v>
      </c>
      <c r="BM2439" s="54">
        <f t="shared" si="527"/>
        <v>0</v>
      </c>
      <c r="BN2439" s="54" t="str">
        <f t="shared" si="528"/>
        <v>ne</v>
      </c>
      <c r="BO2439" s="54" t="str">
        <f t="shared" si="529"/>
        <v>ne</v>
      </c>
      <c r="BP2439" s="54" t="str">
        <f t="shared" si="529"/>
        <v>ne</v>
      </c>
      <c r="BQ2439" s="54" t="str">
        <f t="shared" si="530"/>
        <v>ne</v>
      </c>
      <c r="BR2439" s="54" t="str">
        <f t="shared" si="531"/>
        <v>ne</v>
      </c>
      <c r="BS2439" s="54" t="str">
        <f t="shared" si="522"/>
        <v>ne</v>
      </c>
    </row>
    <row r="2440" spans="2:71" x14ac:dyDescent="0.2">
      <c r="B2440" s="54" t="e">
        <f>VLOOKUP(E2440,'VPS1'!$J$10:$J$29,1,FALSE)</f>
        <v>#N/A</v>
      </c>
      <c r="C2440" s="131" t="str">
        <f t="shared" si="523"/>
        <v/>
      </c>
      <c r="D2440" s="132"/>
      <c r="E2440" s="132"/>
      <c r="F2440" s="55"/>
      <c r="G2440" s="132"/>
      <c r="H2440" s="132"/>
      <c r="I2440" s="132"/>
      <c r="J2440" s="132"/>
      <c r="K2440" s="132"/>
      <c r="L2440" s="133"/>
      <c r="M2440" s="134"/>
      <c r="N2440" s="132"/>
      <c r="O2440" s="132"/>
      <c r="P2440" s="134" t="str">
        <f t="shared" si="524"/>
        <v>nepildyti</v>
      </c>
      <c r="Q2440" s="135" t="str">
        <f t="shared" si="524"/>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32"/>
        <v>0</v>
      </c>
      <c r="BH2440" s="54">
        <f t="shared" si="525"/>
        <v>0</v>
      </c>
      <c r="BI2440" s="54">
        <f t="shared" si="520"/>
        <v>0</v>
      </c>
      <c r="BJ2440" s="54">
        <f t="shared" si="533"/>
        <v>0</v>
      </c>
      <c r="BK2440" s="54">
        <f t="shared" si="521"/>
        <v>0</v>
      </c>
      <c r="BL2440" s="54">
        <f t="shared" si="526"/>
        <v>0</v>
      </c>
      <c r="BM2440" s="54">
        <f t="shared" si="527"/>
        <v>0</v>
      </c>
      <c r="BN2440" s="54" t="str">
        <f t="shared" si="528"/>
        <v>ne</v>
      </c>
      <c r="BO2440" s="54" t="str">
        <f t="shared" si="529"/>
        <v>ne</v>
      </c>
      <c r="BP2440" s="54" t="str">
        <f t="shared" si="529"/>
        <v>ne</v>
      </c>
      <c r="BQ2440" s="54" t="str">
        <f t="shared" si="530"/>
        <v>ne</v>
      </c>
      <c r="BR2440" s="54" t="str">
        <f t="shared" si="531"/>
        <v>ne</v>
      </c>
      <c r="BS2440" s="54" t="str">
        <f t="shared" si="522"/>
        <v>ne</v>
      </c>
    </row>
    <row r="2441" spans="2:71" x14ac:dyDescent="0.2">
      <c r="B2441" s="54" t="e">
        <f>VLOOKUP(E2441,'VPS1'!$J$10:$J$29,1,FALSE)</f>
        <v>#N/A</v>
      </c>
      <c r="C2441" s="131" t="str">
        <f t="shared" si="523"/>
        <v/>
      </c>
      <c r="D2441" s="132"/>
      <c r="E2441" s="132"/>
      <c r="F2441" s="55"/>
      <c r="G2441" s="132"/>
      <c r="H2441" s="132"/>
      <c r="I2441" s="132"/>
      <c r="J2441" s="132"/>
      <c r="K2441" s="132"/>
      <c r="L2441" s="133"/>
      <c r="M2441" s="134"/>
      <c r="N2441" s="132"/>
      <c r="O2441" s="132"/>
      <c r="P2441" s="134" t="str">
        <f t="shared" si="524"/>
        <v>nepildyti</v>
      </c>
      <c r="Q2441" s="135" t="str">
        <f t="shared" si="524"/>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32"/>
        <v>0</v>
      </c>
      <c r="BH2441" s="54">
        <f t="shared" si="525"/>
        <v>0</v>
      </c>
      <c r="BI2441" s="54">
        <f t="shared" si="520"/>
        <v>0</v>
      </c>
      <c r="BJ2441" s="54">
        <f t="shared" si="533"/>
        <v>0</v>
      </c>
      <c r="BK2441" s="54">
        <f t="shared" si="521"/>
        <v>0</v>
      </c>
      <c r="BL2441" s="54">
        <f t="shared" si="526"/>
        <v>0</v>
      </c>
      <c r="BM2441" s="54">
        <f t="shared" si="527"/>
        <v>0</v>
      </c>
      <c r="BN2441" s="54" t="str">
        <f t="shared" si="528"/>
        <v>ne</v>
      </c>
      <c r="BO2441" s="54" t="str">
        <f t="shared" si="529"/>
        <v>ne</v>
      </c>
      <c r="BP2441" s="54" t="str">
        <f t="shared" si="529"/>
        <v>ne</v>
      </c>
      <c r="BQ2441" s="54" t="str">
        <f t="shared" si="530"/>
        <v>ne</v>
      </c>
      <c r="BR2441" s="54" t="str">
        <f t="shared" si="531"/>
        <v>ne</v>
      </c>
      <c r="BS2441" s="54" t="str">
        <f t="shared" si="522"/>
        <v>ne</v>
      </c>
    </row>
    <row r="2442" spans="2:71" x14ac:dyDescent="0.2">
      <c r="B2442" s="54" t="e">
        <f>VLOOKUP(E2442,'VPS1'!$J$10:$J$29,1,FALSE)</f>
        <v>#N/A</v>
      </c>
      <c r="C2442" s="131" t="str">
        <f t="shared" si="523"/>
        <v/>
      </c>
      <c r="D2442" s="132"/>
      <c r="E2442" s="132"/>
      <c r="F2442" s="55"/>
      <c r="G2442" s="132"/>
      <c r="H2442" s="132"/>
      <c r="I2442" s="132"/>
      <c r="J2442" s="132"/>
      <c r="K2442" s="132"/>
      <c r="L2442" s="133"/>
      <c r="M2442" s="134"/>
      <c r="N2442" s="132"/>
      <c r="O2442" s="132"/>
      <c r="P2442" s="134" t="str">
        <f t="shared" si="524"/>
        <v>nepildyti</v>
      </c>
      <c r="Q2442" s="135" t="str">
        <f t="shared" si="524"/>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32"/>
        <v>0</v>
      </c>
      <c r="BH2442" s="54">
        <f t="shared" si="525"/>
        <v>0</v>
      </c>
      <c r="BI2442" s="54">
        <f t="shared" ref="BI2442:BI2505" si="534">IF($AH2442&gt;0,YEAR($AH2442),)</f>
        <v>0</v>
      </c>
      <c r="BJ2442" s="54">
        <f t="shared" si="533"/>
        <v>0</v>
      </c>
      <c r="BK2442" s="54">
        <f t="shared" ref="BK2442:BK2505" si="535">IF($AJ2442&gt;0,YEAR($AJ2442),)</f>
        <v>0</v>
      </c>
      <c r="BL2442" s="54">
        <f t="shared" si="526"/>
        <v>0</v>
      </c>
      <c r="BM2442" s="54">
        <f t="shared" si="527"/>
        <v>0</v>
      </c>
      <c r="BN2442" s="54" t="str">
        <f t="shared" si="528"/>
        <v>ne</v>
      </c>
      <c r="BO2442" s="54" t="str">
        <f t="shared" si="529"/>
        <v>ne</v>
      </c>
      <c r="BP2442" s="54" t="str">
        <f t="shared" si="529"/>
        <v>ne</v>
      </c>
      <c r="BQ2442" s="54" t="str">
        <f t="shared" si="530"/>
        <v>ne</v>
      </c>
      <c r="BR2442" s="54" t="str">
        <f t="shared" si="531"/>
        <v>ne</v>
      </c>
      <c r="BS2442" s="54" t="str">
        <f t="shared" ref="BS2442:BS2505" si="536">IF(BK2442&gt;0,"taip","ne")</f>
        <v>ne</v>
      </c>
    </row>
    <row r="2443" spans="2:71" x14ac:dyDescent="0.2">
      <c r="B2443" s="54" t="e">
        <f>VLOOKUP(E2443,'VPS1'!$J$10:$J$29,1,FALSE)</f>
        <v>#N/A</v>
      </c>
      <c r="C2443" s="131" t="str">
        <f t="shared" ref="C2443:C2506" si="537">LEFT(E2443,4)</f>
        <v/>
      </c>
      <c r="D2443" s="132"/>
      <c r="E2443" s="132"/>
      <c r="F2443" s="55"/>
      <c r="G2443" s="132"/>
      <c r="H2443" s="132"/>
      <c r="I2443" s="132"/>
      <c r="J2443" s="132"/>
      <c r="K2443" s="132"/>
      <c r="L2443" s="133"/>
      <c r="M2443" s="134"/>
      <c r="N2443" s="132"/>
      <c r="O2443" s="132"/>
      <c r="P2443" s="134" t="str">
        <f t="shared" ref="P2443:Q2506" si="538">IF($N2443="fizinis asmuo","užpildykite","nepildyti")</f>
        <v>nepildyti</v>
      </c>
      <c r="Q2443" s="135" t="str">
        <f t="shared" si="538"/>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32"/>
        <v>0</v>
      </c>
      <c r="BH2443" s="54">
        <f t="shared" ref="BH2443:BH2506" si="539">IF($AF2443&gt;0,YEAR($AF2443),)</f>
        <v>0</v>
      </c>
      <c r="BI2443" s="54">
        <f t="shared" si="534"/>
        <v>0</v>
      </c>
      <c r="BJ2443" s="54">
        <f t="shared" si="533"/>
        <v>0</v>
      </c>
      <c r="BK2443" s="54">
        <f t="shared" si="535"/>
        <v>0</v>
      </c>
      <c r="BL2443" s="54">
        <f t="shared" ref="BL2443:BL2506" si="540">IF($AK2443&gt;0,$AK2443,)</f>
        <v>0</v>
      </c>
      <c r="BM2443" s="54">
        <f t="shared" ref="BM2443:BM2506" si="541">IF($AL2443&gt;0,$AL2443,)</f>
        <v>0</v>
      </c>
      <c r="BN2443" s="54" t="str">
        <f t="shared" ref="BN2443:BN2506" si="542">IF(BH2443&gt;0,"taip","ne")</f>
        <v>ne</v>
      </c>
      <c r="BO2443" s="54" t="str">
        <f t="shared" ref="BO2443:BP2506" si="543">IF(BI2443&gt;0,"taip","ne")</f>
        <v>ne</v>
      </c>
      <c r="BP2443" s="54" t="str">
        <f t="shared" si="543"/>
        <v>ne</v>
      </c>
      <c r="BQ2443" s="54" t="str">
        <f t="shared" ref="BQ2443:BQ2506" si="544">IF(BL2443&gt;0,"taip","ne")</f>
        <v>ne</v>
      </c>
      <c r="BR2443" s="54" t="str">
        <f t="shared" ref="BR2443:BR2506" si="545">IF(BM2443&gt;0,"taip","ne")</f>
        <v>ne</v>
      </c>
      <c r="BS2443" s="54" t="str">
        <f t="shared" si="536"/>
        <v>ne</v>
      </c>
    </row>
    <row r="2444" spans="2:71" x14ac:dyDescent="0.2">
      <c r="B2444" s="54" t="e">
        <f>VLOOKUP(E2444,'VPS1'!$J$10:$J$29,1,FALSE)</f>
        <v>#N/A</v>
      </c>
      <c r="C2444" s="131" t="str">
        <f t="shared" si="537"/>
        <v/>
      </c>
      <c r="D2444" s="132"/>
      <c r="E2444" s="132"/>
      <c r="F2444" s="55"/>
      <c r="G2444" s="132"/>
      <c r="H2444" s="132"/>
      <c r="I2444" s="132"/>
      <c r="J2444" s="132"/>
      <c r="K2444" s="132"/>
      <c r="L2444" s="133"/>
      <c r="M2444" s="134"/>
      <c r="N2444" s="132"/>
      <c r="O2444" s="132"/>
      <c r="P2444" s="134" t="str">
        <f t="shared" si="538"/>
        <v>nepildyti</v>
      </c>
      <c r="Q2444" s="135" t="str">
        <f t="shared" si="53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32"/>
        <v>0</v>
      </c>
      <c r="BH2444" s="54">
        <f t="shared" si="539"/>
        <v>0</v>
      </c>
      <c r="BI2444" s="54">
        <f t="shared" si="534"/>
        <v>0</v>
      </c>
      <c r="BJ2444" s="54">
        <f t="shared" si="533"/>
        <v>0</v>
      </c>
      <c r="BK2444" s="54">
        <f t="shared" si="535"/>
        <v>0</v>
      </c>
      <c r="BL2444" s="54">
        <f t="shared" si="540"/>
        <v>0</v>
      </c>
      <c r="BM2444" s="54">
        <f t="shared" si="541"/>
        <v>0</v>
      </c>
      <c r="BN2444" s="54" t="str">
        <f t="shared" si="542"/>
        <v>ne</v>
      </c>
      <c r="BO2444" s="54" t="str">
        <f t="shared" si="543"/>
        <v>ne</v>
      </c>
      <c r="BP2444" s="54" t="str">
        <f t="shared" si="543"/>
        <v>ne</v>
      </c>
      <c r="BQ2444" s="54" t="str">
        <f t="shared" si="544"/>
        <v>ne</v>
      </c>
      <c r="BR2444" s="54" t="str">
        <f t="shared" si="545"/>
        <v>ne</v>
      </c>
      <c r="BS2444" s="54" t="str">
        <f t="shared" si="536"/>
        <v>ne</v>
      </c>
    </row>
    <row r="2445" spans="2:71" x14ac:dyDescent="0.2">
      <c r="B2445" s="54" t="e">
        <f>VLOOKUP(E2445,'VPS1'!$J$10:$J$29,1,FALSE)</f>
        <v>#N/A</v>
      </c>
      <c r="C2445" s="131" t="str">
        <f t="shared" si="537"/>
        <v/>
      </c>
      <c r="D2445" s="132"/>
      <c r="E2445" s="132"/>
      <c r="F2445" s="55"/>
      <c r="G2445" s="132"/>
      <c r="H2445" s="132"/>
      <c r="I2445" s="132"/>
      <c r="J2445" s="132"/>
      <c r="K2445" s="132"/>
      <c r="L2445" s="133"/>
      <c r="M2445" s="134"/>
      <c r="N2445" s="132"/>
      <c r="O2445" s="132"/>
      <c r="P2445" s="134" t="str">
        <f t="shared" si="538"/>
        <v>nepildyti</v>
      </c>
      <c r="Q2445" s="135" t="str">
        <f t="shared" si="53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32"/>
        <v>0</v>
      </c>
      <c r="BH2445" s="54">
        <f t="shared" si="539"/>
        <v>0</v>
      </c>
      <c r="BI2445" s="54">
        <f t="shared" si="534"/>
        <v>0</v>
      </c>
      <c r="BJ2445" s="54">
        <f t="shared" si="533"/>
        <v>0</v>
      </c>
      <c r="BK2445" s="54">
        <f t="shared" si="535"/>
        <v>0</v>
      </c>
      <c r="BL2445" s="54">
        <f t="shared" si="540"/>
        <v>0</v>
      </c>
      <c r="BM2445" s="54">
        <f t="shared" si="541"/>
        <v>0</v>
      </c>
      <c r="BN2445" s="54" t="str">
        <f t="shared" si="542"/>
        <v>ne</v>
      </c>
      <c r="BO2445" s="54" t="str">
        <f t="shared" si="543"/>
        <v>ne</v>
      </c>
      <c r="BP2445" s="54" t="str">
        <f t="shared" si="543"/>
        <v>ne</v>
      </c>
      <c r="BQ2445" s="54" t="str">
        <f t="shared" si="544"/>
        <v>ne</v>
      </c>
      <c r="BR2445" s="54" t="str">
        <f t="shared" si="545"/>
        <v>ne</v>
      </c>
      <c r="BS2445" s="54" t="str">
        <f t="shared" si="536"/>
        <v>ne</v>
      </c>
    </row>
    <row r="2446" spans="2:71" x14ac:dyDescent="0.2">
      <c r="B2446" s="54" t="e">
        <f>VLOOKUP(E2446,'VPS1'!$J$10:$J$29,1,FALSE)</f>
        <v>#N/A</v>
      </c>
      <c r="C2446" s="131" t="str">
        <f t="shared" si="537"/>
        <v/>
      </c>
      <c r="D2446" s="132"/>
      <c r="E2446" s="132"/>
      <c r="F2446" s="55"/>
      <c r="G2446" s="132"/>
      <c r="H2446" s="132"/>
      <c r="I2446" s="132"/>
      <c r="J2446" s="132"/>
      <c r="K2446" s="132"/>
      <c r="L2446" s="133"/>
      <c r="M2446" s="134"/>
      <c r="N2446" s="132"/>
      <c r="O2446" s="132"/>
      <c r="P2446" s="134" t="str">
        <f t="shared" si="538"/>
        <v>nepildyti</v>
      </c>
      <c r="Q2446" s="135" t="str">
        <f t="shared" si="53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32"/>
        <v>0</v>
      </c>
      <c r="BH2446" s="54">
        <f t="shared" si="539"/>
        <v>0</v>
      </c>
      <c r="BI2446" s="54">
        <f t="shared" si="534"/>
        <v>0</v>
      </c>
      <c r="BJ2446" s="54">
        <f t="shared" si="533"/>
        <v>0</v>
      </c>
      <c r="BK2446" s="54">
        <f t="shared" si="535"/>
        <v>0</v>
      </c>
      <c r="BL2446" s="54">
        <f t="shared" si="540"/>
        <v>0</v>
      </c>
      <c r="BM2446" s="54">
        <f t="shared" si="541"/>
        <v>0</v>
      </c>
      <c r="BN2446" s="54" t="str">
        <f t="shared" si="542"/>
        <v>ne</v>
      </c>
      <c r="BO2446" s="54" t="str">
        <f t="shared" si="543"/>
        <v>ne</v>
      </c>
      <c r="BP2446" s="54" t="str">
        <f t="shared" si="543"/>
        <v>ne</v>
      </c>
      <c r="BQ2446" s="54" t="str">
        <f t="shared" si="544"/>
        <v>ne</v>
      </c>
      <c r="BR2446" s="54" t="str">
        <f t="shared" si="545"/>
        <v>ne</v>
      </c>
      <c r="BS2446" s="54" t="str">
        <f t="shared" si="536"/>
        <v>ne</v>
      </c>
    </row>
    <row r="2447" spans="2:71" x14ac:dyDescent="0.2">
      <c r="B2447" s="54" t="e">
        <f>VLOOKUP(E2447,'VPS1'!$J$10:$J$29,1,FALSE)</f>
        <v>#N/A</v>
      </c>
      <c r="C2447" s="131" t="str">
        <f t="shared" si="537"/>
        <v/>
      </c>
      <c r="D2447" s="132"/>
      <c r="E2447" s="132"/>
      <c r="F2447" s="55"/>
      <c r="G2447" s="132"/>
      <c r="H2447" s="132"/>
      <c r="I2447" s="132"/>
      <c r="J2447" s="132"/>
      <c r="K2447" s="132"/>
      <c r="L2447" s="133"/>
      <c r="M2447" s="134"/>
      <c r="N2447" s="132"/>
      <c r="O2447" s="132"/>
      <c r="P2447" s="134" t="str">
        <f t="shared" si="538"/>
        <v>nepildyti</v>
      </c>
      <c r="Q2447" s="135" t="str">
        <f t="shared" si="53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32"/>
        <v>0</v>
      </c>
      <c r="BH2447" s="54">
        <f t="shared" si="539"/>
        <v>0</v>
      </c>
      <c r="BI2447" s="54">
        <f t="shared" si="534"/>
        <v>0</v>
      </c>
      <c r="BJ2447" s="54">
        <f t="shared" si="533"/>
        <v>0</v>
      </c>
      <c r="BK2447" s="54">
        <f t="shared" si="535"/>
        <v>0</v>
      </c>
      <c r="BL2447" s="54">
        <f t="shared" si="540"/>
        <v>0</v>
      </c>
      <c r="BM2447" s="54">
        <f t="shared" si="541"/>
        <v>0</v>
      </c>
      <c r="BN2447" s="54" t="str">
        <f t="shared" si="542"/>
        <v>ne</v>
      </c>
      <c r="BO2447" s="54" t="str">
        <f t="shared" si="543"/>
        <v>ne</v>
      </c>
      <c r="BP2447" s="54" t="str">
        <f t="shared" si="543"/>
        <v>ne</v>
      </c>
      <c r="BQ2447" s="54" t="str">
        <f t="shared" si="544"/>
        <v>ne</v>
      </c>
      <c r="BR2447" s="54" t="str">
        <f t="shared" si="545"/>
        <v>ne</v>
      </c>
      <c r="BS2447" s="54" t="str">
        <f t="shared" si="536"/>
        <v>ne</v>
      </c>
    </row>
    <row r="2448" spans="2:71" x14ac:dyDescent="0.2">
      <c r="B2448" s="54" t="e">
        <f>VLOOKUP(E2448,'VPS1'!$J$10:$J$29,1,FALSE)</f>
        <v>#N/A</v>
      </c>
      <c r="C2448" s="131" t="str">
        <f t="shared" si="537"/>
        <v/>
      </c>
      <c r="D2448" s="132"/>
      <c r="E2448" s="132"/>
      <c r="F2448" s="55"/>
      <c r="G2448" s="132"/>
      <c r="H2448" s="132"/>
      <c r="I2448" s="132"/>
      <c r="J2448" s="132"/>
      <c r="K2448" s="132"/>
      <c r="L2448" s="133"/>
      <c r="M2448" s="134"/>
      <c r="N2448" s="132"/>
      <c r="O2448" s="132"/>
      <c r="P2448" s="134" t="str">
        <f t="shared" si="538"/>
        <v>nepildyti</v>
      </c>
      <c r="Q2448" s="135" t="str">
        <f t="shared" si="53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32"/>
        <v>0</v>
      </c>
      <c r="BH2448" s="54">
        <f t="shared" si="539"/>
        <v>0</v>
      </c>
      <c r="BI2448" s="54">
        <f t="shared" si="534"/>
        <v>0</v>
      </c>
      <c r="BJ2448" s="54">
        <f t="shared" si="533"/>
        <v>0</v>
      </c>
      <c r="BK2448" s="54">
        <f t="shared" si="535"/>
        <v>0</v>
      </c>
      <c r="BL2448" s="54">
        <f t="shared" si="540"/>
        <v>0</v>
      </c>
      <c r="BM2448" s="54">
        <f t="shared" si="541"/>
        <v>0</v>
      </c>
      <c r="BN2448" s="54" t="str">
        <f t="shared" si="542"/>
        <v>ne</v>
      </c>
      <c r="BO2448" s="54" t="str">
        <f t="shared" si="543"/>
        <v>ne</v>
      </c>
      <c r="BP2448" s="54" t="str">
        <f t="shared" si="543"/>
        <v>ne</v>
      </c>
      <c r="BQ2448" s="54" t="str">
        <f t="shared" si="544"/>
        <v>ne</v>
      </c>
      <c r="BR2448" s="54" t="str">
        <f t="shared" si="545"/>
        <v>ne</v>
      </c>
      <c r="BS2448" s="54" t="str">
        <f t="shared" si="536"/>
        <v>ne</v>
      </c>
    </row>
    <row r="2449" spans="2:71" x14ac:dyDescent="0.2">
      <c r="B2449" s="54" t="e">
        <f>VLOOKUP(E2449,'VPS1'!$J$10:$J$29,1,FALSE)</f>
        <v>#N/A</v>
      </c>
      <c r="C2449" s="131" t="str">
        <f t="shared" si="537"/>
        <v/>
      </c>
      <c r="D2449" s="132"/>
      <c r="E2449" s="132"/>
      <c r="F2449" s="55"/>
      <c r="G2449" s="132"/>
      <c r="H2449" s="132"/>
      <c r="I2449" s="132"/>
      <c r="J2449" s="132"/>
      <c r="K2449" s="132"/>
      <c r="L2449" s="133"/>
      <c r="M2449" s="134"/>
      <c r="N2449" s="132"/>
      <c r="O2449" s="132"/>
      <c r="P2449" s="134" t="str">
        <f t="shared" si="538"/>
        <v>nepildyti</v>
      </c>
      <c r="Q2449" s="135" t="str">
        <f t="shared" si="53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32"/>
        <v>0</v>
      </c>
      <c r="BH2449" s="54">
        <f t="shared" si="539"/>
        <v>0</v>
      </c>
      <c r="BI2449" s="54">
        <f t="shared" si="534"/>
        <v>0</v>
      </c>
      <c r="BJ2449" s="54">
        <f t="shared" si="533"/>
        <v>0</v>
      </c>
      <c r="BK2449" s="54">
        <f t="shared" si="535"/>
        <v>0</v>
      </c>
      <c r="BL2449" s="54">
        <f t="shared" si="540"/>
        <v>0</v>
      </c>
      <c r="BM2449" s="54">
        <f t="shared" si="541"/>
        <v>0</v>
      </c>
      <c r="BN2449" s="54" t="str">
        <f t="shared" si="542"/>
        <v>ne</v>
      </c>
      <c r="BO2449" s="54" t="str">
        <f t="shared" si="543"/>
        <v>ne</v>
      </c>
      <c r="BP2449" s="54" t="str">
        <f t="shared" si="543"/>
        <v>ne</v>
      </c>
      <c r="BQ2449" s="54" t="str">
        <f t="shared" si="544"/>
        <v>ne</v>
      </c>
      <c r="BR2449" s="54" t="str">
        <f t="shared" si="545"/>
        <v>ne</v>
      </c>
      <c r="BS2449" s="54" t="str">
        <f t="shared" si="536"/>
        <v>ne</v>
      </c>
    </row>
    <row r="2450" spans="2:71" x14ac:dyDescent="0.2">
      <c r="B2450" s="54" t="e">
        <f>VLOOKUP(E2450,'VPS1'!$J$10:$J$29,1,FALSE)</f>
        <v>#N/A</v>
      </c>
      <c r="C2450" s="131" t="str">
        <f t="shared" si="537"/>
        <v/>
      </c>
      <c r="D2450" s="132"/>
      <c r="E2450" s="132"/>
      <c r="F2450" s="55"/>
      <c r="G2450" s="132"/>
      <c r="H2450" s="132"/>
      <c r="I2450" s="132"/>
      <c r="J2450" s="132"/>
      <c r="K2450" s="132"/>
      <c r="L2450" s="133"/>
      <c r="M2450" s="134"/>
      <c r="N2450" s="132"/>
      <c r="O2450" s="132"/>
      <c r="P2450" s="134" t="str">
        <f t="shared" si="538"/>
        <v>nepildyti</v>
      </c>
      <c r="Q2450" s="135" t="str">
        <f t="shared" si="53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si="532"/>
        <v>0</v>
      </c>
      <c r="BH2450" s="54">
        <f t="shared" si="539"/>
        <v>0</v>
      </c>
      <c r="BI2450" s="54">
        <f t="shared" si="534"/>
        <v>0</v>
      </c>
      <c r="BJ2450" s="54">
        <f t="shared" si="533"/>
        <v>0</v>
      </c>
      <c r="BK2450" s="54">
        <f t="shared" si="535"/>
        <v>0</v>
      </c>
      <c r="BL2450" s="54">
        <f t="shared" si="540"/>
        <v>0</v>
      </c>
      <c r="BM2450" s="54">
        <f t="shared" si="541"/>
        <v>0</v>
      </c>
      <c r="BN2450" s="54" t="str">
        <f t="shared" si="542"/>
        <v>ne</v>
      </c>
      <c r="BO2450" s="54" t="str">
        <f t="shared" si="543"/>
        <v>ne</v>
      </c>
      <c r="BP2450" s="54" t="str">
        <f t="shared" si="543"/>
        <v>ne</v>
      </c>
      <c r="BQ2450" s="54" t="str">
        <f t="shared" si="544"/>
        <v>ne</v>
      </c>
      <c r="BR2450" s="54" t="str">
        <f t="shared" si="545"/>
        <v>ne</v>
      </c>
      <c r="BS2450" s="54" t="str">
        <f t="shared" si="536"/>
        <v>ne</v>
      </c>
    </row>
    <row r="2451" spans="2:71" x14ac:dyDescent="0.2">
      <c r="B2451" s="54" t="e">
        <f>VLOOKUP(E2451,'VPS1'!$J$10:$J$29,1,FALSE)</f>
        <v>#N/A</v>
      </c>
      <c r="C2451" s="131" t="str">
        <f t="shared" si="537"/>
        <v/>
      </c>
      <c r="D2451" s="132"/>
      <c r="E2451" s="132"/>
      <c r="F2451" s="55"/>
      <c r="G2451" s="132"/>
      <c r="H2451" s="132"/>
      <c r="I2451" s="132"/>
      <c r="J2451" s="132"/>
      <c r="K2451" s="132"/>
      <c r="L2451" s="133"/>
      <c r="M2451" s="134"/>
      <c r="N2451" s="132"/>
      <c r="O2451" s="132"/>
      <c r="P2451" s="134" t="str">
        <f t="shared" si="538"/>
        <v>nepildyti</v>
      </c>
      <c r="Q2451" s="135" t="str">
        <f t="shared" si="53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32"/>
        <v>0</v>
      </c>
      <c r="BH2451" s="54">
        <f t="shared" si="539"/>
        <v>0</v>
      </c>
      <c r="BI2451" s="54">
        <f t="shared" si="534"/>
        <v>0</v>
      </c>
      <c r="BJ2451" s="54">
        <f t="shared" si="533"/>
        <v>0</v>
      </c>
      <c r="BK2451" s="54">
        <f t="shared" si="535"/>
        <v>0</v>
      </c>
      <c r="BL2451" s="54">
        <f t="shared" si="540"/>
        <v>0</v>
      </c>
      <c r="BM2451" s="54">
        <f t="shared" si="541"/>
        <v>0</v>
      </c>
      <c r="BN2451" s="54" t="str">
        <f t="shared" si="542"/>
        <v>ne</v>
      </c>
      <c r="BO2451" s="54" t="str">
        <f t="shared" si="543"/>
        <v>ne</v>
      </c>
      <c r="BP2451" s="54" t="str">
        <f t="shared" si="543"/>
        <v>ne</v>
      </c>
      <c r="BQ2451" s="54" t="str">
        <f t="shared" si="544"/>
        <v>ne</v>
      </c>
      <c r="BR2451" s="54" t="str">
        <f t="shared" si="545"/>
        <v>ne</v>
      </c>
      <c r="BS2451" s="54" t="str">
        <f t="shared" si="536"/>
        <v>ne</v>
      </c>
    </row>
    <row r="2452" spans="2:71" x14ac:dyDescent="0.2">
      <c r="B2452" s="54" t="e">
        <f>VLOOKUP(E2452,'VPS1'!$J$10:$J$29,1,FALSE)</f>
        <v>#N/A</v>
      </c>
      <c r="C2452" s="131" t="str">
        <f t="shared" si="537"/>
        <v/>
      </c>
      <c r="D2452" s="132"/>
      <c r="E2452" s="132"/>
      <c r="F2452" s="55"/>
      <c r="G2452" s="132"/>
      <c r="H2452" s="132"/>
      <c r="I2452" s="132"/>
      <c r="J2452" s="132"/>
      <c r="K2452" s="132"/>
      <c r="L2452" s="133"/>
      <c r="M2452" s="134"/>
      <c r="N2452" s="132"/>
      <c r="O2452" s="132"/>
      <c r="P2452" s="134" t="str">
        <f t="shared" si="538"/>
        <v>nepildyti</v>
      </c>
      <c r="Q2452" s="135" t="str">
        <f t="shared" si="53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32"/>
        <v>0</v>
      </c>
      <c r="BH2452" s="54">
        <f t="shared" si="539"/>
        <v>0</v>
      </c>
      <c r="BI2452" s="54">
        <f t="shared" si="534"/>
        <v>0</v>
      </c>
      <c r="BJ2452" s="54">
        <f t="shared" si="533"/>
        <v>0</v>
      </c>
      <c r="BK2452" s="54">
        <f t="shared" si="535"/>
        <v>0</v>
      </c>
      <c r="BL2452" s="54">
        <f t="shared" si="540"/>
        <v>0</v>
      </c>
      <c r="BM2452" s="54">
        <f t="shared" si="541"/>
        <v>0</v>
      </c>
      <c r="BN2452" s="54" t="str">
        <f t="shared" si="542"/>
        <v>ne</v>
      </c>
      <c r="BO2452" s="54" t="str">
        <f t="shared" si="543"/>
        <v>ne</v>
      </c>
      <c r="BP2452" s="54" t="str">
        <f t="shared" si="543"/>
        <v>ne</v>
      </c>
      <c r="BQ2452" s="54" t="str">
        <f t="shared" si="544"/>
        <v>ne</v>
      </c>
      <c r="BR2452" s="54" t="str">
        <f t="shared" si="545"/>
        <v>ne</v>
      </c>
      <c r="BS2452" s="54" t="str">
        <f t="shared" si="536"/>
        <v>ne</v>
      </c>
    </row>
    <row r="2453" spans="2:71" x14ac:dyDescent="0.2">
      <c r="B2453" s="54" t="e">
        <f>VLOOKUP(E2453,'VPS1'!$J$10:$J$29,1,FALSE)</f>
        <v>#N/A</v>
      </c>
      <c r="C2453" s="131" t="str">
        <f t="shared" si="537"/>
        <v/>
      </c>
      <c r="D2453" s="132"/>
      <c r="E2453" s="132"/>
      <c r="F2453" s="55"/>
      <c r="G2453" s="132"/>
      <c r="H2453" s="132"/>
      <c r="I2453" s="132"/>
      <c r="J2453" s="132"/>
      <c r="K2453" s="132"/>
      <c r="L2453" s="133"/>
      <c r="M2453" s="134"/>
      <c r="N2453" s="132"/>
      <c r="O2453" s="132"/>
      <c r="P2453" s="134" t="str">
        <f t="shared" si="538"/>
        <v>nepildyti</v>
      </c>
      <c r="Q2453" s="135" t="str">
        <f t="shared" si="53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32"/>
        <v>0</v>
      </c>
      <c r="BH2453" s="54">
        <f t="shared" si="539"/>
        <v>0</v>
      </c>
      <c r="BI2453" s="54">
        <f t="shared" si="534"/>
        <v>0</v>
      </c>
      <c r="BJ2453" s="54">
        <f t="shared" si="533"/>
        <v>0</v>
      </c>
      <c r="BK2453" s="54">
        <f t="shared" si="535"/>
        <v>0</v>
      </c>
      <c r="BL2453" s="54">
        <f t="shared" si="540"/>
        <v>0</v>
      </c>
      <c r="BM2453" s="54">
        <f t="shared" si="541"/>
        <v>0</v>
      </c>
      <c r="BN2453" s="54" t="str">
        <f t="shared" si="542"/>
        <v>ne</v>
      </c>
      <c r="BO2453" s="54" t="str">
        <f t="shared" si="543"/>
        <v>ne</v>
      </c>
      <c r="BP2453" s="54" t="str">
        <f t="shared" si="543"/>
        <v>ne</v>
      </c>
      <c r="BQ2453" s="54" t="str">
        <f t="shared" si="544"/>
        <v>ne</v>
      </c>
      <c r="BR2453" s="54" t="str">
        <f t="shared" si="545"/>
        <v>ne</v>
      </c>
      <c r="BS2453" s="54" t="str">
        <f t="shared" si="536"/>
        <v>ne</v>
      </c>
    </row>
    <row r="2454" spans="2:71" x14ac:dyDescent="0.2">
      <c r="B2454" s="54" t="e">
        <f>VLOOKUP(E2454,'VPS1'!$J$10:$J$29,1,FALSE)</f>
        <v>#N/A</v>
      </c>
      <c r="C2454" s="131" t="str">
        <f t="shared" si="537"/>
        <v/>
      </c>
      <c r="D2454" s="132"/>
      <c r="E2454" s="132"/>
      <c r="F2454" s="55"/>
      <c r="G2454" s="132"/>
      <c r="H2454" s="132"/>
      <c r="I2454" s="132"/>
      <c r="J2454" s="132"/>
      <c r="K2454" s="132"/>
      <c r="L2454" s="133"/>
      <c r="M2454" s="134"/>
      <c r="N2454" s="132"/>
      <c r="O2454" s="132"/>
      <c r="P2454" s="134" t="str">
        <f t="shared" si="538"/>
        <v>nepildyti</v>
      </c>
      <c r="Q2454" s="135" t="str">
        <f t="shared" si="53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ref="BG2454:BG2517" si="546">IF($F2454&gt;0,YEAR($F2454),)</f>
        <v>0</v>
      </c>
      <c r="BH2454" s="54">
        <f t="shared" si="539"/>
        <v>0</v>
      </c>
      <c r="BI2454" s="54">
        <f t="shared" si="534"/>
        <v>0</v>
      </c>
      <c r="BJ2454" s="54">
        <f t="shared" ref="BJ2454:BJ2517" si="547">IF($AI2454&gt;0,YEAR($AI2454),)</f>
        <v>0</v>
      </c>
      <c r="BK2454" s="54">
        <f t="shared" si="535"/>
        <v>0</v>
      </c>
      <c r="BL2454" s="54">
        <f t="shared" si="540"/>
        <v>0</v>
      </c>
      <c r="BM2454" s="54">
        <f t="shared" si="541"/>
        <v>0</v>
      </c>
      <c r="BN2454" s="54" t="str">
        <f t="shared" si="542"/>
        <v>ne</v>
      </c>
      <c r="BO2454" s="54" t="str">
        <f t="shared" si="543"/>
        <v>ne</v>
      </c>
      <c r="BP2454" s="54" t="str">
        <f t="shared" si="543"/>
        <v>ne</v>
      </c>
      <c r="BQ2454" s="54" t="str">
        <f t="shared" si="544"/>
        <v>ne</v>
      </c>
      <c r="BR2454" s="54" t="str">
        <f t="shared" si="545"/>
        <v>ne</v>
      </c>
      <c r="BS2454" s="54" t="str">
        <f t="shared" si="536"/>
        <v>ne</v>
      </c>
    </row>
    <row r="2455" spans="2:71" x14ac:dyDescent="0.2">
      <c r="B2455" s="54" t="e">
        <f>VLOOKUP(E2455,'VPS1'!$J$10:$J$29,1,FALSE)</f>
        <v>#N/A</v>
      </c>
      <c r="C2455" s="131" t="str">
        <f t="shared" si="537"/>
        <v/>
      </c>
      <c r="D2455" s="132"/>
      <c r="E2455" s="132"/>
      <c r="F2455" s="55"/>
      <c r="G2455" s="132"/>
      <c r="H2455" s="132"/>
      <c r="I2455" s="132"/>
      <c r="J2455" s="132"/>
      <c r="K2455" s="132"/>
      <c r="L2455" s="133"/>
      <c r="M2455" s="134"/>
      <c r="N2455" s="132"/>
      <c r="O2455" s="132"/>
      <c r="P2455" s="134" t="str">
        <f t="shared" si="538"/>
        <v>nepildyti</v>
      </c>
      <c r="Q2455" s="135" t="str">
        <f t="shared" si="53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si="546"/>
        <v>0</v>
      </c>
      <c r="BH2455" s="54">
        <f t="shared" si="539"/>
        <v>0</v>
      </c>
      <c r="BI2455" s="54">
        <f t="shared" si="534"/>
        <v>0</v>
      </c>
      <c r="BJ2455" s="54">
        <f t="shared" si="547"/>
        <v>0</v>
      </c>
      <c r="BK2455" s="54">
        <f t="shared" si="535"/>
        <v>0</v>
      </c>
      <c r="BL2455" s="54">
        <f t="shared" si="540"/>
        <v>0</v>
      </c>
      <c r="BM2455" s="54">
        <f t="shared" si="541"/>
        <v>0</v>
      </c>
      <c r="BN2455" s="54" t="str">
        <f t="shared" si="542"/>
        <v>ne</v>
      </c>
      <c r="BO2455" s="54" t="str">
        <f t="shared" si="543"/>
        <v>ne</v>
      </c>
      <c r="BP2455" s="54" t="str">
        <f t="shared" si="543"/>
        <v>ne</v>
      </c>
      <c r="BQ2455" s="54" t="str">
        <f t="shared" si="544"/>
        <v>ne</v>
      </c>
      <c r="BR2455" s="54" t="str">
        <f t="shared" si="545"/>
        <v>ne</v>
      </c>
      <c r="BS2455" s="54" t="str">
        <f t="shared" si="536"/>
        <v>ne</v>
      </c>
    </row>
    <row r="2456" spans="2:71" x14ac:dyDescent="0.2">
      <c r="B2456" s="54" t="e">
        <f>VLOOKUP(E2456,'VPS1'!$J$10:$J$29,1,FALSE)</f>
        <v>#N/A</v>
      </c>
      <c r="C2456" s="131" t="str">
        <f t="shared" si="537"/>
        <v/>
      </c>
      <c r="D2456" s="132"/>
      <c r="E2456" s="132"/>
      <c r="F2456" s="55"/>
      <c r="G2456" s="132"/>
      <c r="H2456" s="132"/>
      <c r="I2456" s="132"/>
      <c r="J2456" s="132"/>
      <c r="K2456" s="132"/>
      <c r="L2456" s="133"/>
      <c r="M2456" s="134"/>
      <c r="N2456" s="132"/>
      <c r="O2456" s="132"/>
      <c r="P2456" s="134" t="str">
        <f t="shared" si="538"/>
        <v>nepildyti</v>
      </c>
      <c r="Q2456" s="135" t="str">
        <f t="shared" si="53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46"/>
        <v>0</v>
      </c>
      <c r="BH2456" s="54">
        <f t="shared" si="539"/>
        <v>0</v>
      </c>
      <c r="BI2456" s="54">
        <f t="shared" si="534"/>
        <v>0</v>
      </c>
      <c r="BJ2456" s="54">
        <f t="shared" si="547"/>
        <v>0</v>
      </c>
      <c r="BK2456" s="54">
        <f t="shared" si="535"/>
        <v>0</v>
      </c>
      <c r="BL2456" s="54">
        <f t="shared" si="540"/>
        <v>0</v>
      </c>
      <c r="BM2456" s="54">
        <f t="shared" si="541"/>
        <v>0</v>
      </c>
      <c r="BN2456" s="54" t="str">
        <f t="shared" si="542"/>
        <v>ne</v>
      </c>
      <c r="BO2456" s="54" t="str">
        <f t="shared" si="543"/>
        <v>ne</v>
      </c>
      <c r="BP2456" s="54" t="str">
        <f t="shared" si="543"/>
        <v>ne</v>
      </c>
      <c r="BQ2456" s="54" t="str">
        <f t="shared" si="544"/>
        <v>ne</v>
      </c>
      <c r="BR2456" s="54" t="str">
        <f t="shared" si="545"/>
        <v>ne</v>
      </c>
      <c r="BS2456" s="54" t="str">
        <f t="shared" si="536"/>
        <v>ne</v>
      </c>
    </row>
    <row r="2457" spans="2:71" x14ac:dyDescent="0.2">
      <c r="B2457" s="54" t="e">
        <f>VLOOKUP(E2457,'VPS1'!$J$10:$J$29,1,FALSE)</f>
        <v>#N/A</v>
      </c>
      <c r="C2457" s="131" t="str">
        <f t="shared" si="537"/>
        <v/>
      </c>
      <c r="D2457" s="132"/>
      <c r="E2457" s="132"/>
      <c r="F2457" s="55"/>
      <c r="G2457" s="132"/>
      <c r="H2457" s="132"/>
      <c r="I2457" s="132"/>
      <c r="J2457" s="132"/>
      <c r="K2457" s="132"/>
      <c r="L2457" s="133"/>
      <c r="M2457" s="134"/>
      <c r="N2457" s="132"/>
      <c r="O2457" s="132"/>
      <c r="P2457" s="134" t="str">
        <f t="shared" si="538"/>
        <v>nepildyti</v>
      </c>
      <c r="Q2457" s="135" t="str">
        <f t="shared" si="53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46"/>
        <v>0</v>
      </c>
      <c r="BH2457" s="54">
        <f t="shared" si="539"/>
        <v>0</v>
      </c>
      <c r="BI2457" s="54">
        <f t="shared" si="534"/>
        <v>0</v>
      </c>
      <c r="BJ2457" s="54">
        <f t="shared" si="547"/>
        <v>0</v>
      </c>
      <c r="BK2457" s="54">
        <f t="shared" si="535"/>
        <v>0</v>
      </c>
      <c r="BL2457" s="54">
        <f t="shared" si="540"/>
        <v>0</v>
      </c>
      <c r="BM2457" s="54">
        <f t="shared" si="541"/>
        <v>0</v>
      </c>
      <c r="BN2457" s="54" t="str">
        <f t="shared" si="542"/>
        <v>ne</v>
      </c>
      <c r="BO2457" s="54" t="str">
        <f t="shared" si="543"/>
        <v>ne</v>
      </c>
      <c r="BP2457" s="54" t="str">
        <f t="shared" si="543"/>
        <v>ne</v>
      </c>
      <c r="BQ2457" s="54" t="str">
        <f t="shared" si="544"/>
        <v>ne</v>
      </c>
      <c r="BR2457" s="54" t="str">
        <f t="shared" si="545"/>
        <v>ne</v>
      </c>
      <c r="BS2457" s="54" t="str">
        <f t="shared" si="536"/>
        <v>ne</v>
      </c>
    </row>
    <row r="2458" spans="2:71" x14ac:dyDescent="0.2">
      <c r="B2458" s="54" t="e">
        <f>VLOOKUP(E2458,'VPS1'!$J$10:$J$29,1,FALSE)</f>
        <v>#N/A</v>
      </c>
      <c r="C2458" s="131" t="str">
        <f t="shared" si="537"/>
        <v/>
      </c>
      <c r="D2458" s="132"/>
      <c r="E2458" s="132"/>
      <c r="F2458" s="55"/>
      <c r="G2458" s="132"/>
      <c r="H2458" s="132"/>
      <c r="I2458" s="132"/>
      <c r="J2458" s="132"/>
      <c r="K2458" s="132"/>
      <c r="L2458" s="133"/>
      <c r="M2458" s="134"/>
      <c r="N2458" s="132"/>
      <c r="O2458" s="132"/>
      <c r="P2458" s="134" t="str">
        <f t="shared" si="538"/>
        <v>nepildyti</v>
      </c>
      <c r="Q2458" s="135" t="str">
        <f t="shared" si="53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46"/>
        <v>0</v>
      </c>
      <c r="BH2458" s="54">
        <f t="shared" si="539"/>
        <v>0</v>
      </c>
      <c r="BI2458" s="54">
        <f t="shared" si="534"/>
        <v>0</v>
      </c>
      <c r="BJ2458" s="54">
        <f t="shared" si="547"/>
        <v>0</v>
      </c>
      <c r="BK2458" s="54">
        <f t="shared" si="535"/>
        <v>0</v>
      </c>
      <c r="BL2458" s="54">
        <f t="shared" si="540"/>
        <v>0</v>
      </c>
      <c r="BM2458" s="54">
        <f t="shared" si="541"/>
        <v>0</v>
      </c>
      <c r="BN2458" s="54" t="str">
        <f t="shared" si="542"/>
        <v>ne</v>
      </c>
      <c r="BO2458" s="54" t="str">
        <f t="shared" si="543"/>
        <v>ne</v>
      </c>
      <c r="BP2458" s="54" t="str">
        <f t="shared" si="543"/>
        <v>ne</v>
      </c>
      <c r="BQ2458" s="54" t="str">
        <f t="shared" si="544"/>
        <v>ne</v>
      </c>
      <c r="BR2458" s="54" t="str">
        <f t="shared" si="545"/>
        <v>ne</v>
      </c>
      <c r="BS2458" s="54" t="str">
        <f t="shared" si="536"/>
        <v>ne</v>
      </c>
    </row>
    <row r="2459" spans="2:71" x14ac:dyDescent="0.2">
      <c r="B2459" s="54" t="e">
        <f>VLOOKUP(E2459,'VPS1'!$J$10:$J$29,1,FALSE)</f>
        <v>#N/A</v>
      </c>
      <c r="C2459" s="131" t="str">
        <f t="shared" si="537"/>
        <v/>
      </c>
      <c r="D2459" s="132"/>
      <c r="E2459" s="132"/>
      <c r="F2459" s="55"/>
      <c r="G2459" s="132"/>
      <c r="H2459" s="132"/>
      <c r="I2459" s="132"/>
      <c r="J2459" s="132"/>
      <c r="K2459" s="132"/>
      <c r="L2459" s="133"/>
      <c r="M2459" s="134"/>
      <c r="N2459" s="132"/>
      <c r="O2459" s="132"/>
      <c r="P2459" s="134" t="str">
        <f t="shared" si="538"/>
        <v>nepildyti</v>
      </c>
      <c r="Q2459" s="135" t="str">
        <f t="shared" si="53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46"/>
        <v>0</v>
      </c>
      <c r="BH2459" s="54">
        <f t="shared" si="539"/>
        <v>0</v>
      </c>
      <c r="BI2459" s="54">
        <f t="shared" si="534"/>
        <v>0</v>
      </c>
      <c r="BJ2459" s="54">
        <f t="shared" si="547"/>
        <v>0</v>
      </c>
      <c r="BK2459" s="54">
        <f t="shared" si="535"/>
        <v>0</v>
      </c>
      <c r="BL2459" s="54">
        <f t="shared" si="540"/>
        <v>0</v>
      </c>
      <c r="BM2459" s="54">
        <f t="shared" si="541"/>
        <v>0</v>
      </c>
      <c r="BN2459" s="54" t="str">
        <f t="shared" si="542"/>
        <v>ne</v>
      </c>
      <c r="BO2459" s="54" t="str">
        <f t="shared" si="543"/>
        <v>ne</v>
      </c>
      <c r="BP2459" s="54" t="str">
        <f t="shared" si="543"/>
        <v>ne</v>
      </c>
      <c r="BQ2459" s="54" t="str">
        <f t="shared" si="544"/>
        <v>ne</v>
      </c>
      <c r="BR2459" s="54" t="str">
        <f t="shared" si="545"/>
        <v>ne</v>
      </c>
      <c r="BS2459" s="54" t="str">
        <f t="shared" si="536"/>
        <v>ne</v>
      </c>
    </row>
    <row r="2460" spans="2:71" x14ac:dyDescent="0.2">
      <c r="B2460" s="54" t="e">
        <f>VLOOKUP(E2460,'VPS1'!$J$10:$J$29,1,FALSE)</f>
        <v>#N/A</v>
      </c>
      <c r="C2460" s="131" t="str">
        <f t="shared" si="537"/>
        <v/>
      </c>
      <c r="D2460" s="132"/>
      <c r="E2460" s="132"/>
      <c r="F2460" s="55"/>
      <c r="G2460" s="132"/>
      <c r="H2460" s="132"/>
      <c r="I2460" s="132"/>
      <c r="J2460" s="132"/>
      <c r="K2460" s="132"/>
      <c r="L2460" s="133"/>
      <c r="M2460" s="134"/>
      <c r="N2460" s="132"/>
      <c r="O2460" s="132"/>
      <c r="P2460" s="134" t="str">
        <f t="shared" si="538"/>
        <v>nepildyti</v>
      </c>
      <c r="Q2460" s="135" t="str">
        <f t="shared" si="53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46"/>
        <v>0</v>
      </c>
      <c r="BH2460" s="54">
        <f t="shared" si="539"/>
        <v>0</v>
      </c>
      <c r="BI2460" s="54">
        <f t="shared" si="534"/>
        <v>0</v>
      </c>
      <c r="BJ2460" s="54">
        <f t="shared" si="547"/>
        <v>0</v>
      </c>
      <c r="BK2460" s="54">
        <f t="shared" si="535"/>
        <v>0</v>
      </c>
      <c r="BL2460" s="54">
        <f t="shared" si="540"/>
        <v>0</v>
      </c>
      <c r="BM2460" s="54">
        <f t="shared" si="541"/>
        <v>0</v>
      </c>
      <c r="BN2460" s="54" t="str">
        <f t="shared" si="542"/>
        <v>ne</v>
      </c>
      <c r="BO2460" s="54" t="str">
        <f t="shared" si="543"/>
        <v>ne</v>
      </c>
      <c r="BP2460" s="54" t="str">
        <f t="shared" si="543"/>
        <v>ne</v>
      </c>
      <c r="BQ2460" s="54" t="str">
        <f t="shared" si="544"/>
        <v>ne</v>
      </c>
      <c r="BR2460" s="54" t="str">
        <f t="shared" si="545"/>
        <v>ne</v>
      </c>
      <c r="BS2460" s="54" t="str">
        <f t="shared" si="536"/>
        <v>ne</v>
      </c>
    </row>
    <row r="2461" spans="2:71" x14ac:dyDescent="0.2">
      <c r="B2461" s="54" t="e">
        <f>VLOOKUP(E2461,'VPS1'!$J$10:$J$29,1,FALSE)</f>
        <v>#N/A</v>
      </c>
      <c r="C2461" s="131" t="str">
        <f t="shared" si="537"/>
        <v/>
      </c>
      <c r="D2461" s="132"/>
      <c r="E2461" s="132"/>
      <c r="F2461" s="55"/>
      <c r="G2461" s="132"/>
      <c r="H2461" s="132"/>
      <c r="I2461" s="132"/>
      <c r="J2461" s="132"/>
      <c r="K2461" s="132"/>
      <c r="L2461" s="133"/>
      <c r="M2461" s="134"/>
      <c r="N2461" s="132"/>
      <c r="O2461" s="132"/>
      <c r="P2461" s="134" t="str">
        <f t="shared" si="538"/>
        <v>nepildyti</v>
      </c>
      <c r="Q2461" s="135" t="str">
        <f t="shared" si="53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46"/>
        <v>0</v>
      </c>
      <c r="BH2461" s="54">
        <f t="shared" si="539"/>
        <v>0</v>
      </c>
      <c r="BI2461" s="54">
        <f t="shared" si="534"/>
        <v>0</v>
      </c>
      <c r="BJ2461" s="54">
        <f t="shared" si="547"/>
        <v>0</v>
      </c>
      <c r="BK2461" s="54">
        <f t="shared" si="535"/>
        <v>0</v>
      </c>
      <c r="BL2461" s="54">
        <f t="shared" si="540"/>
        <v>0</v>
      </c>
      <c r="BM2461" s="54">
        <f t="shared" si="541"/>
        <v>0</v>
      </c>
      <c r="BN2461" s="54" t="str">
        <f t="shared" si="542"/>
        <v>ne</v>
      </c>
      <c r="BO2461" s="54" t="str">
        <f t="shared" si="543"/>
        <v>ne</v>
      </c>
      <c r="BP2461" s="54" t="str">
        <f t="shared" si="543"/>
        <v>ne</v>
      </c>
      <c r="BQ2461" s="54" t="str">
        <f t="shared" si="544"/>
        <v>ne</v>
      </c>
      <c r="BR2461" s="54" t="str">
        <f t="shared" si="545"/>
        <v>ne</v>
      </c>
      <c r="BS2461" s="54" t="str">
        <f t="shared" si="536"/>
        <v>ne</v>
      </c>
    </row>
    <row r="2462" spans="2:71" x14ac:dyDescent="0.2">
      <c r="B2462" s="54" t="e">
        <f>VLOOKUP(E2462,'VPS1'!$J$10:$J$29,1,FALSE)</f>
        <v>#N/A</v>
      </c>
      <c r="C2462" s="131" t="str">
        <f t="shared" si="537"/>
        <v/>
      </c>
      <c r="D2462" s="132"/>
      <c r="E2462" s="132"/>
      <c r="F2462" s="55"/>
      <c r="G2462" s="132"/>
      <c r="H2462" s="132"/>
      <c r="I2462" s="132"/>
      <c r="J2462" s="132"/>
      <c r="K2462" s="132"/>
      <c r="L2462" s="133"/>
      <c r="M2462" s="134"/>
      <c r="N2462" s="132"/>
      <c r="O2462" s="132"/>
      <c r="P2462" s="134" t="str">
        <f t="shared" si="538"/>
        <v>nepildyti</v>
      </c>
      <c r="Q2462" s="135" t="str">
        <f t="shared" si="53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46"/>
        <v>0</v>
      </c>
      <c r="BH2462" s="54">
        <f t="shared" si="539"/>
        <v>0</v>
      </c>
      <c r="BI2462" s="54">
        <f t="shared" si="534"/>
        <v>0</v>
      </c>
      <c r="BJ2462" s="54">
        <f t="shared" si="547"/>
        <v>0</v>
      </c>
      <c r="BK2462" s="54">
        <f t="shared" si="535"/>
        <v>0</v>
      </c>
      <c r="BL2462" s="54">
        <f t="shared" si="540"/>
        <v>0</v>
      </c>
      <c r="BM2462" s="54">
        <f t="shared" si="541"/>
        <v>0</v>
      </c>
      <c r="BN2462" s="54" t="str">
        <f t="shared" si="542"/>
        <v>ne</v>
      </c>
      <c r="BO2462" s="54" t="str">
        <f t="shared" si="543"/>
        <v>ne</v>
      </c>
      <c r="BP2462" s="54" t="str">
        <f t="shared" si="543"/>
        <v>ne</v>
      </c>
      <c r="BQ2462" s="54" t="str">
        <f t="shared" si="544"/>
        <v>ne</v>
      </c>
      <c r="BR2462" s="54" t="str">
        <f t="shared" si="545"/>
        <v>ne</v>
      </c>
      <c r="BS2462" s="54" t="str">
        <f t="shared" si="536"/>
        <v>ne</v>
      </c>
    </row>
    <row r="2463" spans="2:71" x14ac:dyDescent="0.2">
      <c r="B2463" s="54" t="e">
        <f>VLOOKUP(E2463,'VPS1'!$J$10:$J$29,1,FALSE)</f>
        <v>#N/A</v>
      </c>
      <c r="C2463" s="131" t="str">
        <f t="shared" si="537"/>
        <v/>
      </c>
      <c r="D2463" s="132"/>
      <c r="E2463" s="132"/>
      <c r="F2463" s="55"/>
      <c r="G2463" s="132"/>
      <c r="H2463" s="132"/>
      <c r="I2463" s="132"/>
      <c r="J2463" s="132"/>
      <c r="K2463" s="132"/>
      <c r="L2463" s="133"/>
      <c r="M2463" s="134"/>
      <c r="N2463" s="132"/>
      <c r="O2463" s="132"/>
      <c r="P2463" s="134" t="str">
        <f t="shared" si="538"/>
        <v>nepildyti</v>
      </c>
      <c r="Q2463" s="135" t="str">
        <f t="shared" si="53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46"/>
        <v>0</v>
      </c>
      <c r="BH2463" s="54">
        <f t="shared" si="539"/>
        <v>0</v>
      </c>
      <c r="BI2463" s="54">
        <f t="shared" si="534"/>
        <v>0</v>
      </c>
      <c r="BJ2463" s="54">
        <f t="shared" si="547"/>
        <v>0</v>
      </c>
      <c r="BK2463" s="54">
        <f t="shared" si="535"/>
        <v>0</v>
      </c>
      <c r="BL2463" s="54">
        <f t="shared" si="540"/>
        <v>0</v>
      </c>
      <c r="BM2463" s="54">
        <f t="shared" si="541"/>
        <v>0</v>
      </c>
      <c r="BN2463" s="54" t="str">
        <f t="shared" si="542"/>
        <v>ne</v>
      </c>
      <c r="BO2463" s="54" t="str">
        <f t="shared" si="543"/>
        <v>ne</v>
      </c>
      <c r="BP2463" s="54" t="str">
        <f t="shared" si="543"/>
        <v>ne</v>
      </c>
      <c r="BQ2463" s="54" t="str">
        <f t="shared" si="544"/>
        <v>ne</v>
      </c>
      <c r="BR2463" s="54" t="str">
        <f t="shared" si="545"/>
        <v>ne</v>
      </c>
      <c r="BS2463" s="54" t="str">
        <f t="shared" si="536"/>
        <v>ne</v>
      </c>
    </row>
    <row r="2464" spans="2:71" x14ac:dyDescent="0.2">
      <c r="B2464" s="54" t="e">
        <f>VLOOKUP(E2464,'VPS1'!$J$10:$J$29,1,FALSE)</f>
        <v>#N/A</v>
      </c>
      <c r="C2464" s="131" t="str">
        <f t="shared" si="537"/>
        <v/>
      </c>
      <c r="D2464" s="132"/>
      <c r="E2464" s="132"/>
      <c r="F2464" s="55"/>
      <c r="G2464" s="132"/>
      <c r="H2464" s="132"/>
      <c r="I2464" s="132"/>
      <c r="J2464" s="132"/>
      <c r="K2464" s="132"/>
      <c r="L2464" s="133"/>
      <c r="M2464" s="134"/>
      <c r="N2464" s="132"/>
      <c r="O2464" s="132"/>
      <c r="P2464" s="134" t="str">
        <f t="shared" si="538"/>
        <v>nepildyti</v>
      </c>
      <c r="Q2464" s="135" t="str">
        <f t="shared" si="53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46"/>
        <v>0</v>
      </c>
      <c r="BH2464" s="54">
        <f t="shared" si="539"/>
        <v>0</v>
      </c>
      <c r="BI2464" s="54">
        <f t="shared" si="534"/>
        <v>0</v>
      </c>
      <c r="BJ2464" s="54">
        <f t="shared" si="547"/>
        <v>0</v>
      </c>
      <c r="BK2464" s="54">
        <f t="shared" si="535"/>
        <v>0</v>
      </c>
      <c r="BL2464" s="54">
        <f t="shared" si="540"/>
        <v>0</v>
      </c>
      <c r="BM2464" s="54">
        <f t="shared" si="541"/>
        <v>0</v>
      </c>
      <c r="BN2464" s="54" t="str">
        <f t="shared" si="542"/>
        <v>ne</v>
      </c>
      <c r="BO2464" s="54" t="str">
        <f t="shared" si="543"/>
        <v>ne</v>
      </c>
      <c r="BP2464" s="54" t="str">
        <f t="shared" si="543"/>
        <v>ne</v>
      </c>
      <c r="BQ2464" s="54" t="str">
        <f t="shared" si="544"/>
        <v>ne</v>
      </c>
      <c r="BR2464" s="54" t="str">
        <f t="shared" si="545"/>
        <v>ne</v>
      </c>
      <c r="BS2464" s="54" t="str">
        <f t="shared" si="536"/>
        <v>ne</v>
      </c>
    </row>
    <row r="2465" spans="2:71" x14ac:dyDescent="0.2">
      <c r="B2465" s="54" t="e">
        <f>VLOOKUP(E2465,'VPS1'!$J$10:$J$29,1,FALSE)</f>
        <v>#N/A</v>
      </c>
      <c r="C2465" s="131" t="str">
        <f t="shared" si="537"/>
        <v/>
      </c>
      <c r="D2465" s="132"/>
      <c r="E2465" s="132"/>
      <c r="F2465" s="55"/>
      <c r="G2465" s="132"/>
      <c r="H2465" s="132"/>
      <c r="I2465" s="132"/>
      <c r="J2465" s="132"/>
      <c r="K2465" s="132"/>
      <c r="L2465" s="133"/>
      <c r="M2465" s="134"/>
      <c r="N2465" s="132"/>
      <c r="O2465" s="132"/>
      <c r="P2465" s="134" t="str">
        <f t="shared" si="538"/>
        <v>nepildyti</v>
      </c>
      <c r="Q2465" s="135" t="str">
        <f t="shared" si="53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46"/>
        <v>0</v>
      </c>
      <c r="BH2465" s="54">
        <f t="shared" si="539"/>
        <v>0</v>
      </c>
      <c r="BI2465" s="54">
        <f t="shared" si="534"/>
        <v>0</v>
      </c>
      <c r="BJ2465" s="54">
        <f t="shared" si="547"/>
        <v>0</v>
      </c>
      <c r="BK2465" s="54">
        <f t="shared" si="535"/>
        <v>0</v>
      </c>
      <c r="BL2465" s="54">
        <f t="shared" si="540"/>
        <v>0</v>
      </c>
      <c r="BM2465" s="54">
        <f t="shared" si="541"/>
        <v>0</v>
      </c>
      <c r="BN2465" s="54" t="str">
        <f t="shared" si="542"/>
        <v>ne</v>
      </c>
      <c r="BO2465" s="54" t="str">
        <f t="shared" si="543"/>
        <v>ne</v>
      </c>
      <c r="BP2465" s="54" t="str">
        <f t="shared" si="543"/>
        <v>ne</v>
      </c>
      <c r="BQ2465" s="54" t="str">
        <f t="shared" si="544"/>
        <v>ne</v>
      </c>
      <c r="BR2465" s="54" t="str">
        <f t="shared" si="545"/>
        <v>ne</v>
      </c>
      <c r="BS2465" s="54" t="str">
        <f t="shared" si="536"/>
        <v>ne</v>
      </c>
    </row>
    <row r="2466" spans="2:71" x14ac:dyDescent="0.2">
      <c r="B2466" s="54" t="e">
        <f>VLOOKUP(E2466,'VPS1'!$J$10:$J$29,1,FALSE)</f>
        <v>#N/A</v>
      </c>
      <c r="C2466" s="131" t="str">
        <f t="shared" si="537"/>
        <v/>
      </c>
      <c r="D2466" s="132"/>
      <c r="E2466" s="132"/>
      <c r="F2466" s="55"/>
      <c r="G2466" s="132"/>
      <c r="H2466" s="132"/>
      <c r="I2466" s="132"/>
      <c r="J2466" s="132"/>
      <c r="K2466" s="132"/>
      <c r="L2466" s="133"/>
      <c r="M2466" s="134"/>
      <c r="N2466" s="132"/>
      <c r="O2466" s="132"/>
      <c r="P2466" s="134" t="str">
        <f t="shared" si="538"/>
        <v>nepildyti</v>
      </c>
      <c r="Q2466" s="135" t="str">
        <f t="shared" si="53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46"/>
        <v>0</v>
      </c>
      <c r="BH2466" s="54">
        <f t="shared" si="539"/>
        <v>0</v>
      </c>
      <c r="BI2466" s="54">
        <f t="shared" si="534"/>
        <v>0</v>
      </c>
      <c r="BJ2466" s="54">
        <f t="shared" si="547"/>
        <v>0</v>
      </c>
      <c r="BK2466" s="54">
        <f t="shared" si="535"/>
        <v>0</v>
      </c>
      <c r="BL2466" s="54">
        <f t="shared" si="540"/>
        <v>0</v>
      </c>
      <c r="BM2466" s="54">
        <f t="shared" si="541"/>
        <v>0</v>
      </c>
      <c r="BN2466" s="54" t="str">
        <f t="shared" si="542"/>
        <v>ne</v>
      </c>
      <c r="BO2466" s="54" t="str">
        <f t="shared" si="543"/>
        <v>ne</v>
      </c>
      <c r="BP2466" s="54" t="str">
        <f t="shared" si="543"/>
        <v>ne</v>
      </c>
      <c r="BQ2466" s="54" t="str">
        <f t="shared" si="544"/>
        <v>ne</v>
      </c>
      <c r="BR2466" s="54" t="str">
        <f t="shared" si="545"/>
        <v>ne</v>
      </c>
      <c r="BS2466" s="54" t="str">
        <f t="shared" si="536"/>
        <v>ne</v>
      </c>
    </row>
    <row r="2467" spans="2:71" x14ac:dyDescent="0.2">
      <c r="B2467" s="54" t="e">
        <f>VLOOKUP(E2467,'VPS1'!$J$10:$J$29,1,FALSE)</f>
        <v>#N/A</v>
      </c>
      <c r="C2467" s="131" t="str">
        <f t="shared" si="537"/>
        <v/>
      </c>
      <c r="D2467" s="132"/>
      <c r="E2467" s="132"/>
      <c r="F2467" s="55"/>
      <c r="G2467" s="132"/>
      <c r="H2467" s="132"/>
      <c r="I2467" s="132"/>
      <c r="J2467" s="132"/>
      <c r="K2467" s="132"/>
      <c r="L2467" s="133"/>
      <c r="M2467" s="134"/>
      <c r="N2467" s="132"/>
      <c r="O2467" s="132"/>
      <c r="P2467" s="134" t="str">
        <f t="shared" si="538"/>
        <v>nepildyti</v>
      </c>
      <c r="Q2467" s="135" t="str">
        <f t="shared" si="53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46"/>
        <v>0</v>
      </c>
      <c r="BH2467" s="54">
        <f t="shared" si="539"/>
        <v>0</v>
      </c>
      <c r="BI2467" s="54">
        <f t="shared" si="534"/>
        <v>0</v>
      </c>
      <c r="BJ2467" s="54">
        <f t="shared" si="547"/>
        <v>0</v>
      </c>
      <c r="BK2467" s="54">
        <f t="shared" si="535"/>
        <v>0</v>
      </c>
      <c r="BL2467" s="54">
        <f t="shared" si="540"/>
        <v>0</v>
      </c>
      <c r="BM2467" s="54">
        <f t="shared" si="541"/>
        <v>0</v>
      </c>
      <c r="BN2467" s="54" t="str">
        <f t="shared" si="542"/>
        <v>ne</v>
      </c>
      <c r="BO2467" s="54" t="str">
        <f t="shared" si="543"/>
        <v>ne</v>
      </c>
      <c r="BP2467" s="54" t="str">
        <f t="shared" si="543"/>
        <v>ne</v>
      </c>
      <c r="BQ2467" s="54" t="str">
        <f t="shared" si="544"/>
        <v>ne</v>
      </c>
      <c r="BR2467" s="54" t="str">
        <f t="shared" si="545"/>
        <v>ne</v>
      </c>
      <c r="BS2467" s="54" t="str">
        <f t="shared" si="536"/>
        <v>ne</v>
      </c>
    </row>
    <row r="2468" spans="2:71" x14ac:dyDescent="0.2">
      <c r="B2468" s="54" t="e">
        <f>VLOOKUP(E2468,'VPS1'!$J$10:$J$29,1,FALSE)</f>
        <v>#N/A</v>
      </c>
      <c r="C2468" s="131" t="str">
        <f t="shared" si="537"/>
        <v/>
      </c>
      <c r="D2468" s="132"/>
      <c r="E2468" s="132"/>
      <c r="F2468" s="55"/>
      <c r="G2468" s="132"/>
      <c r="H2468" s="132"/>
      <c r="I2468" s="132"/>
      <c r="J2468" s="132"/>
      <c r="K2468" s="132"/>
      <c r="L2468" s="133"/>
      <c r="M2468" s="134"/>
      <c r="N2468" s="132"/>
      <c r="O2468" s="132"/>
      <c r="P2468" s="134" t="str">
        <f t="shared" si="538"/>
        <v>nepildyti</v>
      </c>
      <c r="Q2468" s="135" t="str">
        <f t="shared" si="53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46"/>
        <v>0</v>
      </c>
      <c r="BH2468" s="54">
        <f t="shared" si="539"/>
        <v>0</v>
      </c>
      <c r="BI2468" s="54">
        <f t="shared" si="534"/>
        <v>0</v>
      </c>
      <c r="BJ2468" s="54">
        <f t="shared" si="547"/>
        <v>0</v>
      </c>
      <c r="BK2468" s="54">
        <f t="shared" si="535"/>
        <v>0</v>
      </c>
      <c r="BL2468" s="54">
        <f t="shared" si="540"/>
        <v>0</v>
      </c>
      <c r="BM2468" s="54">
        <f t="shared" si="541"/>
        <v>0</v>
      </c>
      <c r="BN2468" s="54" t="str">
        <f t="shared" si="542"/>
        <v>ne</v>
      </c>
      <c r="BO2468" s="54" t="str">
        <f t="shared" si="543"/>
        <v>ne</v>
      </c>
      <c r="BP2468" s="54" t="str">
        <f t="shared" si="543"/>
        <v>ne</v>
      </c>
      <c r="BQ2468" s="54" t="str">
        <f t="shared" si="544"/>
        <v>ne</v>
      </c>
      <c r="BR2468" s="54" t="str">
        <f t="shared" si="545"/>
        <v>ne</v>
      </c>
      <c r="BS2468" s="54" t="str">
        <f t="shared" si="536"/>
        <v>ne</v>
      </c>
    </row>
    <row r="2469" spans="2:71" x14ac:dyDescent="0.2">
      <c r="B2469" s="54" t="e">
        <f>VLOOKUP(E2469,'VPS1'!$J$10:$J$29,1,FALSE)</f>
        <v>#N/A</v>
      </c>
      <c r="C2469" s="131" t="str">
        <f t="shared" si="537"/>
        <v/>
      </c>
      <c r="D2469" s="132"/>
      <c r="E2469" s="132"/>
      <c r="F2469" s="55"/>
      <c r="G2469" s="132"/>
      <c r="H2469" s="132"/>
      <c r="I2469" s="132"/>
      <c r="J2469" s="132"/>
      <c r="K2469" s="132"/>
      <c r="L2469" s="133"/>
      <c r="M2469" s="134"/>
      <c r="N2469" s="132"/>
      <c r="O2469" s="132"/>
      <c r="P2469" s="134" t="str">
        <f t="shared" si="538"/>
        <v>nepildyti</v>
      </c>
      <c r="Q2469" s="135" t="str">
        <f t="shared" si="53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46"/>
        <v>0</v>
      </c>
      <c r="BH2469" s="54">
        <f t="shared" si="539"/>
        <v>0</v>
      </c>
      <c r="BI2469" s="54">
        <f t="shared" si="534"/>
        <v>0</v>
      </c>
      <c r="BJ2469" s="54">
        <f t="shared" si="547"/>
        <v>0</v>
      </c>
      <c r="BK2469" s="54">
        <f t="shared" si="535"/>
        <v>0</v>
      </c>
      <c r="BL2469" s="54">
        <f t="shared" si="540"/>
        <v>0</v>
      </c>
      <c r="BM2469" s="54">
        <f t="shared" si="541"/>
        <v>0</v>
      </c>
      <c r="BN2469" s="54" t="str">
        <f t="shared" si="542"/>
        <v>ne</v>
      </c>
      <c r="BO2469" s="54" t="str">
        <f t="shared" si="543"/>
        <v>ne</v>
      </c>
      <c r="BP2469" s="54" t="str">
        <f t="shared" si="543"/>
        <v>ne</v>
      </c>
      <c r="BQ2469" s="54" t="str">
        <f t="shared" si="544"/>
        <v>ne</v>
      </c>
      <c r="BR2469" s="54" t="str">
        <f t="shared" si="545"/>
        <v>ne</v>
      </c>
      <c r="BS2469" s="54" t="str">
        <f t="shared" si="536"/>
        <v>ne</v>
      </c>
    </row>
    <row r="2470" spans="2:71" x14ac:dyDescent="0.2">
      <c r="B2470" s="54" t="e">
        <f>VLOOKUP(E2470,'VPS1'!$J$10:$J$29,1,FALSE)</f>
        <v>#N/A</v>
      </c>
      <c r="C2470" s="131" t="str">
        <f t="shared" si="537"/>
        <v/>
      </c>
      <c r="D2470" s="132"/>
      <c r="E2470" s="132"/>
      <c r="F2470" s="55"/>
      <c r="G2470" s="132"/>
      <c r="H2470" s="132"/>
      <c r="I2470" s="132"/>
      <c r="J2470" s="132"/>
      <c r="K2470" s="132"/>
      <c r="L2470" s="133"/>
      <c r="M2470" s="134"/>
      <c r="N2470" s="132"/>
      <c r="O2470" s="132"/>
      <c r="P2470" s="134" t="str">
        <f t="shared" si="538"/>
        <v>nepildyti</v>
      </c>
      <c r="Q2470" s="135" t="str">
        <f t="shared" si="53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46"/>
        <v>0</v>
      </c>
      <c r="BH2470" s="54">
        <f t="shared" si="539"/>
        <v>0</v>
      </c>
      <c r="BI2470" s="54">
        <f t="shared" si="534"/>
        <v>0</v>
      </c>
      <c r="BJ2470" s="54">
        <f t="shared" si="547"/>
        <v>0</v>
      </c>
      <c r="BK2470" s="54">
        <f t="shared" si="535"/>
        <v>0</v>
      </c>
      <c r="BL2470" s="54">
        <f t="shared" si="540"/>
        <v>0</v>
      </c>
      <c r="BM2470" s="54">
        <f t="shared" si="541"/>
        <v>0</v>
      </c>
      <c r="BN2470" s="54" t="str">
        <f t="shared" si="542"/>
        <v>ne</v>
      </c>
      <c r="BO2470" s="54" t="str">
        <f t="shared" si="543"/>
        <v>ne</v>
      </c>
      <c r="BP2470" s="54" t="str">
        <f t="shared" si="543"/>
        <v>ne</v>
      </c>
      <c r="BQ2470" s="54" t="str">
        <f t="shared" si="544"/>
        <v>ne</v>
      </c>
      <c r="BR2470" s="54" t="str">
        <f t="shared" si="545"/>
        <v>ne</v>
      </c>
      <c r="BS2470" s="54" t="str">
        <f t="shared" si="536"/>
        <v>ne</v>
      </c>
    </row>
    <row r="2471" spans="2:71" x14ac:dyDescent="0.2">
      <c r="B2471" s="54" t="e">
        <f>VLOOKUP(E2471,'VPS1'!$J$10:$J$29,1,FALSE)</f>
        <v>#N/A</v>
      </c>
      <c r="C2471" s="131" t="str">
        <f t="shared" si="537"/>
        <v/>
      </c>
      <c r="D2471" s="132"/>
      <c r="E2471" s="132"/>
      <c r="F2471" s="55"/>
      <c r="G2471" s="132"/>
      <c r="H2471" s="132"/>
      <c r="I2471" s="132"/>
      <c r="J2471" s="132"/>
      <c r="K2471" s="132"/>
      <c r="L2471" s="133"/>
      <c r="M2471" s="134"/>
      <c r="N2471" s="132"/>
      <c r="O2471" s="132"/>
      <c r="P2471" s="134" t="str">
        <f t="shared" si="538"/>
        <v>nepildyti</v>
      </c>
      <c r="Q2471" s="135" t="str">
        <f t="shared" si="53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46"/>
        <v>0</v>
      </c>
      <c r="BH2471" s="54">
        <f t="shared" si="539"/>
        <v>0</v>
      </c>
      <c r="BI2471" s="54">
        <f t="shared" si="534"/>
        <v>0</v>
      </c>
      <c r="BJ2471" s="54">
        <f t="shared" si="547"/>
        <v>0</v>
      </c>
      <c r="BK2471" s="54">
        <f t="shared" si="535"/>
        <v>0</v>
      </c>
      <c r="BL2471" s="54">
        <f t="shared" si="540"/>
        <v>0</v>
      </c>
      <c r="BM2471" s="54">
        <f t="shared" si="541"/>
        <v>0</v>
      </c>
      <c r="BN2471" s="54" t="str">
        <f t="shared" si="542"/>
        <v>ne</v>
      </c>
      <c r="BO2471" s="54" t="str">
        <f t="shared" si="543"/>
        <v>ne</v>
      </c>
      <c r="BP2471" s="54" t="str">
        <f t="shared" si="543"/>
        <v>ne</v>
      </c>
      <c r="BQ2471" s="54" t="str">
        <f t="shared" si="544"/>
        <v>ne</v>
      </c>
      <c r="BR2471" s="54" t="str">
        <f t="shared" si="545"/>
        <v>ne</v>
      </c>
      <c r="BS2471" s="54" t="str">
        <f t="shared" si="536"/>
        <v>ne</v>
      </c>
    </row>
    <row r="2472" spans="2:71" x14ac:dyDescent="0.2">
      <c r="B2472" s="54" t="e">
        <f>VLOOKUP(E2472,'VPS1'!$J$10:$J$29,1,FALSE)</f>
        <v>#N/A</v>
      </c>
      <c r="C2472" s="131" t="str">
        <f t="shared" si="537"/>
        <v/>
      </c>
      <c r="D2472" s="132"/>
      <c r="E2472" s="132"/>
      <c r="F2472" s="55"/>
      <c r="G2472" s="132"/>
      <c r="H2472" s="132"/>
      <c r="I2472" s="132"/>
      <c r="J2472" s="132"/>
      <c r="K2472" s="132"/>
      <c r="L2472" s="133"/>
      <c r="M2472" s="134"/>
      <c r="N2472" s="132"/>
      <c r="O2472" s="132"/>
      <c r="P2472" s="134" t="str">
        <f t="shared" si="538"/>
        <v>nepildyti</v>
      </c>
      <c r="Q2472" s="135" t="str">
        <f t="shared" si="53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46"/>
        <v>0</v>
      </c>
      <c r="BH2472" s="54">
        <f t="shared" si="539"/>
        <v>0</v>
      </c>
      <c r="BI2472" s="54">
        <f t="shared" si="534"/>
        <v>0</v>
      </c>
      <c r="BJ2472" s="54">
        <f t="shared" si="547"/>
        <v>0</v>
      </c>
      <c r="BK2472" s="54">
        <f t="shared" si="535"/>
        <v>0</v>
      </c>
      <c r="BL2472" s="54">
        <f t="shared" si="540"/>
        <v>0</v>
      </c>
      <c r="BM2472" s="54">
        <f t="shared" si="541"/>
        <v>0</v>
      </c>
      <c r="BN2472" s="54" t="str">
        <f t="shared" si="542"/>
        <v>ne</v>
      </c>
      <c r="BO2472" s="54" t="str">
        <f t="shared" si="543"/>
        <v>ne</v>
      </c>
      <c r="BP2472" s="54" t="str">
        <f t="shared" si="543"/>
        <v>ne</v>
      </c>
      <c r="BQ2472" s="54" t="str">
        <f t="shared" si="544"/>
        <v>ne</v>
      </c>
      <c r="BR2472" s="54" t="str">
        <f t="shared" si="545"/>
        <v>ne</v>
      </c>
      <c r="BS2472" s="54" t="str">
        <f t="shared" si="536"/>
        <v>ne</v>
      </c>
    </row>
    <row r="2473" spans="2:71" x14ac:dyDescent="0.2">
      <c r="B2473" s="54" t="e">
        <f>VLOOKUP(E2473,'VPS1'!$J$10:$J$29,1,FALSE)</f>
        <v>#N/A</v>
      </c>
      <c r="C2473" s="131" t="str">
        <f t="shared" si="537"/>
        <v/>
      </c>
      <c r="D2473" s="132"/>
      <c r="E2473" s="132"/>
      <c r="F2473" s="55"/>
      <c r="G2473" s="132"/>
      <c r="H2473" s="132"/>
      <c r="I2473" s="132"/>
      <c r="J2473" s="132"/>
      <c r="K2473" s="132"/>
      <c r="L2473" s="133"/>
      <c r="M2473" s="134"/>
      <c r="N2473" s="132"/>
      <c r="O2473" s="132"/>
      <c r="P2473" s="134" t="str">
        <f t="shared" si="538"/>
        <v>nepildyti</v>
      </c>
      <c r="Q2473" s="135" t="str">
        <f t="shared" si="53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46"/>
        <v>0</v>
      </c>
      <c r="BH2473" s="54">
        <f t="shared" si="539"/>
        <v>0</v>
      </c>
      <c r="BI2473" s="54">
        <f t="shared" si="534"/>
        <v>0</v>
      </c>
      <c r="BJ2473" s="54">
        <f t="shared" si="547"/>
        <v>0</v>
      </c>
      <c r="BK2473" s="54">
        <f t="shared" si="535"/>
        <v>0</v>
      </c>
      <c r="BL2473" s="54">
        <f t="shared" si="540"/>
        <v>0</v>
      </c>
      <c r="BM2473" s="54">
        <f t="shared" si="541"/>
        <v>0</v>
      </c>
      <c r="BN2473" s="54" t="str">
        <f t="shared" si="542"/>
        <v>ne</v>
      </c>
      <c r="BO2473" s="54" t="str">
        <f t="shared" si="543"/>
        <v>ne</v>
      </c>
      <c r="BP2473" s="54" t="str">
        <f t="shared" si="543"/>
        <v>ne</v>
      </c>
      <c r="BQ2473" s="54" t="str">
        <f t="shared" si="544"/>
        <v>ne</v>
      </c>
      <c r="BR2473" s="54" t="str">
        <f t="shared" si="545"/>
        <v>ne</v>
      </c>
      <c r="BS2473" s="54" t="str">
        <f t="shared" si="536"/>
        <v>ne</v>
      </c>
    </row>
    <row r="2474" spans="2:71" x14ac:dyDescent="0.2">
      <c r="B2474" s="54" t="e">
        <f>VLOOKUP(E2474,'VPS1'!$J$10:$J$29,1,FALSE)</f>
        <v>#N/A</v>
      </c>
      <c r="C2474" s="131" t="str">
        <f t="shared" si="537"/>
        <v/>
      </c>
      <c r="D2474" s="132"/>
      <c r="E2474" s="132"/>
      <c r="F2474" s="55"/>
      <c r="G2474" s="132"/>
      <c r="H2474" s="132"/>
      <c r="I2474" s="132"/>
      <c r="J2474" s="132"/>
      <c r="K2474" s="132"/>
      <c r="L2474" s="133"/>
      <c r="M2474" s="134"/>
      <c r="N2474" s="132"/>
      <c r="O2474" s="132"/>
      <c r="P2474" s="134" t="str">
        <f t="shared" si="538"/>
        <v>nepildyti</v>
      </c>
      <c r="Q2474" s="135" t="str">
        <f t="shared" si="53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46"/>
        <v>0</v>
      </c>
      <c r="BH2474" s="54">
        <f t="shared" si="539"/>
        <v>0</v>
      </c>
      <c r="BI2474" s="54">
        <f t="shared" si="534"/>
        <v>0</v>
      </c>
      <c r="BJ2474" s="54">
        <f t="shared" si="547"/>
        <v>0</v>
      </c>
      <c r="BK2474" s="54">
        <f t="shared" si="535"/>
        <v>0</v>
      </c>
      <c r="BL2474" s="54">
        <f t="shared" si="540"/>
        <v>0</v>
      </c>
      <c r="BM2474" s="54">
        <f t="shared" si="541"/>
        <v>0</v>
      </c>
      <c r="BN2474" s="54" t="str">
        <f t="shared" si="542"/>
        <v>ne</v>
      </c>
      <c r="BO2474" s="54" t="str">
        <f t="shared" si="543"/>
        <v>ne</v>
      </c>
      <c r="BP2474" s="54" t="str">
        <f t="shared" si="543"/>
        <v>ne</v>
      </c>
      <c r="BQ2474" s="54" t="str">
        <f t="shared" si="544"/>
        <v>ne</v>
      </c>
      <c r="BR2474" s="54" t="str">
        <f t="shared" si="545"/>
        <v>ne</v>
      </c>
      <c r="BS2474" s="54" t="str">
        <f t="shared" si="536"/>
        <v>ne</v>
      </c>
    </row>
    <row r="2475" spans="2:71" x14ac:dyDescent="0.2">
      <c r="B2475" s="54" t="e">
        <f>VLOOKUP(E2475,'VPS1'!$J$10:$J$29,1,FALSE)</f>
        <v>#N/A</v>
      </c>
      <c r="C2475" s="131" t="str">
        <f t="shared" si="537"/>
        <v/>
      </c>
      <c r="D2475" s="132"/>
      <c r="E2475" s="132"/>
      <c r="F2475" s="55"/>
      <c r="G2475" s="132"/>
      <c r="H2475" s="132"/>
      <c r="I2475" s="132"/>
      <c r="J2475" s="132"/>
      <c r="K2475" s="132"/>
      <c r="L2475" s="133"/>
      <c r="M2475" s="134"/>
      <c r="N2475" s="132"/>
      <c r="O2475" s="132"/>
      <c r="P2475" s="134" t="str">
        <f t="shared" si="538"/>
        <v>nepildyti</v>
      </c>
      <c r="Q2475" s="135" t="str">
        <f t="shared" si="53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46"/>
        <v>0</v>
      </c>
      <c r="BH2475" s="54">
        <f t="shared" si="539"/>
        <v>0</v>
      </c>
      <c r="BI2475" s="54">
        <f t="shared" si="534"/>
        <v>0</v>
      </c>
      <c r="BJ2475" s="54">
        <f t="shared" si="547"/>
        <v>0</v>
      </c>
      <c r="BK2475" s="54">
        <f t="shared" si="535"/>
        <v>0</v>
      </c>
      <c r="BL2475" s="54">
        <f t="shared" si="540"/>
        <v>0</v>
      </c>
      <c r="BM2475" s="54">
        <f t="shared" si="541"/>
        <v>0</v>
      </c>
      <c r="BN2475" s="54" t="str">
        <f t="shared" si="542"/>
        <v>ne</v>
      </c>
      <c r="BO2475" s="54" t="str">
        <f t="shared" si="543"/>
        <v>ne</v>
      </c>
      <c r="BP2475" s="54" t="str">
        <f t="shared" si="543"/>
        <v>ne</v>
      </c>
      <c r="BQ2475" s="54" t="str">
        <f t="shared" si="544"/>
        <v>ne</v>
      </c>
      <c r="BR2475" s="54" t="str">
        <f t="shared" si="545"/>
        <v>ne</v>
      </c>
      <c r="BS2475" s="54" t="str">
        <f t="shared" si="536"/>
        <v>ne</v>
      </c>
    </row>
    <row r="2476" spans="2:71" x14ac:dyDescent="0.2">
      <c r="B2476" s="54" t="e">
        <f>VLOOKUP(E2476,'VPS1'!$J$10:$J$29,1,FALSE)</f>
        <v>#N/A</v>
      </c>
      <c r="C2476" s="131" t="str">
        <f t="shared" si="537"/>
        <v/>
      </c>
      <c r="D2476" s="132"/>
      <c r="E2476" s="132"/>
      <c r="F2476" s="55"/>
      <c r="G2476" s="132"/>
      <c r="H2476" s="132"/>
      <c r="I2476" s="132"/>
      <c r="J2476" s="132"/>
      <c r="K2476" s="132"/>
      <c r="L2476" s="133"/>
      <c r="M2476" s="134"/>
      <c r="N2476" s="132"/>
      <c r="O2476" s="132"/>
      <c r="P2476" s="134" t="str">
        <f t="shared" si="538"/>
        <v>nepildyti</v>
      </c>
      <c r="Q2476" s="135" t="str">
        <f t="shared" si="53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46"/>
        <v>0</v>
      </c>
      <c r="BH2476" s="54">
        <f t="shared" si="539"/>
        <v>0</v>
      </c>
      <c r="BI2476" s="54">
        <f t="shared" si="534"/>
        <v>0</v>
      </c>
      <c r="BJ2476" s="54">
        <f t="shared" si="547"/>
        <v>0</v>
      </c>
      <c r="BK2476" s="54">
        <f t="shared" si="535"/>
        <v>0</v>
      </c>
      <c r="BL2476" s="54">
        <f t="shared" si="540"/>
        <v>0</v>
      </c>
      <c r="BM2476" s="54">
        <f t="shared" si="541"/>
        <v>0</v>
      </c>
      <c r="BN2476" s="54" t="str">
        <f t="shared" si="542"/>
        <v>ne</v>
      </c>
      <c r="BO2476" s="54" t="str">
        <f t="shared" si="543"/>
        <v>ne</v>
      </c>
      <c r="BP2476" s="54" t="str">
        <f t="shared" si="543"/>
        <v>ne</v>
      </c>
      <c r="BQ2476" s="54" t="str">
        <f t="shared" si="544"/>
        <v>ne</v>
      </c>
      <c r="BR2476" s="54" t="str">
        <f t="shared" si="545"/>
        <v>ne</v>
      </c>
      <c r="BS2476" s="54" t="str">
        <f t="shared" si="536"/>
        <v>ne</v>
      </c>
    </row>
    <row r="2477" spans="2:71" x14ac:dyDescent="0.2">
      <c r="B2477" s="54" t="e">
        <f>VLOOKUP(E2477,'VPS1'!$J$10:$J$29,1,FALSE)</f>
        <v>#N/A</v>
      </c>
      <c r="C2477" s="131" t="str">
        <f t="shared" si="537"/>
        <v/>
      </c>
      <c r="D2477" s="132"/>
      <c r="E2477" s="132"/>
      <c r="F2477" s="55"/>
      <c r="G2477" s="132"/>
      <c r="H2477" s="132"/>
      <c r="I2477" s="132"/>
      <c r="J2477" s="132"/>
      <c r="K2477" s="132"/>
      <c r="L2477" s="133"/>
      <c r="M2477" s="134"/>
      <c r="N2477" s="132"/>
      <c r="O2477" s="132"/>
      <c r="P2477" s="134" t="str">
        <f t="shared" si="538"/>
        <v>nepildyti</v>
      </c>
      <c r="Q2477" s="135" t="str">
        <f t="shared" si="53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46"/>
        <v>0</v>
      </c>
      <c r="BH2477" s="54">
        <f t="shared" si="539"/>
        <v>0</v>
      </c>
      <c r="BI2477" s="54">
        <f t="shared" si="534"/>
        <v>0</v>
      </c>
      <c r="BJ2477" s="54">
        <f t="shared" si="547"/>
        <v>0</v>
      </c>
      <c r="BK2477" s="54">
        <f t="shared" si="535"/>
        <v>0</v>
      </c>
      <c r="BL2477" s="54">
        <f t="shared" si="540"/>
        <v>0</v>
      </c>
      <c r="BM2477" s="54">
        <f t="shared" si="541"/>
        <v>0</v>
      </c>
      <c r="BN2477" s="54" t="str">
        <f t="shared" si="542"/>
        <v>ne</v>
      </c>
      <c r="BO2477" s="54" t="str">
        <f t="shared" si="543"/>
        <v>ne</v>
      </c>
      <c r="BP2477" s="54" t="str">
        <f t="shared" si="543"/>
        <v>ne</v>
      </c>
      <c r="BQ2477" s="54" t="str">
        <f t="shared" si="544"/>
        <v>ne</v>
      </c>
      <c r="BR2477" s="54" t="str">
        <f t="shared" si="545"/>
        <v>ne</v>
      </c>
      <c r="BS2477" s="54" t="str">
        <f t="shared" si="536"/>
        <v>ne</v>
      </c>
    </row>
    <row r="2478" spans="2:71" x14ac:dyDescent="0.2">
      <c r="B2478" s="54" t="e">
        <f>VLOOKUP(E2478,'VPS1'!$J$10:$J$29,1,FALSE)</f>
        <v>#N/A</v>
      </c>
      <c r="C2478" s="131" t="str">
        <f t="shared" si="537"/>
        <v/>
      </c>
      <c r="D2478" s="132"/>
      <c r="E2478" s="132"/>
      <c r="F2478" s="55"/>
      <c r="G2478" s="132"/>
      <c r="H2478" s="132"/>
      <c r="I2478" s="132"/>
      <c r="J2478" s="132"/>
      <c r="K2478" s="132"/>
      <c r="L2478" s="133"/>
      <c r="M2478" s="134"/>
      <c r="N2478" s="132"/>
      <c r="O2478" s="132"/>
      <c r="P2478" s="134" t="str">
        <f t="shared" si="538"/>
        <v>nepildyti</v>
      </c>
      <c r="Q2478" s="135" t="str">
        <f t="shared" si="53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46"/>
        <v>0</v>
      </c>
      <c r="BH2478" s="54">
        <f t="shared" si="539"/>
        <v>0</v>
      </c>
      <c r="BI2478" s="54">
        <f t="shared" si="534"/>
        <v>0</v>
      </c>
      <c r="BJ2478" s="54">
        <f t="shared" si="547"/>
        <v>0</v>
      </c>
      <c r="BK2478" s="54">
        <f t="shared" si="535"/>
        <v>0</v>
      </c>
      <c r="BL2478" s="54">
        <f t="shared" si="540"/>
        <v>0</v>
      </c>
      <c r="BM2478" s="54">
        <f t="shared" si="541"/>
        <v>0</v>
      </c>
      <c r="BN2478" s="54" t="str">
        <f t="shared" si="542"/>
        <v>ne</v>
      </c>
      <c r="BO2478" s="54" t="str">
        <f t="shared" si="543"/>
        <v>ne</v>
      </c>
      <c r="BP2478" s="54" t="str">
        <f t="shared" si="543"/>
        <v>ne</v>
      </c>
      <c r="BQ2478" s="54" t="str">
        <f t="shared" si="544"/>
        <v>ne</v>
      </c>
      <c r="BR2478" s="54" t="str">
        <f t="shared" si="545"/>
        <v>ne</v>
      </c>
      <c r="BS2478" s="54" t="str">
        <f t="shared" si="536"/>
        <v>ne</v>
      </c>
    </row>
    <row r="2479" spans="2:71" x14ac:dyDescent="0.2">
      <c r="B2479" s="54" t="e">
        <f>VLOOKUP(E2479,'VPS1'!$J$10:$J$29,1,FALSE)</f>
        <v>#N/A</v>
      </c>
      <c r="C2479" s="131" t="str">
        <f t="shared" si="537"/>
        <v/>
      </c>
      <c r="D2479" s="132"/>
      <c r="E2479" s="132"/>
      <c r="F2479" s="55"/>
      <c r="G2479" s="132"/>
      <c r="H2479" s="132"/>
      <c r="I2479" s="132"/>
      <c r="J2479" s="132"/>
      <c r="K2479" s="132"/>
      <c r="L2479" s="133"/>
      <c r="M2479" s="134"/>
      <c r="N2479" s="132"/>
      <c r="O2479" s="132"/>
      <c r="P2479" s="134" t="str">
        <f t="shared" si="538"/>
        <v>nepildyti</v>
      </c>
      <c r="Q2479" s="135" t="str">
        <f t="shared" si="53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46"/>
        <v>0</v>
      </c>
      <c r="BH2479" s="54">
        <f t="shared" si="539"/>
        <v>0</v>
      </c>
      <c r="BI2479" s="54">
        <f t="shared" si="534"/>
        <v>0</v>
      </c>
      <c r="BJ2479" s="54">
        <f t="shared" si="547"/>
        <v>0</v>
      </c>
      <c r="BK2479" s="54">
        <f t="shared" si="535"/>
        <v>0</v>
      </c>
      <c r="BL2479" s="54">
        <f t="shared" si="540"/>
        <v>0</v>
      </c>
      <c r="BM2479" s="54">
        <f t="shared" si="541"/>
        <v>0</v>
      </c>
      <c r="BN2479" s="54" t="str">
        <f t="shared" si="542"/>
        <v>ne</v>
      </c>
      <c r="BO2479" s="54" t="str">
        <f t="shared" si="543"/>
        <v>ne</v>
      </c>
      <c r="BP2479" s="54" t="str">
        <f t="shared" si="543"/>
        <v>ne</v>
      </c>
      <c r="BQ2479" s="54" t="str">
        <f t="shared" si="544"/>
        <v>ne</v>
      </c>
      <c r="BR2479" s="54" t="str">
        <f t="shared" si="545"/>
        <v>ne</v>
      </c>
      <c r="BS2479" s="54" t="str">
        <f t="shared" si="536"/>
        <v>ne</v>
      </c>
    </row>
    <row r="2480" spans="2:71" x14ac:dyDescent="0.2">
      <c r="B2480" s="54" t="e">
        <f>VLOOKUP(E2480,'VPS1'!$J$10:$J$29,1,FALSE)</f>
        <v>#N/A</v>
      </c>
      <c r="C2480" s="131" t="str">
        <f t="shared" si="537"/>
        <v/>
      </c>
      <c r="D2480" s="132"/>
      <c r="E2480" s="132"/>
      <c r="F2480" s="55"/>
      <c r="G2480" s="132"/>
      <c r="H2480" s="132"/>
      <c r="I2480" s="132"/>
      <c r="J2480" s="132"/>
      <c r="K2480" s="132"/>
      <c r="L2480" s="133"/>
      <c r="M2480" s="134"/>
      <c r="N2480" s="132"/>
      <c r="O2480" s="132"/>
      <c r="P2480" s="134" t="str">
        <f t="shared" si="538"/>
        <v>nepildyti</v>
      </c>
      <c r="Q2480" s="135" t="str">
        <f t="shared" si="53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46"/>
        <v>0</v>
      </c>
      <c r="BH2480" s="54">
        <f t="shared" si="539"/>
        <v>0</v>
      </c>
      <c r="BI2480" s="54">
        <f t="shared" si="534"/>
        <v>0</v>
      </c>
      <c r="BJ2480" s="54">
        <f t="shared" si="547"/>
        <v>0</v>
      </c>
      <c r="BK2480" s="54">
        <f t="shared" si="535"/>
        <v>0</v>
      </c>
      <c r="BL2480" s="54">
        <f t="shared" si="540"/>
        <v>0</v>
      </c>
      <c r="BM2480" s="54">
        <f t="shared" si="541"/>
        <v>0</v>
      </c>
      <c r="BN2480" s="54" t="str">
        <f t="shared" si="542"/>
        <v>ne</v>
      </c>
      <c r="BO2480" s="54" t="str">
        <f t="shared" si="543"/>
        <v>ne</v>
      </c>
      <c r="BP2480" s="54" t="str">
        <f t="shared" si="543"/>
        <v>ne</v>
      </c>
      <c r="BQ2480" s="54" t="str">
        <f t="shared" si="544"/>
        <v>ne</v>
      </c>
      <c r="BR2480" s="54" t="str">
        <f t="shared" si="545"/>
        <v>ne</v>
      </c>
      <c r="BS2480" s="54" t="str">
        <f t="shared" si="536"/>
        <v>ne</v>
      </c>
    </row>
    <row r="2481" spans="2:71" x14ac:dyDescent="0.2">
      <c r="B2481" s="54" t="e">
        <f>VLOOKUP(E2481,'VPS1'!$J$10:$J$29,1,FALSE)</f>
        <v>#N/A</v>
      </c>
      <c r="C2481" s="131" t="str">
        <f t="shared" si="537"/>
        <v/>
      </c>
      <c r="D2481" s="132"/>
      <c r="E2481" s="132"/>
      <c r="F2481" s="55"/>
      <c r="G2481" s="132"/>
      <c r="H2481" s="132"/>
      <c r="I2481" s="132"/>
      <c r="J2481" s="132"/>
      <c r="K2481" s="132"/>
      <c r="L2481" s="133"/>
      <c r="M2481" s="134"/>
      <c r="N2481" s="132"/>
      <c r="O2481" s="132"/>
      <c r="P2481" s="134" t="str">
        <f t="shared" si="538"/>
        <v>nepildyti</v>
      </c>
      <c r="Q2481" s="135" t="str">
        <f t="shared" si="53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46"/>
        <v>0</v>
      </c>
      <c r="BH2481" s="54">
        <f t="shared" si="539"/>
        <v>0</v>
      </c>
      <c r="BI2481" s="54">
        <f t="shared" si="534"/>
        <v>0</v>
      </c>
      <c r="BJ2481" s="54">
        <f t="shared" si="547"/>
        <v>0</v>
      </c>
      <c r="BK2481" s="54">
        <f t="shared" si="535"/>
        <v>0</v>
      </c>
      <c r="BL2481" s="54">
        <f t="shared" si="540"/>
        <v>0</v>
      </c>
      <c r="BM2481" s="54">
        <f t="shared" si="541"/>
        <v>0</v>
      </c>
      <c r="BN2481" s="54" t="str">
        <f t="shared" si="542"/>
        <v>ne</v>
      </c>
      <c r="BO2481" s="54" t="str">
        <f t="shared" si="543"/>
        <v>ne</v>
      </c>
      <c r="BP2481" s="54" t="str">
        <f t="shared" si="543"/>
        <v>ne</v>
      </c>
      <c r="BQ2481" s="54" t="str">
        <f t="shared" si="544"/>
        <v>ne</v>
      </c>
      <c r="BR2481" s="54" t="str">
        <f t="shared" si="545"/>
        <v>ne</v>
      </c>
      <c r="BS2481" s="54" t="str">
        <f t="shared" si="536"/>
        <v>ne</v>
      </c>
    </row>
    <row r="2482" spans="2:71" x14ac:dyDescent="0.2">
      <c r="B2482" s="54" t="e">
        <f>VLOOKUP(E2482,'VPS1'!$J$10:$J$29,1,FALSE)</f>
        <v>#N/A</v>
      </c>
      <c r="C2482" s="131" t="str">
        <f t="shared" si="537"/>
        <v/>
      </c>
      <c r="D2482" s="132"/>
      <c r="E2482" s="132"/>
      <c r="F2482" s="55"/>
      <c r="G2482" s="132"/>
      <c r="H2482" s="132"/>
      <c r="I2482" s="132"/>
      <c r="J2482" s="132"/>
      <c r="K2482" s="132"/>
      <c r="L2482" s="133"/>
      <c r="M2482" s="134"/>
      <c r="N2482" s="132"/>
      <c r="O2482" s="132"/>
      <c r="P2482" s="134" t="str">
        <f t="shared" si="538"/>
        <v>nepildyti</v>
      </c>
      <c r="Q2482" s="135" t="str">
        <f t="shared" si="53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46"/>
        <v>0</v>
      </c>
      <c r="BH2482" s="54">
        <f t="shared" si="539"/>
        <v>0</v>
      </c>
      <c r="BI2482" s="54">
        <f t="shared" si="534"/>
        <v>0</v>
      </c>
      <c r="BJ2482" s="54">
        <f t="shared" si="547"/>
        <v>0</v>
      </c>
      <c r="BK2482" s="54">
        <f t="shared" si="535"/>
        <v>0</v>
      </c>
      <c r="BL2482" s="54">
        <f t="shared" si="540"/>
        <v>0</v>
      </c>
      <c r="BM2482" s="54">
        <f t="shared" si="541"/>
        <v>0</v>
      </c>
      <c r="BN2482" s="54" t="str">
        <f t="shared" si="542"/>
        <v>ne</v>
      </c>
      <c r="BO2482" s="54" t="str">
        <f t="shared" si="543"/>
        <v>ne</v>
      </c>
      <c r="BP2482" s="54" t="str">
        <f t="shared" si="543"/>
        <v>ne</v>
      </c>
      <c r="BQ2482" s="54" t="str">
        <f t="shared" si="544"/>
        <v>ne</v>
      </c>
      <c r="BR2482" s="54" t="str">
        <f t="shared" si="545"/>
        <v>ne</v>
      </c>
      <c r="BS2482" s="54" t="str">
        <f t="shared" si="536"/>
        <v>ne</v>
      </c>
    </row>
    <row r="2483" spans="2:71" x14ac:dyDescent="0.2">
      <c r="B2483" s="54" t="e">
        <f>VLOOKUP(E2483,'VPS1'!$J$10:$J$29,1,FALSE)</f>
        <v>#N/A</v>
      </c>
      <c r="C2483" s="131" t="str">
        <f t="shared" si="537"/>
        <v/>
      </c>
      <c r="D2483" s="132"/>
      <c r="E2483" s="132"/>
      <c r="F2483" s="55"/>
      <c r="G2483" s="132"/>
      <c r="H2483" s="132"/>
      <c r="I2483" s="132"/>
      <c r="J2483" s="132"/>
      <c r="K2483" s="132"/>
      <c r="L2483" s="133"/>
      <c r="M2483" s="134"/>
      <c r="N2483" s="132"/>
      <c r="O2483" s="132"/>
      <c r="P2483" s="134" t="str">
        <f t="shared" si="538"/>
        <v>nepildyti</v>
      </c>
      <c r="Q2483" s="135" t="str">
        <f t="shared" si="53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46"/>
        <v>0</v>
      </c>
      <c r="BH2483" s="54">
        <f t="shared" si="539"/>
        <v>0</v>
      </c>
      <c r="BI2483" s="54">
        <f t="shared" si="534"/>
        <v>0</v>
      </c>
      <c r="BJ2483" s="54">
        <f t="shared" si="547"/>
        <v>0</v>
      </c>
      <c r="BK2483" s="54">
        <f t="shared" si="535"/>
        <v>0</v>
      </c>
      <c r="BL2483" s="54">
        <f t="shared" si="540"/>
        <v>0</v>
      </c>
      <c r="BM2483" s="54">
        <f t="shared" si="541"/>
        <v>0</v>
      </c>
      <c r="BN2483" s="54" t="str">
        <f t="shared" si="542"/>
        <v>ne</v>
      </c>
      <c r="BO2483" s="54" t="str">
        <f t="shared" si="543"/>
        <v>ne</v>
      </c>
      <c r="BP2483" s="54" t="str">
        <f t="shared" si="543"/>
        <v>ne</v>
      </c>
      <c r="BQ2483" s="54" t="str">
        <f t="shared" si="544"/>
        <v>ne</v>
      </c>
      <c r="BR2483" s="54" t="str">
        <f t="shared" si="545"/>
        <v>ne</v>
      </c>
      <c r="BS2483" s="54" t="str">
        <f t="shared" si="536"/>
        <v>ne</v>
      </c>
    </row>
    <row r="2484" spans="2:71" x14ac:dyDescent="0.2">
      <c r="B2484" s="54" t="e">
        <f>VLOOKUP(E2484,'VPS1'!$J$10:$J$29,1,FALSE)</f>
        <v>#N/A</v>
      </c>
      <c r="C2484" s="131" t="str">
        <f t="shared" si="537"/>
        <v/>
      </c>
      <c r="D2484" s="132"/>
      <c r="E2484" s="132"/>
      <c r="F2484" s="55"/>
      <c r="G2484" s="132"/>
      <c r="H2484" s="132"/>
      <c r="I2484" s="132"/>
      <c r="J2484" s="132"/>
      <c r="K2484" s="132"/>
      <c r="L2484" s="133"/>
      <c r="M2484" s="134"/>
      <c r="N2484" s="132"/>
      <c r="O2484" s="132"/>
      <c r="P2484" s="134" t="str">
        <f t="shared" si="538"/>
        <v>nepildyti</v>
      </c>
      <c r="Q2484" s="135" t="str">
        <f t="shared" si="53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46"/>
        <v>0</v>
      </c>
      <c r="BH2484" s="54">
        <f t="shared" si="539"/>
        <v>0</v>
      </c>
      <c r="BI2484" s="54">
        <f t="shared" si="534"/>
        <v>0</v>
      </c>
      <c r="BJ2484" s="54">
        <f t="shared" si="547"/>
        <v>0</v>
      </c>
      <c r="BK2484" s="54">
        <f t="shared" si="535"/>
        <v>0</v>
      </c>
      <c r="BL2484" s="54">
        <f t="shared" si="540"/>
        <v>0</v>
      </c>
      <c r="BM2484" s="54">
        <f t="shared" si="541"/>
        <v>0</v>
      </c>
      <c r="BN2484" s="54" t="str">
        <f t="shared" si="542"/>
        <v>ne</v>
      </c>
      <c r="BO2484" s="54" t="str">
        <f t="shared" si="543"/>
        <v>ne</v>
      </c>
      <c r="BP2484" s="54" t="str">
        <f t="shared" si="543"/>
        <v>ne</v>
      </c>
      <c r="BQ2484" s="54" t="str">
        <f t="shared" si="544"/>
        <v>ne</v>
      </c>
      <c r="BR2484" s="54" t="str">
        <f t="shared" si="545"/>
        <v>ne</v>
      </c>
      <c r="BS2484" s="54" t="str">
        <f t="shared" si="536"/>
        <v>ne</v>
      </c>
    </row>
    <row r="2485" spans="2:71" x14ac:dyDescent="0.2">
      <c r="B2485" s="54" t="e">
        <f>VLOOKUP(E2485,'VPS1'!$J$10:$J$29,1,FALSE)</f>
        <v>#N/A</v>
      </c>
      <c r="C2485" s="131" t="str">
        <f t="shared" si="537"/>
        <v/>
      </c>
      <c r="D2485" s="132"/>
      <c r="E2485" s="132"/>
      <c r="F2485" s="55"/>
      <c r="G2485" s="132"/>
      <c r="H2485" s="132"/>
      <c r="I2485" s="132"/>
      <c r="J2485" s="132"/>
      <c r="K2485" s="132"/>
      <c r="L2485" s="133"/>
      <c r="M2485" s="134"/>
      <c r="N2485" s="132"/>
      <c r="O2485" s="132"/>
      <c r="P2485" s="134" t="str">
        <f t="shared" si="538"/>
        <v>nepildyti</v>
      </c>
      <c r="Q2485" s="135" t="str">
        <f t="shared" si="53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46"/>
        <v>0</v>
      </c>
      <c r="BH2485" s="54">
        <f t="shared" si="539"/>
        <v>0</v>
      </c>
      <c r="BI2485" s="54">
        <f t="shared" si="534"/>
        <v>0</v>
      </c>
      <c r="BJ2485" s="54">
        <f t="shared" si="547"/>
        <v>0</v>
      </c>
      <c r="BK2485" s="54">
        <f t="shared" si="535"/>
        <v>0</v>
      </c>
      <c r="BL2485" s="54">
        <f t="shared" si="540"/>
        <v>0</v>
      </c>
      <c r="BM2485" s="54">
        <f t="shared" si="541"/>
        <v>0</v>
      </c>
      <c r="BN2485" s="54" t="str">
        <f t="shared" si="542"/>
        <v>ne</v>
      </c>
      <c r="BO2485" s="54" t="str">
        <f t="shared" si="543"/>
        <v>ne</v>
      </c>
      <c r="BP2485" s="54" t="str">
        <f t="shared" si="543"/>
        <v>ne</v>
      </c>
      <c r="BQ2485" s="54" t="str">
        <f t="shared" si="544"/>
        <v>ne</v>
      </c>
      <c r="BR2485" s="54" t="str">
        <f t="shared" si="545"/>
        <v>ne</v>
      </c>
      <c r="BS2485" s="54" t="str">
        <f t="shared" si="536"/>
        <v>ne</v>
      </c>
    </row>
    <row r="2486" spans="2:71" x14ac:dyDescent="0.2">
      <c r="B2486" s="54" t="e">
        <f>VLOOKUP(E2486,'VPS1'!$J$10:$J$29,1,FALSE)</f>
        <v>#N/A</v>
      </c>
      <c r="C2486" s="131" t="str">
        <f t="shared" si="537"/>
        <v/>
      </c>
      <c r="D2486" s="132"/>
      <c r="E2486" s="132"/>
      <c r="F2486" s="55"/>
      <c r="G2486" s="132"/>
      <c r="H2486" s="132"/>
      <c r="I2486" s="132"/>
      <c r="J2486" s="132"/>
      <c r="K2486" s="132"/>
      <c r="L2486" s="133"/>
      <c r="M2486" s="134"/>
      <c r="N2486" s="132"/>
      <c r="O2486" s="132"/>
      <c r="P2486" s="134" t="str">
        <f t="shared" si="538"/>
        <v>nepildyti</v>
      </c>
      <c r="Q2486" s="135" t="str">
        <f t="shared" si="53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46"/>
        <v>0</v>
      </c>
      <c r="BH2486" s="54">
        <f t="shared" si="539"/>
        <v>0</v>
      </c>
      <c r="BI2486" s="54">
        <f t="shared" si="534"/>
        <v>0</v>
      </c>
      <c r="BJ2486" s="54">
        <f t="shared" si="547"/>
        <v>0</v>
      </c>
      <c r="BK2486" s="54">
        <f t="shared" si="535"/>
        <v>0</v>
      </c>
      <c r="BL2486" s="54">
        <f t="shared" si="540"/>
        <v>0</v>
      </c>
      <c r="BM2486" s="54">
        <f t="shared" si="541"/>
        <v>0</v>
      </c>
      <c r="BN2486" s="54" t="str">
        <f t="shared" si="542"/>
        <v>ne</v>
      </c>
      <c r="BO2486" s="54" t="str">
        <f t="shared" si="543"/>
        <v>ne</v>
      </c>
      <c r="BP2486" s="54" t="str">
        <f t="shared" si="543"/>
        <v>ne</v>
      </c>
      <c r="BQ2486" s="54" t="str">
        <f t="shared" si="544"/>
        <v>ne</v>
      </c>
      <c r="BR2486" s="54" t="str">
        <f t="shared" si="545"/>
        <v>ne</v>
      </c>
      <c r="BS2486" s="54" t="str">
        <f t="shared" si="536"/>
        <v>ne</v>
      </c>
    </row>
    <row r="2487" spans="2:71" x14ac:dyDescent="0.2">
      <c r="B2487" s="54" t="e">
        <f>VLOOKUP(E2487,'VPS1'!$J$10:$J$29,1,FALSE)</f>
        <v>#N/A</v>
      </c>
      <c r="C2487" s="131" t="str">
        <f t="shared" si="537"/>
        <v/>
      </c>
      <c r="D2487" s="132"/>
      <c r="E2487" s="132"/>
      <c r="F2487" s="55"/>
      <c r="G2487" s="132"/>
      <c r="H2487" s="132"/>
      <c r="I2487" s="132"/>
      <c r="J2487" s="132"/>
      <c r="K2487" s="132"/>
      <c r="L2487" s="133"/>
      <c r="M2487" s="134"/>
      <c r="N2487" s="132"/>
      <c r="O2487" s="132"/>
      <c r="P2487" s="134" t="str">
        <f t="shared" si="538"/>
        <v>nepildyti</v>
      </c>
      <c r="Q2487" s="135" t="str">
        <f t="shared" si="53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46"/>
        <v>0</v>
      </c>
      <c r="BH2487" s="54">
        <f t="shared" si="539"/>
        <v>0</v>
      </c>
      <c r="BI2487" s="54">
        <f t="shared" si="534"/>
        <v>0</v>
      </c>
      <c r="BJ2487" s="54">
        <f t="shared" si="547"/>
        <v>0</v>
      </c>
      <c r="BK2487" s="54">
        <f t="shared" si="535"/>
        <v>0</v>
      </c>
      <c r="BL2487" s="54">
        <f t="shared" si="540"/>
        <v>0</v>
      </c>
      <c r="BM2487" s="54">
        <f t="shared" si="541"/>
        <v>0</v>
      </c>
      <c r="BN2487" s="54" t="str">
        <f t="shared" si="542"/>
        <v>ne</v>
      </c>
      <c r="BO2487" s="54" t="str">
        <f t="shared" si="543"/>
        <v>ne</v>
      </c>
      <c r="BP2487" s="54" t="str">
        <f t="shared" si="543"/>
        <v>ne</v>
      </c>
      <c r="BQ2487" s="54" t="str">
        <f t="shared" si="544"/>
        <v>ne</v>
      </c>
      <c r="BR2487" s="54" t="str">
        <f t="shared" si="545"/>
        <v>ne</v>
      </c>
      <c r="BS2487" s="54" t="str">
        <f t="shared" si="536"/>
        <v>ne</v>
      </c>
    </row>
    <row r="2488" spans="2:71" x14ac:dyDescent="0.2">
      <c r="B2488" s="54" t="e">
        <f>VLOOKUP(E2488,'VPS1'!$J$10:$J$29,1,FALSE)</f>
        <v>#N/A</v>
      </c>
      <c r="C2488" s="131" t="str">
        <f t="shared" si="537"/>
        <v/>
      </c>
      <c r="D2488" s="132"/>
      <c r="E2488" s="132"/>
      <c r="F2488" s="55"/>
      <c r="G2488" s="132"/>
      <c r="H2488" s="132"/>
      <c r="I2488" s="132"/>
      <c r="J2488" s="132"/>
      <c r="K2488" s="132"/>
      <c r="L2488" s="133"/>
      <c r="M2488" s="134"/>
      <c r="N2488" s="132"/>
      <c r="O2488" s="132"/>
      <c r="P2488" s="134" t="str">
        <f t="shared" si="538"/>
        <v>nepildyti</v>
      </c>
      <c r="Q2488" s="135" t="str">
        <f t="shared" si="53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46"/>
        <v>0</v>
      </c>
      <c r="BH2488" s="54">
        <f t="shared" si="539"/>
        <v>0</v>
      </c>
      <c r="BI2488" s="54">
        <f t="shared" si="534"/>
        <v>0</v>
      </c>
      <c r="BJ2488" s="54">
        <f t="shared" si="547"/>
        <v>0</v>
      </c>
      <c r="BK2488" s="54">
        <f t="shared" si="535"/>
        <v>0</v>
      </c>
      <c r="BL2488" s="54">
        <f t="shared" si="540"/>
        <v>0</v>
      </c>
      <c r="BM2488" s="54">
        <f t="shared" si="541"/>
        <v>0</v>
      </c>
      <c r="BN2488" s="54" t="str">
        <f t="shared" si="542"/>
        <v>ne</v>
      </c>
      <c r="BO2488" s="54" t="str">
        <f t="shared" si="543"/>
        <v>ne</v>
      </c>
      <c r="BP2488" s="54" t="str">
        <f t="shared" si="543"/>
        <v>ne</v>
      </c>
      <c r="BQ2488" s="54" t="str">
        <f t="shared" si="544"/>
        <v>ne</v>
      </c>
      <c r="BR2488" s="54" t="str">
        <f t="shared" si="545"/>
        <v>ne</v>
      </c>
      <c r="BS2488" s="54" t="str">
        <f t="shared" si="536"/>
        <v>ne</v>
      </c>
    </row>
    <row r="2489" spans="2:71" x14ac:dyDescent="0.2">
      <c r="B2489" s="54" t="e">
        <f>VLOOKUP(E2489,'VPS1'!$J$10:$J$29,1,FALSE)</f>
        <v>#N/A</v>
      </c>
      <c r="C2489" s="131" t="str">
        <f t="shared" si="537"/>
        <v/>
      </c>
      <c r="D2489" s="132"/>
      <c r="E2489" s="132"/>
      <c r="F2489" s="55"/>
      <c r="G2489" s="132"/>
      <c r="H2489" s="132"/>
      <c r="I2489" s="132"/>
      <c r="J2489" s="132"/>
      <c r="K2489" s="132"/>
      <c r="L2489" s="133"/>
      <c r="M2489" s="134"/>
      <c r="N2489" s="132"/>
      <c r="O2489" s="132"/>
      <c r="P2489" s="134" t="str">
        <f t="shared" si="538"/>
        <v>nepildyti</v>
      </c>
      <c r="Q2489" s="135" t="str">
        <f t="shared" si="53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46"/>
        <v>0</v>
      </c>
      <c r="BH2489" s="54">
        <f t="shared" si="539"/>
        <v>0</v>
      </c>
      <c r="BI2489" s="54">
        <f t="shared" si="534"/>
        <v>0</v>
      </c>
      <c r="BJ2489" s="54">
        <f t="shared" si="547"/>
        <v>0</v>
      </c>
      <c r="BK2489" s="54">
        <f t="shared" si="535"/>
        <v>0</v>
      </c>
      <c r="BL2489" s="54">
        <f t="shared" si="540"/>
        <v>0</v>
      </c>
      <c r="BM2489" s="54">
        <f t="shared" si="541"/>
        <v>0</v>
      </c>
      <c r="BN2489" s="54" t="str">
        <f t="shared" si="542"/>
        <v>ne</v>
      </c>
      <c r="BO2489" s="54" t="str">
        <f t="shared" si="543"/>
        <v>ne</v>
      </c>
      <c r="BP2489" s="54" t="str">
        <f t="shared" si="543"/>
        <v>ne</v>
      </c>
      <c r="BQ2489" s="54" t="str">
        <f t="shared" si="544"/>
        <v>ne</v>
      </c>
      <c r="BR2489" s="54" t="str">
        <f t="shared" si="545"/>
        <v>ne</v>
      </c>
      <c r="BS2489" s="54" t="str">
        <f t="shared" si="536"/>
        <v>ne</v>
      </c>
    </row>
    <row r="2490" spans="2:71" x14ac:dyDescent="0.2">
      <c r="B2490" s="54" t="e">
        <f>VLOOKUP(E2490,'VPS1'!$J$10:$J$29,1,FALSE)</f>
        <v>#N/A</v>
      </c>
      <c r="C2490" s="131" t="str">
        <f t="shared" si="537"/>
        <v/>
      </c>
      <c r="D2490" s="132"/>
      <c r="E2490" s="132"/>
      <c r="F2490" s="55"/>
      <c r="G2490" s="132"/>
      <c r="H2490" s="132"/>
      <c r="I2490" s="132"/>
      <c r="J2490" s="132"/>
      <c r="K2490" s="132"/>
      <c r="L2490" s="133"/>
      <c r="M2490" s="134"/>
      <c r="N2490" s="132"/>
      <c r="O2490" s="132"/>
      <c r="P2490" s="134" t="str">
        <f t="shared" si="538"/>
        <v>nepildyti</v>
      </c>
      <c r="Q2490" s="135" t="str">
        <f t="shared" si="53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46"/>
        <v>0</v>
      </c>
      <c r="BH2490" s="54">
        <f t="shared" si="539"/>
        <v>0</v>
      </c>
      <c r="BI2490" s="54">
        <f t="shared" si="534"/>
        <v>0</v>
      </c>
      <c r="BJ2490" s="54">
        <f t="shared" si="547"/>
        <v>0</v>
      </c>
      <c r="BK2490" s="54">
        <f t="shared" si="535"/>
        <v>0</v>
      </c>
      <c r="BL2490" s="54">
        <f t="shared" si="540"/>
        <v>0</v>
      </c>
      <c r="BM2490" s="54">
        <f t="shared" si="541"/>
        <v>0</v>
      </c>
      <c r="BN2490" s="54" t="str">
        <f t="shared" si="542"/>
        <v>ne</v>
      </c>
      <c r="BO2490" s="54" t="str">
        <f t="shared" si="543"/>
        <v>ne</v>
      </c>
      <c r="BP2490" s="54" t="str">
        <f t="shared" si="543"/>
        <v>ne</v>
      </c>
      <c r="BQ2490" s="54" t="str">
        <f t="shared" si="544"/>
        <v>ne</v>
      </c>
      <c r="BR2490" s="54" t="str">
        <f t="shared" si="545"/>
        <v>ne</v>
      </c>
      <c r="BS2490" s="54" t="str">
        <f t="shared" si="536"/>
        <v>ne</v>
      </c>
    </row>
    <row r="2491" spans="2:71" x14ac:dyDescent="0.2">
      <c r="B2491" s="54" t="e">
        <f>VLOOKUP(E2491,'VPS1'!$J$10:$J$29,1,FALSE)</f>
        <v>#N/A</v>
      </c>
      <c r="C2491" s="131" t="str">
        <f t="shared" si="537"/>
        <v/>
      </c>
      <c r="D2491" s="132"/>
      <c r="E2491" s="132"/>
      <c r="F2491" s="55"/>
      <c r="G2491" s="132"/>
      <c r="H2491" s="132"/>
      <c r="I2491" s="132"/>
      <c r="J2491" s="132"/>
      <c r="K2491" s="132"/>
      <c r="L2491" s="133"/>
      <c r="M2491" s="134"/>
      <c r="N2491" s="132"/>
      <c r="O2491" s="132"/>
      <c r="P2491" s="134" t="str">
        <f t="shared" si="538"/>
        <v>nepildyti</v>
      </c>
      <c r="Q2491" s="135" t="str">
        <f t="shared" si="53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46"/>
        <v>0</v>
      </c>
      <c r="BH2491" s="54">
        <f t="shared" si="539"/>
        <v>0</v>
      </c>
      <c r="BI2491" s="54">
        <f t="shared" si="534"/>
        <v>0</v>
      </c>
      <c r="BJ2491" s="54">
        <f t="shared" si="547"/>
        <v>0</v>
      </c>
      <c r="BK2491" s="54">
        <f t="shared" si="535"/>
        <v>0</v>
      </c>
      <c r="BL2491" s="54">
        <f t="shared" si="540"/>
        <v>0</v>
      </c>
      <c r="BM2491" s="54">
        <f t="shared" si="541"/>
        <v>0</v>
      </c>
      <c r="BN2491" s="54" t="str">
        <f t="shared" si="542"/>
        <v>ne</v>
      </c>
      <c r="BO2491" s="54" t="str">
        <f t="shared" si="543"/>
        <v>ne</v>
      </c>
      <c r="BP2491" s="54" t="str">
        <f t="shared" si="543"/>
        <v>ne</v>
      </c>
      <c r="BQ2491" s="54" t="str">
        <f t="shared" si="544"/>
        <v>ne</v>
      </c>
      <c r="BR2491" s="54" t="str">
        <f t="shared" si="545"/>
        <v>ne</v>
      </c>
      <c r="BS2491" s="54" t="str">
        <f t="shared" si="536"/>
        <v>ne</v>
      </c>
    </row>
    <row r="2492" spans="2:71" x14ac:dyDescent="0.2">
      <c r="B2492" s="54" t="e">
        <f>VLOOKUP(E2492,'VPS1'!$J$10:$J$29,1,FALSE)</f>
        <v>#N/A</v>
      </c>
      <c r="C2492" s="131" t="str">
        <f t="shared" si="537"/>
        <v/>
      </c>
      <c r="D2492" s="132"/>
      <c r="E2492" s="132"/>
      <c r="F2492" s="55"/>
      <c r="G2492" s="132"/>
      <c r="H2492" s="132"/>
      <c r="I2492" s="132"/>
      <c r="J2492" s="132"/>
      <c r="K2492" s="132"/>
      <c r="L2492" s="133"/>
      <c r="M2492" s="134"/>
      <c r="N2492" s="132"/>
      <c r="O2492" s="132"/>
      <c r="P2492" s="134" t="str">
        <f t="shared" si="538"/>
        <v>nepildyti</v>
      </c>
      <c r="Q2492" s="135" t="str">
        <f t="shared" si="53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46"/>
        <v>0</v>
      </c>
      <c r="BH2492" s="54">
        <f t="shared" si="539"/>
        <v>0</v>
      </c>
      <c r="BI2492" s="54">
        <f t="shared" si="534"/>
        <v>0</v>
      </c>
      <c r="BJ2492" s="54">
        <f t="shared" si="547"/>
        <v>0</v>
      </c>
      <c r="BK2492" s="54">
        <f t="shared" si="535"/>
        <v>0</v>
      </c>
      <c r="BL2492" s="54">
        <f t="shared" si="540"/>
        <v>0</v>
      </c>
      <c r="BM2492" s="54">
        <f t="shared" si="541"/>
        <v>0</v>
      </c>
      <c r="BN2492" s="54" t="str">
        <f t="shared" si="542"/>
        <v>ne</v>
      </c>
      <c r="BO2492" s="54" t="str">
        <f t="shared" si="543"/>
        <v>ne</v>
      </c>
      <c r="BP2492" s="54" t="str">
        <f t="shared" si="543"/>
        <v>ne</v>
      </c>
      <c r="BQ2492" s="54" t="str">
        <f t="shared" si="544"/>
        <v>ne</v>
      </c>
      <c r="BR2492" s="54" t="str">
        <f t="shared" si="545"/>
        <v>ne</v>
      </c>
      <c r="BS2492" s="54" t="str">
        <f t="shared" si="536"/>
        <v>ne</v>
      </c>
    </row>
    <row r="2493" spans="2:71" x14ac:dyDescent="0.2">
      <c r="B2493" s="54" t="e">
        <f>VLOOKUP(E2493,'VPS1'!$J$10:$J$29,1,FALSE)</f>
        <v>#N/A</v>
      </c>
      <c r="C2493" s="131" t="str">
        <f t="shared" si="537"/>
        <v/>
      </c>
      <c r="D2493" s="132"/>
      <c r="E2493" s="132"/>
      <c r="F2493" s="55"/>
      <c r="G2493" s="132"/>
      <c r="H2493" s="132"/>
      <c r="I2493" s="132"/>
      <c r="J2493" s="132"/>
      <c r="K2493" s="132"/>
      <c r="L2493" s="133"/>
      <c r="M2493" s="134"/>
      <c r="N2493" s="132"/>
      <c r="O2493" s="132"/>
      <c r="P2493" s="134" t="str">
        <f t="shared" si="538"/>
        <v>nepildyti</v>
      </c>
      <c r="Q2493" s="135" t="str">
        <f t="shared" si="53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46"/>
        <v>0</v>
      </c>
      <c r="BH2493" s="54">
        <f t="shared" si="539"/>
        <v>0</v>
      </c>
      <c r="BI2493" s="54">
        <f t="shared" si="534"/>
        <v>0</v>
      </c>
      <c r="BJ2493" s="54">
        <f t="shared" si="547"/>
        <v>0</v>
      </c>
      <c r="BK2493" s="54">
        <f t="shared" si="535"/>
        <v>0</v>
      </c>
      <c r="BL2493" s="54">
        <f t="shared" si="540"/>
        <v>0</v>
      </c>
      <c r="BM2493" s="54">
        <f t="shared" si="541"/>
        <v>0</v>
      </c>
      <c r="BN2493" s="54" t="str">
        <f t="shared" si="542"/>
        <v>ne</v>
      </c>
      <c r="BO2493" s="54" t="str">
        <f t="shared" si="543"/>
        <v>ne</v>
      </c>
      <c r="BP2493" s="54" t="str">
        <f t="shared" si="543"/>
        <v>ne</v>
      </c>
      <c r="BQ2493" s="54" t="str">
        <f t="shared" si="544"/>
        <v>ne</v>
      </c>
      <c r="BR2493" s="54" t="str">
        <f t="shared" si="545"/>
        <v>ne</v>
      </c>
      <c r="BS2493" s="54" t="str">
        <f t="shared" si="536"/>
        <v>ne</v>
      </c>
    </row>
    <row r="2494" spans="2:71" x14ac:dyDescent="0.2">
      <c r="B2494" s="54" t="e">
        <f>VLOOKUP(E2494,'VPS1'!$J$10:$J$29,1,FALSE)</f>
        <v>#N/A</v>
      </c>
      <c r="C2494" s="131" t="str">
        <f t="shared" si="537"/>
        <v/>
      </c>
      <c r="D2494" s="132"/>
      <c r="E2494" s="132"/>
      <c r="F2494" s="55"/>
      <c r="G2494" s="132"/>
      <c r="H2494" s="132"/>
      <c r="I2494" s="132"/>
      <c r="J2494" s="132"/>
      <c r="K2494" s="132"/>
      <c r="L2494" s="133"/>
      <c r="M2494" s="134"/>
      <c r="N2494" s="132"/>
      <c r="O2494" s="132"/>
      <c r="P2494" s="134" t="str">
        <f t="shared" si="538"/>
        <v>nepildyti</v>
      </c>
      <c r="Q2494" s="135" t="str">
        <f t="shared" si="53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46"/>
        <v>0</v>
      </c>
      <c r="BH2494" s="54">
        <f t="shared" si="539"/>
        <v>0</v>
      </c>
      <c r="BI2494" s="54">
        <f t="shared" si="534"/>
        <v>0</v>
      </c>
      <c r="BJ2494" s="54">
        <f t="shared" si="547"/>
        <v>0</v>
      </c>
      <c r="BK2494" s="54">
        <f t="shared" si="535"/>
        <v>0</v>
      </c>
      <c r="BL2494" s="54">
        <f t="shared" si="540"/>
        <v>0</v>
      </c>
      <c r="BM2494" s="54">
        <f t="shared" si="541"/>
        <v>0</v>
      </c>
      <c r="BN2494" s="54" t="str">
        <f t="shared" si="542"/>
        <v>ne</v>
      </c>
      <c r="BO2494" s="54" t="str">
        <f t="shared" si="543"/>
        <v>ne</v>
      </c>
      <c r="BP2494" s="54" t="str">
        <f t="shared" si="543"/>
        <v>ne</v>
      </c>
      <c r="BQ2494" s="54" t="str">
        <f t="shared" si="544"/>
        <v>ne</v>
      </c>
      <c r="BR2494" s="54" t="str">
        <f t="shared" si="545"/>
        <v>ne</v>
      </c>
      <c r="BS2494" s="54" t="str">
        <f t="shared" si="536"/>
        <v>ne</v>
      </c>
    </row>
    <row r="2495" spans="2:71" x14ac:dyDescent="0.2">
      <c r="B2495" s="54" t="e">
        <f>VLOOKUP(E2495,'VPS1'!$J$10:$J$29,1,FALSE)</f>
        <v>#N/A</v>
      </c>
      <c r="C2495" s="131" t="str">
        <f t="shared" si="537"/>
        <v/>
      </c>
      <c r="D2495" s="132"/>
      <c r="E2495" s="132"/>
      <c r="F2495" s="55"/>
      <c r="G2495" s="132"/>
      <c r="H2495" s="132"/>
      <c r="I2495" s="132"/>
      <c r="J2495" s="132"/>
      <c r="K2495" s="132"/>
      <c r="L2495" s="133"/>
      <c r="M2495" s="134"/>
      <c r="N2495" s="132"/>
      <c r="O2495" s="132"/>
      <c r="P2495" s="134" t="str">
        <f t="shared" si="538"/>
        <v>nepildyti</v>
      </c>
      <c r="Q2495" s="135" t="str">
        <f t="shared" si="53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46"/>
        <v>0</v>
      </c>
      <c r="BH2495" s="54">
        <f t="shared" si="539"/>
        <v>0</v>
      </c>
      <c r="BI2495" s="54">
        <f t="shared" si="534"/>
        <v>0</v>
      </c>
      <c r="BJ2495" s="54">
        <f t="shared" si="547"/>
        <v>0</v>
      </c>
      <c r="BK2495" s="54">
        <f t="shared" si="535"/>
        <v>0</v>
      </c>
      <c r="BL2495" s="54">
        <f t="shared" si="540"/>
        <v>0</v>
      </c>
      <c r="BM2495" s="54">
        <f t="shared" si="541"/>
        <v>0</v>
      </c>
      <c r="BN2495" s="54" t="str">
        <f t="shared" si="542"/>
        <v>ne</v>
      </c>
      <c r="BO2495" s="54" t="str">
        <f t="shared" si="543"/>
        <v>ne</v>
      </c>
      <c r="BP2495" s="54" t="str">
        <f t="shared" si="543"/>
        <v>ne</v>
      </c>
      <c r="BQ2495" s="54" t="str">
        <f t="shared" si="544"/>
        <v>ne</v>
      </c>
      <c r="BR2495" s="54" t="str">
        <f t="shared" si="545"/>
        <v>ne</v>
      </c>
      <c r="BS2495" s="54" t="str">
        <f t="shared" si="536"/>
        <v>ne</v>
      </c>
    </row>
    <row r="2496" spans="2:71" x14ac:dyDescent="0.2">
      <c r="B2496" s="54" t="e">
        <f>VLOOKUP(E2496,'VPS1'!$J$10:$J$29,1,FALSE)</f>
        <v>#N/A</v>
      </c>
      <c r="C2496" s="131" t="str">
        <f t="shared" si="537"/>
        <v/>
      </c>
      <c r="D2496" s="132"/>
      <c r="E2496" s="132"/>
      <c r="F2496" s="55"/>
      <c r="G2496" s="132"/>
      <c r="H2496" s="132"/>
      <c r="I2496" s="132"/>
      <c r="J2496" s="132"/>
      <c r="K2496" s="132"/>
      <c r="L2496" s="133"/>
      <c r="M2496" s="134"/>
      <c r="N2496" s="132"/>
      <c r="O2496" s="132"/>
      <c r="P2496" s="134" t="str">
        <f t="shared" si="538"/>
        <v>nepildyti</v>
      </c>
      <c r="Q2496" s="135" t="str">
        <f t="shared" si="53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46"/>
        <v>0</v>
      </c>
      <c r="BH2496" s="54">
        <f t="shared" si="539"/>
        <v>0</v>
      </c>
      <c r="BI2496" s="54">
        <f t="shared" si="534"/>
        <v>0</v>
      </c>
      <c r="BJ2496" s="54">
        <f t="shared" si="547"/>
        <v>0</v>
      </c>
      <c r="BK2496" s="54">
        <f t="shared" si="535"/>
        <v>0</v>
      </c>
      <c r="BL2496" s="54">
        <f t="shared" si="540"/>
        <v>0</v>
      </c>
      <c r="BM2496" s="54">
        <f t="shared" si="541"/>
        <v>0</v>
      </c>
      <c r="BN2496" s="54" t="str">
        <f t="shared" si="542"/>
        <v>ne</v>
      </c>
      <c r="BO2496" s="54" t="str">
        <f t="shared" si="543"/>
        <v>ne</v>
      </c>
      <c r="BP2496" s="54" t="str">
        <f t="shared" si="543"/>
        <v>ne</v>
      </c>
      <c r="BQ2496" s="54" t="str">
        <f t="shared" si="544"/>
        <v>ne</v>
      </c>
      <c r="BR2496" s="54" t="str">
        <f t="shared" si="545"/>
        <v>ne</v>
      </c>
      <c r="BS2496" s="54" t="str">
        <f t="shared" si="536"/>
        <v>ne</v>
      </c>
    </row>
    <row r="2497" spans="2:71" x14ac:dyDescent="0.2">
      <c r="B2497" s="54" t="e">
        <f>VLOOKUP(E2497,'VPS1'!$J$10:$J$29,1,FALSE)</f>
        <v>#N/A</v>
      </c>
      <c r="C2497" s="131" t="str">
        <f t="shared" si="537"/>
        <v/>
      </c>
      <c r="D2497" s="132"/>
      <c r="E2497" s="132"/>
      <c r="F2497" s="55"/>
      <c r="G2497" s="132"/>
      <c r="H2497" s="132"/>
      <c r="I2497" s="132"/>
      <c r="J2497" s="132"/>
      <c r="K2497" s="132"/>
      <c r="L2497" s="133"/>
      <c r="M2497" s="134"/>
      <c r="N2497" s="132"/>
      <c r="O2497" s="132"/>
      <c r="P2497" s="134" t="str">
        <f t="shared" si="538"/>
        <v>nepildyti</v>
      </c>
      <c r="Q2497" s="135" t="str">
        <f t="shared" si="53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46"/>
        <v>0</v>
      </c>
      <c r="BH2497" s="54">
        <f t="shared" si="539"/>
        <v>0</v>
      </c>
      <c r="BI2497" s="54">
        <f t="shared" si="534"/>
        <v>0</v>
      </c>
      <c r="BJ2497" s="54">
        <f t="shared" si="547"/>
        <v>0</v>
      </c>
      <c r="BK2497" s="54">
        <f t="shared" si="535"/>
        <v>0</v>
      </c>
      <c r="BL2497" s="54">
        <f t="shared" si="540"/>
        <v>0</v>
      </c>
      <c r="BM2497" s="54">
        <f t="shared" si="541"/>
        <v>0</v>
      </c>
      <c r="BN2497" s="54" t="str">
        <f t="shared" si="542"/>
        <v>ne</v>
      </c>
      <c r="BO2497" s="54" t="str">
        <f t="shared" si="543"/>
        <v>ne</v>
      </c>
      <c r="BP2497" s="54" t="str">
        <f t="shared" si="543"/>
        <v>ne</v>
      </c>
      <c r="BQ2497" s="54" t="str">
        <f t="shared" si="544"/>
        <v>ne</v>
      </c>
      <c r="BR2497" s="54" t="str">
        <f t="shared" si="545"/>
        <v>ne</v>
      </c>
      <c r="BS2497" s="54" t="str">
        <f t="shared" si="536"/>
        <v>ne</v>
      </c>
    </row>
    <row r="2498" spans="2:71" x14ac:dyDescent="0.2">
      <c r="B2498" s="54" t="e">
        <f>VLOOKUP(E2498,'VPS1'!$J$10:$J$29,1,FALSE)</f>
        <v>#N/A</v>
      </c>
      <c r="C2498" s="131" t="str">
        <f t="shared" si="537"/>
        <v/>
      </c>
      <c r="D2498" s="132"/>
      <c r="E2498" s="132"/>
      <c r="F2498" s="55"/>
      <c r="G2498" s="132"/>
      <c r="H2498" s="132"/>
      <c r="I2498" s="132"/>
      <c r="J2498" s="132"/>
      <c r="K2498" s="132"/>
      <c r="L2498" s="133"/>
      <c r="M2498" s="134"/>
      <c r="N2498" s="132"/>
      <c r="O2498" s="132"/>
      <c r="P2498" s="134" t="str">
        <f t="shared" si="538"/>
        <v>nepildyti</v>
      </c>
      <c r="Q2498" s="135" t="str">
        <f t="shared" si="53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46"/>
        <v>0</v>
      </c>
      <c r="BH2498" s="54">
        <f t="shared" si="539"/>
        <v>0</v>
      </c>
      <c r="BI2498" s="54">
        <f t="shared" si="534"/>
        <v>0</v>
      </c>
      <c r="BJ2498" s="54">
        <f t="shared" si="547"/>
        <v>0</v>
      </c>
      <c r="BK2498" s="54">
        <f t="shared" si="535"/>
        <v>0</v>
      </c>
      <c r="BL2498" s="54">
        <f t="shared" si="540"/>
        <v>0</v>
      </c>
      <c r="BM2498" s="54">
        <f t="shared" si="541"/>
        <v>0</v>
      </c>
      <c r="BN2498" s="54" t="str">
        <f t="shared" si="542"/>
        <v>ne</v>
      </c>
      <c r="BO2498" s="54" t="str">
        <f t="shared" si="543"/>
        <v>ne</v>
      </c>
      <c r="BP2498" s="54" t="str">
        <f t="shared" si="543"/>
        <v>ne</v>
      </c>
      <c r="BQ2498" s="54" t="str">
        <f t="shared" si="544"/>
        <v>ne</v>
      </c>
      <c r="BR2498" s="54" t="str">
        <f t="shared" si="545"/>
        <v>ne</v>
      </c>
      <c r="BS2498" s="54" t="str">
        <f t="shared" si="536"/>
        <v>ne</v>
      </c>
    </row>
    <row r="2499" spans="2:71" x14ac:dyDescent="0.2">
      <c r="B2499" s="54" t="e">
        <f>VLOOKUP(E2499,'VPS1'!$J$10:$J$29,1,FALSE)</f>
        <v>#N/A</v>
      </c>
      <c r="C2499" s="131" t="str">
        <f t="shared" si="537"/>
        <v/>
      </c>
      <c r="D2499" s="132"/>
      <c r="E2499" s="132"/>
      <c r="F2499" s="55"/>
      <c r="G2499" s="132"/>
      <c r="H2499" s="132"/>
      <c r="I2499" s="132"/>
      <c r="J2499" s="132"/>
      <c r="K2499" s="132"/>
      <c r="L2499" s="133"/>
      <c r="M2499" s="134"/>
      <c r="N2499" s="132"/>
      <c r="O2499" s="132"/>
      <c r="P2499" s="134" t="str">
        <f t="shared" si="538"/>
        <v>nepildyti</v>
      </c>
      <c r="Q2499" s="135" t="str">
        <f t="shared" si="53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46"/>
        <v>0</v>
      </c>
      <c r="BH2499" s="54">
        <f t="shared" si="539"/>
        <v>0</v>
      </c>
      <c r="BI2499" s="54">
        <f t="shared" si="534"/>
        <v>0</v>
      </c>
      <c r="BJ2499" s="54">
        <f t="shared" si="547"/>
        <v>0</v>
      </c>
      <c r="BK2499" s="54">
        <f t="shared" si="535"/>
        <v>0</v>
      </c>
      <c r="BL2499" s="54">
        <f t="shared" si="540"/>
        <v>0</v>
      </c>
      <c r="BM2499" s="54">
        <f t="shared" si="541"/>
        <v>0</v>
      </c>
      <c r="BN2499" s="54" t="str">
        <f t="shared" si="542"/>
        <v>ne</v>
      </c>
      <c r="BO2499" s="54" t="str">
        <f t="shared" si="543"/>
        <v>ne</v>
      </c>
      <c r="BP2499" s="54" t="str">
        <f t="shared" si="543"/>
        <v>ne</v>
      </c>
      <c r="BQ2499" s="54" t="str">
        <f t="shared" si="544"/>
        <v>ne</v>
      </c>
      <c r="BR2499" s="54" t="str">
        <f t="shared" si="545"/>
        <v>ne</v>
      </c>
      <c r="BS2499" s="54" t="str">
        <f t="shared" si="536"/>
        <v>ne</v>
      </c>
    </row>
    <row r="2500" spans="2:71" x14ac:dyDescent="0.2">
      <c r="B2500" s="54" t="e">
        <f>VLOOKUP(E2500,'VPS1'!$J$10:$J$29,1,FALSE)</f>
        <v>#N/A</v>
      </c>
      <c r="C2500" s="131" t="str">
        <f t="shared" si="537"/>
        <v/>
      </c>
      <c r="D2500" s="132"/>
      <c r="E2500" s="132"/>
      <c r="F2500" s="55"/>
      <c r="G2500" s="132"/>
      <c r="H2500" s="132"/>
      <c r="I2500" s="132"/>
      <c r="J2500" s="132"/>
      <c r="K2500" s="132"/>
      <c r="L2500" s="133"/>
      <c r="M2500" s="134"/>
      <c r="N2500" s="132"/>
      <c r="O2500" s="132"/>
      <c r="P2500" s="134" t="str">
        <f t="shared" si="538"/>
        <v>nepildyti</v>
      </c>
      <c r="Q2500" s="135" t="str">
        <f t="shared" si="53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46"/>
        <v>0</v>
      </c>
      <c r="BH2500" s="54">
        <f t="shared" si="539"/>
        <v>0</v>
      </c>
      <c r="BI2500" s="54">
        <f t="shared" si="534"/>
        <v>0</v>
      </c>
      <c r="BJ2500" s="54">
        <f t="shared" si="547"/>
        <v>0</v>
      </c>
      <c r="BK2500" s="54">
        <f t="shared" si="535"/>
        <v>0</v>
      </c>
      <c r="BL2500" s="54">
        <f t="shared" si="540"/>
        <v>0</v>
      </c>
      <c r="BM2500" s="54">
        <f t="shared" si="541"/>
        <v>0</v>
      </c>
      <c r="BN2500" s="54" t="str">
        <f t="shared" si="542"/>
        <v>ne</v>
      </c>
      <c r="BO2500" s="54" t="str">
        <f t="shared" si="543"/>
        <v>ne</v>
      </c>
      <c r="BP2500" s="54" t="str">
        <f t="shared" si="543"/>
        <v>ne</v>
      </c>
      <c r="BQ2500" s="54" t="str">
        <f t="shared" si="544"/>
        <v>ne</v>
      </c>
      <c r="BR2500" s="54" t="str">
        <f t="shared" si="545"/>
        <v>ne</v>
      </c>
      <c r="BS2500" s="54" t="str">
        <f t="shared" si="536"/>
        <v>ne</v>
      </c>
    </row>
    <row r="2501" spans="2:71" x14ac:dyDescent="0.2">
      <c r="B2501" s="54" t="e">
        <f>VLOOKUP(E2501,'VPS1'!$J$10:$J$29,1,FALSE)</f>
        <v>#N/A</v>
      </c>
      <c r="C2501" s="131" t="str">
        <f t="shared" si="537"/>
        <v/>
      </c>
      <c r="D2501" s="132"/>
      <c r="E2501" s="132"/>
      <c r="F2501" s="55"/>
      <c r="G2501" s="132"/>
      <c r="H2501" s="132"/>
      <c r="I2501" s="132"/>
      <c r="J2501" s="132"/>
      <c r="K2501" s="132"/>
      <c r="L2501" s="133"/>
      <c r="M2501" s="134"/>
      <c r="N2501" s="132"/>
      <c r="O2501" s="132"/>
      <c r="P2501" s="134" t="str">
        <f t="shared" si="538"/>
        <v>nepildyti</v>
      </c>
      <c r="Q2501" s="135" t="str">
        <f t="shared" si="53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46"/>
        <v>0</v>
      </c>
      <c r="BH2501" s="54">
        <f t="shared" si="539"/>
        <v>0</v>
      </c>
      <c r="BI2501" s="54">
        <f t="shared" si="534"/>
        <v>0</v>
      </c>
      <c r="BJ2501" s="54">
        <f t="shared" si="547"/>
        <v>0</v>
      </c>
      <c r="BK2501" s="54">
        <f t="shared" si="535"/>
        <v>0</v>
      </c>
      <c r="BL2501" s="54">
        <f t="shared" si="540"/>
        <v>0</v>
      </c>
      <c r="BM2501" s="54">
        <f t="shared" si="541"/>
        <v>0</v>
      </c>
      <c r="BN2501" s="54" t="str">
        <f t="shared" si="542"/>
        <v>ne</v>
      </c>
      <c r="BO2501" s="54" t="str">
        <f t="shared" si="543"/>
        <v>ne</v>
      </c>
      <c r="BP2501" s="54" t="str">
        <f t="shared" si="543"/>
        <v>ne</v>
      </c>
      <c r="BQ2501" s="54" t="str">
        <f t="shared" si="544"/>
        <v>ne</v>
      </c>
      <c r="BR2501" s="54" t="str">
        <f t="shared" si="545"/>
        <v>ne</v>
      </c>
      <c r="BS2501" s="54" t="str">
        <f t="shared" si="536"/>
        <v>ne</v>
      </c>
    </row>
    <row r="2502" spans="2:71" x14ac:dyDescent="0.2">
      <c r="B2502" s="54" t="e">
        <f>VLOOKUP(E2502,'VPS1'!$J$10:$J$29,1,FALSE)</f>
        <v>#N/A</v>
      </c>
      <c r="C2502" s="131" t="str">
        <f t="shared" si="537"/>
        <v/>
      </c>
      <c r="D2502" s="132"/>
      <c r="E2502" s="132"/>
      <c r="F2502" s="55"/>
      <c r="G2502" s="132"/>
      <c r="H2502" s="132"/>
      <c r="I2502" s="132"/>
      <c r="J2502" s="132"/>
      <c r="K2502" s="132"/>
      <c r="L2502" s="133"/>
      <c r="M2502" s="134"/>
      <c r="N2502" s="132"/>
      <c r="O2502" s="132"/>
      <c r="P2502" s="134" t="str">
        <f t="shared" si="538"/>
        <v>nepildyti</v>
      </c>
      <c r="Q2502" s="135" t="str">
        <f t="shared" si="53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46"/>
        <v>0</v>
      </c>
      <c r="BH2502" s="54">
        <f t="shared" si="539"/>
        <v>0</v>
      </c>
      <c r="BI2502" s="54">
        <f t="shared" si="534"/>
        <v>0</v>
      </c>
      <c r="BJ2502" s="54">
        <f t="shared" si="547"/>
        <v>0</v>
      </c>
      <c r="BK2502" s="54">
        <f t="shared" si="535"/>
        <v>0</v>
      </c>
      <c r="BL2502" s="54">
        <f t="shared" si="540"/>
        <v>0</v>
      </c>
      <c r="BM2502" s="54">
        <f t="shared" si="541"/>
        <v>0</v>
      </c>
      <c r="BN2502" s="54" t="str">
        <f t="shared" si="542"/>
        <v>ne</v>
      </c>
      <c r="BO2502" s="54" t="str">
        <f t="shared" si="543"/>
        <v>ne</v>
      </c>
      <c r="BP2502" s="54" t="str">
        <f t="shared" si="543"/>
        <v>ne</v>
      </c>
      <c r="BQ2502" s="54" t="str">
        <f t="shared" si="544"/>
        <v>ne</v>
      </c>
      <c r="BR2502" s="54" t="str">
        <f t="shared" si="545"/>
        <v>ne</v>
      </c>
      <c r="BS2502" s="54" t="str">
        <f t="shared" si="536"/>
        <v>ne</v>
      </c>
    </row>
    <row r="2503" spans="2:71" x14ac:dyDescent="0.2">
      <c r="B2503" s="54" t="e">
        <f>VLOOKUP(E2503,'VPS1'!$J$10:$J$29,1,FALSE)</f>
        <v>#N/A</v>
      </c>
      <c r="C2503" s="131" t="str">
        <f t="shared" si="537"/>
        <v/>
      </c>
      <c r="D2503" s="132"/>
      <c r="E2503" s="132"/>
      <c r="F2503" s="55"/>
      <c r="G2503" s="132"/>
      <c r="H2503" s="132"/>
      <c r="I2503" s="132"/>
      <c r="J2503" s="132"/>
      <c r="K2503" s="132"/>
      <c r="L2503" s="133"/>
      <c r="M2503" s="134"/>
      <c r="N2503" s="132"/>
      <c r="O2503" s="132"/>
      <c r="P2503" s="134" t="str">
        <f t="shared" si="538"/>
        <v>nepildyti</v>
      </c>
      <c r="Q2503" s="135" t="str">
        <f t="shared" si="538"/>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46"/>
        <v>0</v>
      </c>
      <c r="BH2503" s="54">
        <f t="shared" si="539"/>
        <v>0</v>
      </c>
      <c r="BI2503" s="54">
        <f t="shared" si="534"/>
        <v>0</v>
      </c>
      <c r="BJ2503" s="54">
        <f t="shared" si="547"/>
        <v>0</v>
      </c>
      <c r="BK2503" s="54">
        <f t="shared" si="535"/>
        <v>0</v>
      </c>
      <c r="BL2503" s="54">
        <f t="shared" si="540"/>
        <v>0</v>
      </c>
      <c r="BM2503" s="54">
        <f t="shared" si="541"/>
        <v>0</v>
      </c>
      <c r="BN2503" s="54" t="str">
        <f t="shared" si="542"/>
        <v>ne</v>
      </c>
      <c r="BO2503" s="54" t="str">
        <f t="shared" si="543"/>
        <v>ne</v>
      </c>
      <c r="BP2503" s="54" t="str">
        <f t="shared" si="543"/>
        <v>ne</v>
      </c>
      <c r="BQ2503" s="54" t="str">
        <f t="shared" si="544"/>
        <v>ne</v>
      </c>
      <c r="BR2503" s="54" t="str">
        <f t="shared" si="545"/>
        <v>ne</v>
      </c>
      <c r="BS2503" s="54" t="str">
        <f t="shared" si="536"/>
        <v>ne</v>
      </c>
    </row>
    <row r="2504" spans="2:71" x14ac:dyDescent="0.2">
      <c r="B2504" s="54" t="e">
        <f>VLOOKUP(E2504,'VPS1'!$J$10:$J$29,1,FALSE)</f>
        <v>#N/A</v>
      </c>
      <c r="C2504" s="131" t="str">
        <f t="shared" si="537"/>
        <v/>
      </c>
      <c r="D2504" s="132"/>
      <c r="E2504" s="132"/>
      <c r="F2504" s="55"/>
      <c r="G2504" s="132"/>
      <c r="H2504" s="132"/>
      <c r="I2504" s="132"/>
      <c r="J2504" s="132"/>
      <c r="K2504" s="132"/>
      <c r="L2504" s="133"/>
      <c r="M2504" s="134"/>
      <c r="N2504" s="132"/>
      <c r="O2504" s="132"/>
      <c r="P2504" s="134" t="str">
        <f t="shared" si="538"/>
        <v>nepildyti</v>
      </c>
      <c r="Q2504" s="135" t="str">
        <f t="shared" si="538"/>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46"/>
        <v>0</v>
      </c>
      <c r="BH2504" s="54">
        <f t="shared" si="539"/>
        <v>0</v>
      </c>
      <c r="BI2504" s="54">
        <f t="shared" si="534"/>
        <v>0</v>
      </c>
      <c r="BJ2504" s="54">
        <f t="shared" si="547"/>
        <v>0</v>
      </c>
      <c r="BK2504" s="54">
        <f t="shared" si="535"/>
        <v>0</v>
      </c>
      <c r="BL2504" s="54">
        <f t="shared" si="540"/>
        <v>0</v>
      </c>
      <c r="BM2504" s="54">
        <f t="shared" si="541"/>
        <v>0</v>
      </c>
      <c r="BN2504" s="54" t="str">
        <f t="shared" si="542"/>
        <v>ne</v>
      </c>
      <c r="BO2504" s="54" t="str">
        <f t="shared" si="543"/>
        <v>ne</v>
      </c>
      <c r="BP2504" s="54" t="str">
        <f t="shared" si="543"/>
        <v>ne</v>
      </c>
      <c r="BQ2504" s="54" t="str">
        <f t="shared" si="544"/>
        <v>ne</v>
      </c>
      <c r="BR2504" s="54" t="str">
        <f t="shared" si="545"/>
        <v>ne</v>
      </c>
      <c r="BS2504" s="54" t="str">
        <f t="shared" si="536"/>
        <v>ne</v>
      </c>
    </row>
    <row r="2505" spans="2:71" x14ac:dyDescent="0.2">
      <c r="B2505" s="54" t="e">
        <f>VLOOKUP(E2505,'VPS1'!$J$10:$J$29,1,FALSE)</f>
        <v>#N/A</v>
      </c>
      <c r="C2505" s="131" t="str">
        <f t="shared" si="537"/>
        <v/>
      </c>
      <c r="D2505" s="132"/>
      <c r="E2505" s="132"/>
      <c r="F2505" s="55"/>
      <c r="G2505" s="132"/>
      <c r="H2505" s="132"/>
      <c r="I2505" s="132"/>
      <c r="J2505" s="132"/>
      <c r="K2505" s="132"/>
      <c r="L2505" s="133"/>
      <c r="M2505" s="134"/>
      <c r="N2505" s="132"/>
      <c r="O2505" s="132"/>
      <c r="P2505" s="134" t="str">
        <f t="shared" si="538"/>
        <v>nepildyti</v>
      </c>
      <c r="Q2505" s="135" t="str">
        <f t="shared" si="538"/>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46"/>
        <v>0</v>
      </c>
      <c r="BH2505" s="54">
        <f t="shared" si="539"/>
        <v>0</v>
      </c>
      <c r="BI2505" s="54">
        <f t="shared" si="534"/>
        <v>0</v>
      </c>
      <c r="BJ2505" s="54">
        <f t="shared" si="547"/>
        <v>0</v>
      </c>
      <c r="BK2505" s="54">
        <f t="shared" si="535"/>
        <v>0</v>
      </c>
      <c r="BL2505" s="54">
        <f t="shared" si="540"/>
        <v>0</v>
      </c>
      <c r="BM2505" s="54">
        <f t="shared" si="541"/>
        <v>0</v>
      </c>
      <c r="BN2505" s="54" t="str">
        <f t="shared" si="542"/>
        <v>ne</v>
      </c>
      <c r="BO2505" s="54" t="str">
        <f t="shared" si="543"/>
        <v>ne</v>
      </c>
      <c r="BP2505" s="54" t="str">
        <f t="shared" si="543"/>
        <v>ne</v>
      </c>
      <c r="BQ2505" s="54" t="str">
        <f t="shared" si="544"/>
        <v>ne</v>
      </c>
      <c r="BR2505" s="54" t="str">
        <f t="shared" si="545"/>
        <v>ne</v>
      </c>
      <c r="BS2505" s="54" t="str">
        <f t="shared" si="536"/>
        <v>ne</v>
      </c>
    </row>
    <row r="2506" spans="2:71" x14ac:dyDescent="0.2">
      <c r="B2506" s="54" t="e">
        <f>VLOOKUP(E2506,'VPS1'!$J$10:$J$29,1,FALSE)</f>
        <v>#N/A</v>
      </c>
      <c r="C2506" s="131" t="str">
        <f t="shared" si="537"/>
        <v/>
      </c>
      <c r="D2506" s="132"/>
      <c r="E2506" s="132"/>
      <c r="F2506" s="55"/>
      <c r="G2506" s="132"/>
      <c r="H2506" s="132"/>
      <c r="I2506" s="132"/>
      <c r="J2506" s="132"/>
      <c r="K2506" s="132"/>
      <c r="L2506" s="133"/>
      <c r="M2506" s="134"/>
      <c r="N2506" s="132"/>
      <c r="O2506" s="132"/>
      <c r="P2506" s="134" t="str">
        <f t="shared" si="538"/>
        <v>nepildyti</v>
      </c>
      <c r="Q2506" s="135" t="str">
        <f t="shared" si="538"/>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46"/>
        <v>0</v>
      </c>
      <c r="BH2506" s="54">
        <f t="shared" si="539"/>
        <v>0</v>
      </c>
      <c r="BI2506" s="54">
        <f t="shared" ref="BI2506:BI2569" si="548">IF($AH2506&gt;0,YEAR($AH2506),)</f>
        <v>0</v>
      </c>
      <c r="BJ2506" s="54">
        <f t="shared" si="547"/>
        <v>0</v>
      </c>
      <c r="BK2506" s="54">
        <f t="shared" ref="BK2506:BK2569" si="549">IF($AJ2506&gt;0,YEAR($AJ2506),)</f>
        <v>0</v>
      </c>
      <c r="BL2506" s="54">
        <f t="shared" si="540"/>
        <v>0</v>
      </c>
      <c r="BM2506" s="54">
        <f t="shared" si="541"/>
        <v>0</v>
      </c>
      <c r="BN2506" s="54" t="str">
        <f t="shared" si="542"/>
        <v>ne</v>
      </c>
      <c r="BO2506" s="54" t="str">
        <f t="shared" si="543"/>
        <v>ne</v>
      </c>
      <c r="BP2506" s="54" t="str">
        <f t="shared" si="543"/>
        <v>ne</v>
      </c>
      <c r="BQ2506" s="54" t="str">
        <f t="shared" si="544"/>
        <v>ne</v>
      </c>
      <c r="BR2506" s="54" t="str">
        <f t="shared" si="545"/>
        <v>ne</v>
      </c>
      <c r="BS2506" s="54" t="str">
        <f t="shared" ref="BS2506:BS2569" si="550">IF(BK2506&gt;0,"taip","ne")</f>
        <v>ne</v>
      </c>
    </row>
    <row r="2507" spans="2:71" x14ac:dyDescent="0.2">
      <c r="B2507" s="54" t="e">
        <f>VLOOKUP(E2507,'VPS1'!$J$10:$J$29,1,FALSE)</f>
        <v>#N/A</v>
      </c>
      <c r="C2507" s="131" t="str">
        <f t="shared" ref="C2507:C2570" si="551">LEFT(E2507,4)</f>
        <v/>
      </c>
      <c r="D2507" s="132"/>
      <c r="E2507" s="132"/>
      <c r="F2507" s="55"/>
      <c r="G2507" s="132"/>
      <c r="H2507" s="132"/>
      <c r="I2507" s="132"/>
      <c r="J2507" s="132"/>
      <c r="K2507" s="132"/>
      <c r="L2507" s="133"/>
      <c r="M2507" s="134"/>
      <c r="N2507" s="132"/>
      <c r="O2507" s="132"/>
      <c r="P2507" s="134" t="str">
        <f t="shared" ref="P2507:Q2570" si="552">IF($N2507="fizinis asmuo","užpildykite","nepildyti")</f>
        <v>nepildyti</v>
      </c>
      <c r="Q2507" s="135" t="str">
        <f t="shared" si="552"/>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46"/>
        <v>0</v>
      </c>
      <c r="BH2507" s="54">
        <f t="shared" ref="BH2507:BH2570" si="553">IF($AF2507&gt;0,YEAR($AF2507),)</f>
        <v>0</v>
      </c>
      <c r="BI2507" s="54">
        <f t="shared" si="548"/>
        <v>0</v>
      </c>
      <c r="BJ2507" s="54">
        <f t="shared" si="547"/>
        <v>0</v>
      </c>
      <c r="BK2507" s="54">
        <f t="shared" si="549"/>
        <v>0</v>
      </c>
      <c r="BL2507" s="54">
        <f t="shared" ref="BL2507:BL2570" si="554">IF($AK2507&gt;0,$AK2507,)</f>
        <v>0</v>
      </c>
      <c r="BM2507" s="54">
        <f t="shared" ref="BM2507:BM2570" si="555">IF($AL2507&gt;0,$AL2507,)</f>
        <v>0</v>
      </c>
      <c r="BN2507" s="54" t="str">
        <f t="shared" ref="BN2507:BN2570" si="556">IF(BH2507&gt;0,"taip","ne")</f>
        <v>ne</v>
      </c>
      <c r="BO2507" s="54" t="str">
        <f t="shared" ref="BO2507:BP2570" si="557">IF(BI2507&gt;0,"taip","ne")</f>
        <v>ne</v>
      </c>
      <c r="BP2507" s="54" t="str">
        <f t="shared" si="557"/>
        <v>ne</v>
      </c>
      <c r="BQ2507" s="54" t="str">
        <f t="shared" ref="BQ2507:BQ2570" si="558">IF(BL2507&gt;0,"taip","ne")</f>
        <v>ne</v>
      </c>
      <c r="BR2507" s="54" t="str">
        <f t="shared" ref="BR2507:BR2570" si="559">IF(BM2507&gt;0,"taip","ne")</f>
        <v>ne</v>
      </c>
      <c r="BS2507" s="54" t="str">
        <f t="shared" si="550"/>
        <v>ne</v>
      </c>
    </row>
    <row r="2508" spans="2:71" x14ac:dyDescent="0.2">
      <c r="B2508" s="54" t="e">
        <f>VLOOKUP(E2508,'VPS1'!$J$10:$J$29,1,FALSE)</f>
        <v>#N/A</v>
      </c>
      <c r="C2508" s="131" t="str">
        <f t="shared" si="551"/>
        <v/>
      </c>
      <c r="D2508" s="132"/>
      <c r="E2508" s="132"/>
      <c r="F2508" s="55"/>
      <c r="G2508" s="132"/>
      <c r="H2508" s="132"/>
      <c r="I2508" s="132"/>
      <c r="J2508" s="132"/>
      <c r="K2508" s="132"/>
      <c r="L2508" s="133"/>
      <c r="M2508" s="134"/>
      <c r="N2508" s="132"/>
      <c r="O2508" s="132"/>
      <c r="P2508" s="134" t="str">
        <f t="shared" si="552"/>
        <v>nepildyti</v>
      </c>
      <c r="Q2508" s="135" t="str">
        <f t="shared" si="55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46"/>
        <v>0</v>
      </c>
      <c r="BH2508" s="54">
        <f t="shared" si="553"/>
        <v>0</v>
      </c>
      <c r="BI2508" s="54">
        <f t="shared" si="548"/>
        <v>0</v>
      </c>
      <c r="BJ2508" s="54">
        <f t="shared" si="547"/>
        <v>0</v>
      </c>
      <c r="BK2508" s="54">
        <f t="shared" si="549"/>
        <v>0</v>
      </c>
      <c r="BL2508" s="54">
        <f t="shared" si="554"/>
        <v>0</v>
      </c>
      <c r="BM2508" s="54">
        <f t="shared" si="555"/>
        <v>0</v>
      </c>
      <c r="BN2508" s="54" t="str">
        <f t="shared" si="556"/>
        <v>ne</v>
      </c>
      <c r="BO2508" s="54" t="str">
        <f t="shared" si="557"/>
        <v>ne</v>
      </c>
      <c r="BP2508" s="54" t="str">
        <f t="shared" si="557"/>
        <v>ne</v>
      </c>
      <c r="BQ2508" s="54" t="str">
        <f t="shared" si="558"/>
        <v>ne</v>
      </c>
      <c r="BR2508" s="54" t="str">
        <f t="shared" si="559"/>
        <v>ne</v>
      </c>
      <c r="BS2508" s="54" t="str">
        <f t="shared" si="550"/>
        <v>ne</v>
      </c>
    </row>
    <row r="2509" spans="2:71" x14ac:dyDescent="0.2">
      <c r="B2509" s="54" t="e">
        <f>VLOOKUP(E2509,'VPS1'!$J$10:$J$29,1,FALSE)</f>
        <v>#N/A</v>
      </c>
      <c r="C2509" s="131" t="str">
        <f t="shared" si="551"/>
        <v/>
      </c>
      <c r="D2509" s="132"/>
      <c r="E2509" s="132"/>
      <c r="F2509" s="55"/>
      <c r="G2509" s="132"/>
      <c r="H2509" s="132"/>
      <c r="I2509" s="132"/>
      <c r="J2509" s="132"/>
      <c r="K2509" s="132"/>
      <c r="L2509" s="133"/>
      <c r="M2509" s="134"/>
      <c r="N2509" s="132"/>
      <c r="O2509" s="132"/>
      <c r="P2509" s="134" t="str">
        <f t="shared" si="552"/>
        <v>nepildyti</v>
      </c>
      <c r="Q2509" s="135" t="str">
        <f t="shared" si="55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46"/>
        <v>0</v>
      </c>
      <c r="BH2509" s="54">
        <f t="shared" si="553"/>
        <v>0</v>
      </c>
      <c r="BI2509" s="54">
        <f t="shared" si="548"/>
        <v>0</v>
      </c>
      <c r="BJ2509" s="54">
        <f t="shared" si="547"/>
        <v>0</v>
      </c>
      <c r="BK2509" s="54">
        <f t="shared" si="549"/>
        <v>0</v>
      </c>
      <c r="BL2509" s="54">
        <f t="shared" si="554"/>
        <v>0</v>
      </c>
      <c r="BM2509" s="54">
        <f t="shared" si="555"/>
        <v>0</v>
      </c>
      <c r="BN2509" s="54" t="str">
        <f t="shared" si="556"/>
        <v>ne</v>
      </c>
      <c r="BO2509" s="54" t="str">
        <f t="shared" si="557"/>
        <v>ne</v>
      </c>
      <c r="BP2509" s="54" t="str">
        <f t="shared" si="557"/>
        <v>ne</v>
      </c>
      <c r="BQ2509" s="54" t="str">
        <f t="shared" si="558"/>
        <v>ne</v>
      </c>
      <c r="BR2509" s="54" t="str">
        <f t="shared" si="559"/>
        <v>ne</v>
      </c>
      <c r="BS2509" s="54" t="str">
        <f t="shared" si="550"/>
        <v>ne</v>
      </c>
    </row>
    <row r="2510" spans="2:71" x14ac:dyDescent="0.2">
      <c r="B2510" s="54" t="e">
        <f>VLOOKUP(E2510,'VPS1'!$J$10:$J$29,1,FALSE)</f>
        <v>#N/A</v>
      </c>
      <c r="C2510" s="131" t="str">
        <f t="shared" si="551"/>
        <v/>
      </c>
      <c r="D2510" s="132"/>
      <c r="E2510" s="132"/>
      <c r="F2510" s="55"/>
      <c r="G2510" s="132"/>
      <c r="H2510" s="132"/>
      <c r="I2510" s="132"/>
      <c r="J2510" s="132"/>
      <c r="K2510" s="132"/>
      <c r="L2510" s="133"/>
      <c r="M2510" s="134"/>
      <c r="N2510" s="132"/>
      <c r="O2510" s="132"/>
      <c r="P2510" s="134" t="str">
        <f t="shared" si="552"/>
        <v>nepildyti</v>
      </c>
      <c r="Q2510" s="135" t="str">
        <f t="shared" si="55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46"/>
        <v>0</v>
      </c>
      <c r="BH2510" s="54">
        <f t="shared" si="553"/>
        <v>0</v>
      </c>
      <c r="BI2510" s="54">
        <f t="shared" si="548"/>
        <v>0</v>
      </c>
      <c r="BJ2510" s="54">
        <f t="shared" si="547"/>
        <v>0</v>
      </c>
      <c r="BK2510" s="54">
        <f t="shared" si="549"/>
        <v>0</v>
      </c>
      <c r="BL2510" s="54">
        <f t="shared" si="554"/>
        <v>0</v>
      </c>
      <c r="BM2510" s="54">
        <f t="shared" si="555"/>
        <v>0</v>
      </c>
      <c r="BN2510" s="54" t="str">
        <f t="shared" si="556"/>
        <v>ne</v>
      </c>
      <c r="BO2510" s="54" t="str">
        <f t="shared" si="557"/>
        <v>ne</v>
      </c>
      <c r="BP2510" s="54" t="str">
        <f t="shared" si="557"/>
        <v>ne</v>
      </c>
      <c r="BQ2510" s="54" t="str">
        <f t="shared" si="558"/>
        <v>ne</v>
      </c>
      <c r="BR2510" s="54" t="str">
        <f t="shared" si="559"/>
        <v>ne</v>
      </c>
      <c r="BS2510" s="54" t="str">
        <f t="shared" si="550"/>
        <v>ne</v>
      </c>
    </row>
    <row r="2511" spans="2:71" x14ac:dyDescent="0.2">
      <c r="B2511" s="54" t="e">
        <f>VLOOKUP(E2511,'VPS1'!$J$10:$J$29,1,FALSE)</f>
        <v>#N/A</v>
      </c>
      <c r="C2511" s="131" t="str">
        <f t="shared" si="551"/>
        <v/>
      </c>
      <c r="D2511" s="132"/>
      <c r="E2511" s="132"/>
      <c r="F2511" s="55"/>
      <c r="G2511" s="132"/>
      <c r="H2511" s="132"/>
      <c r="I2511" s="132"/>
      <c r="J2511" s="132"/>
      <c r="K2511" s="132"/>
      <c r="L2511" s="133"/>
      <c r="M2511" s="134"/>
      <c r="N2511" s="132"/>
      <c r="O2511" s="132"/>
      <c r="P2511" s="134" t="str">
        <f t="shared" si="552"/>
        <v>nepildyti</v>
      </c>
      <c r="Q2511" s="135" t="str">
        <f t="shared" si="55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46"/>
        <v>0</v>
      </c>
      <c r="BH2511" s="54">
        <f t="shared" si="553"/>
        <v>0</v>
      </c>
      <c r="BI2511" s="54">
        <f t="shared" si="548"/>
        <v>0</v>
      </c>
      <c r="BJ2511" s="54">
        <f t="shared" si="547"/>
        <v>0</v>
      </c>
      <c r="BK2511" s="54">
        <f t="shared" si="549"/>
        <v>0</v>
      </c>
      <c r="BL2511" s="54">
        <f t="shared" si="554"/>
        <v>0</v>
      </c>
      <c r="BM2511" s="54">
        <f t="shared" si="555"/>
        <v>0</v>
      </c>
      <c r="BN2511" s="54" t="str">
        <f t="shared" si="556"/>
        <v>ne</v>
      </c>
      <c r="BO2511" s="54" t="str">
        <f t="shared" si="557"/>
        <v>ne</v>
      </c>
      <c r="BP2511" s="54" t="str">
        <f t="shared" si="557"/>
        <v>ne</v>
      </c>
      <c r="BQ2511" s="54" t="str">
        <f t="shared" si="558"/>
        <v>ne</v>
      </c>
      <c r="BR2511" s="54" t="str">
        <f t="shared" si="559"/>
        <v>ne</v>
      </c>
      <c r="BS2511" s="54" t="str">
        <f t="shared" si="550"/>
        <v>ne</v>
      </c>
    </row>
    <row r="2512" spans="2:71" x14ac:dyDescent="0.2">
      <c r="B2512" s="54" t="e">
        <f>VLOOKUP(E2512,'VPS1'!$J$10:$J$29,1,FALSE)</f>
        <v>#N/A</v>
      </c>
      <c r="C2512" s="131" t="str">
        <f t="shared" si="551"/>
        <v/>
      </c>
      <c r="D2512" s="132"/>
      <c r="E2512" s="132"/>
      <c r="F2512" s="55"/>
      <c r="G2512" s="132"/>
      <c r="H2512" s="132"/>
      <c r="I2512" s="132"/>
      <c r="J2512" s="132"/>
      <c r="K2512" s="132"/>
      <c r="L2512" s="133"/>
      <c r="M2512" s="134"/>
      <c r="N2512" s="132"/>
      <c r="O2512" s="132"/>
      <c r="P2512" s="134" t="str">
        <f t="shared" si="552"/>
        <v>nepildyti</v>
      </c>
      <c r="Q2512" s="135" t="str">
        <f t="shared" si="55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46"/>
        <v>0</v>
      </c>
      <c r="BH2512" s="54">
        <f t="shared" si="553"/>
        <v>0</v>
      </c>
      <c r="BI2512" s="54">
        <f t="shared" si="548"/>
        <v>0</v>
      </c>
      <c r="BJ2512" s="54">
        <f t="shared" si="547"/>
        <v>0</v>
      </c>
      <c r="BK2512" s="54">
        <f t="shared" si="549"/>
        <v>0</v>
      </c>
      <c r="BL2512" s="54">
        <f t="shared" si="554"/>
        <v>0</v>
      </c>
      <c r="BM2512" s="54">
        <f t="shared" si="555"/>
        <v>0</v>
      </c>
      <c r="BN2512" s="54" t="str">
        <f t="shared" si="556"/>
        <v>ne</v>
      </c>
      <c r="BO2512" s="54" t="str">
        <f t="shared" si="557"/>
        <v>ne</v>
      </c>
      <c r="BP2512" s="54" t="str">
        <f t="shared" si="557"/>
        <v>ne</v>
      </c>
      <c r="BQ2512" s="54" t="str">
        <f t="shared" si="558"/>
        <v>ne</v>
      </c>
      <c r="BR2512" s="54" t="str">
        <f t="shared" si="559"/>
        <v>ne</v>
      </c>
      <c r="BS2512" s="54" t="str">
        <f t="shared" si="550"/>
        <v>ne</v>
      </c>
    </row>
    <row r="2513" spans="2:71" x14ac:dyDescent="0.2">
      <c r="B2513" s="54" t="e">
        <f>VLOOKUP(E2513,'VPS1'!$J$10:$J$29,1,FALSE)</f>
        <v>#N/A</v>
      </c>
      <c r="C2513" s="131" t="str">
        <f t="shared" si="551"/>
        <v/>
      </c>
      <c r="D2513" s="132"/>
      <c r="E2513" s="132"/>
      <c r="F2513" s="55"/>
      <c r="G2513" s="132"/>
      <c r="H2513" s="132"/>
      <c r="I2513" s="132"/>
      <c r="J2513" s="132"/>
      <c r="K2513" s="132"/>
      <c r="L2513" s="133"/>
      <c r="M2513" s="134"/>
      <c r="N2513" s="132"/>
      <c r="O2513" s="132"/>
      <c r="P2513" s="134" t="str">
        <f t="shared" si="552"/>
        <v>nepildyti</v>
      </c>
      <c r="Q2513" s="135" t="str">
        <f t="shared" si="55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46"/>
        <v>0</v>
      </c>
      <c r="BH2513" s="54">
        <f t="shared" si="553"/>
        <v>0</v>
      </c>
      <c r="BI2513" s="54">
        <f t="shared" si="548"/>
        <v>0</v>
      </c>
      <c r="BJ2513" s="54">
        <f t="shared" si="547"/>
        <v>0</v>
      </c>
      <c r="BK2513" s="54">
        <f t="shared" si="549"/>
        <v>0</v>
      </c>
      <c r="BL2513" s="54">
        <f t="shared" si="554"/>
        <v>0</v>
      </c>
      <c r="BM2513" s="54">
        <f t="shared" si="555"/>
        <v>0</v>
      </c>
      <c r="BN2513" s="54" t="str">
        <f t="shared" si="556"/>
        <v>ne</v>
      </c>
      <c r="BO2513" s="54" t="str">
        <f t="shared" si="557"/>
        <v>ne</v>
      </c>
      <c r="BP2513" s="54" t="str">
        <f t="shared" si="557"/>
        <v>ne</v>
      </c>
      <c r="BQ2513" s="54" t="str">
        <f t="shared" si="558"/>
        <v>ne</v>
      </c>
      <c r="BR2513" s="54" t="str">
        <f t="shared" si="559"/>
        <v>ne</v>
      </c>
      <c r="BS2513" s="54" t="str">
        <f t="shared" si="550"/>
        <v>ne</v>
      </c>
    </row>
    <row r="2514" spans="2:71" x14ac:dyDescent="0.2">
      <c r="B2514" s="54" t="e">
        <f>VLOOKUP(E2514,'VPS1'!$J$10:$J$29,1,FALSE)</f>
        <v>#N/A</v>
      </c>
      <c r="C2514" s="131" t="str">
        <f t="shared" si="551"/>
        <v/>
      </c>
      <c r="D2514" s="132"/>
      <c r="E2514" s="132"/>
      <c r="F2514" s="55"/>
      <c r="G2514" s="132"/>
      <c r="H2514" s="132"/>
      <c r="I2514" s="132"/>
      <c r="J2514" s="132"/>
      <c r="K2514" s="132"/>
      <c r="L2514" s="133"/>
      <c r="M2514" s="134"/>
      <c r="N2514" s="132"/>
      <c r="O2514" s="132"/>
      <c r="P2514" s="134" t="str">
        <f t="shared" si="552"/>
        <v>nepildyti</v>
      </c>
      <c r="Q2514" s="135" t="str">
        <f t="shared" si="55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si="546"/>
        <v>0</v>
      </c>
      <c r="BH2514" s="54">
        <f t="shared" si="553"/>
        <v>0</v>
      </c>
      <c r="BI2514" s="54">
        <f t="shared" si="548"/>
        <v>0</v>
      </c>
      <c r="BJ2514" s="54">
        <f t="shared" si="547"/>
        <v>0</v>
      </c>
      <c r="BK2514" s="54">
        <f t="shared" si="549"/>
        <v>0</v>
      </c>
      <c r="BL2514" s="54">
        <f t="shared" si="554"/>
        <v>0</v>
      </c>
      <c r="BM2514" s="54">
        <f t="shared" si="555"/>
        <v>0</v>
      </c>
      <c r="BN2514" s="54" t="str">
        <f t="shared" si="556"/>
        <v>ne</v>
      </c>
      <c r="BO2514" s="54" t="str">
        <f t="shared" si="557"/>
        <v>ne</v>
      </c>
      <c r="BP2514" s="54" t="str">
        <f t="shared" si="557"/>
        <v>ne</v>
      </c>
      <c r="BQ2514" s="54" t="str">
        <f t="shared" si="558"/>
        <v>ne</v>
      </c>
      <c r="BR2514" s="54" t="str">
        <f t="shared" si="559"/>
        <v>ne</v>
      </c>
      <c r="BS2514" s="54" t="str">
        <f t="shared" si="550"/>
        <v>ne</v>
      </c>
    </row>
    <row r="2515" spans="2:71" x14ac:dyDescent="0.2">
      <c r="B2515" s="54" t="e">
        <f>VLOOKUP(E2515,'VPS1'!$J$10:$J$29,1,FALSE)</f>
        <v>#N/A</v>
      </c>
      <c r="C2515" s="131" t="str">
        <f t="shared" si="551"/>
        <v/>
      </c>
      <c r="D2515" s="132"/>
      <c r="E2515" s="132"/>
      <c r="F2515" s="55"/>
      <c r="G2515" s="132"/>
      <c r="H2515" s="132"/>
      <c r="I2515" s="132"/>
      <c r="J2515" s="132"/>
      <c r="K2515" s="132"/>
      <c r="L2515" s="133"/>
      <c r="M2515" s="134"/>
      <c r="N2515" s="132"/>
      <c r="O2515" s="132"/>
      <c r="P2515" s="134" t="str">
        <f t="shared" si="552"/>
        <v>nepildyti</v>
      </c>
      <c r="Q2515" s="135" t="str">
        <f t="shared" si="55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46"/>
        <v>0</v>
      </c>
      <c r="BH2515" s="54">
        <f t="shared" si="553"/>
        <v>0</v>
      </c>
      <c r="BI2515" s="54">
        <f t="shared" si="548"/>
        <v>0</v>
      </c>
      <c r="BJ2515" s="54">
        <f t="shared" si="547"/>
        <v>0</v>
      </c>
      <c r="BK2515" s="54">
        <f t="shared" si="549"/>
        <v>0</v>
      </c>
      <c r="BL2515" s="54">
        <f t="shared" si="554"/>
        <v>0</v>
      </c>
      <c r="BM2515" s="54">
        <f t="shared" si="555"/>
        <v>0</v>
      </c>
      <c r="BN2515" s="54" t="str">
        <f t="shared" si="556"/>
        <v>ne</v>
      </c>
      <c r="BO2515" s="54" t="str">
        <f t="shared" si="557"/>
        <v>ne</v>
      </c>
      <c r="BP2515" s="54" t="str">
        <f t="shared" si="557"/>
        <v>ne</v>
      </c>
      <c r="BQ2515" s="54" t="str">
        <f t="shared" si="558"/>
        <v>ne</v>
      </c>
      <c r="BR2515" s="54" t="str">
        <f t="shared" si="559"/>
        <v>ne</v>
      </c>
      <c r="BS2515" s="54" t="str">
        <f t="shared" si="550"/>
        <v>ne</v>
      </c>
    </row>
    <row r="2516" spans="2:71" x14ac:dyDescent="0.2">
      <c r="B2516" s="54" t="e">
        <f>VLOOKUP(E2516,'VPS1'!$J$10:$J$29,1,FALSE)</f>
        <v>#N/A</v>
      </c>
      <c r="C2516" s="131" t="str">
        <f t="shared" si="551"/>
        <v/>
      </c>
      <c r="D2516" s="132"/>
      <c r="E2516" s="132"/>
      <c r="F2516" s="55"/>
      <c r="G2516" s="132"/>
      <c r="H2516" s="132"/>
      <c r="I2516" s="132"/>
      <c r="J2516" s="132"/>
      <c r="K2516" s="132"/>
      <c r="L2516" s="133"/>
      <c r="M2516" s="134"/>
      <c r="N2516" s="132"/>
      <c r="O2516" s="132"/>
      <c r="P2516" s="134" t="str">
        <f t="shared" si="552"/>
        <v>nepildyti</v>
      </c>
      <c r="Q2516" s="135" t="str">
        <f t="shared" si="55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46"/>
        <v>0</v>
      </c>
      <c r="BH2516" s="54">
        <f t="shared" si="553"/>
        <v>0</v>
      </c>
      <c r="BI2516" s="54">
        <f t="shared" si="548"/>
        <v>0</v>
      </c>
      <c r="BJ2516" s="54">
        <f t="shared" si="547"/>
        <v>0</v>
      </c>
      <c r="BK2516" s="54">
        <f t="shared" si="549"/>
        <v>0</v>
      </c>
      <c r="BL2516" s="54">
        <f t="shared" si="554"/>
        <v>0</v>
      </c>
      <c r="BM2516" s="54">
        <f t="shared" si="555"/>
        <v>0</v>
      </c>
      <c r="BN2516" s="54" t="str">
        <f t="shared" si="556"/>
        <v>ne</v>
      </c>
      <c r="BO2516" s="54" t="str">
        <f t="shared" si="557"/>
        <v>ne</v>
      </c>
      <c r="BP2516" s="54" t="str">
        <f t="shared" si="557"/>
        <v>ne</v>
      </c>
      <c r="BQ2516" s="54" t="str">
        <f t="shared" si="558"/>
        <v>ne</v>
      </c>
      <c r="BR2516" s="54" t="str">
        <f t="shared" si="559"/>
        <v>ne</v>
      </c>
      <c r="BS2516" s="54" t="str">
        <f t="shared" si="550"/>
        <v>ne</v>
      </c>
    </row>
    <row r="2517" spans="2:71" x14ac:dyDescent="0.2">
      <c r="B2517" s="54" t="e">
        <f>VLOOKUP(E2517,'VPS1'!$J$10:$J$29,1,FALSE)</f>
        <v>#N/A</v>
      </c>
      <c r="C2517" s="131" t="str">
        <f t="shared" si="551"/>
        <v/>
      </c>
      <c r="D2517" s="132"/>
      <c r="E2517" s="132"/>
      <c r="F2517" s="55"/>
      <c r="G2517" s="132"/>
      <c r="H2517" s="132"/>
      <c r="I2517" s="132"/>
      <c r="J2517" s="132"/>
      <c r="K2517" s="132"/>
      <c r="L2517" s="133"/>
      <c r="M2517" s="134"/>
      <c r="N2517" s="132"/>
      <c r="O2517" s="132"/>
      <c r="P2517" s="134" t="str">
        <f t="shared" si="552"/>
        <v>nepildyti</v>
      </c>
      <c r="Q2517" s="135" t="str">
        <f t="shared" si="55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46"/>
        <v>0</v>
      </c>
      <c r="BH2517" s="54">
        <f t="shared" si="553"/>
        <v>0</v>
      </c>
      <c r="BI2517" s="54">
        <f t="shared" si="548"/>
        <v>0</v>
      </c>
      <c r="BJ2517" s="54">
        <f t="shared" si="547"/>
        <v>0</v>
      </c>
      <c r="BK2517" s="54">
        <f t="shared" si="549"/>
        <v>0</v>
      </c>
      <c r="BL2517" s="54">
        <f t="shared" si="554"/>
        <v>0</v>
      </c>
      <c r="BM2517" s="54">
        <f t="shared" si="555"/>
        <v>0</v>
      </c>
      <c r="BN2517" s="54" t="str">
        <f t="shared" si="556"/>
        <v>ne</v>
      </c>
      <c r="BO2517" s="54" t="str">
        <f t="shared" si="557"/>
        <v>ne</v>
      </c>
      <c r="BP2517" s="54" t="str">
        <f t="shared" si="557"/>
        <v>ne</v>
      </c>
      <c r="BQ2517" s="54" t="str">
        <f t="shared" si="558"/>
        <v>ne</v>
      </c>
      <c r="BR2517" s="54" t="str">
        <f t="shared" si="559"/>
        <v>ne</v>
      </c>
      <c r="BS2517" s="54" t="str">
        <f t="shared" si="550"/>
        <v>ne</v>
      </c>
    </row>
    <row r="2518" spans="2:71" x14ac:dyDescent="0.2">
      <c r="B2518" s="54" t="e">
        <f>VLOOKUP(E2518,'VPS1'!$J$10:$J$29,1,FALSE)</f>
        <v>#N/A</v>
      </c>
      <c r="C2518" s="131" t="str">
        <f t="shared" si="551"/>
        <v/>
      </c>
      <c r="D2518" s="132"/>
      <c r="E2518" s="132"/>
      <c r="F2518" s="55"/>
      <c r="G2518" s="132"/>
      <c r="H2518" s="132"/>
      <c r="I2518" s="132"/>
      <c r="J2518" s="132"/>
      <c r="K2518" s="132"/>
      <c r="L2518" s="133"/>
      <c r="M2518" s="134"/>
      <c r="N2518" s="132"/>
      <c r="O2518" s="132"/>
      <c r="P2518" s="134" t="str">
        <f t="shared" si="552"/>
        <v>nepildyti</v>
      </c>
      <c r="Q2518" s="135" t="str">
        <f t="shared" si="55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ref="BG2518:BG2581" si="560">IF($F2518&gt;0,YEAR($F2518),)</f>
        <v>0</v>
      </c>
      <c r="BH2518" s="54">
        <f t="shared" si="553"/>
        <v>0</v>
      </c>
      <c r="BI2518" s="54">
        <f t="shared" si="548"/>
        <v>0</v>
      </c>
      <c r="BJ2518" s="54">
        <f t="shared" ref="BJ2518:BJ2581" si="561">IF($AI2518&gt;0,YEAR($AI2518),)</f>
        <v>0</v>
      </c>
      <c r="BK2518" s="54">
        <f t="shared" si="549"/>
        <v>0</v>
      </c>
      <c r="BL2518" s="54">
        <f t="shared" si="554"/>
        <v>0</v>
      </c>
      <c r="BM2518" s="54">
        <f t="shared" si="555"/>
        <v>0</v>
      </c>
      <c r="BN2518" s="54" t="str">
        <f t="shared" si="556"/>
        <v>ne</v>
      </c>
      <c r="BO2518" s="54" t="str">
        <f t="shared" si="557"/>
        <v>ne</v>
      </c>
      <c r="BP2518" s="54" t="str">
        <f t="shared" si="557"/>
        <v>ne</v>
      </c>
      <c r="BQ2518" s="54" t="str">
        <f t="shared" si="558"/>
        <v>ne</v>
      </c>
      <c r="BR2518" s="54" t="str">
        <f t="shared" si="559"/>
        <v>ne</v>
      </c>
      <c r="BS2518" s="54" t="str">
        <f t="shared" si="550"/>
        <v>ne</v>
      </c>
    </row>
    <row r="2519" spans="2:71" x14ac:dyDescent="0.2">
      <c r="B2519" s="54" t="e">
        <f>VLOOKUP(E2519,'VPS1'!$J$10:$J$29,1,FALSE)</f>
        <v>#N/A</v>
      </c>
      <c r="C2519" s="131" t="str">
        <f t="shared" si="551"/>
        <v/>
      </c>
      <c r="D2519" s="132"/>
      <c r="E2519" s="132"/>
      <c r="F2519" s="55"/>
      <c r="G2519" s="132"/>
      <c r="H2519" s="132"/>
      <c r="I2519" s="132"/>
      <c r="J2519" s="132"/>
      <c r="K2519" s="132"/>
      <c r="L2519" s="133"/>
      <c r="M2519" s="134"/>
      <c r="N2519" s="132"/>
      <c r="O2519" s="132"/>
      <c r="P2519" s="134" t="str">
        <f t="shared" si="552"/>
        <v>nepildyti</v>
      </c>
      <c r="Q2519" s="135" t="str">
        <f t="shared" si="55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si="560"/>
        <v>0</v>
      </c>
      <c r="BH2519" s="54">
        <f t="shared" si="553"/>
        <v>0</v>
      </c>
      <c r="BI2519" s="54">
        <f t="shared" si="548"/>
        <v>0</v>
      </c>
      <c r="BJ2519" s="54">
        <f t="shared" si="561"/>
        <v>0</v>
      </c>
      <c r="BK2519" s="54">
        <f t="shared" si="549"/>
        <v>0</v>
      </c>
      <c r="BL2519" s="54">
        <f t="shared" si="554"/>
        <v>0</v>
      </c>
      <c r="BM2519" s="54">
        <f t="shared" si="555"/>
        <v>0</v>
      </c>
      <c r="BN2519" s="54" t="str">
        <f t="shared" si="556"/>
        <v>ne</v>
      </c>
      <c r="BO2519" s="54" t="str">
        <f t="shared" si="557"/>
        <v>ne</v>
      </c>
      <c r="BP2519" s="54" t="str">
        <f t="shared" si="557"/>
        <v>ne</v>
      </c>
      <c r="BQ2519" s="54" t="str">
        <f t="shared" si="558"/>
        <v>ne</v>
      </c>
      <c r="BR2519" s="54" t="str">
        <f t="shared" si="559"/>
        <v>ne</v>
      </c>
      <c r="BS2519" s="54" t="str">
        <f t="shared" si="550"/>
        <v>ne</v>
      </c>
    </row>
    <row r="2520" spans="2:71" x14ac:dyDescent="0.2">
      <c r="B2520" s="54" t="e">
        <f>VLOOKUP(E2520,'VPS1'!$J$10:$J$29,1,FALSE)</f>
        <v>#N/A</v>
      </c>
      <c r="C2520" s="131" t="str">
        <f t="shared" si="551"/>
        <v/>
      </c>
      <c r="D2520" s="132"/>
      <c r="E2520" s="132"/>
      <c r="F2520" s="55"/>
      <c r="G2520" s="132"/>
      <c r="H2520" s="132"/>
      <c r="I2520" s="132"/>
      <c r="J2520" s="132"/>
      <c r="K2520" s="132"/>
      <c r="L2520" s="133"/>
      <c r="M2520" s="134"/>
      <c r="N2520" s="132"/>
      <c r="O2520" s="132"/>
      <c r="P2520" s="134" t="str">
        <f t="shared" si="552"/>
        <v>nepildyti</v>
      </c>
      <c r="Q2520" s="135" t="str">
        <f t="shared" si="55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60"/>
        <v>0</v>
      </c>
      <c r="BH2520" s="54">
        <f t="shared" si="553"/>
        <v>0</v>
      </c>
      <c r="BI2520" s="54">
        <f t="shared" si="548"/>
        <v>0</v>
      </c>
      <c r="BJ2520" s="54">
        <f t="shared" si="561"/>
        <v>0</v>
      </c>
      <c r="BK2520" s="54">
        <f t="shared" si="549"/>
        <v>0</v>
      </c>
      <c r="BL2520" s="54">
        <f t="shared" si="554"/>
        <v>0</v>
      </c>
      <c r="BM2520" s="54">
        <f t="shared" si="555"/>
        <v>0</v>
      </c>
      <c r="BN2520" s="54" t="str">
        <f t="shared" si="556"/>
        <v>ne</v>
      </c>
      <c r="BO2520" s="54" t="str">
        <f t="shared" si="557"/>
        <v>ne</v>
      </c>
      <c r="BP2520" s="54" t="str">
        <f t="shared" si="557"/>
        <v>ne</v>
      </c>
      <c r="BQ2520" s="54" t="str">
        <f t="shared" si="558"/>
        <v>ne</v>
      </c>
      <c r="BR2520" s="54" t="str">
        <f t="shared" si="559"/>
        <v>ne</v>
      </c>
      <c r="BS2520" s="54" t="str">
        <f t="shared" si="550"/>
        <v>ne</v>
      </c>
    </row>
    <row r="2521" spans="2:71" x14ac:dyDescent="0.2">
      <c r="B2521" s="54" t="e">
        <f>VLOOKUP(E2521,'VPS1'!$J$10:$J$29,1,FALSE)</f>
        <v>#N/A</v>
      </c>
      <c r="C2521" s="131" t="str">
        <f t="shared" si="551"/>
        <v/>
      </c>
      <c r="D2521" s="132"/>
      <c r="E2521" s="132"/>
      <c r="F2521" s="55"/>
      <c r="G2521" s="132"/>
      <c r="H2521" s="132"/>
      <c r="I2521" s="132"/>
      <c r="J2521" s="132"/>
      <c r="K2521" s="132"/>
      <c r="L2521" s="133"/>
      <c r="M2521" s="134"/>
      <c r="N2521" s="132"/>
      <c r="O2521" s="132"/>
      <c r="P2521" s="134" t="str">
        <f t="shared" si="552"/>
        <v>nepildyti</v>
      </c>
      <c r="Q2521" s="135" t="str">
        <f t="shared" si="55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60"/>
        <v>0</v>
      </c>
      <c r="BH2521" s="54">
        <f t="shared" si="553"/>
        <v>0</v>
      </c>
      <c r="BI2521" s="54">
        <f t="shared" si="548"/>
        <v>0</v>
      </c>
      <c r="BJ2521" s="54">
        <f t="shared" si="561"/>
        <v>0</v>
      </c>
      <c r="BK2521" s="54">
        <f t="shared" si="549"/>
        <v>0</v>
      </c>
      <c r="BL2521" s="54">
        <f t="shared" si="554"/>
        <v>0</v>
      </c>
      <c r="BM2521" s="54">
        <f t="shared" si="555"/>
        <v>0</v>
      </c>
      <c r="BN2521" s="54" t="str">
        <f t="shared" si="556"/>
        <v>ne</v>
      </c>
      <c r="BO2521" s="54" t="str">
        <f t="shared" si="557"/>
        <v>ne</v>
      </c>
      <c r="BP2521" s="54" t="str">
        <f t="shared" si="557"/>
        <v>ne</v>
      </c>
      <c r="BQ2521" s="54" t="str">
        <f t="shared" si="558"/>
        <v>ne</v>
      </c>
      <c r="BR2521" s="54" t="str">
        <f t="shared" si="559"/>
        <v>ne</v>
      </c>
      <c r="BS2521" s="54" t="str">
        <f t="shared" si="550"/>
        <v>ne</v>
      </c>
    </row>
    <row r="2522" spans="2:71" x14ac:dyDescent="0.2">
      <c r="B2522" s="54" t="e">
        <f>VLOOKUP(E2522,'VPS1'!$J$10:$J$29,1,FALSE)</f>
        <v>#N/A</v>
      </c>
      <c r="C2522" s="131" t="str">
        <f t="shared" si="551"/>
        <v/>
      </c>
      <c r="D2522" s="132"/>
      <c r="E2522" s="132"/>
      <c r="F2522" s="55"/>
      <c r="G2522" s="132"/>
      <c r="H2522" s="132"/>
      <c r="I2522" s="132"/>
      <c r="J2522" s="132"/>
      <c r="K2522" s="132"/>
      <c r="L2522" s="133"/>
      <c r="M2522" s="134"/>
      <c r="N2522" s="132"/>
      <c r="O2522" s="132"/>
      <c r="P2522" s="134" t="str">
        <f t="shared" si="552"/>
        <v>nepildyti</v>
      </c>
      <c r="Q2522" s="135" t="str">
        <f t="shared" si="55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60"/>
        <v>0</v>
      </c>
      <c r="BH2522" s="54">
        <f t="shared" si="553"/>
        <v>0</v>
      </c>
      <c r="BI2522" s="54">
        <f t="shared" si="548"/>
        <v>0</v>
      </c>
      <c r="BJ2522" s="54">
        <f t="shared" si="561"/>
        <v>0</v>
      </c>
      <c r="BK2522" s="54">
        <f t="shared" si="549"/>
        <v>0</v>
      </c>
      <c r="BL2522" s="54">
        <f t="shared" si="554"/>
        <v>0</v>
      </c>
      <c r="BM2522" s="54">
        <f t="shared" si="555"/>
        <v>0</v>
      </c>
      <c r="BN2522" s="54" t="str">
        <f t="shared" si="556"/>
        <v>ne</v>
      </c>
      <c r="BO2522" s="54" t="str">
        <f t="shared" si="557"/>
        <v>ne</v>
      </c>
      <c r="BP2522" s="54" t="str">
        <f t="shared" si="557"/>
        <v>ne</v>
      </c>
      <c r="BQ2522" s="54" t="str">
        <f t="shared" si="558"/>
        <v>ne</v>
      </c>
      <c r="BR2522" s="54" t="str">
        <f t="shared" si="559"/>
        <v>ne</v>
      </c>
      <c r="BS2522" s="54" t="str">
        <f t="shared" si="550"/>
        <v>ne</v>
      </c>
    </row>
    <row r="2523" spans="2:71" x14ac:dyDescent="0.2">
      <c r="B2523" s="54" t="e">
        <f>VLOOKUP(E2523,'VPS1'!$J$10:$J$29,1,FALSE)</f>
        <v>#N/A</v>
      </c>
      <c r="C2523" s="131" t="str">
        <f t="shared" si="551"/>
        <v/>
      </c>
      <c r="D2523" s="132"/>
      <c r="E2523" s="132"/>
      <c r="F2523" s="55"/>
      <c r="G2523" s="132"/>
      <c r="H2523" s="132"/>
      <c r="I2523" s="132"/>
      <c r="J2523" s="132"/>
      <c r="K2523" s="132"/>
      <c r="L2523" s="133"/>
      <c r="M2523" s="134"/>
      <c r="N2523" s="132"/>
      <c r="O2523" s="132"/>
      <c r="P2523" s="134" t="str">
        <f t="shared" si="552"/>
        <v>nepildyti</v>
      </c>
      <c r="Q2523" s="135" t="str">
        <f t="shared" si="55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60"/>
        <v>0</v>
      </c>
      <c r="BH2523" s="54">
        <f t="shared" si="553"/>
        <v>0</v>
      </c>
      <c r="BI2523" s="54">
        <f t="shared" si="548"/>
        <v>0</v>
      </c>
      <c r="BJ2523" s="54">
        <f t="shared" si="561"/>
        <v>0</v>
      </c>
      <c r="BK2523" s="54">
        <f t="shared" si="549"/>
        <v>0</v>
      </c>
      <c r="BL2523" s="54">
        <f t="shared" si="554"/>
        <v>0</v>
      </c>
      <c r="BM2523" s="54">
        <f t="shared" si="555"/>
        <v>0</v>
      </c>
      <c r="BN2523" s="54" t="str">
        <f t="shared" si="556"/>
        <v>ne</v>
      </c>
      <c r="BO2523" s="54" t="str">
        <f t="shared" si="557"/>
        <v>ne</v>
      </c>
      <c r="BP2523" s="54" t="str">
        <f t="shared" si="557"/>
        <v>ne</v>
      </c>
      <c r="BQ2523" s="54" t="str">
        <f t="shared" si="558"/>
        <v>ne</v>
      </c>
      <c r="BR2523" s="54" t="str">
        <f t="shared" si="559"/>
        <v>ne</v>
      </c>
      <c r="BS2523" s="54" t="str">
        <f t="shared" si="550"/>
        <v>ne</v>
      </c>
    </row>
    <row r="2524" spans="2:71" x14ac:dyDescent="0.2">
      <c r="B2524" s="54" t="e">
        <f>VLOOKUP(E2524,'VPS1'!$J$10:$J$29,1,FALSE)</f>
        <v>#N/A</v>
      </c>
      <c r="C2524" s="131" t="str">
        <f t="shared" si="551"/>
        <v/>
      </c>
      <c r="D2524" s="132"/>
      <c r="E2524" s="132"/>
      <c r="F2524" s="55"/>
      <c r="G2524" s="132"/>
      <c r="H2524" s="132"/>
      <c r="I2524" s="132"/>
      <c r="J2524" s="132"/>
      <c r="K2524" s="132"/>
      <c r="L2524" s="133"/>
      <c r="M2524" s="134"/>
      <c r="N2524" s="132"/>
      <c r="O2524" s="132"/>
      <c r="P2524" s="134" t="str">
        <f t="shared" si="552"/>
        <v>nepildyti</v>
      </c>
      <c r="Q2524" s="135" t="str">
        <f t="shared" si="55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60"/>
        <v>0</v>
      </c>
      <c r="BH2524" s="54">
        <f t="shared" si="553"/>
        <v>0</v>
      </c>
      <c r="BI2524" s="54">
        <f t="shared" si="548"/>
        <v>0</v>
      </c>
      <c r="BJ2524" s="54">
        <f t="shared" si="561"/>
        <v>0</v>
      </c>
      <c r="BK2524" s="54">
        <f t="shared" si="549"/>
        <v>0</v>
      </c>
      <c r="BL2524" s="54">
        <f t="shared" si="554"/>
        <v>0</v>
      </c>
      <c r="BM2524" s="54">
        <f t="shared" si="555"/>
        <v>0</v>
      </c>
      <c r="BN2524" s="54" t="str">
        <f t="shared" si="556"/>
        <v>ne</v>
      </c>
      <c r="BO2524" s="54" t="str">
        <f t="shared" si="557"/>
        <v>ne</v>
      </c>
      <c r="BP2524" s="54" t="str">
        <f t="shared" si="557"/>
        <v>ne</v>
      </c>
      <c r="BQ2524" s="54" t="str">
        <f t="shared" si="558"/>
        <v>ne</v>
      </c>
      <c r="BR2524" s="54" t="str">
        <f t="shared" si="559"/>
        <v>ne</v>
      </c>
      <c r="BS2524" s="54" t="str">
        <f t="shared" si="550"/>
        <v>ne</v>
      </c>
    </row>
    <row r="2525" spans="2:71" x14ac:dyDescent="0.2">
      <c r="B2525" s="54" t="e">
        <f>VLOOKUP(E2525,'VPS1'!$J$10:$J$29,1,FALSE)</f>
        <v>#N/A</v>
      </c>
      <c r="C2525" s="131" t="str">
        <f t="shared" si="551"/>
        <v/>
      </c>
      <c r="D2525" s="132"/>
      <c r="E2525" s="132"/>
      <c r="F2525" s="55"/>
      <c r="G2525" s="132"/>
      <c r="H2525" s="132"/>
      <c r="I2525" s="132"/>
      <c r="J2525" s="132"/>
      <c r="K2525" s="132"/>
      <c r="L2525" s="133"/>
      <c r="M2525" s="134"/>
      <c r="N2525" s="132"/>
      <c r="O2525" s="132"/>
      <c r="P2525" s="134" t="str">
        <f t="shared" si="552"/>
        <v>nepildyti</v>
      </c>
      <c r="Q2525" s="135" t="str">
        <f t="shared" si="55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60"/>
        <v>0</v>
      </c>
      <c r="BH2525" s="54">
        <f t="shared" si="553"/>
        <v>0</v>
      </c>
      <c r="BI2525" s="54">
        <f t="shared" si="548"/>
        <v>0</v>
      </c>
      <c r="BJ2525" s="54">
        <f t="shared" si="561"/>
        <v>0</v>
      </c>
      <c r="BK2525" s="54">
        <f t="shared" si="549"/>
        <v>0</v>
      </c>
      <c r="BL2525" s="54">
        <f t="shared" si="554"/>
        <v>0</v>
      </c>
      <c r="BM2525" s="54">
        <f t="shared" si="555"/>
        <v>0</v>
      </c>
      <c r="BN2525" s="54" t="str">
        <f t="shared" si="556"/>
        <v>ne</v>
      </c>
      <c r="BO2525" s="54" t="str">
        <f t="shared" si="557"/>
        <v>ne</v>
      </c>
      <c r="BP2525" s="54" t="str">
        <f t="shared" si="557"/>
        <v>ne</v>
      </c>
      <c r="BQ2525" s="54" t="str">
        <f t="shared" si="558"/>
        <v>ne</v>
      </c>
      <c r="BR2525" s="54" t="str">
        <f t="shared" si="559"/>
        <v>ne</v>
      </c>
      <c r="BS2525" s="54" t="str">
        <f t="shared" si="550"/>
        <v>ne</v>
      </c>
    </row>
    <row r="2526" spans="2:71" x14ac:dyDescent="0.2">
      <c r="B2526" s="54" t="e">
        <f>VLOOKUP(E2526,'VPS1'!$J$10:$J$29,1,FALSE)</f>
        <v>#N/A</v>
      </c>
      <c r="C2526" s="131" t="str">
        <f t="shared" si="551"/>
        <v/>
      </c>
      <c r="D2526" s="132"/>
      <c r="E2526" s="132"/>
      <c r="F2526" s="55"/>
      <c r="G2526" s="132"/>
      <c r="H2526" s="132"/>
      <c r="I2526" s="132"/>
      <c r="J2526" s="132"/>
      <c r="K2526" s="132"/>
      <c r="L2526" s="133"/>
      <c r="M2526" s="134"/>
      <c r="N2526" s="132"/>
      <c r="O2526" s="132"/>
      <c r="P2526" s="134" t="str">
        <f t="shared" si="552"/>
        <v>nepildyti</v>
      </c>
      <c r="Q2526" s="135" t="str">
        <f t="shared" si="55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60"/>
        <v>0</v>
      </c>
      <c r="BH2526" s="54">
        <f t="shared" si="553"/>
        <v>0</v>
      </c>
      <c r="BI2526" s="54">
        <f t="shared" si="548"/>
        <v>0</v>
      </c>
      <c r="BJ2526" s="54">
        <f t="shared" si="561"/>
        <v>0</v>
      </c>
      <c r="BK2526" s="54">
        <f t="shared" si="549"/>
        <v>0</v>
      </c>
      <c r="BL2526" s="54">
        <f t="shared" si="554"/>
        <v>0</v>
      </c>
      <c r="BM2526" s="54">
        <f t="shared" si="555"/>
        <v>0</v>
      </c>
      <c r="BN2526" s="54" t="str">
        <f t="shared" si="556"/>
        <v>ne</v>
      </c>
      <c r="BO2526" s="54" t="str">
        <f t="shared" si="557"/>
        <v>ne</v>
      </c>
      <c r="BP2526" s="54" t="str">
        <f t="shared" si="557"/>
        <v>ne</v>
      </c>
      <c r="BQ2526" s="54" t="str">
        <f t="shared" si="558"/>
        <v>ne</v>
      </c>
      <c r="BR2526" s="54" t="str">
        <f t="shared" si="559"/>
        <v>ne</v>
      </c>
      <c r="BS2526" s="54" t="str">
        <f t="shared" si="550"/>
        <v>ne</v>
      </c>
    </row>
    <row r="2527" spans="2:71" x14ac:dyDescent="0.2">
      <c r="B2527" s="54" t="e">
        <f>VLOOKUP(E2527,'VPS1'!$J$10:$J$29,1,FALSE)</f>
        <v>#N/A</v>
      </c>
      <c r="C2527" s="131" t="str">
        <f t="shared" si="551"/>
        <v/>
      </c>
      <c r="D2527" s="132"/>
      <c r="E2527" s="132"/>
      <c r="F2527" s="55"/>
      <c r="G2527" s="132"/>
      <c r="H2527" s="132"/>
      <c r="I2527" s="132"/>
      <c r="J2527" s="132"/>
      <c r="K2527" s="132"/>
      <c r="L2527" s="133"/>
      <c r="M2527" s="134"/>
      <c r="N2527" s="132"/>
      <c r="O2527" s="132"/>
      <c r="P2527" s="134" t="str">
        <f t="shared" si="552"/>
        <v>nepildyti</v>
      </c>
      <c r="Q2527" s="135" t="str">
        <f t="shared" si="55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60"/>
        <v>0</v>
      </c>
      <c r="BH2527" s="54">
        <f t="shared" si="553"/>
        <v>0</v>
      </c>
      <c r="BI2527" s="54">
        <f t="shared" si="548"/>
        <v>0</v>
      </c>
      <c r="BJ2527" s="54">
        <f t="shared" si="561"/>
        <v>0</v>
      </c>
      <c r="BK2527" s="54">
        <f t="shared" si="549"/>
        <v>0</v>
      </c>
      <c r="BL2527" s="54">
        <f t="shared" si="554"/>
        <v>0</v>
      </c>
      <c r="BM2527" s="54">
        <f t="shared" si="555"/>
        <v>0</v>
      </c>
      <c r="BN2527" s="54" t="str">
        <f t="shared" si="556"/>
        <v>ne</v>
      </c>
      <c r="BO2527" s="54" t="str">
        <f t="shared" si="557"/>
        <v>ne</v>
      </c>
      <c r="BP2527" s="54" t="str">
        <f t="shared" si="557"/>
        <v>ne</v>
      </c>
      <c r="BQ2527" s="54" t="str">
        <f t="shared" si="558"/>
        <v>ne</v>
      </c>
      <c r="BR2527" s="54" t="str">
        <f t="shared" si="559"/>
        <v>ne</v>
      </c>
      <c r="BS2527" s="54" t="str">
        <f t="shared" si="550"/>
        <v>ne</v>
      </c>
    </row>
    <row r="2528" spans="2:71" x14ac:dyDescent="0.2">
      <c r="B2528" s="54" t="e">
        <f>VLOOKUP(E2528,'VPS1'!$J$10:$J$29,1,FALSE)</f>
        <v>#N/A</v>
      </c>
      <c r="C2528" s="131" t="str">
        <f t="shared" si="551"/>
        <v/>
      </c>
      <c r="D2528" s="132"/>
      <c r="E2528" s="132"/>
      <c r="F2528" s="55"/>
      <c r="G2528" s="132"/>
      <c r="H2528" s="132"/>
      <c r="I2528" s="132"/>
      <c r="J2528" s="132"/>
      <c r="K2528" s="132"/>
      <c r="L2528" s="133"/>
      <c r="M2528" s="134"/>
      <c r="N2528" s="132"/>
      <c r="O2528" s="132"/>
      <c r="P2528" s="134" t="str">
        <f t="shared" si="552"/>
        <v>nepildyti</v>
      </c>
      <c r="Q2528" s="135" t="str">
        <f t="shared" si="55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60"/>
        <v>0</v>
      </c>
      <c r="BH2528" s="54">
        <f t="shared" si="553"/>
        <v>0</v>
      </c>
      <c r="BI2528" s="54">
        <f t="shared" si="548"/>
        <v>0</v>
      </c>
      <c r="BJ2528" s="54">
        <f t="shared" si="561"/>
        <v>0</v>
      </c>
      <c r="BK2528" s="54">
        <f t="shared" si="549"/>
        <v>0</v>
      </c>
      <c r="BL2528" s="54">
        <f t="shared" si="554"/>
        <v>0</v>
      </c>
      <c r="BM2528" s="54">
        <f t="shared" si="555"/>
        <v>0</v>
      </c>
      <c r="BN2528" s="54" t="str">
        <f t="shared" si="556"/>
        <v>ne</v>
      </c>
      <c r="BO2528" s="54" t="str">
        <f t="shared" si="557"/>
        <v>ne</v>
      </c>
      <c r="BP2528" s="54" t="str">
        <f t="shared" si="557"/>
        <v>ne</v>
      </c>
      <c r="BQ2528" s="54" t="str">
        <f t="shared" si="558"/>
        <v>ne</v>
      </c>
      <c r="BR2528" s="54" t="str">
        <f t="shared" si="559"/>
        <v>ne</v>
      </c>
      <c r="BS2528" s="54" t="str">
        <f t="shared" si="550"/>
        <v>ne</v>
      </c>
    </row>
    <row r="2529" spans="2:71" x14ac:dyDescent="0.2">
      <c r="B2529" s="54" t="e">
        <f>VLOOKUP(E2529,'VPS1'!$J$10:$J$29,1,FALSE)</f>
        <v>#N/A</v>
      </c>
      <c r="C2529" s="131" t="str">
        <f t="shared" si="551"/>
        <v/>
      </c>
      <c r="D2529" s="132"/>
      <c r="E2529" s="132"/>
      <c r="F2529" s="55"/>
      <c r="G2529" s="132"/>
      <c r="H2529" s="132"/>
      <c r="I2529" s="132"/>
      <c r="J2529" s="132"/>
      <c r="K2529" s="132"/>
      <c r="L2529" s="133"/>
      <c r="M2529" s="134"/>
      <c r="N2529" s="132"/>
      <c r="O2529" s="132"/>
      <c r="P2529" s="134" t="str">
        <f t="shared" si="552"/>
        <v>nepildyti</v>
      </c>
      <c r="Q2529" s="135" t="str">
        <f t="shared" si="55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60"/>
        <v>0</v>
      </c>
      <c r="BH2529" s="54">
        <f t="shared" si="553"/>
        <v>0</v>
      </c>
      <c r="BI2529" s="54">
        <f t="shared" si="548"/>
        <v>0</v>
      </c>
      <c r="BJ2529" s="54">
        <f t="shared" si="561"/>
        <v>0</v>
      </c>
      <c r="BK2529" s="54">
        <f t="shared" si="549"/>
        <v>0</v>
      </c>
      <c r="BL2529" s="54">
        <f t="shared" si="554"/>
        <v>0</v>
      </c>
      <c r="BM2529" s="54">
        <f t="shared" si="555"/>
        <v>0</v>
      </c>
      <c r="BN2529" s="54" t="str">
        <f t="shared" si="556"/>
        <v>ne</v>
      </c>
      <c r="BO2529" s="54" t="str">
        <f t="shared" si="557"/>
        <v>ne</v>
      </c>
      <c r="BP2529" s="54" t="str">
        <f t="shared" si="557"/>
        <v>ne</v>
      </c>
      <c r="BQ2529" s="54" t="str">
        <f t="shared" si="558"/>
        <v>ne</v>
      </c>
      <c r="BR2529" s="54" t="str">
        <f t="shared" si="559"/>
        <v>ne</v>
      </c>
      <c r="BS2529" s="54" t="str">
        <f t="shared" si="550"/>
        <v>ne</v>
      </c>
    </row>
    <row r="2530" spans="2:71" x14ac:dyDescent="0.2">
      <c r="B2530" s="54" t="e">
        <f>VLOOKUP(E2530,'VPS1'!$J$10:$J$29,1,FALSE)</f>
        <v>#N/A</v>
      </c>
      <c r="C2530" s="131" t="str">
        <f t="shared" si="551"/>
        <v/>
      </c>
      <c r="D2530" s="132"/>
      <c r="E2530" s="132"/>
      <c r="F2530" s="55"/>
      <c r="G2530" s="132"/>
      <c r="H2530" s="132"/>
      <c r="I2530" s="132"/>
      <c r="J2530" s="132"/>
      <c r="K2530" s="132"/>
      <c r="L2530" s="133"/>
      <c r="M2530" s="134"/>
      <c r="N2530" s="132"/>
      <c r="O2530" s="132"/>
      <c r="P2530" s="134" t="str">
        <f t="shared" si="552"/>
        <v>nepildyti</v>
      </c>
      <c r="Q2530" s="135" t="str">
        <f t="shared" si="55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60"/>
        <v>0</v>
      </c>
      <c r="BH2530" s="54">
        <f t="shared" si="553"/>
        <v>0</v>
      </c>
      <c r="BI2530" s="54">
        <f t="shared" si="548"/>
        <v>0</v>
      </c>
      <c r="BJ2530" s="54">
        <f t="shared" si="561"/>
        <v>0</v>
      </c>
      <c r="BK2530" s="54">
        <f t="shared" si="549"/>
        <v>0</v>
      </c>
      <c r="BL2530" s="54">
        <f t="shared" si="554"/>
        <v>0</v>
      </c>
      <c r="BM2530" s="54">
        <f t="shared" si="555"/>
        <v>0</v>
      </c>
      <c r="BN2530" s="54" t="str">
        <f t="shared" si="556"/>
        <v>ne</v>
      </c>
      <c r="BO2530" s="54" t="str">
        <f t="shared" si="557"/>
        <v>ne</v>
      </c>
      <c r="BP2530" s="54" t="str">
        <f t="shared" si="557"/>
        <v>ne</v>
      </c>
      <c r="BQ2530" s="54" t="str">
        <f t="shared" si="558"/>
        <v>ne</v>
      </c>
      <c r="BR2530" s="54" t="str">
        <f t="shared" si="559"/>
        <v>ne</v>
      </c>
      <c r="BS2530" s="54" t="str">
        <f t="shared" si="550"/>
        <v>ne</v>
      </c>
    </row>
    <row r="2531" spans="2:71" x14ac:dyDescent="0.2">
      <c r="B2531" s="54" t="e">
        <f>VLOOKUP(E2531,'VPS1'!$J$10:$J$29,1,FALSE)</f>
        <v>#N/A</v>
      </c>
      <c r="C2531" s="131" t="str">
        <f t="shared" si="551"/>
        <v/>
      </c>
      <c r="D2531" s="132"/>
      <c r="E2531" s="132"/>
      <c r="F2531" s="55"/>
      <c r="G2531" s="132"/>
      <c r="H2531" s="132"/>
      <c r="I2531" s="132"/>
      <c r="J2531" s="132"/>
      <c r="K2531" s="132"/>
      <c r="L2531" s="133"/>
      <c r="M2531" s="134"/>
      <c r="N2531" s="132"/>
      <c r="O2531" s="132"/>
      <c r="P2531" s="134" t="str">
        <f t="shared" si="552"/>
        <v>nepildyti</v>
      </c>
      <c r="Q2531" s="135" t="str">
        <f t="shared" si="55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60"/>
        <v>0</v>
      </c>
      <c r="BH2531" s="54">
        <f t="shared" si="553"/>
        <v>0</v>
      </c>
      <c r="BI2531" s="54">
        <f t="shared" si="548"/>
        <v>0</v>
      </c>
      <c r="BJ2531" s="54">
        <f t="shared" si="561"/>
        <v>0</v>
      </c>
      <c r="BK2531" s="54">
        <f t="shared" si="549"/>
        <v>0</v>
      </c>
      <c r="BL2531" s="54">
        <f t="shared" si="554"/>
        <v>0</v>
      </c>
      <c r="BM2531" s="54">
        <f t="shared" si="555"/>
        <v>0</v>
      </c>
      <c r="BN2531" s="54" t="str">
        <f t="shared" si="556"/>
        <v>ne</v>
      </c>
      <c r="BO2531" s="54" t="str">
        <f t="shared" si="557"/>
        <v>ne</v>
      </c>
      <c r="BP2531" s="54" t="str">
        <f t="shared" si="557"/>
        <v>ne</v>
      </c>
      <c r="BQ2531" s="54" t="str">
        <f t="shared" si="558"/>
        <v>ne</v>
      </c>
      <c r="BR2531" s="54" t="str">
        <f t="shared" si="559"/>
        <v>ne</v>
      </c>
      <c r="BS2531" s="54" t="str">
        <f t="shared" si="550"/>
        <v>ne</v>
      </c>
    </row>
    <row r="2532" spans="2:71" x14ac:dyDescent="0.2">
      <c r="B2532" s="54" t="e">
        <f>VLOOKUP(E2532,'VPS1'!$J$10:$J$29,1,FALSE)</f>
        <v>#N/A</v>
      </c>
      <c r="C2532" s="131" t="str">
        <f t="shared" si="551"/>
        <v/>
      </c>
      <c r="D2532" s="132"/>
      <c r="E2532" s="132"/>
      <c r="F2532" s="55"/>
      <c r="G2532" s="132"/>
      <c r="H2532" s="132"/>
      <c r="I2532" s="132"/>
      <c r="J2532" s="132"/>
      <c r="K2532" s="132"/>
      <c r="L2532" s="133"/>
      <c r="M2532" s="134"/>
      <c r="N2532" s="132"/>
      <c r="O2532" s="132"/>
      <c r="P2532" s="134" t="str">
        <f t="shared" si="552"/>
        <v>nepildyti</v>
      </c>
      <c r="Q2532" s="135" t="str">
        <f t="shared" si="55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60"/>
        <v>0</v>
      </c>
      <c r="BH2532" s="54">
        <f t="shared" si="553"/>
        <v>0</v>
      </c>
      <c r="BI2532" s="54">
        <f t="shared" si="548"/>
        <v>0</v>
      </c>
      <c r="BJ2532" s="54">
        <f t="shared" si="561"/>
        <v>0</v>
      </c>
      <c r="BK2532" s="54">
        <f t="shared" si="549"/>
        <v>0</v>
      </c>
      <c r="BL2532" s="54">
        <f t="shared" si="554"/>
        <v>0</v>
      </c>
      <c r="BM2532" s="54">
        <f t="shared" si="555"/>
        <v>0</v>
      </c>
      <c r="BN2532" s="54" t="str">
        <f t="shared" si="556"/>
        <v>ne</v>
      </c>
      <c r="BO2532" s="54" t="str">
        <f t="shared" si="557"/>
        <v>ne</v>
      </c>
      <c r="BP2532" s="54" t="str">
        <f t="shared" si="557"/>
        <v>ne</v>
      </c>
      <c r="BQ2532" s="54" t="str">
        <f t="shared" si="558"/>
        <v>ne</v>
      </c>
      <c r="BR2532" s="54" t="str">
        <f t="shared" si="559"/>
        <v>ne</v>
      </c>
      <c r="BS2532" s="54" t="str">
        <f t="shared" si="550"/>
        <v>ne</v>
      </c>
    </row>
    <row r="2533" spans="2:71" x14ac:dyDescent="0.2">
      <c r="B2533" s="54" t="e">
        <f>VLOOKUP(E2533,'VPS1'!$J$10:$J$29,1,FALSE)</f>
        <v>#N/A</v>
      </c>
      <c r="C2533" s="131" t="str">
        <f t="shared" si="551"/>
        <v/>
      </c>
      <c r="D2533" s="132"/>
      <c r="E2533" s="132"/>
      <c r="F2533" s="55"/>
      <c r="G2533" s="132"/>
      <c r="H2533" s="132"/>
      <c r="I2533" s="132"/>
      <c r="J2533" s="132"/>
      <c r="K2533" s="132"/>
      <c r="L2533" s="133"/>
      <c r="M2533" s="134"/>
      <c r="N2533" s="132"/>
      <c r="O2533" s="132"/>
      <c r="P2533" s="134" t="str">
        <f t="shared" si="552"/>
        <v>nepildyti</v>
      </c>
      <c r="Q2533" s="135" t="str">
        <f t="shared" si="55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60"/>
        <v>0</v>
      </c>
      <c r="BH2533" s="54">
        <f t="shared" si="553"/>
        <v>0</v>
      </c>
      <c r="BI2533" s="54">
        <f t="shared" si="548"/>
        <v>0</v>
      </c>
      <c r="BJ2533" s="54">
        <f t="shared" si="561"/>
        <v>0</v>
      </c>
      <c r="BK2533" s="54">
        <f t="shared" si="549"/>
        <v>0</v>
      </c>
      <c r="BL2533" s="54">
        <f t="shared" si="554"/>
        <v>0</v>
      </c>
      <c r="BM2533" s="54">
        <f t="shared" si="555"/>
        <v>0</v>
      </c>
      <c r="BN2533" s="54" t="str">
        <f t="shared" si="556"/>
        <v>ne</v>
      </c>
      <c r="BO2533" s="54" t="str">
        <f t="shared" si="557"/>
        <v>ne</v>
      </c>
      <c r="BP2533" s="54" t="str">
        <f t="shared" si="557"/>
        <v>ne</v>
      </c>
      <c r="BQ2533" s="54" t="str">
        <f t="shared" si="558"/>
        <v>ne</v>
      </c>
      <c r="BR2533" s="54" t="str">
        <f t="shared" si="559"/>
        <v>ne</v>
      </c>
      <c r="BS2533" s="54" t="str">
        <f t="shared" si="550"/>
        <v>ne</v>
      </c>
    </row>
    <row r="2534" spans="2:71" x14ac:dyDescent="0.2">
      <c r="B2534" s="54" t="e">
        <f>VLOOKUP(E2534,'VPS1'!$J$10:$J$29,1,FALSE)</f>
        <v>#N/A</v>
      </c>
      <c r="C2534" s="131" t="str">
        <f t="shared" si="551"/>
        <v/>
      </c>
      <c r="D2534" s="132"/>
      <c r="E2534" s="132"/>
      <c r="F2534" s="55"/>
      <c r="G2534" s="132"/>
      <c r="H2534" s="132"/>
      <c r="I2534" s="132"/>
      <c r="J2534" s="132"/>
      <c r="K2534" s="132"/>
      <c r="L2534" s="133"/>
      <c r="M2534" s="134"/>
      <c r="N2534" s="132"/>
      <c r="O2534" s="132"/>
      <c r="P2534" s="134" t="str">
        <f t="shared" si="552"/>
        <v>nepildyti</v>
      </c>
      <c r="Q2534" s="135" t="str">
        <f t="shared" si="55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60"/>
        <v>0</v>
      </c>
      <c r="BH2534" s="54">
        <f t="shared" si="553"/>
        <v>0</v>
      </c>
      <c r="BI2534" s="54">
        <f t="shared" si="548"/>
        <v>0</v>
      </c>
      <c r="BJ2534" s="54">
        <f t="shared" si="561"/>
        <v>0</v>
      </c>
      <c r="BK2534" s="54">
        <f t="shared" si="549"/>
        <v>0</v>
      </c>
      <c r="BL2534" s="54">
        <f t="shared" si="554"/>
        <v>0</v>
      </c>
      <c r="BM2534" s="54">
        <f t="shared" si="555"/>
        <v>0</v>
      </c>
      <c r="BN2534" s="54" t="str">
        <f t="shared" si="556"/>
        <v>ne</v>
      </c>
      <c r="BO2534" s="54" t="str">
        <f t="shared" si="557"/>
        <v>ne</v>
      </c>
      <c r="BP2534" s="54" t="str">
        <f t="shared" si="557"/>
        <v>ne</v>
      </c>
      <c r="BQ2534" s="54" t="str">
        <f t="shared" si="558"/>
        <v>ne</v>
      </c>
      <c r="BR2534" s="54" t="str">
        <f t="shared" si="559"/>
        <v>ne</v>
      </c>
      <c r="BS2534" s="54" t="str">
        <f t="shared" si="550"/>
        <v>ne</v>
      </c>
    </row>
    <row r="2535" spans="2:71" x14ac:dyDescent="0.2">
      <c r="B2535" s="54" t="e">
        <f>VLOOKUP(E2535,'VPS1'!$J$10:$J$29,1,FALSE)</f>
        <v>#N/A</v>
      </c>
      <c r="C2535" s="131" t="str">
        <f t="shared" si="551"/>
        <v/>
      </c>
      <c r="D2535" s="132"/>
      <c r="E2535" s="132"/>
      <c r="F2535" s="55"/>
      <c r="G2535" s="132"/>
      <c r="H2535" s="132"/>
      <c r="I2535" s="132"/>
      <c r="J2535" s="132"/>
      <c r="K2535" s="132"/>
      <c r="L2535" s="133"/>
      <c r="M2535" s="134"/>
      <c r="N2535" s="132"/>
      <c r="O2535" s="132"/>
      <c r="P2535" s="134" t="str">
        <f t="shared" si="552"/>
        <v>nepildyti</v>
      </c>
      <c r="Q2535" s="135" t="str">
        <f t="shared" si="55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60"/>
        <v>0</v>
      </c>
      <c r="BH2535" s="54">
        <f t="shared" si="553"/>
        <v>0</v>
      </c>
      <c r="BI2535" s="54">
        <f t="shared" si="548"/>
        <v>0</v>
      </c>
      <c r="BJ2535" s="54">
        <f t="shared" si="561"/>
        <v>0</v>
      </c>
      <c r="BK2535" s="54">
        <f t="shared" si="549"/>
        <v>0</v>
      </c>
      <c r="BL2535" s="54">
        <f t="shared" si="554"/>
        <v>0</v>
      </c>
      <c r="BM2535" s="54">
        <f t="shared" si="555"/>
        <v>0</v>
      </c>
      <c r="BN2535" s="54" t="str">
        <f t="shared" si="556"/>
        <v>ne</v>
      </c>
      <c r="BO2535" s="54" t="str">
        <f t="shared" si="557"/>
        <v>ne</v>
      </c>
      <c r="BP2535" s="54" t="str">
        <f t="shared" si="557"/>
        <v>ne</v>
      </c>
      <c r="BQ2535" s="54" t="str">
        <f t="shared" si="558"/>
        <v>ne</v>
      </c>
      <c r="BR2535" s="54" t="str">
        <f t="shared" si="559"/>
        <v>ne</v>
      </c>
      <c r="BS2535" s="54" t="str">
        <f t="shared" si="550"/>
        <v>ne</v>
      </c>
    </row>
    <row r="2536" spans="2:71" x14ac:dyDescent="0.2">
      <c r="B2536" s="54" t="e">
        <f>VLOOKUP(E2536,'VPS1'!$J$10:$J$29,1,FALSE)</f>
        <v>#N/A</v>
      </c>
      <c r="C2536" s="131" t="str">
        <f t="shared" si="551"/>
        <v/>
      </c>
      <c r="D2536" s="132"/>
      <c r="E2536" s="132"/>
      <c r="F2536" s="55"/>
      <c r="G2536" s="132"/>
      <c r="H2536" s="132"/>
      <c r="I2536" s="132"/>
      <c r="J2536" s="132"/>
      <c r="K2536" s="132"/>
      <c r="L2536" s="133"/>
      <c r="M2536" s="134"/>
      <c r="N2536" s="132"/>
      <c r="O2536" s="132"/>
      <c r="P2536" s="134" t="str">
        <f t="shared" si="552"/>
        <v>nepildyti</v>
      </c>
      <c r="Q2536" s="135" t="str">
        <f t="shared" si="55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60"/>
        <v>0</v>
      </c>
      <c r="BH2536" s="54">
        <f t="shared" si="553"/>
        <v>0</v>
      </c>
      <c r="BI2536" s="54">
        <f t="shared" si="548"/>
        <v>0</v>
      </c>
      <c r="BJ2536" s="54">
        <f t="shared" si="561"/>
        <v>0</v>
      </c>
      <c r="BK2536" s="54">
        <f t="shared" si="549"/>
        <v>0</v>
      </c>
      <c r="BL2536" s="54">
        <f t="shared" si="554"/>
        <v>0</v>
      </c>
      <c r="BM2536" s="54">
        <f t="shared" si="555"/>
        <v>0</v>
      </c>
      <c r="BN2536" s="54" t="str">
        <f t="shared" si="556"/>
        <v>ne</v>
      </c>
      <c r="BO2536" s="54" t="str">
        <f t="shared" si="557"/>
        <v>ne</v>
      </c>
      <c r="BP2536" s="54" t="str">
        <f t="shared" si="557"/>
        <v>ne</v>
      </c>
      <c r="BQ2536" s="54" t="str">
        <f t="shared" si="558"/>
        <v>ne</v>
      </c>
      <c r="BR2536" s="54" t="str">
        <f t="shared" si="559"/>
        <v>ne</v>
      </c>
      <c r="BS2536" s="54" t="str">
        <f t="shared" si="550"/>
        <v>ne</v>
      </c>
    </row>
    <row r="2537" spans="2:71" x14ac:dyDescent="0.2">
      <c r="B2537" s="54" t="e">
        <f>VLOOKUP(E2537,'VPS1'!$J$10:$J$29,1,FALSE)</f>
        <v>#N/A</v>
      </c>
      <c r="C2537" s="131" t="str">
        <f t="shared" si="551"/>
        <v/>
      </c>
      <c r="D2537" s="132"/>
      <c r="E2537" s="132"/>
      <c r="F2537" s="55"/>
      <c r="G2537" s="132"/>
      <c r="H2537" s="132"/>
      <c r="I2537" s="132"/>
      <c r="J2537" s="132"/>
      <c r="K2537" s="132"/>
      <c r="L2537" s="133"/>
      <c r="M2537" s="134"/>
      <c r="N2537" s="132"/>
      <c r="O2537" s="132"/>
      <c r="P2537" s="134" t="str">
        <f t="shared" si="552"/>
        <v>nepildyti</v>
      </c>
      <c r="Q2537" s="135" t="str">
        <f t="shared" si="55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60"/>
        <v>0</v>
      </c>
      <c r="BH2537" s="54">
        <f t="shared" si="553"/>
        <v>0</v>
      </c>
      <c r="BI2537" s="54">
        <f t="shared" si="548"/>
        <v>0</v>
      </c>
      <c r="BJ2537" s="54">
        <f t="shared" si="561"/>
        <v>0</v>
      </c>
      <c r="BK2537" s="54">
        <f t="shared" si="549"/>
        <v>0</v>
      </c>
      <c r="BL2537" s="54">
        <f t="shared" si="554"/>
        <v>0</v>
      </c>
      <c r="BM2537" s="54">
        <f t="shared" si="555"/>
        <v>0</v>
      </c>
      <c r="BN2537" s="54" t="str">
        <f t="shared" si="556"/>
        <v>ne</v>
      </c>
      <c r="BO2537" s="54" t="str">
        <f t="shared" si="557"/>
        <v>ne</v>
      </c>
      <c r="BP2537" s="54" t="str">
        <f t="shared" si="557"/>
        <v>ne</v>
      </c>
      <c r="BQ2537" s="54" t="str">
        <f t="shared" si="558"/>
        <v>ne</v>
      </c>
      <c r="BR2537" s="54" t="str">
        <f t="shared" si="559"/>
        <v>ne</v>
      </c>
      <c r="BS2537" s="54" t="str">
        <f t="shared" si="550"/>
        <v>ne</v>
      </c>
    </row>
    <row r="2538" spans="2:71" x14ac:dyDescent="0.2">
      <c r="B2538" s="54" t="e">
        <f>VLOOKUP(E2538,'VPS1'!$J$10:$J$29,1,FALSE)</f>
        <v>#N/A</v>
      </c>
      <c r="C2538" s="131" t="str">
        <f t="shared" si="551"/>
        <v/>
      </c>
      <c r="D2538" s="132"/>
      <c r="E2538" s="132"/>
      <c r="F2538" s="55"/>
      <c r="G2538" s="132"/>
      <c r="H2538" s="132"/>
      <c r="I2538" s="132"/>
      <c r="J2538" s="132"/>
      <c r="K2538" s="132"/>
      <c r="L2538" s="133"/>
      <c r="M2538" s="134"/>
      <c r="N2538" s="132"/>
      <c r="O2538" s="132"/>
      <c r="P2538" s="134" t="str">
        <f t="shared" si="552"/>
        <v>nepildyti</v>
      </c>
      <c r="Q2538" s="135" t="str">
        <f t="shared" si="55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60"/>
        <v>0</v>
      </c>
      <c r="BH2538" s="54">
        <f t="shared" si="553"/>
        <v>0</v>
      </c>
      <c r="BI2538" s="54">
        <f t="shared" si="548"/>
        <v>0</v>
      </c>
      <c r="BJ2538" s="54">
        <f t="shared" si="561"/>
        <v>0</v>
      </c>
      <c r="BK2538" s="54">
        <f t="shared" si="549"/>
        <v>0</v>
      </c>
      <c r="BL2538" s="54">
        <f t="shared" si="554"/>
        <v>0</v>
      </c>
      <c r="BM2538" s="54">
        <f t="shared" si="555"/>
        <v>0</v>
      </c>
      <c r="BN2538" s="54" t="str">
        <f t="shared" si="556"/>
        <v>ne</v>
      </c>
      <c r="BO2538" s="54" t="str">
        <f t="shared" si="557"/>
        <v>ne</v>
      </c>
      <c r="BP2538" s="54" t="str">
        <f t="shared" si="557"/>
        <v>ne</v>
      </c>
      <c r="BQ2538" s="54" t="str">
        <f t="shared" si="558"/>
        <v>ne</v>
      </c>
      <c r="BR2538" s="54" t="str">
        <f t="shared" si="559"/>
        <v>ne</v>
      </c>
      <c r="BS2538" s="54" t="str">
        <f t="shared" si="550"/>
        <v>ne</v>
      </c>
    </row>
    <row r="2539" spans="2:71" x14ac:dyDescent="0.2">
      <c r="B2539" s="54" t="e">
        <f>VLOOKUP(E2539,'VPS1'!$J$10:$J$29,1,FALSE)</f>
        <v>#N/A</v>
      </c>
      <c r="C2539" s="131" t="str">
        <f t="shared" si="551"/>
        <v/>
      </c>
      <c r="D2539" s="132"/>
      <c r="E2539" s="132"/>
      <c r="F2539" s="55"/>
      <c r="G2539" s="132"/>
      <c r="H2539" s="132"/>
      <c r="I2539" s="132"/>
      <c r="J2539" s="132"/>
      <c r="K2539" s="132"/>
      <c r="L2539" s="133"/>
      <c r="M2539" s="134"/>
      <c r="N2539" s="132"/>
      <c r="O2539" s="132"/>
      <c r="P2539" s="134" t="str">
        <f t="shared" si="552"/>
        <v>nepildyti</v>
      </c>
      <c r="Q2539" s="135" t="str">
        <f t="shared" si="55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60"/>
        <v>0</v>
      </c>
      <c r="BH2539" s="54">
        <f t="shared" si="553"/>
        <v>0</v>
      </c>
      <c r="BI2539" s="54">
        <f t="shared" si="548"/>
        <v>0</v>
      </c>
      <c r="BJ2539" s="54">
        <f t="shared" si="561"/>
        <v>0</v>
      </c>
      <c r="BK2539" s="54">
        <f t="shared" si="549"/>
        <v>0</v>
      </c>
      <c r="BL2539" s="54">
        <f t="shared" si="554"/>
        <v>0</v>
      </c>
      <c r="BM2539" s="54">
        <f t="shared" si="555"/>
        <v>0</v>
      </c>
      <c r="BN2539" s="54" t="str">
        <f t="shared" si="556"/>
        <v>ne</v>
      </c>
      <c r="BO2539" s="54" t="str">
        <f t="shared" si="557"/>
        <v>ne</v>
      </c>
      <c r="BP2539" s="54" t="str">
        <f t="shared" si="557"/>
        <v>ne</v>
      </c>
      <c r="BQ2539" s="54" t="str">
        <f t="shared" si="558"/>
        <v>ne</v>
      </c>
      <c r="BR2539" s="54" t="str">
        <f t="shared" si="559"/>
        <v>ne</v>
      </c>
      <c r="BS2539" s="54" t="str">
        <f t="shared" si="550"/>
        <v>ne</v>
      </c>
    </row>
    <row r="2540" spans="2:71" x14ac:dyDescent="0.2">
      <c r="B2540" s="54" t="e">
        <f>VLOOKUP(E2540,'VPS1'!$J$10:$J$29,1,FALSE)</f>
        <v>#N/A</v>
      </c>
      <c r="C2540" s="131" t="str">
        <f t="shared" si="551"/>
        <v/>
      </c>
      <c r="D2540" s="132"/>
      <c r="E2540" s="132"/>
      <c r="F2540" s="55"/>
      <c r="G2540" s="132"/>
      <c r="H2540" s="132"/>
      <c r="I2540" s="132"/>
      <c r="J2540" s="132"/>
      <c r="K2540" s="132"/>
      <c r="L2540" s="133"/>
      <c r="M2540" s="134"/>
      <c r="N2540" s="132"/>
      <c r="O2540" s="132"/>
      <c r="P2540" s="134" t="str">
        <f t="shared" si="552"/>
        <v>nepildyti</v>
      </c>
      <c r="Q2540" s="135" t="str">
        <f t="shared" si="55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60"/>
        <v>0</v>
      </c>
      <c r="BH2540" s="54">
        <f t="shared" si="553"/>
        <v>0</v>
      </c>
      <c r="BI2540" s="54">
        <f t="shared" si="548"/>
        <v>0</v>
      </c>
      <c r="BJ2540" s="54">
        <f t="shared" si="561"/>
        <v>0</v>
      </c>
      <c r="BK2540" s="54">
        <f t="shared" si="549"/>
        <v>0</v>
      </c>
      <c r="BL2540" s="54">
        <f t="shared" si="554"/>
        <v>0</v>
      </c>
      <c r="BM2540" s="54">
        <f t="shared" si="555"/>
        <v>0</v>
      </c>
      <c r="BN2540" s="54" t="str">
        <f t="shared" si="556"/>
        <v>ne</v>
      </c>
      <c r="BO2540" s="54" t="str">
        <f t="shared" si="557"/>
        <v>ne</v>
      </c>
      <c r="BP2540" s="54" t="str">
        <f t="shared" si="557"/>
        <v>ne</v>
      </c>
      <c r="BQ2540" s="54" t="str">
        <f t="shared" si="558"/>
        <v>ne</v>
      </c>
      <c r="BR2540" s="54" t="str">
        <f t="shared" si="559"/>
        <v>ne</v>
      </c>
      <c r="BS2540" s="54" t="str">
        <f t="shared" si="550"/>
        <v>ne</v>
      </c>
    </row>
    <row r="2541" spans="2:71" x14ac:dyDescent="0.2">
      <c r="B2541" s="54" t="e">
        <f>VLOOKUP(E2541,'VPS1'!$J$10:$J$29,1,FALSE)</f>
        <v>#N/A</v>
      </c>
      <c r="C2541" s="131" t="str">
        <f t="shared" si="551"/>
        <v/>
      </c>
      <c r="D2541" s="132"/>
      <c r="E2541" s="132"/>
      <c r="F2541" s="55"/>
      <c r="G2541" s="132"/>
      <c r="H2541" s="132"/>
      <c r="I2541" s="132"/>
      <c r="J2541" s="132"/>
      <c r="K2541" s="132"/>
      <c r="L2541" s="133"/>
      <c r="M2541" s="134"/>
      <c r="N2541" s="132"/>
      <c r="O2541" s="132"/>
      <c r="P2541" s="134" t="str">
        <f t="shared" si="552"/>
        <v>nepildyti</v>
      </c>
      <c r="Q2541" s="135" t="str">
        <f t="shared" si="55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60"/>
        <v>0</v>
      </c>
      <c r="BH2541" s="54">
        <f t="shared" si="553"/>
        <v>0</v>
      </c>
      <c r="BI2541" s="54">
        <f t="shared" si="548"/>
        <v>0</v>
      </c>
      <c r="BJ2541" s="54">
        <f t="shared" si="561"/>
        <v>0</v>
      </c>
      <c r="BK2541" s="54">
        <f t="shared" si="549"/>
        <v>0</v>
      </c>
      <c r="BL2541" s="54">
        <f t="shared" si="554"/>
        <v>0</v>
      </c>
      <c r="BM2541" s="54">
        <f t="shared" si="555"/>
        <v>0</v>
      </c>
      <c r="BN2541" s="54" t="str">
        <f t="shared" si="556"/>
        <v>ne</v>
      </c>
      <c r="BO2541" s="54" t="str">
        <f t="shared" si="557"/>
        <v>ne</v>
      </c>
      <c r="BP2541" s="54" t="str">
        <f t="shared" si="557"/>
        <v>ne</v>
      </c>
      <c r="BQ2541" s="54" t="str">
        <f t="shared" si="558"/>
        <v>ne</v>
      </c>
      <c r="BR2541" s="54" t="str">
        <f t="shared" si="559"/>
        <v>ne</v>
      </c>
      <c r="BS2541" s="54" t="str">
        <f t="shared" si="550"/>
        <v>ne</v>
      </c>
    </row>
    <row r="2542" spans="2:71" x14ac:dyDescent="0.2">
      <c r="B2542" s="54" t="e">
        <f>VLOOKUP(E2542,'VPS1'!$J$10:$J$29,1,FALSE)</f>
        <v>#N/A</v>
      </c>
      <c r="C2542" s="131" t="str">
        <f t="shared" si="551"/>
        <v/>
      </c>
      <c r="D2542" s="132"/>
      <c r="E2542" s="132"/>
      <c r="F2542" s="55"/>
      <c r="G2542" s="132"/>
      <c r="H2542" s="132"/>
      <c r="I2542" s="132"/>
      <c r="J2542" s="132"/>
      <c r="K2542" s="132"/>
      <c r="L2542" s="133"/>
      <c r="M2542" s="134"/>
      <c r="N2542" s="132"/>
      <c r="O2542" s="132"/>
      <c r="P2542" s="134" t="str">
        <f t="shared" si="552"/>
        <v>nepildyti</v>
      </c>
      <c r="Q2542" s="135" t="str">
        <f t="shared" si="55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60"/>
        <v>0</v>
      </c>
      <c r="BH2542" s="54">
        <f t="shared" si="553"/>
        <v>0</v>
      </c>
      <c r="BI2542" s="54">
        <f t="shared" si="548"/>
        <v>0</v>
      </c>
      <c r="BJ2542" s="54">
        <f t="shared" si="561"/>
        <v>0</v>
      </c>
      <c r="BK2542" s="54">
        <f t="shared" si="549"/>
        <v>0</v>
      </c>
      <c r="BL2542" s="54">
        <f t="shared" si="554"/>
        <v>0</v>
      </c>
      <c r="BM2542" s="54">
        <f t="shared" si="555"/>
        <v>0</v>
      </c>
      <c r="BN2542" s="54" t="str">
        <f t="shared" si="556"/>
        <v>ne</v>
      </c>
      <c r="BO2542" s="54" t="str">
        <f t="shared" si="557"/>
        <v>ne</v>
      </c>
      <c r="BP2542" s="54" t="str">
        <f t="shared" si="557"/>
        <v>ne</v>
      </c>
      <c r="BQ2542" s="54" t="str">
        <f t="shared" si="558"/>
        <v>ne</v>
      </c>
      <c r="BR2542" s="54" t="str">
        <f t="shared" si="559"/>
        <v>ne</v>
      </c>
      <c r="BS2542" s="54" t="str">
        <f t="shared" si="550"/>
        <v>ne</v>
      </c>
    </row>
    <row r="2543" spans="2:71" x14ac:dyDescent="0.2">
      <c r="B2543" s="54" t="e">
        <f>VLOOKUP(E2543,'VPS1'!$J$10:$J$29,1,FALSE)</f>
        <v>#N/A</v>
      </c>
      <c r="C2543" s="131" t="str">
        <f t="shared" si="551"/>
        <v/>
      </c>
      <c r="D2543" s="132"/>
      <c r="E2543" s="132"/>
      <c r="F2543" s="55"/>
      <c r="G2543" s="132"/>
      <c r="H2543" s="132"/>
      <c r="I2543" s="132"/>
      <c r="J2543" s="132"/>
      <c r="K2543" s="132"/>
      <c r="L2543" s="133"/>
      <c r="M2543" s="134"/>
      <c r="N2543" s="132"/>
      <c r="O2543" s="132"/>
      <c r="P2543" s="134" t="str">
        <f t="shared" si="552"/>
        <v>nepildyti</v>
      </c>
      <c r="Q2543" s="135" t="str">
        <f t="shared" si="55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60"/>
        <v>0</v>
      </c>
      <c r="BH2543" s="54">
        <f t="shared" si="553"/>
        <v>0</v>
      </c>
      <c r="BI2543" s="54">
        <f t="shared" si="548"/>
        <v>0</v>
      </c>
      <c r="BJ2543" s="54">
        <f t="shared" si="561"/>
        <v>0</v>
      </c>
      <c r="BK2543" s="54">
        <f t="shared" si="549"/>
        <v>0</v>
      </c>
      <c r="BL2543" s="54">
        <f t="shared" si="554"/>
        <v>0</v>
      </c>
      <c r="BM2543" s="54">
        <f t="shared" si="555"/>
        <v>0</v>
      </c>
      <c r="BN2543" s="54" t="str">
        <f t="shared" si="556"/>
        <v>ne</v>
      </c>
      <c r="BO2543" s="54" t="str">
        <f t="shared" si="557"/>
        <v>ne</v>
      </c>
      <c r="BP2543" s="54" t="str">
        <f t="shared" si="557"/>
        <v>ne</v>
      </c>
      <c r="BQ2543" s="54" t="str">
        <f t="shared" si="558"/>
        <v>ne</v>
      </c>
      <c r="BR2543" s="54" t="str">
        <f t="shared" si="559"/>
        <v>ne</v>
      </c>
      <c r="BS2543" s="54" t="str">
        <f t="shared" si="550"/>
        <v>ne</v>
      </c>
    </row>
    <row r="2544" spans="2:71" x14ac:dyDescent="0.2">
      <c r="B2544" s="54" t="e">
        <f>VLOOKUP(E2544,'VPS1'!$J$10:$J$29,1,FALSE)</f>
        <v>#N/A</v>
      </c>
      <c r="C2544" s="131" t="str">
        <f t="shared" si="551"/>
        <v/>
      </c>
      <c r="D2544" s="132"/>
      <c r="E2544" s="132"/>
      <c r="F2544" s="55"/>
      <c r="G2544" s="132"/>
      <c r="H2544" s="132"/>
      <c r="I2544" s="132"/>
      <c r="J2544" s="132"/>
      <c r="K2544" s="132"/>
      <c r="L2544" s="133"/>
      <c r="M2544" s="134"/>
      <c r="N2544" s="132"/>
      <c r="O2544" s="132"/>
      <c r="P2544" s="134" t="str">
        <f t="shared" si="552"/>
        <v>nepildyti</v>
      </c>
      <c r="Q2544" s="135" t="str">
        <f t="shared" si="55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60"/>
        <v>0</v>
      </c>
      <c r="BH2544" s="54">
        <f t="shared" si="553"/>
        <v>0</v>
      </c>
      <c r="BI2544" s="54">
        <f t="shared" si="548"/>
        <v>0</v>
      </c>
      <c r="BJ2544" s="54">
        <f t="shared" si="561"/>
        <v>0</v>
      </c>
      <c r="BK2544" s="54">
        <f t="shared" si="549"/>
        <v>0</v>
      </c>
      <c r="BL2544" s="54">
        <f t="shared" si="554"/>
        <v>0</v>
      </c>
      <c r="BM2544" s="54">
        <f t="shared" si="555"/>
        <v>0</v>
      </c>
      <c r="BN2544" s="54" t="str">
        <f t="shared" si="556"/>
        <v>ne</v>
      </c>
      <c r="BO2544" s="54" t="str">
        <f t="shared" si="557"/>
        <v>ne</v>
      </c>
      <c r="BP2544" s="54" t="str">
        <f t="shared" si="557"/>
        <v>ne</v>
      </c>
      <c r="BQ2544" s="54" t="str">
        <f t="shared" si="558"/>
        <v>ne</v>
      </c>
      <c r="BR2544" s="54" t="str">
        <f t="shared" si="559"/>
        <v>ne</v>
      </c>
      <c r="BS2544" s="54" t="str">
        <f t="shared" si="550"/>
        <v>ne</v>
      </c>
    </row>
    <row r="2545" spans="2:71" x14ac:dyDescent="0.2">
      <c r="B2545" s="54" t="e">
        <f>VLOOKUP(E2545,'VPS1'!$J$10:$J$29,1,FALSE)</f>
        <v>#N/A</v>
      </c>
      <c r="C2545" s="131" t="str">
        <f t="shared" si="551"/>
        <v/>
      </c>
      <c r="D2545" s="132"/>
      <c r="E2545" s="132"/>
      <c r="F2545" s="55"/>
      <c r="G2545" s="132"/>
      <c r="H2545" s="132"/>
      <c r="I2545" s="132"/>
      <c r="J2545" s="132"/>
      <c r="K2545" s="132"/>
      <c r="L2545" s="133"/>
      <c r="M2545" s="134"/>
      <c r="N2545" s="132"/>
      <c r="O2545" s="132"/>
      <c r="P2545" s="134" t="str">
        <f t="shared" si="552"/>
        <v>nepildyti</v>
      </c>
      <c r="Q2545" s="135" t="str">
        <f t="shared" si="55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60"/>
        <v>0</v>
      </c>
      <c r="BH2545" s="54">
        <f t="shared" si="553"/>
        <v>0</v>
      </c>
      <c r="BI2545" s="54">
        <f t="shared" si="548"/>
        <v>0</v>
      </c>
      <c r="BJ2545" s="54">
        <f t="shared" si="561"/>
        <v>0</v>
      </c>
      <c r="BK2545" s="54">
        <f t="shared" si="549"/>
        <v>0</v>
      </c>
      <c r="BL2545" s="54">
        <f t="shared" si="554"/>
        <v>0</v>
      </c>
      <c r="BM2545" s="54">
        <f t="shared" si="555"/>
        <v>0</v>
      </c>
      <c r="BN2545" s="54" t="str">
        <f t="shared" si="556"/>
        <v>ne</v>
      </c>
      <c r="BO2545" s="54" t="str">
        <f t="shared" si="557"/>
        <v>ne</v>
      </c>
      <c r="BP2545" s="54" t="str">
        <f t="shared" si="557"/>
        <v>ne</v>
      </c>
      <c r="BQ2545" s="54" t="str">
        <f t="shared" si="558"/>
        <v>ne</v>
      </c>
      <c r="BR2545" s="54" t="str">
        <f t="shared" si="559"/>
        <v>ne</v>
      </c>
      <c r="BS2545" s="54" t="str">
        <f t="shared" si="550"/>
        <v>ne</v>
      </c>
    </row>
    <row r="2546" spans="2:71" x14ac:dyDescent="0.2">
      <c r="B2546" s="54" t="e">
        <f>VLOOKUP(E2546,'VPS1'!$J$10:$J$29,1,FALSE)</f>
        <v>#N/A</v>
      </c>
      <c r="C2546" s="131" t="str">
        <f t="shared" si="551"/>
        <v/>
      </c>
      <c r="D2546" s="132"/>
      <c r="E2546" s="132"/>
      <c r="F2546" s="55"/>
      <c r="G2546" s="132"/>
      <c r="H2546" s="132"/>
      <c r="I2546" s="132"/>
      <c r="J2546" s="132"/>
      <c r="K2546" s="132"/>
      <c r="L2546" s="133"/>
      <c r="M2546" s="134"/>
      <c r="N2546" s="132"/>
      <c r="O2546" s="132"/>
      <c r="P2546" s="134" t="str">
        <f t="shared" si="552"/>
        <v>nepildyti</v>
      </c>
      <c r="Q2546" s="135" t="str">
        <f t="shared" si="55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60"/>
        <v>0</v>
      </c>
      <c r="BH2546" s="54">
        <f t="shared" si="553"/>
        <v>0</v>
      </c>
      <c r="BI2546" s="54">
        <f t="shared" si="548"/>
        <v>0</v>
      </c>
      <c r="BJ2546" s="54">
        <f t="shared" si="561"/>
        <v>0</v>
      </c>
      <c r="BK2546" s="54">
        <f t="shared" si="549"/>
        <v>0</v>
      </c>
      <c r="BL2546" s="54">
        <f t="shared" si="554"/>
        <v>0</v>
      </c>
      <c r="BM2546" s="54">
        <f t="shared" si="555"/>
        <v>0</v>
      </c>
      <c r="BN2546" s="54" t="str">
        <f t="shared" si="556"/>
        <v>ne</v>
      </c>
      <c r="BO2546" s="54" t="str">
        <f t="shared" si="557"/>
        <v>ne</v>
      </c>
      <c r="BP2546" s="54" t="str">
        <f t="shared" si="557"/>
        <v>ne</v>
      </c>
      <c r="BQ2546" s="54" t="str">
        <f t="shared" si="558"/>
        <v>ne</v>
      </c>
      <c r="BR2546" s="54" t="str">
        <f t="shared" si="559"/>
        <v>ne</v>
      </c>
      <c r="BS2546" s="54" t="str">
        <f t="shared" si="550"/>
        <v>ne</v>
      </c>
    </row>
    <row r="2547" spans="2:71" x14ac:dyDescent="0.2">
      <c r="B2547" s="54" t="e">
        <f>VLOOKUP(E2547,'VPS1'!$J$10:$J$29,1,FALSE)</f>
        <v>#N/A</v>
      </c>
      <c r="C2547" s="131" t="str">
        <f t="shared" si="551"/>
        <v/>
      </c>
      <c r="D2547" s="132"/>
      <c r="E2547" s="132"/>
      <c r="F2547" s="55"/>
      <c r="G2547" s="132"/>
      <c r="H2547" s="132"/>
      <c r="I2547" s="132"/>
      <c r="J2547" s="132"/>
      <c r="K2547" s="132"/>
      <c r="L2547" s="133"/>
      <c r="M2547" s="134"/>
      <c r="N2547" s="132"/>
      <c r="O2547" s="132"/>
      <c r="P2547" s="134" t="str">
        <f t="shared" si="552"/>
        <v>nepildyti</v>
      </c>
      <c r="Q2547" s="135" t="str">
        <f t="shared" si="55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60"/>
        <v>0</v>
      </c>
      <c r="BH2547" s="54">
        <f t="shared" si="553"/>
        <v>0</v>
      </c>
      <c r="BI2547" s="54">
        <f t="shared" si="548"/>
        <v>0</v>
      </c>
      <c r="BJ2547" s="54">
        <f t="shared" si="561"/>
        <v>0</v>
      </c>
      <c r="BK2547" s="54">
        <f t="shared" si="549"/>
        <v>0</v>
      </c>
      <c r="BL2547" s="54">
        <f t="shared" si="554"/>
        <v>0</v>
      </c>
      <c r="BM2547" s="54">
        <f t="shared" si="555"/>
        <v>0</v>
      </c>
      <c r="BN2547" s="54" t="str">
        <f t="shared" si="556"/>
        <v>ne</v>
      </c>
      <c r="BO2547" s="54" t="str">
        <f t="shared" si="557"/>
        <v>ne</v>
      </c>
      <c r="BP2547" s="54" t="str">
        <f t="shared" si="557"/>
        <v>ne</v>
      </c>
      <c r="BQ2547" s="54" t="str">
        <f t="shared" si="558"/>
        <v>ne</v>
      </c>
      <c r="BR2547" s="54" t="str">
        <f t="shared" si="559"/>
        <v>ne</v>
      </c>
      <c r="BS2547" s="54" t="str">
        <f t="shared" si="550"/>
        <v>ne</v>
      </c>
    </row>
    <row r="2548" spans="2:71" x14ac:dyDescent="0.2">
      <c r="B2548" s="54" t="e">
        <f>VLOOKUP(E2548,'VPS1'!$J$10:$J$29,1,FALSE)</f>
        <v>#N/A</v>
      </c>
      <c r="C2548" s="131" t="str">
        <f t="shared" si="551"/>
        <v/>
      </c>
      <c r="D2548" s="132"/>
      <c r="E2548" s="132"/>
      <c r="F2548" s="55"/>
      <c r="G2548" s="132"/>
      <c r="H2548" s="132"/>
      <c r="I2548" s="132"/>
      <c r="J2548" s="132"/>
      <c r="K2548" s="132"/>
      <c r="L2548" s="133"/>
      <c r="M2548" s="134"/>
      <c r="N2548" s="132"/>
      <c r="O2548" s="132"/>
      <c r="P2548" s="134" t="str">
        <f t="shared" si="552"/>
        <v>nepildyti</v>
      </c>
      <c r="Q2548" s="135" t="str">
        <f t="shared" si="55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60"/>
        <v>0</v>
      </c>
      <c r="BH2548" s="54">
        <f t="shared" si="553"/>
        <v>0</v>
      </c>
      <c r="BI2548" s="54">
        <f t="shared" si="548"/>
        <v>0</v>
      </c>
      <c r="BJ2548" s="54">
        <f t="shared" si="561"/>
        <v>0</v>
      </c>
      <c r="BK2548" s="54">
        <f t="shared" si="549"/>
        <v>0</v>
      </c>
      <c r="BL2548" s="54">
        <f t="shared" si="554"/>
        <v>0</v>
      </c>
      <c r="BM2548" s="54">
        <f t="shared" si="555"/>
        <v>0</v>
      </c>
      <c r="BN2548" s="54" t="str">
        <f t="shared" si="556"/>
        <v>ne</v>
      </c>
      <c r="BO2548" s="54" t="str">
        <f t="shared" si="557"/>
        <v>ne</v>
      </c>
      <c r="BP2548" s="54" t="str">
        <f t="shared" si="557"/>
        <v>ne</v>
      </c>
      <c r="BQ2548" s="54" t="str">
        <f t="shared" si="558"/>
        <v>ne</v>
      </c>
      <c r="BR2548" s="54" t="str">
        <f t="shared" si="559"/>
        <v>ne</v>
      </c>
      <c r="BS2548" s="54" t="str">
        <f t="shared" si="550"/>
        <v>ne</v>
      </c>
    </row>
    <row r="2549" spans="2:71" x14ac:dyDescent="0.2">
      <c r="B2549" s="54" t="e">
        <f>VLOOKUP(E2549,'VPS1'!$J$10:$J$29,1,FALSE)</f>
        <v>#N/A</v>
      </c>
      <c r="C2549" s="131" t="str">
        <f t="shared" si="551"/>
        <v/>
      </c>
      <c r="D2549" s="132"/>
      <c r="E2549" s="132"/>
      <c r="F2549" s="55"/>
      <c r="G2549" s="132"/>
      <c r="H2549" s="132"/>
      <c r="I2549" s="132"/>
      <c r="J2549" s="132"/>
      <c r="K2549" s="132"/>
      <c r="L2549" s="133"/>
      <c r="M2549" s="134"/>
      <c r="N2549" s="132"/>
      <c r="O2549" s="132"/>
      <c r="P2549" s="134" t="str">
        <f t="shared" si="552"/>
        <v>nepildyti</v>
      </c>
      <c r="Q2549" s="135" t="str">
        <f t="shared" si="55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60"/>
        <v>0</v>
      </c>
      <c r="BH2549" s="54">
        <f t="shared" si="553"/>
        <v>0</v>
      </c>
      <c r="BI2549" s="54">
        <f t="shared" si="548"/>
        <v>0</v>
      </c>
      <c r="BJ2549" s="54">
        <f t="shared" si="561"/>
        <v>0</v>
      </c>
      <c r="BK2549" s="54">
        <f t="shared" si="549"/>
        <v>0</v>
      </c>
      <c r="BL2549" s="54">
        <f t="shared" si="554"/>
        <v>0</v>
      </c>
      <c r="BM2549" s="54">
        <f t="shared" si="555"/>
        <v>0</v>
      </c>
      <c r="BN2549" s="54" t="str">
        <f t="shared" si="556"/>
        <v>ne</v>
      </c>
      <c r="BO2549" s="54" t="str">
        <f t="shared" si="557"/>
        <v>ne</v>
      </c>
      <c r="BP2549" s="54" t="str">
        <f t="shared" si="557"/>
        <v>ne</v>
      </c>
      <c r="BQ2549" s="54" t="str">
        <f t="shared" si="558"/>
        <v>ne</v>
      </c>
      <c r="BR2549" s="54" t="str">
        <f t="shared" si="559"/>
        <v>ne</v>
      </c>
      <c r="BS2549" s="54" t="str">
        <f t="shared" si="550"/>
        <v>ne</v>
      </c>
    </row>
    <row r="2550" spans="2:71" x14ac:dyDescent="0.2">
      <c r="B2550" s="54" t="e">
        <f>VLOOKUP(E2550,'VPS1'!$J$10:$J$29,1,FALSE)</f>
        <v>#N/A</v>
      </c>
      <c r="C2550" s="131" t="str">
        <f t="shared" si="551"/>
        <v/>
      </c>
      <c r="D2550" s="132"/>
      <c r="E2550" s="132"/>
      <c r="F2550" s="55"/>
      <c r="G2550" s="132"/>
      <c r="H2550" s="132"/>
      <c r="I2550" s="132"/>
      <c r="J2550" s="132"/>
      <c r="K2550" s="132"/>
      <c r="L2550" s="133"/>
      <c r="M2550" s="134"/>
      <c r="N2550" s="132"/>
      <c r="O2550" s="132"/>
      <c r="P2550" s="134" t="str">
        <f t="shared" si="552"/>
        <v>nepildyti</v>
      </c>
      <c r="Q2550" s="135" t="str">
        <f t="shared" si="55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60"/>
        <v>0</v>
      </c>
      <c r="BH2550" s="54">
        <f t="shared" si="553"/>
        <v>0</v>
      </c>
      <c r="BI2550" s="54">
        <f t="shared" si="548"/>
        <v>0</v>
      </c>
      <c r="BJ2550" s="54">
        <f t="shared" si="561"/>
        <v>0</v>
      </c>
      <c r="BK2550" s="54">
        <f t="shared" si="549"/>
        <v>0</v>
      </c>
      <c r="BL2550" s="54">
        <f t="shared" si="554"/>
        <v>0</v>
      </c>
      <c r="BM2550" s="54">
        <f t="shared" si="555"/>
        <v>0</v>
      </c>
      <c r="BN2550" s="54" t="str">
        <f t="shared" si="556"/>
        <v>ne</v>
      </c>
      <c r="BO2550" s="54" t="str">
        <f t="shared" si="557"/>
        <v>ne</v>
      </c>
      <c r="BP2550" s="54" t="str">
        <f t="shared" si="557"/>
        <v>ne</v>
      </c>
      <c r="BQ2550" s="54" t="str">
        <f t="shared" si="558"/>
        <v>ne</v>
      </c>
      <c r="BR2550" s="54" t="str">
        <f t="shared" si="559"/>
        <v>ne</v>
      </c>
      <c r="BS2550" s="54" t="str">
        <f t="shared" si="550"/>
        <v>ne</v>
      </c>
    </row>
    <row r="2551" spans="2:71" x14ac:dyDescent="0.2">
      <c r="B2551" s="54" t="e">
        <f>VLOOKUP(E2551,'VPS1'!$J$10:$J$29,1,FALSE)</f>
        <v>#N/A</v>
      </c>
      <c r="C2551" s="131" t="str">
        <f t="shared" si="551"/>
        <v/>
      </c>
      <c r="D2551" s="132"/>
      <c r="E2551" s="132"/>
      <c r="F2551" s="55"/>
      <c r="G2551" s="132"/>
      <c r="H2551" s="132"/>
      <c r="I2551" s="132"/>
      <c r="J2551" s="132"/>
      <c r="K2551" s="132"/>
      <c r="L2551" s="133"/>
      <c r="M2551" s="134"/>
      <c r="N2551" s="132"/>
      <c r="O2551" s="132"/>
      <c r="P2551" s="134" t="str">
        <f t="shared" si="552"/>
        <v>nepildyti</v>
      </c>
      <c r="Q2551" s="135" t="str">
        <f t="shared" si="55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60"/>
        <v>0</v>
      </c>
      <c r="BH2551" s="54">
        <f t="shared" si="553"/>
        <v>0</v>
      </c>
      <c r="BI2551" s="54">
        <f t="shared" si="548"/>
        <v>0</v>
      </c>
      <c r="BJ2551" s="54">
        <f t="shared" si="561"/>
        <v>0</v>
      </c>
      <c r="BK2551" s="54">
        <f t="shared" si="549"/>
        <v>0</v>
      </c>
      <c r="BL2551" s="54">
        <f t="shared" si="554"/>
        <v>0</v>
      </c>
      <c r="BM2551" s="54">
        <f t="shared" si="555"/>
        <v>0</v>
      </c>
      <c r="BN2551" s="54" t="str">
        <f t="shared" si="556"/>
        <v>ne</v>
      </c>
      <c r="BO2551" s="54" t="str">
        <f t="shared" si="557"/>
        <v>ne</v>
      </c>
      <c r="BP2551" s="54" t="str">
        <f t="shared" si="557"/>
        <v>ne</v>
      </c>
      <c r="BQ2551" s="54" t="str">
        <f t="shared" si="558"/>
        <v>ne</v>
      </c>
      <c r="BR2551" s="54" t="str">
        <f t="shared" si="559"/>
        <v>ne</v>
      </c>
      <c r="BS2551" s="54" t="str">
        <f t="shared" si="550"/>
        <v>ne</v>
      </c>
    </row>
    <row r="2552" spans="2:71" x14ac:dyDescent="0.2">
      <c r="B2552" s="54" t="e">
        <f>VLOOKUP(E2552,'VPS1'!$J$10:$J$29,1,FALSE)</f>
        <v>#N/A</v>
      </c>
      <c r="C2552" s="131" t="str">
        <f t="shared" si="551"/>
        <v/>
      </c>
      <c r="D2552" s="132"/>
      <c r="E2552" s="132"/>
      <c r="F2552" s="55"/>
      <c r="G2552" s="132"/>
      <c r="H2552" s="132"/>
      <c r="I2552" s="132"/>
      <c r="J2552" s="132"/>
      <c r="K2552" s="132"/>
      <c r="L2552" s="133"/>
      <c r="M2552" s="134"/>
      <c r="N2552" s="132"/>
      <c r="O2552" s="132"/>
      <c r="P2552" s="134" t="str">
        <f t="shared" si="552"/>
        <v>nepildyti</v>
      </c>
      <c r="Q2552" s="135" t="str">
        <f t="shared" si="55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60"/>
        <v>0</v>
      </c>
      <c r="BH2552" s="54">
        <f t="shared" si="553"/>
        <v>0</v>
      </c>
      <c r="BI2552" s="54">
        <f t="shared" si="548"/>
        <v>0</v>
      </c>
      <c r="BJ2552" s="54">
        <f t="shared" si="561"/>
        <v>0</v>
      </c>
      <c r="BK2552" s="54">
        <f t="shared" si="549"/>
        <v>0</v>
      </c>
      <c r="BL2552" s="54">
        <f t="shared" si="554"/>
        <v>0</v>
      </c>
      <c r="BM2552" s="54">
        <f t="shared" si="555"/>
        <v>0</v>
      </c>
      <c r="BN2552" s="54" t="str">
        <f t="shared" si="556"/>
        <v>ne</v>
      </c>
      <c r="BO2552" s="54" t="str">
        <f t="shared" si="557"/>
        <v>ne</v>
      </c>
      <c r="BP2552" s="54" t="str">
        <f t="shared" si="557"/>
        <v>ne</v>
      </c>
      <c r="BQ2552" s="54" t="str">
        <f t="shared" si="558"/>
        <v>ne</v>
      </c>
      <c r="BR2552" s="54" t="str">
        <f t="shared" si="559"/>
        <v>ne</v>
      </c>
      <c r="BS2552" s="54" t="str">
        <f t="shared" si="550"/>
        <v>ne</v>
      </c>
    </row>
    <row r="2553" spans="2:71" x14ac:dyDescent="0.2">
      <c r="B2553" s="54" t="e">
        <f>VLOOKUP(E2553,'VPS1'!$J$10:$J$29,1,FALSE)</f>
        <v>#N/A</v>
      </c>
      <c r="C2553" s="131" t="str">
        <f t="shared" si="551"/>
        <v/>
      </c>
      <c r="D2553" s="132"/>
      <c r="E2553" s="132"/>
      <c r="F2553" s="55"/>
      <c r="G2553" s="132"/>
      <c r="H2553" s="132"/>
      <c r="I2553" s="132"/>
      <c r="J2553" s="132"/>
      <c r="K2553" s="132"/>
      <c r="L2553" s="133"/>
      <c r="M2553" s="134"/>
      <c r="N2553" s="132"/>
      <c r="O2553" s="132"/>
      <c r="P2553" s="134" t="str">
        <f t="shared" si="552"/>
        <v>nepildyti</v>
      </c>
      <c r="Q2553" s="135" t="str">
        <f t="shared" si="55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60"/>
        <v>0</v>
      </c>
      <c r="BH2553" s="54">
        <f t="shared" si="553"/>
        <v>0</v>
      </c>
      <c r="BI2553" s="54">
        <f t="shared" si="548"/>
        <v>0</v>
      </c>
      <c r="BJ2553" s="54">
        <f t="shared" si="561"/>
        <v>0</v>
      </c>
      <c r="BK2553" s="54">
        <f t="shared" si="549"/>
        <v>0</v>
      </c>
      <c r="BL2553" s="54">
        <f t="shared" si="554"/>
        <v>0</v>
      </c>
      <c r="BM2553" s="54">
        <f t="shared" si="555"/>
        <v>0</v>
      </c>
      <c r="BN2553" s="54" t="str">
        <f t="shared" si="556"/>
        <v>ne</v>
      </c>
      <c r="BO2553" s="54" t="str">
        <f t="shared" si="557"/>
        <v>ne</v>
      </c>
      <c r="BP2553" s="54" t="str">
        <f t="shared" si="557"/>
        <v>ne</v>
      </c>
      <c r="BQ2553" s="54" t="str">
        <f t="shared" si="558"/>
        <v>ne</v>
      </c>
      <c r="BR2553" s="54" t="str">
        <f t="shared" si="559"/>
        <v>ne</v>
      </c>
      <c r="BS2553" s="54" t="str">
        <f t="shared" si="550"/>
        <v>ne</v>
      </c>
    </row>
    <row r="2554" spans="2:71" x14ac:dyDescent="0.2">
      <c r="B2554" s="54" t="e">
        <f>VLOOKUP(E2554,'VPS1'!$J$10:$J$29,1,FALSE)</f>
        <v>#N/A</v>
      </c>
      <c r="C2554" s="131" t="str">
        <f t="shared" si="551"/>
        <v/>
      </c>
      <c r="D2554" s="132"/>
      <c r="E2554" s="132"/>
      <c r="F2554" s="55"/>
      <c r="G2554" s="132"/>
      <c r="H2554" s="132"/>
      <c r="I2554" s="132"/>
      <c r="J2554" s="132"/>
      <c r="K2554" s="132"/>
      <c r="L2554" s="133"/>
      <c r="M2554" s="134"/>
      <c r="N2554" s="132"/>
      <c r="O2554" s="132"/>
      <c r="P2554" s="134" t="str">
        <f t="shared" si="552"/>
        <v>nepildyti</v>
      </c>
      <c r="Q2554" s="135" t="str">
        <f t="shared" si="55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60"/>
        <v>0</v>
      </c>
      <c r="BH2554" s="54">
        <f t="shared" si="553"/>
        <v>0</v>
      </c>
      <c r="BI2554" s="54">
        <f t="shared" si="548"/>
        <v>0</v>
      </c>
      <c r="BJ2554" s="54">
        <f t="shared" si="561"/>
        <v>0</v>
      </c>
      <c r="BK2554" s="54">
        <f t="shared" si="549"/>
        <v>0</v>
      </c>
      <c r="BL2554" s="54">
        <f t="shared" si="554"/>
        <v>0</v>
      </c>
      <c r="BM2554" s="54">
        <f t="shared" si="555"/>
        <v>0</v>
      </c>
      <c r="BN2554" s="54" t="str">
        <f t="shared" si="556"/>
        <v>ne</v>
      </c>
      <c r="BO2554" s="54" t="str">
        <f t="shared" si="557"/>
        <v>ne</v>
      </c>
      <c r="BP2554" s="54" t="str">
        <f t="shared" si="557"/>
        <v>ne</v>
      </c>
      <c r="BQ2554" s="54" t="str">
        <f t="shared" si="558"/>
        <v>ne</v>
      </c>
      <c r="BR2554" s="54" t="str">
        <f t="shared" si="559"/>
        <v>ne</v>
      </c>
      <c r="BS2554" s="54" t="str">
        <f t="shared" si="550"/>
        <v>ne</v>
      </c>
    </row>
    <row r="2555" spans="2:71" x14ac:dyDescent="0.2">
      <c r="B2555" s="54" t="e">
        <f>VLOOKUP(E2555,'VPS1'!$J$10:$J$29,1,FALSE)</f>
        <v>#N/A</v>
      </c>
      <c r="C2555" s="131" t="str">
        <f t="shared" si="551"/>
        <v/>
      </c>
      <c r="D2555" s="132"/>
      <c r="E2555" s="132"/>
      <c r="F2555" s="55"/>
      <c r="G2555" s="132"/>
      <c r="H2555" s="132"/>
      <c r="I2555" s="132"/>
      <c r="J2555" s="132"/>
      <c r="K2555" s="132"/>
      <c r="L2555" s="133"/>
      <c r="M2555" s="134"/>
      <c r="N2555" s="132"/>
      <c r="O2555" s="132"/>
      <c r="P2555" s="134" t="str">
        <f t="shared" si="552"/>
        <v>nepildyti</v>
      </c>
      <c r="Q2555" s="135" t="str">
        <f t="shared" si="55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60"/>
        <v>0</v>
      </c>
      <c r="BH2555" s="54">
        <f t="shared" si="553"/>
        <v>0</v>
      </c>
      <c r="BI2555" s="54">
        <f t="shared" si="548"/>
        <v>0</v>
      </c>
      <c r="BJ2555" s="54">
        <f t="shared" si="561"/>
        <v>0</v>
      </c>
      <c r="BK2555" s="54">
        <f t="shared" si="549"/>
        <v>0</v>
      </c>
      <c r="BL2555" s="54">
        <f t="shared" si="554"/>
        <v>0</v>
      </c>
      <c r="BM2555" s="54">
        <f t="shared" si="555"/>
        <v>0</v>
      </c>
      <c r="BN2555" s="54" t="str">
        <f t="shared" si="556"/>
        <v>ne</v>
      </c>
      <c r="BO2555" s="54" t="str">
        <f t="shared" si="557"/>
        <v>ne</v>
      </c>
      <c r="BP2555" s="54" t="str">
        <f t="shared" si="557"/>
        <v>ne</v>
      </c>
      <c r="BQ2555" s="54" t="str">
        <f t="shared" si="558"/>
        <v>ne</v>
      </c>
      <c r="BR2555" s="54" t="str">
        <f t="shared" si="559"/>
        <v>ne</v>
      </c>
      <c r="BS2555" s="54" t="str">
        <f t="shared" si="550"/>
        <v>ne</v>
      </c>
    </row>
    <row r="2556" spans="2:71" x14ac:dyDescent="0.2">
      <c r="B2556" s="54" t="e">
        <f>VLOOKUP(E2556,'VPS1'!$J$10:$J$29,1,FALSE)</f>
        <v>#N/A</v>
      </c>
      <c r="C2556" s="131" t="str">
        <f t="shared" si="551"/>
        <v/>
      </c>
      <c r="D2556" s="132"/>
      <c r="E2556" s="132"/>
      <c r="F2556" s="55"/>
      <c r="G2556" s="132"/>
      <c r="H2556" s="132"/>
      <c r="I2556" s="132"/>
      <c r="J2556" s="132"/>
      <c r="K2556" s="132"/>
      <c r="L2556" s="133"/>
      <c r="M2556" s="134"/>
      <c r="N2556" s="132"/>
      <c r="O2556" s="132"/>
      <c r="P2556" s="134" t="str">
        <f t="shared" si="552"/>
        <v>nepildyti</v>
      </c>
      <c r="Q2556" s="135" t="str">
        <f t="shared" si="55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60"/>
        <v>0</v>
      </c>
      <c r="BH2556" s="54">
        <f t="shared" si="553"/>
        <v>0</v>
      </c>
      <c r="BI2556" s="54">
        <f t="shared" si="548"/>
        <v>0</v>
      </c>
      <c r="BJ2556" s="54">
        <f t="shared" si="561"/>
        <v>0</v>
      </c>
      <c r="BK2556" s="54">
        <f t="shared" si="549"/>
        <v>0</v>
      </c>
      <c r="BL2556" s="54">
        <f t="shared" si="554"/>
        <v>0</v>
      </c>
      <c r="BM2556" s="54">
        <f t="shared" si="555"/>
        <v>0</v>
      </c>
      <c r="BN2556" s="54" t="str">
        <f t="shared" si="556"/>
        <v>ne</v>
      </c>
      <c r="BO2556" s="54" t="str">
        <f t="shared" si="557"/>
        <v>ne</v>
      </c>
      <c r="BP2556" s="54" t="str">
        <f t="shared" si="557"/>
        <v>ne</v>
      </c>
      <c r="BQ2556" s="54" t="str">
        <f t="shared" si="558"/>
        <v>ne</v>
      </c>
      <c r="BR2556" s="54" t="str">
        <f t="shared" si="559"/>
        <v>ne</v>
      </c>
      <c r="BS2556" s="54" t="str">
        <f t="shared" si="550"/>
        <v>ne</v>
      </c>
    </row>
    <row r="2557" spans="2:71" x14ac:dyDescent="0.2">
      <c r="B2557" s="54" t="e">
        <f>VLOOKUP(E2557,'VPS1'!$J$10:$J$29,1,FALSE)</f>
        <v>#N/A</v>
      </c>
      <c r="C2557" s="131" t="str">
        <f t="shared" si="551"/>
        <v/>
      </c>
      <c r="D2557" s="132"/>
      <c r="E2557" s="132"/>
      <c r="F2557" s="55"/>
      <c r="G2557" s="132"/>
      <c r="H2557" s="132"/>
      <c r="I2557" s="132"/>
      <c r="J2557" s="132"/>
      <c r="K2557" s="132"/>
      <c r="L2557" s="133"/>
      <c r="M2557" s="134"/>
      <c r="N2557" s="132"/>
      <c r="O2557" s="132"/>
      <c r="P2557" s="134" t="str">
        <f t="shared" si="552"/>
        <v>nepildyti</v>
      </c>
      <c r="Q2557" s="135" t="str">
        <f t="shared" si="55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60"/>
        <v>0</v>
      </c>
      <c r="BH2557" s="54">
        <f t="shared" si="553"/>
        <v>0</v>
      </c>
      <c r="BI2557" s="54">
        <f t="shared" si="548"/>
        <v>0</v>
      </c>
      <c r="BJ2557" s="54">
        <f t="shared" si="561"/>
        <v>0</v>
      </c>
      <c r="BK2557" s="54">
        <f t="shared" si="549"/>
        <v>0</v>
      </c>
      <c r="BL2557" s="54">
        <f t="shared" si="554"/>
        <v>0</v>
      </c>
      <c r="BM2557" s="54">
        <f t="shared" si="555"/>
        <v>0</v>
      </c>
      <c r="BN2557" s="54" t="str">
        <f t="shared" si="556"/>
        <v>ne</v>
      </c>
      <c r="BO2557" s="54" t="str">
        <f t="shared" si="557"/>
        <v>ne</v>
      </c>
      <c r="BP2557" s="54" t="str">
        <f t="shared" si="557"/>
        <v>ne</v>
      </c>
      <c r="BQ2557" s="54" t="str">
        <f t="shared" si="558"/>
        <v>ne</v>
      </c>
      <c r="BR2557" s="54" t="str">
        <f t="shared" si="559"/>
        <v>ne</v>
      </c>
      <c r="BS2557" s="54" t="str">
        <f t="shared" si="550"/>
        <v>ne</v>
      </c>
    </row>
    <row r="2558" spans="2:71" x14ac:dyDescent="0.2">
      <c r="B2558" s="54" t="e">
        <f>VLOOKUP(E2558,'VPS1'!$J$10:$J$29,1,FALSE)</f>
        <v>#N/A</v>
      </c>
      <c r="C2558" s="131" t="str">
        <f t="shared" si="551"/>
        <v/>
      </c>
      <c r="D2558" s="132"/>
      <c r="E2558" s="132"/>
      <c r="F2558" s="55"/>
      <c r="G2558" s="132"/>
      <c r="H2558" s="132"/>
      <c r="I2558" s="132"/>
      <c r="J2558" s="132"/>
      <c r="K2558" s="132"/>
      <c r="L2558" s="133"/>
      <c r="M2558" s="134"/>
      <c r="N2558" s="132"/>
      <c r="O2558" s="132"/>
      <c r="P2558" s="134" t="str">
        <f t="shared" si="552"/>
        <v>nepildyti</v>
      </c>
      <c r="Q2558" s="135" t="str">
        <f t="shared" si="55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60"/>
        <v>0</v>
      </c>
      <c r="BH2558" s="54">
        <f t="shared" si="553"/>
        <v>0</v>
      </c>
      <c r="BI2558" s="54">
        <f t="shared" si="548"/>
        <v>0</v>
      </c>
      <c r="BJ2558" s="54">
        <f t="shared" si="561"/>
        <v>0</v>
      </c>
      <c r="BK2558" s="54">
        <f t="shared" si="549"/>
        <v>0</v>
      </c>
      <c r="BL2558" s="54">
        <f t="shared" si="554"/>
        <v>0</v>
      </c>
      <c r="BM2558" s="54">
        <f t="shared" si="555"/>
        <v>0</v>
      </c>
      <c r="BN2558" s="54" t="str">
        <f t="shared" si="556"/>
        <v>ne</v>
      </c>
      <c r="BO2558" s="54" t="str">
        <f t="shared" si="557"/>
        <v>ne</v>
      </c>
      <c r="BP2558" s="54" t="str">
        <f t="shared" si="557"/>
        <v>ne</v>
      </c>
      <c r="BQ2558" s="54" t="str">
        <f t="shared" si="558"/>
        <v>ne</v>
      </c>
      <c r="BR2558" s="54" t="str">
        <f t="shared" si="559"/>
        <v>ne</v>
      </c>
      <c r="BS2558" s="54" t="str">
        <f t="shared" si="550"/>
        <v>ne</v>
      </c>
    </row>
    <row r="2559" spans="2:71" x14ac:dyDescent="0.2">
      <c r="B2559" s="54" t="e">
        <f>VLOOKUP(E2559,'VPS1'!$J$10:$J$29,1,FALSE)</f>
        <v>#N/A</v>
      </c>
      <c r="C2559" s="131" t="str">
        <f t="shared" si="551"/>
        <v/>
      </c>
      <c r="D2559" s="132"/>
      <c r="E2559" s="132"/>
      <c r="F2559" s="55"/>
      <c r="G2559" s="132"/>
      <c r="H2559" s="132"/>
      <c r="I2559" s="132"/>
      <c r="J2559" s="132"/>
      <c r="K2559" s="132"/>
      <c r="L2559" s="133"/>
      <c r="M2559" s="134"/>
      <c r="N2559" s="132"/>
      <c r="O2559" s="132"/>
      <c r="P2559" s="134" t="str">
        <f t="shared" si="552"/>
        <v>nepildyti</v>
      </c>
      <c r="Q2559" s="135" t="str">
        <f t="shared" si="55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60"/>
        <v>0</v>
      </c>
      <c r="BH2559" s="54">
        <f t="shared" si="553"/>
        <v>0</v>
      </c>
      <c r="BI2559" s="54">
        <f t="shared" si="548"/>
        <v>0</v>
      </c>
      <c r="BJ2559" s="54">
        <f t="shared" si="561"/>
        <v>0</v>
      </c>
      <c r="BK2559" s="54">
        <f t="shared" si="549"/>
        <v>0</v>
      </c>
      <c r="BL2559" s="54">
        <f t="shared" si="554"/>
        <v>0</v>
      </c>
      <c r="BM2559" s="54">
        <f t="shared" si="555"/>
        <v>0</v>
      </c>
      <c r="BN2559" s="54" t="str">
        <f t="shared" si="556"/>
        <v>ne</v>
      </c>
      <c r="BO2559" s="54" t="str">
        <f t="shared" si="557"/>
        <v>ne</v>
      </c>
      <c r="BP2559" s="54" t="str">
        <f t="shared" si="557"/>
        <v>ne</v>
      </c>
      <c r="BQ2559" s="54" t="str">
        <f t="shared" si="558"/>
        <v>ne</v>
      </c>
      <c r="BR2559" s="54" t="str">
        <f t="shared" si="559"/>
        <v>ne</v>
      </c>
      <c r="BS2559" s="54" t="str">
        <f t="shared" si="550"/>
        <v>ne</v>
      </c>
    </row>
    <row r="2560" spans="2:71" x14ac:dyDescent="0.2">
      <c r="B2560" s="54" t="e">
        <f>VLOOKUP(E2560,'VPS1'!$J$10:$J$29,1,FALSE)</f>
        <v>#N/A</v>
      </c>
      <c r="C2560" s="131" t="str">
        <f t="shared" si="551"/>
        <v/>
      </c>
      <c r="D2560" s="132"/>
      <c r="E2560" s="132"/>
      <c r="F2560" s="55"/>
      <c r="G2560" s="132"/>
      <c r="H2560" s="132"/>
      <c r="I2560" s="132"/>
      <c r="J2560" s="132"/>
      <c r="K2560" s="132"/>
      <c r="L2560" s="133"/>
      <c r="M2560" s="134"/>
      <c r="N2560" s="132"/>
      <c r="O2560" s="132"/>
      <c r="P2560" s="134" t="str">
        <f t="shared" si="552"/>
        <v>nepildyti</v>
      </c>
      <c r="Q2560" s="135" t="str">
        <f t="shared" si="55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60"/>
        <v>0</v>
      </c>
      <c r="BH2560" s="54">
        <f t="shared" si="553"/>
        <v>0</v>
      </c>
      <c r="BI2560" s="54">
        <f t="shared" si="548"/>
        <v>0</v>
      </c>
      <c r="BJ2560" s="54">
        <f t="shared" si="561"/>
        <v>0</v>
      </c>
      <c r="BK2560" s="54">
        <f t="shared" si="549"/>
        <v>0</v>
      </c>
      <c r="BL2560" s="54">
        <f t="shared" si="554"/>
        <v>0</v>
      </c>
      <c r="BM2560" s="54">
        <f t="shared" si="555"/>
        <v>0</v>
      </c>
      <c r="BN2560" s="54" t="str">
        <f t="shared" si="556"/>
        <v>ne</v>
      </c>
      <c r="BO2560" s="54" t="str">
        <f t="shared" si="557"/>
        <v>ne</v>
      </c>
      <c r="BP2560" s="54" t="str">
        <f t="shared" si="557"/>
        <v>ne</v>
      </c>
      <c r="BQ2560" s="54" t="str">
        <f t="shared" si="558"/>
        <v>ne</v>
      </c>
      <c r="BR2560" s="54" t="str">
        <f t="shared" si="559"/>
        <v>ne</v>
      </c>
      <c r="BS2560" s="54" t="str">
        <f t="shared" si="550"/>
        <v>ne</v>
      </c>
    </row>
    <row r="2561" spans="2:71" x14ac:dyDescent="0.2">
      <c r="B2561" s="54" t="e">
        <f>VLOOKUP(E2561,'VPS1'!$J$10:$J$29,1,FALSE)</f>
        <v>#N/A</v>
      </c>
      <c r="C2561" s="131" t="str">
        <f t="shared" si="551"/>
        <v/>
      </c>
      <c r="D2561" s="132"/>
      <c r="E2561" s="132"/>
      <c r="F2561" s="55"/>
      <c r="G2561" s="132"/>
      <c r="H2561" s="132"/>
      <c r="I2561" s="132"/>
      <c r="J2561" s="132"/>
      <c r="K2561" s="132"/>
      <c r="L2561" s="133"/>
      <c r="M2561" s="134"/>
      <c r="N2561" s="132"/>
      <c r="O2561" s="132"/>
      <c r="P2561" s="134" t="str">
        <f t="shared" si="552"/>
        <v>nepildyti</v>
      </c>
      <c r="Q2561" s="135" t="str">
        <f t="shared" si="55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60"/>
        <v>0</v>
      </c>
      <c r="BH2561" s="54">
        <f t="shared" si="553"/>
        <v>0</v>
      </c>
      <c r="BI2561" s="54">
        <f t="shared" si="548"/>
        <v>0</v>
      </c>
      <c r="BJ2561" s="54">
        <f t="shared" si="561"/>
        <v>0</v>
      </c>
      <c r="BK2561" s="54">
        <f t="shared" si="549"/>
        <v>0</v>
      </c>
      <c r="BL2561" s="54">
        <f t="shared" si="554"/>
        <v>0</v>
      </c>
      <c r="BM2561" s="54">
        <f t="shared" si="555"/>
        <v>0</v>
      </c>
      <c r="BN2561" s="54" t="str">
        <f t="shared" si="556"/>
        <v>ne</v>
      </c>
      <c r="BO2561" s="54" t="str">
        <f t="shared" si="557"/>
        <v>ne</v>
      </c>
      <c r="BP2561" s="54" t="str">
        <f t="shared" si="557"/>
        <v>ne</v>
      </c>
      <c r="BQ2561" s="54" t="str">
        <f t="shared" si="558"/>
        <v>ne</v>
      </c>
      <c r="BR2561" s="54" t="str">
        <f t="shared" si="559"/>
        <v>ne</v>
      </c>
      <c r="BS2561" s="54" t="str">
        <f t="shared" si="550"/>
        <v>ne</v>
      </c>
    </row>
    <row r="2562" spans="2:71" x14ac:dyDescent="0.2">
      <c r="B2562" s="54" t="e">
        <f>VLOOKUP(E2562,'VPS1'!$J$10:$J$29,1,FALSE)</f>
        <v>#N/A</v>
      </c>
      <c r="C2562" s="131" t="str">
        <f t="shared" si="551"/>
        <v/>
      </c>
      <c r="D2562" s="132"/>
      <c r="E2562" s="132"/>
      <c r="F2562" s="55"/>
      <c r="G2562" s="132"/>
      <c r="H2562" s="132"/>
      <c r="I2562" s="132"/>
      <c r="J2562" s="132"/>
      <c r="K2562" s="132"/>
      <c r="L2562" s="133"/>
      <c r="M2562" s="134"/>
      <c r="N2562" s="132"/>
      <c r="O2562" s="132"/>
      <c r="P2562" s="134" t="str">
        <f t="shared" si="552"/>
        <v>nepildyti</v>
      </c>
      <c r="Q2562" s="135" t="str">
        <f t="shared" si="55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60"/>
        <v>0</v>
      </c>
      <c r="BH2562" s="54">
        <f t="shared" si="553"/>
        <v>0</v>
      </c>
      <c r="BI2562" s="54">
        <f t="shared" si="548"/>
        <v>0</v>
      </c>
      <c r="BJ2562" s="54">
        <f t="shared" si="561"/>
        <v>0</v>
      </c>
      <c r="BK2562" s="54">
        <f t="shared" si="549"/>
        <v>0</v>
      </c>
      <c r="BL2562" s="54">
        <f t="shared" si="554"/>
        <v>0</v>
      </c>
      <c r="BM2562" s="54">
        <f t="shared" si="555"/>
        <v>0</v>
      </c>
      <c r="BN2562" s="54" t="str">
        <f t="shared" si="556"/>
        <v>ne</v>
      </c>
      <c r="BO2562" s="54" t="str">
        <f t="shared" si="557"/>
        <v>ne</v>
      </c>
      <c r="BP2562" s="54" t="str">
        <f t="shared" si="557"/>
        <v>ne</v>
      </c>
      <c r="BQ2562" s="54" t="str">
        <f t="shared" si="558"/>
        <v>ne</v>
      </c>
      <c r="BR2562" s="54" t="str">
        <f t="shared" si="559"/>
        <v>ne</v>
      </c>
      <c r="BS2562" s="54" t="str">
        <f t="shared" si="550"/>
        <v>ne</v>
      </c>
    </row>
    <row r="2563" spans="2:71" x14ac:dyDescent="0.2">
      <c r="B2563" s="54" t="e">
        <f>VLOOKUP(E2563,'VPS1'!$J$10:$J$29,1,FALSE)</f>
        <v>#N/A</v>
      </c>
      <c r="C2563" s="131" t="str">
        <f t="shared" si="551"/>
        <v/>
      </c>
      <c r="D2563" s="132"/>
      <c r="E2563" s="132"/>
      <c r="F2563" s="55"/>
      <c r="G2563" s="132"/>
      <c r="H2563" s="132"/>
      <c r="I2563" s="132"/>
      <c r="J2563" s="132"/>
      <c r="K2563" s="132"/>
      <c r="L2563" s="133"/>
      <c r="M2563" s="134"/>
      <c r="N2563" s="132"/>
      <c r="O2563" s="132"/>
      <c r="P2563" s="134" t="str">
        <f t="shared" si="552"/>
        <v>nepildyti</v>
      </c>
      <c r="Q2563" s="135" t="str">
        <f t="shared" si="55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60"/>
        <v>0</v>
      </c>
      <c r="BH2563" s="54">
        <f t="shared" si="553"/>
        <v>0</v>
      </c>
      <c r="BI2563" s="54">
        <f t="shared" si="548"/>
        <v>0</v>
      </c>
      <c r="BJ2563" s="54">
        <f t="shared" si="561"/>
        <v>0</v>
      </c>
      <c r="BK2563" s="54">
        <f t="shared" si="549"/>
        <v>0</v>
      </c>
      <c r="BL2563" s="54">
        <f t="shared" si="554"/>
        <v>0</v>
      </c>
      <c r="BM2563" s="54">
        <f t="shared" si="555"/>
        <v>0</v>
      </c>
      <c r="BN2563" s="54" t="str">
        <f t="shared" si="556"/>
        <v>ne</v>
      </c>
      <c r="BO2563" s="54" t="str">
        <f t="shared" si="557"/>
        <v>ne</v>
      </c>
      <c r="BP2563" s="54" t="str">
        <f t="shared" si="557"/>
        <v>ne</v>
      </c>
      <c r="BQ2563" s="54" t="str">
        <f t="shared" si="558"/>
        <v>ne</v>
      </c>
      <c r="BR2563" s="54" t="str">
        <f t="shared" si="559"/>
        <v>ne</v>
      </c>
      <c r="BS2563" s="54" t="str">
        <f t="shared" si="550"/>
        <v>ne</v>
      </c>
    </row>
    <row r="2564" spans="2:71" x14ac:dyDescent="0.2">
      <c r="B2564" s="54" t="e">
        <f>VLOOKUP(E2564,'VPS1'!$J$10:$J$29,1,FALSE)</f>
        <v>#N/A</v>
      </c>
      <c r="C2564" s="131" t="str">
        <f t="shared" si="551"/>
        <v/>
      </c>
      <c r="D2564" s="132"/>
      <c r="E2564" s="132"/>
      <c r="F2564" s="55"/>
      <c r="G2564" s="132"/>
      <c r="H2564" s="132"/>
      <c r="I2564" s="132"/>
      <c r="J2564" s="132"/>
      <c r="K2564" s="132"/>
      <c r="L2564" s="133"/>
      <c r="M2564" s="134"/>
      <c r="N2564" s="132"/>
      <c r="O2564" s="132"/>
      <c r="P2564" s="134" t="str">
        <f t="shared" si="552"/>
        <v>nepildyti</v>
      </c>
      <c r="Q2564" s="135" t="str">
        <f t="shared" si="55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60"/>
        <v>0</v>
      </c>
      <c r="BH2564" s="54">
        <f t="shared" si="553"/>
        <v>0</v>
      </c>
      <c r="BI2564" s="54">
        <f t="shared" si="548"/>
        <v>0</v>
      </c>
      <c r="BJ2564" s="54">
        <f t="shared" si="561"/>
        <v>0</v>
      </c>
      <c r="BK2564" s="54">
        <f t="shared" si="549"/>
        <v>0</v>
      </c>
      <c r="BL2564" s="54">
        <f t="shared" si="554"/>
        <v>0</v>
      </c>
      <c r="BM2564" s="54">
        <f t="shared" si="555"/>
        <v>0</v>
      </c>
      <c r="BN2564" s="54" t="str">
        <f t="shared" si="556"/>
        <v>ne</v>
      </c>
      <c r="BO2564" s="54" t="str">
        <f t="shared" si="557"/>
        <v>ne</v>
      </c>
      <c r="BP2564" s="54" t="str">
        <f t="shared" si="557"/>
        <v>ne</v>
      </c>
      <c r="BQ2564" s="54" t="str">
        <f t="shared" si="558"/>
        <v>ne</v>
      </c>
      <c r="BR2564" s="54" t="str">
        <f t="shared" si="559"/>
        <v>ne</v>
      </c>
      <c r="BS2564" s="54" t="str">
        <f t="shared" si="550"/>
        <v>ne</v>
      </c>
    </row>
    <row r="2565" spans="2:71" x14ac:dyDescent="0.2">
      <c r="B2565" s="54" t="e">
        <f>VLOOKUP(E2565,'VPS1'!$J$10:$J$29,1,FALSE)</f>
        <v>#N/A</v>
      </c>
      <c r="C2565" s="131" t="str">
        <f t="shared" si="551"/>
        <v/>
      </c>
      <c r="D2565" s="132"/>
      <c r="E2565" s="132"/>
      <c r="F2565" s="55"/>
      <c r="G2565" s="132"/>
      <c r="H2565" s="132"/>
      <c r="I2565" s="132"/>
      <c r="J2565" s="132"/>
      <c r="K2565" s="132"/>
      <c r="L2565" s="133"/>
      <c r="M2565" s="134"/>
      <c r="N2565" s="132"/>
      <c r="O2565" s="132"/>
      <c r="P2565" s="134" t="str">
        <f t="shared" si="552"/>
        <v>nepildyti</v>
      </c>
      <c r="Q2565" s="135" t="str">
        <f t="shared" si="55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60"/>
        <v>0</v>
      </c>
      <c r="BH2565" s="54">
        <f t="shared" si="553"/>
        <v>0</v>
      </c>
      <c r="BI2565" s="54">
        <f t="shared" si="548"/>
        <v>0</v>
      </c>
      <c r="BJ2565" s="54">
        <f t="shared" si="561"/>
        <v>0</v>
      </c>
      <c r="BK2565" s="54">
        <f t="shared" si="549"/>
        <v>0</v>
      </c>
      <c r="BL2565" s="54">
        <f t="shared" si="554"/>
        <v>0</v>
      </c>
      <c r="BM2565" s="54">
        <f t="shared" si="555"/>
        <v>0</v>
      </c>
      <c r="BN2565" s="54" t="str">
        <f t="shared" si="556"/>
        <v>ne</v>
      </c>
      <c r="BO2565" s="54" t="str">
        <f t="shared" si="557"/>
        <v>ne</v>
      </c>
      <c r="BP2565" s="54" t="str">
        <f t="shared" si="557"/>
        <v>ne</v>
      </c>
      <c r="BQ2565" s="54" t="str">
        <f t="shared" si="558"/>
        <v>ne</v>
      </c>
      <c r="BR2565" s="54" t="str">
        <f t="shared" si="559"/>
        <v>ne</v>
      </c>
      <c r="BS2565" s="54" t="str">
        <f t="shared" si="550"/>
        <v>ne</v>
      </c>
    </row>
    <row r="2566" spans="2:71" x14ac:dyDescent="0.2">
      <c r="B2566" s="54" t="e">
        <f>VLOOKUP(E2566,'VPS1'!$J$10:$J$29,1,FALSE)</f>
        <v>#N/A</v>
      </c>
      <c r="C2566" s="131" t="str">
        <f t="shared" si="551"/>
        <v/>
      </c>
      <c r="D2566" s="132"/>
      <c r="E2566" s="132"/>
      <c r="F2566" s="55"/>
      <c r="G2566" s="132"/>
      <c r="H2566" s="132"/>
      <c r="I2566" s="132"/>
      <c r="J2566" s="132"/>
      <c r="K2566" s="132"/>
      <c r="L2566" s="133"/>
      <c r="M2566" s="134"/>
      <c r="N2566" s="132"/>
      <c r="O2566" s="132"/>
      <c r="P2566" s="134" t="str">
        <f t="shared" si="552"/>
        <v>nepildyti</v>
      </c>
      <c r="Q2566" s="135" t="str">
        <f t="shared" si="55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60"/>
        <v>0</v>
      </c>
      <c r="BH2566" s="54">
        <f t="shared" si="553"/>
        <v>0</v>
      </c>
      <c r="BI2566" s="54">
        <f t="shared" si="548"/>
        <v>0</v>
      </c>
      <c r="BJ2566" s="54">
        <f t="shared" si="561"/>
        <v>0</v>
      </c>
      <c r="BK2566" s="54">
        <f t="shared" si="549"/>
        <v>0</v>
      </c>
      <c r="BL2566" s="54">
        <f t="shared" si="554"/>
        <v>0</v>
      </c>
      <c r="BM2566" s="54">
        <f t="shared" si="555"/>
        <v>0</v>
      </c>
      <c r="BN2566" s="54" t="str">
        <f t="shared" si="556"/>
        <v>ne</v>
      </c>
      <c r="BO2566" s="54" t="str">
        <f t="shared" si="557"/>
        <v>ne</v>
      </c>
      <c r="BP2566" s="54" t="str">
        <f t="shared" si="557"/>
        <v>ne</v>
      </c>
      <c r="BQ2566" s="54" t="str">
        <f t="shared" si="558"/>
        <v>ne</v>
      </c>
      <c r="BR2566" s="54" t="str">
        <f t="shared" si="559"/>
        <v>ne</v>
      </c>
      <c r="BS2566" s="54" t="str">
        <f t="shared" si="550"/>
        <v>ne</v>
      </c>
    </row>
    <row r="2567" spans="2:71" x14ac:dyDescent="0.2">
      <c r="B2567" s="54" t="e">
        <f>VLOOKUP(E2567,'VPS1'!$J$10:$J$29,1,FALSE)</f>
        <v>#N/A</v>
      </c>
      <c r="C2567" s="131" t="str">
        <f t="shared" si="551"/>
        <v/>
      </c>
      <c r="D2567" s="132"/>
      <c r="E2567" s="132"/>
      <c r="F2567" s="55"/>
      <c r="G2567" s="132"/>
      <c r="H2567" s="132"/>
      <c r="I2567" s="132"/>
      <c r="J2567" s="132"/>
      <c r="K2567" s="132"/>
      <c r="L2567" s="133"/>
      <c r="M2567" s="134"/>
      <c r="N2567" s="132"/>
      <c r="O2567" s="132"/>
      <c r="P2567" s="134" t="str">
        <f t="shared" si="552"/>
        <v>nepildyti</v>
      </c>
      <c r="Q2567" s="135" t="str">
        <f t="shared" si="552"/>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60"/>
        <v>0</v>
      </c>
      <c r="BH2567" s="54">
        <f t="shared" si="553"/>
        <v>0</v>
      </c>
      <c r="BI2567" s="54">
        <f t="shared" si="548"/>
        <v>0</v>
      </c>
      <c r="BJ2567" s="54">
        <f t="shared" si="561"/>
        <v>0</v>
      </c>
      <c r="BK2567" s="54">
        <f t="shared" si="549"/>
        <v>0</v>
      </c>
      <c r="BL2567" s="54">
        <f t="shared" si="554"/>
        <v>0</v>
      </c>
      <c r="BM2567" s="54">
        <f t="shared" si="555"/>
        <v>0</v>
      </c>
      <c r="BN2567" s="54" t="str">
        <f t="shared" si="556"/>
        <v>ne</v>
      </c>
      <c r="BO2567" s="54" t="str">
        <f t="shared" si="557"/>
        <v>ne</v>
      </c>
      <c r="BP2567" s="54" t="str">
        <f t="shared" si="557"/>
        <v>ne</v>
      </c>
      <c r="BQ2567" s="54" t="str">
        <f t="shared" si="558"/>
        <v>ne</v>
      </c>
      <c r="BR2567" s="54" t="str">
        <f t="shared" si="559"/>
        <v>ne</v>
      </c>
      <c r="BS2567" s="54" t="str">
        <f t="shared" si="550"/>
        <v>ne</v>
      </c>
    </row>
    <row r="2568" spans="2:71" x14ac:dyDescent="0.2">
      <c r="B2568" s="54" t="e">
        <f>VLOOKUP(E2568,'VPS1'!$J$10:$J$29,1,FALSE)</f>
        <v>#N/A</v>
      </c>
      <c r="C2568" s="131" t="str">
        <f t="shared" si="551"/>
        <v/>
      </c>
      <c r="D2568" s="132"/>
      <c r="E2568" s="132"/>
      <c r="F2568" s="55"/>
      <c r="G2568" s="132"/>
      <c r="H2568" s="132"/>
      <c r="I2568" s="132"/>
      <c r="J2568" s="132"/>
      <c r="K2568" s="132"/>
      <c r="L2568" s="133"/>
      <c r="M2568" s="134"/>
      <c r="N2568" s="132"/>
      <c r="O2568" s="132"/>
      <c r="P2568" s="134" t="str">
        <f t="shared" si="552"/>
        <v>nepildyti</v>
      </c>
      <c r="Q2568" s="135" t="str">
        <f t="shared" si="552"/>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60"/>
        <v>0</v>
      </c>
      <c r="BH2568" s="54">
        <f t="shared" si="553"/>
        <v>0</v>
      </c>
      <c r="BI2568" s="54">
        <f t="shared" si="548"/>
        <v>0</v>
      </c>
      <c r="BJ2568" s="54">
        <f t="shared" si="561"/>
        <v>0</v>
      </c>
      <c r="BK2568" s="54">
        <f t="shared" si="549"/>
        <v>0</v>
      </c>
      <c r="BL2568" s="54">
        <f t="shared" si="554"/>
        <v>0</v>
      </c>
      <c r="BM2568" s="54">
        <f t="shared" si="555"/>
        <v>0</v>
      </c>
      <c r="BN2568" s="54" t="str">
        <f t="shared" si="556"/>
        <v>ne</v>
      </c>
      <c r="BO2568" s="54" t="str">
        <f t="shared" si="557"/>
        <v>ne</v>
      </c>
      <c r="BP2568" s="54" t="str">
        <f t="shared" si="557"/>
        <v>ne</v>
      </c>
      <c r="BQ2568" s="54" t="str">
        <f t="shared" si="558"/>
        <v>ne</v>
      </c>
      <c r="BR2568" s="54" t="str">
        <f t="shared" si="559"/>
        <v>ne</v>
      </c>
      <c r="BS2568" s="54" t="str">
        <f t="shared" si="550"/>
        <v>ne</v>
      </c>
    </row>
    <row r="2569" spans="2:71" x14ac:dyDescent="0.2">
      <c r="B2569" s="54" t="e">
        <f>VLOOKUP(E2569,'VPS1'!$J$10:$J$29,1,FALSE)</f>
        <v>#N/A</v>
      </c>
      <c r="C2569" s="131" t="str">
        <f t="shared" si="551"/>
        <v/>
      </c>
      <c r="D2569" s="132"/>
      <c r="E2569" s="132"/>
      <c r="F2569" s="55"/>
      <c r="G2569" s="132"/>
      <c r="H2569" s="132"/>
      <c r="I2569" s="132"/>
      <c r="J2569" s="132"/>
      <c r="K2569" s="132"/>
      <c r="L2569" s="133"/>
      <c r="M2569" s="134"/>
      <c r="N2569" s="132"/>
      <c r="O2569" s="132"/>
      <c r="P2569" s="134" t="str">
        <f t="shared" si="552"/>
        <v>nepildyti</v>
      </c>
      <c r="Q2569" s="135" t="str">
        <f t="shared" si="552"/>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60"/>
        <v>0</v>
      </c>
      <c r="BH2569" s="54">
        <f t="shared" si="553"/>
        <v>0</v>
      </c>
      <c r="BI2569" s="54">
        <f t="shared" si="548"/>
        <v>0</v>
      </c>
      <c r="BJ2569" s="54">
        <f t="shared" si="561"/>
        <v>0</v>
      </c>
      <c r="BK2569" s="54">
        <f t="shared" si="549"/>
        <v>0</v>
      </c>
      <c r="BL2569" s="54">
        <f t="shared" si="554"/>
        <v>0</v>
      </c>
      <c r="BM2569" s="54">
        <f t="shared" si="555"/>
        <v>0</v>
      </c>
      <c r="BN2569" s="54" t="str">
        <f t="shared" si="556"/>
        <v>ne</v>
      </c>
      <c r="BO2569" s="54" t="str">
        <f t="shared" si="557"/>
        <v>ne</v>
      </c>
      <c r="BP2569" s="54" t="str">
        <f t="shared" si="557"/>
        <v>ne</v>
      </c>
      <c r="BQ2569" s="54" t="str">
        <f t="shared" si="558"/>
        <v>ne</v>
      </c>
      <c r="BR2569" s="54" t="str">
        <f t="shared" si="559"/>
        <v>ne</v>
      </c>
      <c r="BS2569" s="54" t="str">
        <f t="shared" si="550"/>
        <v>ne</v>
      </c>
    </row>
    <row r="2570" spans="2:71" x14ac:dyDescent="0.2">
      <c r="B2570" s="54" t="e">
        <f>VLOOKUP(E2570,'VPS1'!$J$10:$J$29,1,FALSE)</f>
        <v>#N/A</v>
      </c>
      <c r="C2570" s="131" t="str">
        <f t="shared" si="551"/>
        <v/>
      </c>
      <c r="D2570" s="132"/>
      <c r="E2570" s="132"/>
      <c r="F2570" s="55"/>
      <c r="G2570" s="132"/>
      <c r="H2570" s="132"/>
      <c r="I2570" s="132"/>
      <c r="J2570" s="132"/>
      <c r="K2570" s="132"/>
      <c r="L2570" s="133"/>
      <c r="M2570" s="134"/>
      <c r="N2570" s="132"/>
      <c r="O2570" s="132"/>
      <c r="P2570" s="134" t="str">
        <f t="shared" si="552"/>
        <v>nepildyti</v>
      </c>
      <c r="Q2570" s="135" t="str">
        <f t="shared" si="552"/>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60"/>
        <v>0</v>
      </c>
      <c r="BH2570" s="54">
        <f t="shared" si="553"/>
        <v>0</v>
      </c>
      <c r="BI2570" s="54">
        <f t="shared" ref="BI2570:BI2633" si="562">IF($AH2570&gt;0,YEAR($AH2570),)</f>
        <v>0</v>
      </c>
      <c r="BJ2570" s="54">
        <f t="shared" si="561"/>
        <v>0</v>
      </c>
      <c r="BK2570" s="54">
        <f t="shared" ref="BK2570:BK2633" si="563">IF($AJ2570&gt;0,YEAR($AJ2570),)</f>
        <v>0</v>
      </c>
      <c r="BL2570" s="54">
        <f t="shared" si="554"/>
        <v>0</v>
      </c>
      <c r="BM2570" s="54">
        <f t="shared" si="555"/>
        <v>0</v>
      </c>
      <c r="BN2570" s="54" t="str">
        <f t="shared" si="556"/>
        <v>ne</v>
      </c>
      <c r="BO2570" s="54" t="str">
        <f t="shared" si="557"/>
        <v>ne</v>
      </c>
      <c r="BP2570" s="54" t="str">
        <f t="shared" si="557"/>
        <v>ne</v>
      </c>
      <c r="BQ2570" s="54" t="str">
        <f t="shared" si="558"/>
        <v>ne</v>
      </c>
      <c r="BR2570" s="54" t="str">
        <f t="shared" si="559"/>
        <v>ne</v>
      </c>
      <c r="BS2570" s="54" t="str">
        <f t="shared" ref="BS2570:BS2633" si="564">IF(BK2570&gt;0,"taip","ne")</f>
        <v>ne</v>
      </c>
    </row>
    <row r="2571" spans="2:71" x14ac:dyDescent="0.2">
      <c r="B2571" s="54" t="e">
        <f>VLOOKUP(E2571,'VPS1'!$J$10:$J$29,1,FALSE)</f>
        <v>#N/A</v>
      </c>
      <c r="C2571" s="131" t="str">
        <f t="shared" ref="C2571:C2634" si="565">LEFT(E2571,4)</f>
        <v/>
      </c>
      <c r="D2571" s="132"/>
      <c r="E2571" s="132"/>
      <c r="F2571" s="55"/>
      <c r="G2571" s="132"/>
      <c r="H2571" s="132"/>
      <c r="I2571" s="132"/>
      <c r="J2571" s="132"/>
      <c r="K2571" s="132"/>
      <c r="L2571" s="133"/>
      <c r="M2571" s="134"/>
      <c r="N2571" s="132"/>
      <c r="O2571" s="132"/>
      <c r="P2571" s="134" t="str">
        <f t="shared" ref="P2571:Q2634" si="566">IF($N2571="fizinis asmuo","užpildykite","nepildyti")</f>
        <v>nepildyti</v>
      </c>
      <c r="Q2571" s="135" t="str">
        <f t="shared" si="566"/>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60"/>
        <v>0</v>
      </c>
      <c r="BH2571" s="54">
        <f t="shared" ref="BH2571:BH2634" si="567">IF($AF2571&gt;0,YEAR($AF2571),)</f>
        <v>0</v>
      </c>
      <c r="BI2571" s="54">
        <f t="shared" si="562"/>
        <v>0</v>
      </c>
      <c r="BJ2571" s="54">
        <f t="shared" si="561"/>
        <v>0</v>
      </c>
      <c r="BK2571" s="54">
        <f t="shared" si="563"/>
        <v>0</v>
      </c>
      <c r="BL2571" s="54">
        <f t="shared" ref="BL2571:BL2634" si="568">IF($AK2571&gt;0,$AK2571,)</f>
        <v>0</v>
      </c>
      <c r="BM2571" s="54">
        <f t="shared" ref="BM2571:BM2634" si="569">IF($AL2571&gt;0,$AL2571,)</f>
        <v>0</v>
      </c>
      <c r="BN2571" s="54" t="str">
        <f t="shared" ref="BN2571:BN2634" si="570">IF(BH2571&gt;0,"taip","ne")</f>
        <v>ne</v>
      </c>
      <c r="BO2571" s="54" t="str">
        <f t="shared" ref="BO2571:BP2634" si="571">IF(BI2571&gt;0,"taip","ne")</f>
        <v>ne</v>
      </c>
      <c r="BP2571" s="54" t="str">
        <f t="shared" si="571"/>
        <v>ne</v>
      </c>
      <c r="BQ2571" s="54" t="str">
        <f t="shared" ref="BQ2571:BQ2634" si="572">IF(BL2571&gt;0,"taip","ne")</f>
        <v>ne</v>
      </c>
      <c r="BR2571" s="54" t="str">
        <f t="shared" ref="BR2571:BR2634" si="573">IF(BM2571&gt;0,"taip","ne")</f>
        <v>ne</v>
      </c>
      <c r="BS2571" s="54" t="str">
        <f t="shared" si="564"/>
        <v>ne</v>
      </c>
    </row>
    <row r="2572" spans="2:71" x14ac:dyDescent="0.2">
      <c r="B2572" s="54" t="e">
        <f>VLOOKUP(E2572,'VPS1'!$J$10:$J$29,1,FALSE)</f>
        <v>#N/A</v>
      </c>
      <c r="C2572" s="131" t="str">
        <f t="shared" si="565"/>
        <v/>
      </c>
      <c r="D2572" s="132"/>
      <c r="E2572" s="132"/>
      <c r="F2572" s="55"/>
      <c r="G2572" s="132"/>
      <c r="H2572" s="132"/>
      <c r="I2572" s="132"/>
      <c r="J2572" s="132"/>
      <c r="K2572" s="132"/>
      <c r="L2572" s="133"/>
      <c r="M2572" s="134"/>
      <c r="N2572" s="132"/>
      <c r="O2572" s="132"/>
      <c r="P2572" s="134" t="str">
        <f t="shared" si="566"/>
        <v>nepildyti</v>
      </c>
      <c r="Q2572" s="135" t="str">
        <f t="shared" si="56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60"/>
        <v>0</v>
      </c>
      <c r="BH2572" s="54">
        <f t="shared" si="567"/>
        <v>0</v>
      </c>
      <c r="BI2572" s="54">
        <f t="shared" si="562"/>
        <v>0</v>
      </c>
      <c r="BJ2572" s="54">
        <f t="shared" si="561"/>
        <v>0</v>
      </c>
      <c r="BK2572" s="54">
        <f t="shared" si="563"/>
        <v>0</v>
      </c>
      <c r="BL2572" s="54">
        <f t="shared" si="568"/>
        <v>0</v>
      </c>
      <c r="BM2572" s="54">
        <f t="shared" si="569"/>
        <v>0</v>
      </c>
      <c r="BN2572" s="54" t="str">
        <f t="shared" si="570"/>
        <v>ne</v>
      </c>
      <c r="BO2572" s="54" t="str">
        <f t="shared" si="571"/>
        <v>ne</v>
      </c>
      <c r="BP2572" s="54" t="str">
        <f t="shared" si="571"/>
        <v>ne</v>
      </c>
      <c r="BQ2572" s="54" t="str">
        <f t="shared" si="572"/>
        <v>ne</v>
      </c>
      <c r="BR2572" s="54" t="str">
        <f t="shared" si="573"/>
        <v>ne</v>
      </c>
      <c r="BS2572" s="54" t="str">
        <f t="shared" si="564"/>
        <v>ne</v>
      </c>
    </row>
    <row r="2573" spans="2:71" x14ac:dyDescent="0.2">
      <c r="B2573" s="54" t="e">
        <f>VLOOKUP(E2573,'VPS1'!$J$10:$J$29,1,FALSE)</f>
        <v>#N/A</v>
      </c>
      <c r="C2573" s="131" t="str">
        <f t="shared" si="565"/>
        <v/>
      </c>
      <c r="D2573" s="132"/>
      <c r="E2573" s="132"/>
      <c r="F2573" s="55"/>
      <c r="G2573" s="132"/>
      <c r="H2573" s="132"/>
      <c r="I2573" s="132"/>
      <c r="J2573" s="132"/>
      <c r="K2573" s="132"/>
      <c r="L2573" s="133"/>
      <c r="M2573" s="134"/>
      <c r="N2573" s="132"/>
      <c r="O2573" s="132"/>
      <c r="P2573" s="134" t="str">
        <f t="shared" si="566"/>
        <v>nepildyti</v>
      </c>
      <c r="Q2573" s="135" t="str">
        <f t="shared" si="56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60"/>
        <v>0</v>
      </c>
      <c r="BH2573" s="54">
        <f t="shared" si="567"/>
        <v>0</v>
      </c>
      <c r="BI2573" s="54">
        <f t="shared" si="562"/>
        <v>0</v>
      </c>
      <c r="BJ2573" s="54">
        <f t="shared" si="561"/>
        <v>0</v>
      </c>
      <c r="BK2573" s="54">
        <f t="shared" si="563"/>
        <v>0</v>
      </c>
      <c r="BL2573" s="54">
        <f t="shared" si="568"/>
        <v>0</v>
      </c>
      <c r="BM2573" s="54">
        <f t="shared" si="569"/>
        <v>0</v>
      </c>
      <c r="BN2573" s="54" t="str">
        <f t="shared" si="570"/>
        <v>ne</v>
      </c>
      <c r="BO2573" s="54" t="str">
        <f t="shared" si="571"/>
        <v>ne</v>
      </c>
      <c r="BP2573" s="54" t="str">
        <f t="shared" si="571"/>
        <v>ne</v>
      </c>
      <c r="BQ2573" s="54" t="str">
        <f t="shared" si="572"/>
        <v>ne</v>
      </c>
      <c r="BR2573" s="54" t="str">
        <f t="shared" si="573"/>
        <v>ne</v>
      </c>
      <c r="BS2573" s="54" t="str">
        <f t="shared" si="564"/>
        <v>ne</v>
      </c>
    </row>
    <row r="2574" spans="2:71" x14ac:dyDescent="0.2">
      <c r="B2574" s="54" t="e">
        <f>VLOOKUP(E2574,'VPS1'!$J$10:$J$29,1,FALSE)</f>
        <v>#N/A</v>
      </c>
      <c r="C2574" s="131" t="str">
        <f t="shared" si="565"/>
        <v/>
      </c>
      <c r="D2574" s="132"/>
      <c r="E2574" s="132"/>
      <c r="F2574" s="55"/>
      <c r="G2574" s="132"/>
      <c r="H2574" s="132"/>
      <c r="I2574" s="132"/>
      <c r="J2574" s="132"/>
      <c r="K2574" s="132"/>
      <c r="L2574" s="133"/>
      <c r="M2574" s="134"/>
      <c r="N2574" s="132"/>
      <c r="O2574" s="132"/>
      <c r="P2574" s="134" t="str">
        <f t="shared" si="566"/>
        <v>nepildyti</v>
      </c>
      <c r="Q2574" s="135" t="str">
        <f t="shared" si="56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60"/>
        <v>0</v>
      </c>
      <c r="BH2574" s="54">
        <f t="shared" si="567"/>
        <v>0</v>
      </c>
      <c r="BI2574" s="54">
        <f t="shared" si="562"/>
        <v>0</v>
      </c>
      <c r="BJ2574" s="54">
        <f t="shared" si="561"/>
        <v>0</v>
      </c>
      <c r="BK2574" s="54">
        <f t="shared" si="563"/>
        <v>0</v>
      </c>
      <c r="BL2574" s="54">
        <f t="shared" si="568"/>
        <v>0</v>
      </c>
      <c r="BM2574" s="54">
        <f t="shared" si="569"/>
        <v>0</v>
      </c>
      <c r="BN2574" s="54" t="str">
        <f t="shared" si="570"/>
        <v>ne</v>
      </c>
      <c r="BO2574" s="54" t="str">
        <f t="shared" si="571"/>
        <v>ne</v>
      </c>
      <c r="BP2574" s="54" t="str">
        <f t="shared" si="571"/>
        <v>ne</v>
      </c>
      <c r="BQ2574" s="54" t="str">
        <f t="shared" si="572"/>
        <v>ne</v>
      </c>
      <c r="BR2574" s="54" t="str">
        <f t="shared" si="573"/>
        <v>ne</v>
      </c>
      <c r="BS2574" s="54" t="str">
        <f t="shared" si="564"/>
        <v>ne</v>
      </c>
    </row>
    <row r="2575" spans="2:71" x14ac:dyDescent="0.2">
      <c r="B2575" s="54" t="e">
        <f>VLOOKUP(E2575,'VPS1'!$J$10:$J$29,1,FALSE)</f>
        <v>#N/A</v>
      </c>
      <c r="C2575" s="131" t="str">
        <f t="shared" si="565"/>
        <v/>
      </c>
      <c r="D2575" s="132"/>
      <c r="E2575" s="132"/>
      <c r="F2575" s="55"/>
      <c r="G2575" s="132"/>
      <c r="H2575" s="132"/>
      <c r="I2575" s="132"/>
      <c r="J2575" s="132"/>
      <c r="K2575" s="132"/>
      <c r="L2575" s="133"/>
      <c r="M2575" s="134"/>
      <c r="N2575" s="132"/>
      <c r="O2575" s="132"/>
      <c r="P2575" s="134" t="str">
        <f t="shared" si="566"/>
        <v>nepildyti</v>
      </c>
      <c r="Q2575" s="135" t="str">
        <f t="shared" si="56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60"/>
        <v>0</v>
      </c>
      <c r="BH2575" s="54">
        <f t="shared" si="567"/>
        <v>0</v>
      </c>
      <c r="BI2575" s="54">
        <f t="shared" si="562"/>
        <v>0</v>
      </c>
      <c r="BJ2575" s="54">
        <f t="shared" si="561"/>
        <v>0</v>
      </c>
      <c r="BK2575" s="54">
        <f t="shared" si="563"/>
        <v>0</v>
      </c>
      <c r="BL2575" s="54">
        <f t="shared" si="568"/>
        <v>0</v>
      </c>
      <c r="BM2575" s="54">
        <f t="shared" si="569"/>
        <v>0</v>
      </c>
      <c r="BN2575" s="54" t="str">
        <f t="shared" si="570"/>
        <v>ne</v>
      </c>
      <c r="BO2575" s="54" t="str">
        <f t="shared" si="571"/>
        <v>ne</v>
      </c>
      <c r="BP2575" s="54" t="str">
        <f t="shared" si="571"/>
        <v>ne</v>
      </c>
      <c r="BQ2575" s="54" t="str">
        <f t="shared" si="572"/>
        <v>ne</v>
      </c>
      <c r="BR2575" s="54" t="str">
        <f t="shared" si="573"/>
        <v>ne</v>
      </c>
      <c r="BS2575" s="54" t="str">
        <f t="shared" si="564"/>
        <v>ne</v>
      </c>
    </row>
    <row r="2576" spans="2:71" x14ac:dyDescent="0.2">
      <c r="B2576" s="54" t="e">
        <f>VLOOKUP(E2576,'VPS1'!$J$10:$J$29,1,FALSE)</f>
        <v>#N/A</v>
      </c>
      <c r="C2576" s="131" t="str">
        <f t="shared" si="565"/>
        <v/>
      </c>
      <c r="D2576" s="132"/>
      <c r="E2576" s="132"/>
      <c r="F2576" s="55"/>
      <c r="G2576" s="132"/>
      <c r="H2576" s="132"/>
      <c r="I2576" s="132"/>
      <c r="J2576" s="132"/>
      <c r="K2576" s="132"/>
      <c r="L2576" s="133"/>
      <c r="M2576" s="134"/>
      <c r="N2576" s="132"/>
      <c r="O2576" s="132"/>
      <c r="P2576" s="134" t="str">
        <f t="shared" si="566"/>
        <v>nepildyti</v>
      </c>
      <c r="Q2576" s="135" t="str">
        <f t="shared" si="56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60"/>
        <v>0</v>
      </c>
      <c r="BH2576" s="54">
        <f t="shared" si="567"/>
        <v>0</v>
      </c>
      <c r="BI2576" s="54">
        <f t="shared" si="562"/>
        <v>0</v>
      </c>
      <c r="BJ2576" s="54">
        <f t="shared" si="561"/>
        <v>0</v>
      </c>
      <c r="BK2576" s="54">
        <f t="shared" si="563"/>
        <v>0</v>
      </c>
      <c r="BL2576" s="54">
        <f t="shared" si="568"/>
        <v>0</v>
      </c>
      <c r="BM2576" s="54">
        <f t="shared" si="569"/>
        <v>0</v>
      </c>
      <c r="BN2576" s="54" t="str">
        <f t="shared" si="570"/>
        <v>ne</v>
      </c>
      <c r="BO2576" s="54" t="str">
        <f t="shared" si="571"/>
        <v>ne</v>
      </c>
      <c r="BP2576" s="54" t="str">
        <f t="shared" si="571"/>
        <v>ne</v>
      </c>
      <c r="BQ2576" s="54" t="str">
        <f t="shared" si="572"/>
        <v>ne</v>
      </c>
      <c r="BR2576" s="54" t="str">
        <f t="shared" si="573"/>
        <v>ne</v>
      </c>
      <c r="BS2576" s="54" t="str">
        <f t="shared" si="564"/>
        <v>ne</v>
      </c>
    </row>
    <row r="2577" spans="2:71" x14ac:dyDescent="0.2">
      <c r="B2577" s="54" t="e">
        <f>VLOOKUP(E2577,'VPS1'!$J$10:$J$29,1,FALSE)</f>
        <v>#N/A</v>
      </c>
      <c r="C2577" s="131" t="str">
        <f t="shared" si="565"/>
        <v/>
      </c>
      <c r="D2577" s="132"/>
      <c r="E2577" s="132"/>
      <c r="F2577" s="55"/>
      <c r="G2577" s="132"/>
      <c r="H2577" s="132"/>
      <c r="I2577" s="132"/>
      <c r="J2577" s="132"/>
      <c r="K2577" s="132"/>
      <c r="L2577" s="133"/>
      <c r="M2577" s="134"/>
      <c r="N2577" s="132"/>
      <c r="O2577" s="132"/>
      <c r="P2577" s="134" t="str">
        <f t="shared" si="566"/>
        <v>nepildyti</v>
      </c>
      <c r="Q2577" s="135" t="str">
        <f t="shared" si="56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60"/>
        <v>0</v>
      </c>
      <c r="BH2577" s="54">
        <f t="shared" si="567"/>
        <v>0</v>
      </c>
      <c r="BI2577" s="54">
        <f t="shared" si="562"/>
        <v>0</v>
      </c>
      <c r="BJ2577" s="54">
        <f t="shared" si="561"/>
        <v>0</v>
      </c>
      <c r="BK2577" s="54">
        <f t="shared" si="563"/>
        <v>0</v>
      </c>
      <c r="BL2577" s="54">
        <f t="shared" si="568"/>
        <v>0</v>
      </c>
      <c r="BM2577" s="54">
        <f t="shared" si="569"/>
        <v>0</v>
      </c>
      <c r="BN2577" s="54" t="str">
        <f t="shared" si="570"/>
        <v>ne</v>
      </c>
      <c r="BO2577" s="54" t="str">
        <f t="shared" si="571"/>
        <v>ne</v>
      </c>
      <c r="BP2577" s="54" t="str">
        <f t="shared" si="571"/>
        <v>ne</v>
      </c>
      <c r="BQ2577" s="54" t="str">
        <f t="shared" si="572"/>
        <v>ne</v>
      </c>
      <c r="BR2577" s="54" t="str">
        <f t="shared" si="573"/>
        <v>ne</v>
      </c>
      <c r="BS2577" s="54" t="str">
        <f t="shared" si="564"/>
        <v>ne</v>
      </c>
    </row>
    <row r="2578" spans="2:71" x14ac:dyDescent="0.2">
      <c r="B2578" s="54" t="e">
        <f>VLOOKUP(E2578,'VPS1'!$J$10:$J$29,1,FALSE)</f>
        <v>#N/A</v>
      </c>
      <c r="C2578" s="131" t="str">
        <f t="shared" si="565"/>
        <v/>
      </c>
      <c r="D2578" s="132"/>
      <c r="E2578" s="132"/>
      <c r="F2578" s="55"/>
      <c r="G2578" s="132"/>
      <c r="H2578" s="132"/>
      <c r="I2578" s="132"/>
      <c r="J2578" s="132"/>
      <c r="K2578" s="132"/>
      <c r="L2578" s="133"/>
      <c r="M2578" s="134"/>
      <c r="N2578" s="132"/>
      <c r="O2578" s="132"/>
      <c r="P2578" s="134" t="str">
        <f t="shared" si="566"/>
        <v>nepildyti</v>
      </c>
      <c r="Q2578" s="135" t="str">
        <f t="shared" si="56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si="560"/>
        <v>0</v>
      </c>
      <c r="BH2578" s="54">
        <f t="shared" si="567"/>
        <v>0</v>
      </c>
      <c r="BI2578" s="54">
        <f t="shared" si="562"/>
        <v>0</v>
      </c>
      <c r="BJ2578" s="54">
        <f t="shared" si="561"/>
        <v>0</v>
      </c>
      <c r="BK2578" s="54">
        <f t="shared" si="563"/>
        <v>0</v>
      </c>
      <c r="BL2578" s="54">
        <f t="shared" si="568"/>
        <v>0</v>
      </c>
      <c r="BM2578" s="54">
        <f t="shared" si="569"/>
        <v>0</v>
      </c>
      <c r="BN2578" s="54" t="str">
        <f t="shared" si="570"/>
        <v>ne</v>
      </c>
      <c r="BO2578" s="54" t="str">
        <f t="shared" si="571"/>
        <v>ne</v>
      </c>
      <c r="BP2578" s="54" t="str">
        <f t="shared" si="571"/>
        <v>ne</v>
      </c>
      <c r="BQ2578" s="54" t="str">
        <f t="shared" si="572"/>
        <v>ne</v>
      </c>
      <c r="BR2578" s="54" t="str">
        <f t="shared" si="573"/>
        <v>ne</v>
      </c>
      <c r="BS2578" s="54" t="str">
        <f t="shared" si="564"/>
        <v>ne</v>
      </c>
    </row>
    <row r="2579" spans="2:71" x14ac:dyDescent="0.2">
      <c r="B2579" s="54" t="e">
        <f>VLOOKUP(E2579,'VPS1'!$J$10:$J$29,1,FALSE)</f>
        <v>#N/A</v>
      </c>
      <c r="C2579" s="131" t="str">
        <f t="shared" si="565"/>
        <v/>
      </c>
      <c r="D2579" s="132"/>
      <c r="E2579" s="132"/>
      <c r="F2579" s="55"/>
      <c r="G2579" s="132"/>
      <c r="H2579" s="132"/>
      <c r="I2579" s="132"/>
      <c r="J2579" s="132"/>
      <c r="K2579" s="132"/>
      <c r="L2579" s="133"/>
      <c r="M2579" s="134"/>
      <c r="N2579" s="132"/>
      <c r="O2579" s="132"/>
      <c r="P2579" s="134" t="str">
        <f t="shared" si="566"/>
        <v>nepildyti</v>
      </c>
      <c r="Q2579" s="135" t="str">
        <f t="shared" si="56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60"/>
        <v>0</v>
      </c>
      <c r="BH2579" s="54">
        <f t="shared" si="567"/>
        <v>0</v>
      </c>
      <c r="BI2579" s="54">
        <f t="shared" si="562"/>
        <v>0</v>
      </c>
      <c r="BJ2579" s="54">
        <f t="shared" si="561"/>
        <v>0</v>
      </c>
      <c r="BK2579" s="54">
        <f t="shared" si="563"/>
        <v>0</v>
      </c>
      <c r="BL2579" s="54">
        <f t="shared" si="568"/>
        <v>0</v>
      </c>
      <c r="BM2579" s="54">
        <f t="shared" si="569"/>
        <v>0</v>
      </c>
      <c r="BN2579" s="54" t="str">
        <f t="shared" si="570"/>
        <v>ne</v>
      </c>
      <c r="BO2579" s="54" t="str">
        <f t="shared" si="571"/>
        <v>ne</v>
      </c>
      <c r="BP2579" s="54" t="str">
        <f t="shared" si="571"/>
        <v>ne</v>
      </c>
      <c r="BQ2579" s="54" t="str">
        <f t="shared" si="572"/>
        <v>ne</v>
      </c>
      <c r="BR2579" s="54" t="str">
        <f t="shared" si="573"/>
        <v>ne</v>
      </c>
      <c r="BS2579" s="54" t="str">
        <f t="shared" si="564"/>
        <v>ne</v>
      </c>
    </row>
    <row r="2580" spans="2:71" x14ac:dyDescent="0.2">
      <c r="B2580" s="54" t="e">
        <f>VLOOKUP(E2580,'VPS1'!$J$10:$J$29,1,FALSE)</f>
        <v>#N/A</v>
      </c>
      <c r="C2580" s="131" t="str">
        <f t="shared" si="565"/>
        <v/>
      </c>
      <c r="D2580" s="132"/>
      <c r="E2580" s="132"/>
      <c r="F2580" s="55"/>
      <c r="G2580" s="132"/>
      <c r="H2580" s="132"/>
      <c r="I2580" s="132"/>
      <c r="J2580" s="132"/>
      <c r="K2580" s="132"/>
      <c r="L2580" s="133"/>
      <c r="M2580" s="134"/>
      <c r="N2580" s="132"/>
      <c r="O2580" s="132"/>
      <c r="P2580" s="134" t="str">
        <f t="shared" si="566"/>
        <v>nepildyti</v>
      </c>
      <c r="Q2580" s="135" t="str">
        <f t="shared" si="56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60"/>
        <v>0</v>
      </c>
      <c r="BH2580" s="54">
        <f t="shared" si="567"/>
        <v>0</v>
      </c>
      <c r="BI2580" s="54">
        <f t="shared" si="562"/>
        <v>0</v>
      </c>
      <c r="BJ2580" s="54">
        <f t="shared" si="561"/>
        <v>0</v>
      </c>
      <c r="BK2580" s="54">
        <f t="shared" si="563"/>
        <v>0</v>
      </c>
      <c r="BL2580" s="54">
        <f t="shared" si="568"/>
        <v>0</v>
      </c>
      <c r="BM2580" s="54">
        <f t="shared" si="569"/>
        <v>0</v>
      </c>
      <c r="BN2580" s="54" t="str">
        <f t="shared" si="570"/>
        <v>ne</v>
      </c>
      <c r="BO2580" s="54" t="str">
        <f t="shared" si="571"/>
        <v>ne</v>
      </c>
      <c r="BP2580" s="54" t="str">
        <f t="shared" si="571"/>
        <v>ne</v>
      </c>
      <c r="BQ2580" s="54" t="str">
        <f t="shared" si="572"/>
        <v>ne</v>
      </c>
      <c r="BR2580" s="54" t="str">
        <f t="shared" si="573"/>
        <v>ne</v>
      </c>
      <c r="BS2580" s="54" t="str">
        <f t="shared" si="564"/>
        <v>ne</v>
      </c>
    </row>
    <row r="2581" spans="2:71" x14ac:dyDescent="0.2">
      <c r="B2581" s="54" t="e">
        <f>VLOOKUP(E2581,'VPS1'!$J$10:$J$29,1,FALSE)</f>
        <v>#N/A</v>
      </c>
      <c r="C2581" s="131" t="str">
        <f t="shared" si="565"/>
        <v/>
      </c>
      <c r="D2581" s="132"/>
      <c r="E2581" s="132"/>
      <c r="F2581" s="55"/>
      <c r="G2581" s="132"/>
      <c r="H2581" s="132"/>
      <c r="I2581" s="132"/>
      <c r="J2581" s="132"/>
      <c r="K2581" s="132"/>
      <c r="L2581" s="133"/>
      <c r="M2581" s="134"/>
      <c r="N2581" s="132"/>
      <c r="O2581" s="132"/>
      <c r="P2581" s="134" t="str">
        <f t="shared" si="566"/>
        <v>nepildyti</v>
      </c>
      <c r="Q2581" s="135" t="str">
        <f t="shared" si="56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60"/>
        <v>0</v>
      </c>
      <c r="BH2581" s="54">
        <f t="shared" si="567"/>
        <v>0</v>
      </c>
      <c r="BI2581" s="54">
        <f t="shared" si="562"/>
        <v>0</v>
      </c>
      <c r="BJ2581" s="54">
        <f t="shared" si="561"/>
        <v>0</v>
      </c>
      <c r="BK2581" s="54">
        <f t="shared" si="563"/>
        <v>0</v>
      </c>
      <c r="BL2581" s="54">
        <f t="shared" si="568"/>
        <v>0</v>
      </c>
      <c r="BM2581" s="54">
        <f t="shared" si="569"/>
        <v>0</v>
      </c>
      <c r="BN2581" s="54" t="str">
        <f t="shared" si="570"/>
        <v>ne</v>
      </c>
      <c r="BO2581" s="54" t="str">
        <f t="shared" si="571"/>
        <v>ne</v>
      </c>
      <c r="BP2581" s="54" t="str">
        <f t="shared" si="571"/>
        <v>ne</v>
      </c>
      <c r="BQ2581" s="54" t="str">
        <f t="shared" si="572"/>
        <v>ne</v>
      </c>
      <c r="BR2581" s="54" t="str">
        <f t="shared" si="573"/>
        <v>ne</v>
      </c>
      <c r="BS2581" s="54" t="str">
        <f t="shared" si="564"/>
        <v>ne</v>
      </c>
    </row>
    <row r="2582" spans="2:71" x14ac:dyDescent="0.2">
      <c r="B2582" s="54" t="e">
        <f>VLOOKUP(E2582,'VPS1'!$J$10:$J$29,1,FALSE)</f>
        <v>#N/A</v>
      </c>
      <c r="C2582" s="131" t="str">
        <f t="shared" si="565"/>
        <v/>
      </c>
      <c r="D2582" s="132"/>
      <c r="E2582" s="132"/>
      <c r="F2582" s="55"/>
      <c r="G2582" s="132"/>
      <c r="H2582" s="132"/>
      <c r="I2582" s="132"/>
      <c r="J2582" s="132"/>
      <c r="K2582" s="132"/>
      <c r="L2582" s="133"/>
      <c r="M2582" s="134"/>
      <c r="N2582" s="132"/>
      <c r="O2582" s="132"/>
      <c r="P2582" s="134" t="str">
        <f t="shared" si="566"/>
        <v>nepildyti</v>
      </c>
      <c r="Q2582" s="135" t="str">
        <f t="shared" si="56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ref="BG2582:BG2645" si="574">IF($F2582&gt;0,YEAR($F2582),)</f>
        <v>0</v>
      </c>
      <c r="BH2582" s="54">
        <f t="shared" si="567"/>
        <v>0</v>
      </c>
      <c r="BI2582" s="54">
        <f t="shared" si="562"/>
        <v>0</v>
      </c>
      <c r="BJ2582" s="54">
        <f t="shared" ref="BJ2582:BJ2645" si="575">IF($AI2582&gt;0,YEAR($AI2582),)</f>
        <v>0</v>
      </c>
      <c r="BK2582" s="54">
        <f t="shared" si="563"/>
        <v>0</v>
      </c>
      <c r="BL2582" s="54">
        <f t="shared" si="568"/>
        <v>0</v>
      </c>
      <c r="BM2582" s="54">
        <f t="shared" si="569"/>
        <v>0</v>
      </c>
      <c r="BN2582" s="54" t="str">
        <f t="shared" si="570"/>
        <v>ne</v>
      </c>
      <c r="BO2582" s="54" t="str">
        <f t="shared" si="571"/>
        <v>ne</v>
      </c>
      <c r="BP2582" s="54" t="str">
        <f t="shared" si="571"/>
        <v>ne</v>
      </c>
      <c r="BQ2582" s="54" t="str">
        <f t="shared" si="572"/>
        <v>ne</v>
      </c>
      <c r="BR2582" s="54" t="str">
        <f t="shared" si="573"/>
        <v>ne</v>
      </c>
      <c r="BS2582" s="54" t="str">
        <f t="shared" si="564"/>
        <v>ne</v>
      </c>
    </row>
    <row r="2583" spans="2:71" x14ac:dyDescent="0.2">
      <c r="B2583" s="54" t="e">
        <f>VLOOKUP(E2583,'VPS1'!$J$10:$J$29,1,FALSE)</f>
        <v>#N/A</v>
      </c>
      <c r="C2583" s="131" t="str">
        <f t="shared" si="565"/>
        <v/>
      </c>
      <c r="D2583" s="132"/>
      <c r="E2583" s="132"/>
      <c r="F2583" s="55"/>
      <c r="G2583" s="132"/>
      <c r="H2583" s="132"/>
      <c r="I2583" s="132"/>
      <c r="J2583" s="132"/>
      <c r="K2583" s="132"/>
      <c r="L2583" s="133"/>
      <c r="M2583" s="134"/>
      <c r="N2583" s="132"/>
      <c r="O2583" s="132"/>
      <c r="P2583" s="134" t="str">
        <f t="shared" si="566"/>
        <v>nepildyti</v>
      </c>
      <c r="Q2583" s="135" t="str">
        <f t="shared" si="56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si="574"/>
        <v>0</v>
      </c>
      <c r="BH2583" s="54">
        <f t="shared" si="567"/>
        <v>0</v>
      </c>
      <c r="BI2583" s="54">
        <f t="shared" si="562"/>
        <v>0</v>
      </c>
      <c r="BJ2583" s="54">
        <f t="shared" si="575"/>
        <v>0</v>
      </c>
      <c r="BK2583" s="54">
        <f t="shared" si="563"/>
        <v>0</v>
      </c>
      <c r="BL2583" s="54">
        <f t="shared" si="568"/>
        <v>0</v>
      </c>
      <c r="BM2583" s="54">
        <f t="shared" si="569"/>
        <v>0</v>
      </c>
      <c r="BN2583" s="54" t="str">
        <f t="shared" si="570"/>
        <v>ne</v>
      </c>
      <c r="BO2583" s="54" t="str">
        <f t="shared" si="571"/>
        <v>ne</v>
      </c>
      <c r="BP2583" s="54" t="str">
        <f t="shared" si="571"/>
        <v>ne</v>
      </c>
      <c r="BQ2583" s="54" t="str">
        <f t="shared" si="572"/>
        <v>ne</v>
      </c>
      <c r="BR2583" s="54" t="str">
        <f t="shared" si="573"/>
        <v>ne</v>
      </c>
      <c r="BS2583" s="54" t="str">
        <f t="shared" si="564"/>
        <v>ne</v>
      </c>
    </row>
    <row r="2584" spans="2:71" x14ac:dyDescent="0.2">
      <c r="B2584" s="54" t="e">
        <f>VLOOKUP(E2584,'VPS1'!$J$10:$J$29,1,FALSE)</f>
        <v>#N/A</v>
      </c>
      <c r="C2584" s="131" t="str">
        <f t="shared" si="565"/>
        <v/>
      </c>
      <c r="D2584" s="132"/>
      <c r="E2584" s="132"/>
      <c r="F2584" s="55"/>
      <c r="G2584" s="132"/>
      <c r="H2584" s="132"/>
      <c r="I2584" s="132"/>
      <c r="J2584" s="132"/>
      <c r="K2584" s="132"/>
      <c r="L2584" s="133"/>
      <c r="M2584" s="134"/>
      <c r="N2584" s="132"/>
      <c r="O2584" s="132"/>
      <c r="P2584" s="134" t="str">
        <f t="shared" si="566"/>
        <v>nepildyti</v>
      </c>
      <c r="Q2584" s="135" t="str">
        <f t="shared" si="56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74"/>
        <v>0</v>
      </c>
      <c r="BH2584" s="54">
        <f t="shared" si="567"/>
        <v>0</v>
      </c>
      <c r="BI2584" s="54">
        <f t="shared" si="562"/>
        <v>0</v>
      </c>
      <c r="BJ2584" s="54">
        <f t="shared" si="575"/>
        <v>0</v>
      </c>
      <c r="BK2584" s="54">
        <f t="shared" si="563"/>
        <v>0</v>
      </c>
      <c r="BL2584" s="54">
        <f t="shared" si="568"/>
        <v>0</v>
      </c>
      <c r="BM2584" s="54">
        <f t="shared" si="569"/>
        <v>0</v>
      </c>
      <c r="BN2584" s="54" t="str">
        <f t="shared" si="570"/>
        <v>ne</v>
      </c>
      <c r="BO2584" s="54" t="str">
        <f t="shared" si="571"/>
        <v>ne</v>
      </c>
      <c r="BP2584" s="54" t="str">
        <f t="shared" si="571"/>
        <v>ne</v>
      </c>
      <c r="BQ2584" s="54" t="str">
        <f t="shared" si="572"/>
        <v>ne</v>
      </c>
      <c r="BR2584" s="54" t="str">
        <f t="shared" si="573"/>
        <v>ne</v>
      </c>
      <c r="BS2584" s="54" t="str">
        <f t="shared" si="564"/>
        <v>ne</v>
      </c>
    </row>
    <row r="2585" spans="2:71" x14ac:dyDescent="0.2">
      <c r="B2585" s="54" t="e">
        <f>VLOOKUP(E2585,'VPS1'!$J$10:$J$29,1,FALSE)</f>
        <v>#N/A</v>
      </c>
      <c r="C2585" s="131" t="str">
        <f t="shared" si="565"/>
        <v/>
      </c>
      <c r="D2585" s="132"/>
      <c r="E2585" s="132"/>
      <c r="F2585" s="55"/>
      <c r="G2585" s="132"/>
      <c r="H2585" s="132"/>
      <c r="I2585" s="132"/>
      <c r="J2585" s="132"/>
      <c r="K2585" s="132"/>
      <c r="L2585" s="133"/>
      <c r="M2585" s="134"/>
      <c r="N2585" s="132"/>
      <c r="O2585" s="132"/>
      <c r="P2585" s="134" t="str">
        <f t="shared" si="566"/>
        <v>nepildyti</v>
      </c>
      <c r="Q2585" s="135" t="str">
        <f t="shared" si="56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74"/>
        <v>0</v>
      </c>
      <c r="BH2585" s="54">
        <f t="shared" si="567"/>
        <v>0</v>
      </c>
      <c r="BI2585" s="54">
        <f t="shared" si="562"/>
        <v>0</v>
      </c>
      <c r="BJ2585" s="54">
        <f t="shared" si="575"/>
        <v>0</v>
      </c>
      <c r="BK2585" s="54">
        <f t="shared" si="563"/>
        <v>0</v>
      </c>
      <c r="BL2585" s="54">
        <f t="shared" si="568"/>
        <v>0</v>
      </c>
      <c r="BM2585" s="54">
        <f t="shared" si="569"/>
        <v>0</v>
      </c>
      <c r="BN2585" s="54" t="str">
        <f t="shared" si="570"/>
        <v>ne</v>
      </c>
      <c r="BO2585" s="54" t="str">
        <f t="shared" si="571"/>
        <v>ne</v>
      </c>
      <c r="BP2585" s="54" t="str">
        <f t="shared" si="571"/>
        <v>ne</v>
      </c>
      <c r="BQ2585" s="54" t="str">
        <f t="shared" si="572"/>
        <v>ne</v>
      </c>
      <c r="BR2585" s="54" t="str">
        <f t="shared" si="573"/>
        <v>ne</v>
      </c>
      <c r="BS2585" s="54" t="str">
        <f t="shared" si="564"/>
        <v>ne</v>
      </c>
    </row>
    <row r="2586" spans="2:71" x14ac:dyDescent="0.2">
      <c r="B2586" s="54" t="e">
        <f>VLOOKUP(E2586,'VPS1'!$J$10:$J$29,1,FALSE)</f>
        <v>#N/A</v>
      </c>
      <c r="C2586" s="131" t="str">
        <f t="shared" si="565"/>
        <v/>
      </c>
      <c r="D2586" s="132"/>
      <c r="E2586" s="132"/>
      <c r="F2586" s="55"/>
      <c r="G2586" s="132"/>
      <c r="H2586" s="132"/>
      <c r="I2586" s="132"/>
      <c r="J2586" s="132"/>
      <c r="K2586" s="132"/>
      <c r="L2586" s="133"/>
      <c r="M2586" s="134"/>
      <c r="N2586" s="132"/>
      <c r="O2586" s="132"/>
      <c r="P2586" s="134" t="str">
        <f t="shared" si="566"/>
        <v>nepildyti</v>
      </c>
      <c r="Q2586" s="135" t="str">
        <f t="shared" si="56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74"/>
        <v>0</v>
      </c>
      <c r="BH2586" s="54">
        <f t="shared" si="567"/>
        <v>0</v>
      </c>
      <c r="BI2586" s="54">
        <f t="shared" si="562"/>
        <v>0</v>
      </c>
      <c r="BJ2586" s="54">
        <f t="shared" si="575"/>
        <v>0</v>
      </c>
      <c r="BK2586" s="54">
        <f t="shared" si="563"/>
        <v>0</v>
      </c>
      <c r="BL2586" s="54">
        <f t="shared" si="568"/>
        <v>0</v>
      </c>
      <c r="BM2586" s="54">
        <f t="shared" si="569"/>
        <v>0</v>
      </c>
      <c r="BN2586" s="54" t="str">
        <f t="shared" si="570"/>
        <v>ne</v>
      </c>
      <c r="BO2586" s="54" t="str">
        <f t="shared" si="571"/>
        <v>ne</v>
      </c>
      <c r="BP2586" s="54" t="str">
        <f t="shared" si="571"/>
        <v>ne</v>
      </c>
      <c r="BQ2586" s="54" t="str">
        <f t="shared" si="572"/>
        <v>ne</v>
      </c>
      <c r="BR2586" s="54" t="str">
        <f t="shared" si="573"/>
        <v>ne</v>
      </c>
      <c r="BS2586" s="54" t="str">
        <f t="shared" si="564"/>
        <v>ne</v>
      </c>
    </row>
    <row r="2587" spans="2:71" x14ac:dyDescent="0.2">
      <c r="B2587" s="54" t="e">
        <f>VLOOKUP(E2587,'VPS1'!$J$10:$J$29,1,FALSE)</f>
        <v>#N/A</v>
      </c>
      <c r="C2587" s="131" t="str">
        <f t="shared" si="565"/>
        <v/>
      </c>
      <c r="D2587" s="132"/>
      <c r="E2587" s="132"/>
      <c r="F2587" s="55"/>
      <c r="G2587" s="132"/>
      <c r="H2587" s="132"/>
      <c r="I2587" s="132"/>
      <c r="J2587" s="132"/>
      <c r="K2587" s="132"/>
      <c r="L2587" s="133"/>
      <c r="M2587" s="134"/>
      <c r="N2587" s="132"/>
      <c r="O2587" s="132"/>
      <c r="P2587" s="134" t="str">
        <f t="shared" si="566"/>
        <v>nepildyti</v>
      </c>
      <c r="Q2587" s="135" t="str">
        <f t="shared" si="56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74"/>
        <v>0</v>
      </c>
      <c r="BH2587" s="54">
        <f t="shared" si="567"/>
        <v>0</v>
      </c>
      <c r="BI2587" s="54">
        <f t="shared" si="562"/>
        <v>0</v>
      </c>
      <c r="BJ2587" s="54">
        <f t="shared" si="575"/>
        <v>0</v>
      </c>
      <c r="BK2587" s="54">
        <f t="shared" si="563"/>
        <v>0</v>
      </c>
      <c r="BL2587" s="54">
        <f t="shared" si="568"/>
        <v>0</v>
      </c>
      <c r="BM2587" s="54">
        <f t="shared" si="569"/>
        <v>0</v>
      </c>
      <c r="BN2587" s="54" t="str">
        <f t="shared" si="570"/>
        <v>ne</v>
      </c>
      <c r="BO2587" s="54" t="str">
        <f t="shared" si="571"/>
        <v>ne</v>
      </c>
      <c r="BP2587" s="54" t="str">
        <f t="shared" si="571"/>
        <v>ne</v>
      </c>
      <c r="BQ2587" s="54" t="str">
        <f t="shared" si="572"/>
        <v>ne</v>
      </c>
      <c r="BR2587" s="54" t="str">
        <f t="shared" si="573"/>
        <v>ne</v>
      </c>
      <c r="BS2587" s="54" t="str">
        <f t="shared" si="564"/>
        <v>ne</v>
      </c>
    </row>
    <row r="2588" spans="2:71" x14ac:dyDescent="0.2">
      <c r="B2588" s="54" t="e">
        <f>VLOOKUP(E2588,'VPS1'!$J$10:$J$29,1,FALSE)</f>
        <v>#N/A</v>
      </c>
      <c r="C2588" s="131" t="str">
        <f t="shared" si="565"/>
        <v/>
      </c>
      <c r="D2588" s="132"/>
      <c r="E2588" s="132"/>
      <c r="F2588" s="55"/>
      <c r="G2588" s="132"/>
      <c r="H2588" s="132"/>
      <c r="I2588" s="132"/>
      <c r="J2588" s="132"/>
      <c r="K2588" s="132"/>
      <c r="L2588" s="133"/>
      <c r="M2588" s="134"/>
      <c r="N2588" s="132"/>
      <c r="O2588" s="132"/>
      <c r="P2588" s="134" t="str">
        <f t="shared" si="566"/>
        <v>nepildyti</v>
      </c>
      <c r="Q2588" s="135" t="str">
        <f t="shared" si="56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74"/>
        <v>0</v>
      </c>
      <c r="BH2588" s="54">
        <f t="shared" si="567"/>
        <v>0</v>
      </c>
      <c r="BI2588" s="54">
        <f t="shared" si="562"/>
        <v>0</v>
      </c>
      <c r="BJ2588" s="54">
        <f t="shared" si="575"/>
        <v>0</v>
      </c>
      <c r="BK2588" s="54">
        <f t="shared" si="563"/>
        <v>0</v>
      </c>
      <c r="BL2588" s="54">
        <f t="shared" si="568"/>
        <v>0</v>
      </c>
      <c r="BM2588" s="54">
        <f t="shared" si="569"/>
        <v>0</v>
      </c>
      <c r="BN2588" s="54" t="str">
        <f t="shared" si="570"/>
        <v>ne</v>
      </c>
      <c r="BO2588" s="54" t="str">
        <f t="shared" si="571"/>
        <v>ne</v>
      </c>
      <c r="BP2588" s="54" t="str">
        <f t="shared" si="571"/>
        <v>ne</v>
      </c>
      <c r="BQ2588" s="54" t="str">
        <f t="shared" si="572"/>
        <v>ne</v>
      </c>
      <c r="BR2588" s="54" t="str">
        <f t="shared" si="573"/>
        <v>ne</v>
      </c>
      <c r="BS2588" s="54" t="str">
        <f t="shared" si="564"/>
        <v>ne</v>
      </c>
    </row>
    <row r="2589" spans="2:71" x14ac:dyDescent="0.2">
      <c r="B2589" s="54" t="e">
        <f>VLOOKUP(E2589,'VPS1'!$J$10:$J$29,1,FALSE)</f>
        <v>#N/A</v>
      </c>
      <c r="C2589" s="131" t="str">
        <f t="shared" si="565"/>
        <v/>
      </c>
      <c r="D2589" s="132"/>
      <c r="E2589" s="132"/>
      <c r="F2589" s="55"/>
      <c r="G2589" s="132"/>
      <c r="H2589" s="132"/>
      <c r="I2589" s="132"/>
      <c r="J2589" s="132"/>
      <c r="K2589" s="132"/>
      <c r="L2589" s="133"/>
      <c r="M2589" s="134"/>
      <c r="N2589" s="132"/>
      <c r="O2589" s="132"/>
      <c r="P2589" s="134" t="str">
        <f t="shared" si="566"/>
        <v>nepildyti</v>
      </c>
      <c r="Q2589" s="135" t="str">
        <f t="shared" si="56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74"/>
        <v>0</v>
      </c>
      <c r="BH2589" s="54">
        <f t="shared" si="567"/>
        <v>0</v>
      </c>
      <c r="BI2589" s="54">
        <f t="shared" si="562"/>
        <v>0</v>
      </c>
      <c r="BJ2589" s="54">
        <f t="shared" si="575"/>
        <v>0</v>
      </c>
      <c r="BK2589" s="54">
        <f t="shared" si="563"/>
        <v>0</v>
      </c>
      <c r="BL2589" s="54">
        <f t="shared" si="568"/>
        <v>0</v>
      </c>
      <c r="BM2589" s="54">
        <f t="shared" si="569"/>
        <v>0</v>
      </c>
      <c r="BN2589" s="54" t="str">
        <f t="shared" si="570"/>
        <v>ne</v>
      </c>
      <c r="BO2589" s="54" t="str">
        <f t="shared" si="571"/>
        <v>ne</v>
      </c>
      <c r="BP2589" s="54" t="str">
        <f t="shared" si="571"/>
        <v>ne</v>
      </c>
      <c r="BQ2589" s="54" t="str">
        <f t="shared" si="572"/>
        <v>ne</v>
      </c>
      <c r="BR2589" s="54" t="str">
        <f t="shared" si="573"/>
        <v>ne</v>
      </c>
      <c r="BS2589" s="54" t="str">
        <f t="shared" si="564"/>
        <v>ne</v>
      </c>
    </row>
    <row r="2590" spans="2:71" x14ac:dyDescent="0.2">
      <c r="B2590" s="54" t="e">
        <f>VLOOKUP(E2590,'VPS1'!$J$10:$J$29,1,FALSE)</f>
        <v>#N/A</v>
      </c>
      <c r="C2590" s="131" t="str">
        <f t="shared" si="565"/>
        <v/>
      </c>
      <c r="D2590" s="132"/>
      <c r="E2590" s="132"/>
      <c r="F2590" s="55"/>
      <c r="G2590" s="132"/>
      <c r="H2590" s="132"/>
      <c r="I2590" s="132"/>
      <c r="J2590" s="132"/>
      <c r="K2590" s="132"/>
      <c r="L2590" s="133"/>
      <c r="M2590" s="134"/>
      <c r="N2590" s="132"/>
      <c r="O2590" s="132"/>
      <c r="P2590" s="134" t="str">
        <f t="shared" si="566"/>
        <v>nepildyti</v>
      </c>
      <c r="Q2590" s="135" t="str">
        <f t="shared" si="56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74"/>
        <v>0</v>
      </c>
      <c r="BH2590" s="54">
        <f t="shared" si="567"/>
        <v>0</v>
      </c>
      <c r="BI2590" s="54">
        <f t="shared" si="562"/>
        <v>0</v>
      </c>
      <c r="BJ2590" s="54">
        <f t="shared" si="575"/>
        <v>0</v>
      </c>
      <c r="BK2590" s="54">
        <f t="shared" si="563"/>
        <v>0</v>
      </c>
      <c r="BL2590" s="54">
        <f t="shared" si="568"/>
        <v>0</v>
      </c>
      <c r="BM2590" s="54">
        <f t="shared" si="569"/>
        <v>0</v>
      </c>
      <c r="BN2590" s="54" t="str">
        <f t="shared" si="570"/>
        <v>ne</v>
      </c>
      <c r="BO2590" s="54" t="str">
        <f t="shared" si="571"/>
        <v>ne</v>
      </c>
      <c r="BP2590" s="54" t="str">
        <f t="shared" si="571"/>
        <v>ne</v>
      </c>
      <c r="BQ2590" s="54" t="str">
        <f t="shared" si="572"/>
        <v>ne</v>
      </c>
      <c r="BR2590" s="54" t="str">
        <f t="shared" si="573"/>
        <v>ne</v>
      </c>
      <c r="BS2590" s="54" t="str">
        <f t="shared" si="564"/>
        <v>ne</v>
      </c>
    </row>
    <row r="2591" spans="2:71" x14ac:dyDescent="0.2">
      <c r="B2591" s="54" t="e">
        <f>VLOOKUP(E2591,'VPS1'!$J$10:$J$29,1,FALSE)</f>
        <v>#N/A</v>
      </c>
      <c r="C2591" s="131" t="str">
        <f t="shared" si="565"/>
        <v/>
      </c>
      <c r="D2591" s="132"/>
      <c r="E2591" s="132"/>
      <c r="F2591" s="55"/>
      <c r="G2591" s="132"/>
      <c r="H2591" s="132"/>
      <c r="I2591" s="132"/>
      <c r="J2591" s="132"/>
      <c r="K2591" s="132"/>
      <c r="L2591" s="133"/>
      <c r="M2591" s="134"/>
      <c r="N2591" s="132"/>
      <c r="O2591" s="132"/>
      <c r="P2591" s="134" t="str">
        <f t="shared" si="566"/>
        <v>nepildyti</v>
      </c>
      <c r="Q2591" s="135" t="str">
        <f t="shared" si="56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74"/>
        <v>0</v>
      </c>
      <c r="BH2591" s="54">
        <f t="shared" si="567"/>
        <v>0</v>
      </c>
      <c r="BI2591" s="54">
        <f t="shared" si="562"/>
        <v>0</v>
      </c>
      <c r="BJ2591" s="54">
        <f t="shared" si="575"/>
        <v>0</v>
      </c>
      <c r="BK2591" s="54">
        <f t="shared" si="563"/>
        <v>0</v>
      </c>
      <c r="BL2591" s="54">
        <f t="shared" si="568"/>
        <v>0</v>
      </c>
      <c r="BM2591" s="54">
        <f t="shared" si="569"/>
        <v>0</v>
      </c>
      <c r="BN2591" s="54" t="str">
        <f t="shared" si="570"/>
        <v>ne</v>
      </c>
      <c r="BO2591" s="54" t="str">
        <f t="shared" si="571"/>
        <v>ne</v>
      </c>
      <c r="BP2591" s="54" t="str">
        <f t="shared" si="571"/>
        <v>ne</v>
      </c>
      <c r="BQ2591" s="54" t="str">
        <f t="shared" si="572"/>
        <v>ne</v>
      </c>
      <c r="BR2591" s="54" t="str">
        <f t="shared" si="573"/>
        <v>ne</v>
      </c>
      <c r="BS2591" s="54" t="str">
        <f t="shared" si="564"/>
        <v>ne</v>
      </c>
    </row>
    <row r="2592" spans="2:71" x14ac:dyDescent="0.2">
      <c r="B2592" s="54" t="e">
        <f>VLOOKUP(E2592,'VPS1'!$J$10:$J$29,1,FALSE)</f>
        <v>#N/A</v>
      </c>
      <c r="C2592" s="131" t="str">
        <f t="shared" si="565"/>
        <v/>
      </c>
      <c r="D2592" s="132"/>
      <c r="E2592" s="132"/>
      <c r="F2592" s="55"/>
      <c r="G2592" s="132"/>
      <c r="H2592" s="132"/>
      <c r="I2592" s="132"/>
      <c r="J2592" s="132"/>
      <c r="K2592" s="132"/>
      <c r="L2592" s="133"/>
      <c r="M2592" s="134"/>
      <c r="N2592" s="132"/>
      <c r="O2592" s="132"/>
      <c r="P2592" s="134" t="str">
        <f t="shared" si="566"/>
        <v>nepildyti</v>
      </c>
      <c r="Q2592" s="135" t="str">
        <f t="shared" si="56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74"/>
        <v>0</v>
      </c>
      <c r="BH2592" s="54">
        <f t="shared" si="567"/>
        <v>0</v>
      </c>
      <c r="BI2592" s="54">
        <f t="shared" si="562"/>
        <v>0</v>
      </c>
      <c r="BJ2592" s="54">
        <f t="shared" si="575"/>
        <v>0</v>
      </c>
      <c r="BK2592" s="54">
        <f t="shared" si="563"/>
        <v>0</v>
      </c>
      <c r="BL2592" s="54">
        <f t="shared" si="568"/>
        <v>0</v>
      </c>
      <c r="BM2592" s="54">
        <f t="shared" si="569"/>
        <v>0</v>
      </c>
      <c r="BN2592" s="54" t="str">
        <f t="shared" si="570"/>
        <v>ne</v>
      </c>
      <c r="BO2592" s="54" t="str">
        <f t="shared" si="571"/>
        <v>ne</v>
      </c>
      <c r="BP2592" s="54" t="str">
        <f t="shared" si="571"/>
        <v>ne</v>
      </c>
      <c r="BQ2592" s="54" t="str">
        <f t="shared" si="572"/>
        <v>ne</v>
      </c>
      <c r="BR2592" s="54" t="str">
        <f t="shared" si="573"/>
        <v>ne</v>
      </c>
      <c r="BS2592" s="54" t="str">
        <f t="shared" si="564"/>
        <v>ne</v>
      </c>
    </row>
    <row r="2593" spans="2:71" x14ac:dyDescent="0.2">
      <c r="B2593" s="54" t="e">
        <f>VLOOKUP(E2593,'VPS1'!$J$10:$J$29,1,FALSE)</f>
        <v>#N/A</v>
      </c>
      <c r="C2593" s="131" t="str">
        <f t="shared" si="565"/>
        <v/>
      </c>
      <c r="D2593" s="132"/>
      <c r="E2593" s="132"/>
      <c r="F2593" s="55"/>
      <c r="G2593" s="132"/>
      <c r="H2593" s="132"/>
      <c r="I2593" s="132"/>
      <c r="J2593" s="132"/>
      <c r="K2593" s="132"/>
      <c r="L2593" s="133"/>
      <c r="M2593" s="134"/>
      <c r="N2593" s="132"/>
      <c r="O2593" s="132"/>
      <c r="P2593" s="134" t="str">
        <f t="shared" si="566"/>
        <v>nepildyti</v>
      </c>
      <c r="Q2593" s="135" t="str">
        <f t="shared" si="56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74"/>
        <v>0</v>
      </c>
      <c r="BH2593" s="54">
        <f t="shared" si="567"/>
        <v>0</v>
      </c>
      <c r="BI2593" s="54">
        <f t="shared" si="562"/>
        <v>0</v>
      </c>
      <c r="BJ2593" s="54">
        <f t="shared" si="575"/>
        <v>0</v>
      </c>
      <c r="BK2593" s="54">
        <f t="shared" si="563"/>
        <v>0</v>
      </c>
      <c r="BL2593" s="54">
        <f t="shared" si="568"/>
        <v>0</v>
      </c>
      <c r="BM2593" s="54">
        <f t="shared" si="569"/>
        <v>0</v>
      </c>
      <c r="BN2593" s="54" t="str">
        <f t="shared" si="570"/>
        <v>ne</v>
      </c>
      <c r="BO2593" s="54" t="str">
        <f t="shared" si="571"/>
        <v>ne</v>
      </c>
      <c r="BP2593" s="54" t="str">
        <f t="shared" si="571"/>
        <v>ne</v>
      </c>
      <c r="BQ2593" s="54" t="str">
        <f t="shared" si="572"/>
        <v>ne</v>
      </c>
      <c r="BR2593" s="54" t="str">
        <f t="shared" si="573"/>
        <v>ne</v>
      </c>
      <c r="BS2593" s="54" t="str">
        <f t="shared" si="564"/>
        <v>ne</v>
      </c>
    </row>
    <row r="2594" spans="2:71" x14ac:dyDescent="0.2">
      <c r="B2594" s="54" t="e">
        <f>VLOOKUP(E2594,'VPS1'!$J$10:$J$29,1,FALSE)</f>
        <v>#N/A</v>
      </c>
      <c r="C2594" s="131" t="str">
        <f t="shared" si="565"/>
        <v/>
      </c>
      <c r="D2594" s="132"/>
      <c r="E2594" s="132"/>
      <c r="F2594" s="55"/>
      <c r="G2594" s="132"/>
      <c r="H2594" s="132"/>
      <c r="I2594" s="132"/>
      <c r="J2594" s="132"/>
      <c r="K2594" s="132"/>
      <c r="L2594" s="133"/>
      <c r="M2594" s="134"/>
      <c r="N2594" s="132"/>
      <c r="O2594" s="132"/>
      <c r="P2594" s="134" t="str">
        <f t="shared" si="566"/>
        <v>nepildyti</v>
      </c>
      <c r="Q2594" s="135" t="str">
        <f t="shared" si="56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74"/>
        <v>0</v>
      </c>
      <c r="BH2594" s="54">
        <f t="shared" si="567"/>
        <v>0</v>
      </c>
      <c r="BI2594" s="54">
        <f t="shared" si="562"/>
        <v>0</v>
      </c>
      <c r="BJ2594" s="54">
        <f t="shared" si="575"/>
        <v>0</v>
      </c>
      <c r="BK2594" s="54">
        <f t="shared" si="563"/>
        <v>0</v>
      </c>
      <c r="BL2594" s="54">
        <f t="shared" si="568"/>
        <v>0</v>
      </c>
      <c r="BM2594" s="54">
        <f t="shared" si="569"/>
        <v>0</v>
      </c>
      <c r="BN2594" s="54" t="str">
        <f t="shared" si="570"/>
        <v>ne</v>
      </c>
      <c r="BO2594" s="54" t="str">
        <f t="shared" si="571"/>
        <v>ne</v>
      </c>
      <c r="BP2594" s="54" t="str">
        <f t="shared" si="571"/>
        <v>ne</v>
      </c>
      <c r="BQ2594" s="54" t="str">
        <f t="shared" si="572"/>
        <v>ne</v>
      </c>
      <c r="BR2594" s="54" t="str">
        <f t="shared" si="573"/>
        <v>ne</v>
      </c>
      <c r="BS2594" s="54" t="str">
        <f t="shared" si="564"/>
        <v>ne</v>
      </c>
    </row>
    <row r="2595" spans="2:71" x14ac:dyDescent="0.2">
      <c r="B2595" s="54" t="e">
        <f>VLOOKUP(E2595,'VPS1'!$J$10:$J$29,1,FALSE)</f>
        <v>#N/A</v>
      </c>
      <c r="C2595" s="131" t="str">
        <f t="shared" si="565"/>
        <v/>
      </c>
      <c r="D2595" s="132"/>
      <c r="E2595" s="132"/>
      <c r="F2595" s="55"/>
      <c r="G2595" s="132"/>
      <c r="H2595" s="132"/>
      <c r="I2595" s="132"/>
      <c r="J2595" s="132"/>
      <c r="K2595" s="132"/>
      <c r="L2595" s="133"/>
      <c r="M2595" s="134"/>
      <c r="N2595" s="132"/>
      <c r="O2595" s="132"/>
      <c r="P2595" s="134" t="str">
        <f t="shared" si="566"/>
        <v>nepildyti</v>
      </c>
      <c r="Q2595" s="135" t="str">
        <f t="shared" si="56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74"/>
        <v>0</v>
      </c>
      <c r="BH2595" s="54">
        <f t="shared" si="567"/>
        <v>0</v>
      </c>
      <c r="BI2595" s="54">
        <f t="shared" si="562"/>
        <v>0</v>
      </c>
      <c r="BJ2595" s="54">
        <f t="shared" si="575"/>
        <v>0</v>
      </c>
      <c r="BK2595" s="54">
        <f t="shared" si="563"/>
        <v>0</v>
      </c>
      <c r="BL2595" s="54">
        <f t="shared" si="568"/>
        <v>0</v>
      </c>
      <c r="BM2595" s="54">
        <f t="shared" si="569"/>
        <v>0</v>
      </c>
      <c r="BN2595" s="54" t="str">
        <f t="shared" si="570"/>
        <v>ne</v>
      </c>
      <c r="BO2595" s="54" t="str">
        <f t="shared" si="571"/>
        <v>ne</v>
      </c>
      <c r="BP2595" s="54" t="str">
        <f t="shared" si="571"/>
        <v>ne</v>
      </c>
      <c r="BQ2595" s="54" t="str">
        <f t="shared" si="572"/>
        <v>ne</v>
      </c>
      <c r="BR2595" s="54" t="str">
        <f t="shared" si="573"/>
        <v>ne</v>
      </c>
      <c r="BS2595" s="54" t="str">
        <f t="shared" si="564"/>
        <v>ne</v>
      </c>
    </row>
    <row r="2596" spans="2:71" x14ac:dyDescent="0.2">
      <c r="B2596" s="54" t="e">
        <f>VLOOKUP(E2596,'VPS1'!$J$10:$J$29,1,FALSE)</f>
        <v>#N/A</v>
      </c>
      <c r="C2596" s="131" t="str">
        <f t="shared" si="565"/>
        <v/>
      </c>
      <c r="D2596" s="132"/>
      <c r="E2596" s="132"/>
      <c r="F2596" s="55"/>
      <c r="G2596" s="132"/>
      <c r="H2596" s="132"/>
      <c r="I2596" s="132"/>
      <c r="J2596" s="132"/>
      <c r="K2596" s="132"/>
      <c r="L2596" s="133"/>
      <c r="M2596" s="134"/>
      <c r="N2596" s="132"/>
      <c r="O2596" s="132"/>
      <c r="P2596" s="134" t="str">
        <f t="shared" si="566"/>
        <v>nepildyti</v>
      </c>
      <c r="Q2596" s="135" t="str">
        <f t="shared" si="56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74"/>
        <v>0</v>
      </c>
      <c r="BH2596" s="54">
        <f t="shared" si="567"/>
        <v>0</v>
      </c>
      <c r="BI2596" s="54">
        <f t="shared" si="562"/>
        <v>0</v>
      </c>
      <c r="BJ2596" s="54">
        <f t="shared" si="575"/>
        <v>0</v>
      </c>
      <c r="BK2596" s="54">
        <f t="shared" si="563"/>
        <v>0</v>
      </c>
      <c r="BL2596" s="54">
        <f t="shared" si="568"/>
        <v>0</v>
      </c>
      <c r="BM2596" s="54">
        <f t="shared" si="569"/>
        <v>0</v>
      </c>
      <c r="BN2596" s="54" t="str">
        <f t="shared" si="570"/>
        <v>ne</v>
      </c>
      <c r="BO2596" s="54" t="str">
        <f t="shared" si="571"/>
        <v>ne</v>
      </c>
      <c r="BP2596" s="54" t="str">
        <f t="shared" si="571"/>
        <v>ne</v>
      </c>
      <c r="BQ2596" s="54" t="str">
        <f t="shared" si="572"/>
        <v>ne</v>
      </c>
      <c r="BR2596" s="54" t="str">
        <f t="shared" si="573"/>
        <v>ne</v>
      </c>
      <c r="BS2596" s="54" t="str">
        <f t="shared" si="564"/>
        <v>ne</v>
      </c>
    </row>
    <row r="2597" spans="2:71" x14ac:dyDescent="0.2">
      <c r="B2597" s="54" t="e">
        <f>VLOOKUP(E2597,'VPS1'!$J$10:$J$29,1,FALSE)</f>
        <v>#N/A</v>
      </c>
      <c r="C2597" s="131" t="str">
        <f t="shared" si="565"/>
        <v/>
      </c>
      <c r="D2597" s="132"/>
      <c r="E2597" s="132"/>
      <c r="F2597" s="55"/>
      <c r="G2597" s="132"/>
      <c r="H2597" s="132"/>
      <c r="I2597" s="132"/>
      <c r="J2597" s="132"/>
      <c r="K2597" s="132"/>
      <c r="L2597" s="133"/>
      <c r="M2597" s="134"/>
      <c r="N2597" s="132"/>
      <c r="O2597" s="132"/>
      <c r="P2597" s="134" t="str">
        <f t="shared" si="566"/>
        <v>nepildyti</v>
      </c>
      <c r="Q2597" s="135" t="str">
        <f t="shared" si="56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74"/>
        <v>0</v>
      </c>
      <c r="BH2597" s="54">
        <f t="shared" si="567"/>
        <v>0</v>
      </c>
      <c r="BI2597" s="54">
        <f t="shared" si="562"/>
        <v>0</v>
      </c>
      <c r="BJ2597" s="54">
        <f t="shared" si="575"/>
        <v>0</v>
      </c>
      <c r="BK2597" s="54">
        <f t="shared" si="563"/>
        <v>0</v>
      </c>
      <c r="BL2597" s="54">
        <f t="shared" si="568"/>
        <v>0</v>
      </c>
      <c r="BM2597" s="54">
        <f t="shared" si="569"/>
        <v>0</v>
      </c>
      <c r="BN2597" s="54" t="str">
        <f t="shared" si="570"/>
        <v>ne</v>
      </c>
      <c r="BO2597" s="54" t="str">
        <f t="shared" si="571"/>
        <v>ne</v>
      </c>
      <c r="BP2597" s="54" t="str">
        <f t="shared" si="571"/>
        <v>ne</v>
      </c>
      <c r="BQ2597" s="54" t="str">
        <f t="shared" si="572"/>
        <v>ne</v>
      </c>
      <c r="BR2597" s="54" t="str">
        <f t="shared" si="573"/>
        <v>ne</v>
      </c>
      <c r="BS2597" s="54" t="str">
        <f t="shared" si="564"/>
        <v>ne</v>
      </c>
    </row>
    <row r="2598" spans="2:71" x14ac:dyDescent="0.2">
      <c r="B2598" s="54" t="e">
        <f>VLOOKUP(E2598,'VPS1'!$J$10:$J$29,1,FALSE)</f>
        <v>#N/A</v>
      </c>
      <c r="C2598" s="131" t="str">
        <f t="shared" si="565"/>
        <v/>
      </c>
      <c r="D2598" s="132"/>
      <c r="E2598" s="132"/>
      <c r="F2598" s="55"/>
      <c r="G2598" s="132"/>
      <c r="H2598" s="132"/>
      <c r="I2598" s="132"/>
      <c r="J2598" s="132"/>
      <c r="K2598" s="132"/>
      <c r="L2598" s="133"/>
      <c r="M2598" s="134"/>
      <c r="N2598" s="132"/>
      <c r="O2598" s="132"/>
      <c r="P2598" s="134" t="str">
        <f t="shared" si="566"/>
        <v>nepildyti</v>
      </c>
      <c r="Q2598" s="135" t="str">
        <f t="shared" si="56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74"/>
        <v>0</v>
      </c>
      <c r="BH2598" s="54">
        <f t="shared" si="567"/>
        <v>0</v>
      </c>
      <c r="BI2598" s="54">
        <f t="shared" si="562"/>
        <v>0</v>
      </c>
      <c r="BJ2598" s="54">
        <f t="shared" si="575"/>
        <v>0</v>
      </c>
      <c r="BK2598" s="54">
        <f t="shared" si="563"/>
        <v>0</v>
      </c>
      <c r="BL2598" s="54">
        <f t="shared" si="568"/>
        <v>0</v>
      </c>
      <c r="BM2598" s="54">
        <f t="shared" si="569"/>
        <v>0</v>
      </c>
      <c r="BN2598" s="54" t="str">
        <f t="shared" si="570"/>
        <v>ne</v>
      </c>
      <c r="BO2598" s="54" t="str">
        <f t="shared" si="571"/>
        <v>ne</v>
      </c>
      <c r="BP2598" s="54" t="str">
        <f t="shared" si="571"/>
        <v>ne</v>
      </c>
      <c r="BQ2598" s="54" t="str">
        <f t="shared" si="572"/>
        <v>ne</v>
      </c>
      <c r="BR2598" s="54" t="str">
        <f t="shared" si="573"/>
        <v>ne</v>
      </c>
      <c r="BS2598" s="54" t="str">
        <f t="shared" si="564"/>
        <v>ne</v>
      </c>
    </row>
    <row r="2599" spans="2:71" x14ac:dyDescent="0.2">
      <c r="B2599" s="54" t="e">
        <f>VLOOKUP(E2599,'VPS1'!$J$10:$J$29,1,FALSE)</f>
        <v>#N/A</v>
      </c>
      <c r="C2599" s="131" t="str">
        <f t="shared" si="565"/>
        <v/>
      </c>
      <c r="D2599" s="132"/>
      <c r="E2599" s="132"/>
      <c r="F2599" s="55"/>
      <c r="G2599" s="132"/>
      <c r="H2599" s="132"/>
      <c r="I2599" s="132"/>
      <c r="J2599" s="132"/>
      <c r="K2599" s="132"/>
      <c r="L2599" s="133"/>
      <c r="M2599" s="134"/>
      <c r="N2599" s="132"/>
      <c r="O2599" s="132"/>
      <c r="P2599" s="134" t="str">
        <f t="shared" si="566"/>
        <v>nepildyti</v>
      </c>
      <c r="Q2599" s="135" t="str">
        <f t="shared" si="56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74"/>
        <v>0</v>
      </c>
      <c r="BH2599" s="54">
        <f t="shared" si="567"/>
        <v>0</v>
      </c>
      <c r="BI2599" s="54">
        <f t="shared" si="562"/>
        <v>0</v>
      </c>
      <c r="BJ2599" s="54">
        <f t="shared" si="575"/>
        <v>0</v>
      </c>
      <c r="BK2599" s="54">
        <f t="shared" si="563"/>
        <v>0</v>
      </c>
      <c r="BL2599" s="54">
        <f t="shared" si="568"/>
        <v>0</v>
      </c>
      <c r="BM2599" s="54">
        <f t="shared" si="569"/>
        <v>0</v>
      </c>
      <c r="BN2599" s="54" t="str">
        <f t="shared" si="570"/>
        <v>ne</v>
      </c>
      <c r="BO2599" s="54" t="str">
        <f t="shared" si="571"/>
        <v>ne</v>
      </c>
      <c r="BP2599" s="54" t="str">
        <f t="shared" si="571"/>
        <v>ne</v>
      </c>
      <c r="BQ2599" s="54" t="str">
        <f t="shared" si="572"/>
        <v>ne</v>
      </c>
      <c r="BR2599" s="54" t="str">
        <f t="shared" si="573"/>
        <v>ne</v>
      </c>
      <c r="BS2599" s="54" t="str">
        <f t="shared" si="564"/>
        <v>ne</v>
      </c>
    </row>
    <row r="2600" spans="2:71" x14ac:dyDescent="0.2">
      <c r="B2600" s="54" t="e">
        <f>VLOOKUP(E2600,'VPS1'!$J$10:$J$29,1,FALSE)</f>
        <v>#N/A</v>
      </c>
      <c r="C2600" s="131" t="str">
        <f t="shared" si="565"/>
        <v/>
      </c>
      <c r="D2600" s="132"/>
      <c r="E2600" s="132"/>
      <c r="F2600" s="55"/>
      <c r="G2600" s="132"/>
      <c r="H2600" s="132"/>
      <c r="I2600" s="132"/>
      <c r="J2600" s="132"/>
      <c r="K2600" s="132"/>
      <c r="L2600" s="133"/>
      <c r="M2600" s="134"/>
      <c r="N2600" s="132"/>
      <c r="O2600" s="132"/>
      <c r="P2600" s="134" t="str">
        <f t="shared" si="566"/>
        <v>nepildyti</v>
      </c>
      <c r="Q2600" s="135" t="str">
        <f t="shared" si="56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74"/>
        <v>0</v>
      </c>
      <c r="BH2600" s="54">
        <f t="shared" si="567"/>
        <v>0</v>
      </c>
      <c r="BI2600" s="54">
        <f t="shared" si="562"/>
        <v>0</v>
      </c>
      <c r="BJ2600" s="54">
        <f t="shared" si="575"/>
        <v>0</v>
      </c>
      <c r="BK2600" s="54">
        <f t="shared" si="563"/>
        <v>0</v>
      </c>
      <c r="BL2600" s="54">
        <f t="shared" si="568"/>
        <v>0</v>
      </c>
      <c r="BM2600" s="54">
        <f t="shared" si="569"/>
        <v>0</v>
      </c>
      <c r="BN2600" s="54" t="str">
        <f t="shared" si="570"/>
        <v>ne</v>
      </c>
      <c r="BO2600" s="54" t="str">
        <f t="shared" si="571"/>
        <v>ne</v>
      </c>
      <c r="BP2600" s="54" t="str">
        <f t="shared" si="571"/>
        <v>ne</v>
      </c>
      <c r="BQ2600" s="54" t="str">
        <f t="shared" si="572"/>
        <v>ne</v>
      </c>
      <c r="BR2600" s="54" t="str">
        <f t="shared" si="573"/>
        <v>ne</v>
      </c>
      <c r="BS2600" s="54" t="str">
        <f t="shared" si="564"/>
        <v>ne</v>
      </c>
    </row>
    <row r="2601" spans="2:71" x14ac:dyDescent="0.2">
      <c r="B2601" s="54" t="e">
        <f>VLOOKUP(E2601,'VPS1'!$J$10:$J$29,1,FALSE)</f>
        <v>#N/A</v>
      </c>
      <c r="C2601" s="131" t="str">
        <f t="shared" si="565"/>
        <v/>
      </c>
      <c r="D2601" s="132"/>
      <c r="E2601" s="132"/>
      <c r="F2601" s="55"/>
      <c r="G2601" s="132"/>
      <c r="H2601" s="132"/>
      <c r="I2601" s="132"/>
      <c r="J2601" s="132"/>
      <c r="K2601" s="132"/>
      <c r="L2601" s="133"/>
      <c r="M2601" s="134"/>
      <c r="N2601" s="132"/>
      <c r="O2601" s="132"/>
      <c r="P2601" s="134" t="str">
        <f t="shared" si="566"/>
        <v>nepildyti</v>
      </c>
      <c r="Q2601" s="135" t="str">
        <f t="shared" si="56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74"/>
        <v>0</v>
      </c>
      <c r="BH2601" s="54">
        <f t="shared" si="567"/>
        <v>0</v>
      </c>
      <c r="BI2601" s="54">
        <f t="shared" si="562"/>
        <v>0</v>
      </c>
      <c r="BJ2601" s="54">
        <f t="shared" si="575"/>
        <v>0</v>
      </c>
      <c r="BK2601" s="54">
        <f t="shared" si="563"/>
        <v>0</v>
      </c>
      <c r="BL2601" s="54">
        <f t="shared" si="568"/>
        <v>0</v>
      </c>
      <c r="BM2601" s="54">
        <f t="shared" si="569"/>
        <v>0</v>
      </c>
      <c r="BN2601" s="54" t="str">
        <f t="shared" si="570"/>
        <v>ne</v>
      </c>
      <c r="BO2601" s="54" t="str">
        <f t="shared" si="571"/>
        <v>ne</v>
      </c>
      <c r="BP2601" s="54" t="str">
        <f t="shared" si="571"/>
        <v>ne</v>
      </c>
      <c r="BQ2601" s="54" t="str">
        <f t="shared" si="572"/>
        <v>ne</v>
      </c>
      <c r="BR2601" s="54" t="str">
        <f t="shared" si="573"/>
        <v>ne</v>
      </c>
      <c r="BS2601" s="54" t="str">
        <f t="shared" si="564"/>
        <v>ne</v>
      </c>
    </row>
    <row r="2602" spans="2:71" x14ac:dyDescent="0.2">
      <c r="B2602" s="54" t="e">
        <f>VLOOKUP(E2602,'VPS1'!$J$10:$J$29,1,FALSE)</f>
        <v>#N/A</v>
      </c>
      <c r="C2602" s="131" t="str">
        <f t="shared" si="565"/>
        <v/>
      </c>
      <c r="D2602" s="132"/>
      <c r="E2602" s="132"/>
      <c r="F2602" s="55"/>
      <c r="G2602" s="132"/>
      <c r="H2602" s="132"/>
      <c r="I2602" s="132"/>
      <c r="J2602" s="132"/>
      <c r="K2602" s="132"/>
      <c r="L2602" s="133"/>
      <c r="M2602" s="134"/>
      <c r="N2602" s="132"/>
      <c r="O2602" s="132"/>
      <c r="P2602" s="134" t="str">
        <f t="shared" si="566"/>
        <v>nepildyti</v>
      </c>
      <c r="Q2602" s="135" t="str">
        <f t="shared" si="56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74"/>
        <v>0</v>
      </c>
      <c r="BH2602" s="54">
        <f t="shared" si="567"/>
        <v>0</v>
      </c>
      <c r="BI2602" s="54">
        <f t="shared" si="562"/>
        <v>0</v>
      </c>
      <c r="BJ2602" s="54">
        <f t="shared" si="575"/>
        <v>0</v>
      </c>
      <c r="BK2602" s="54">
        <f t="shared" si="563"/>
        <v>0</v>
      </c>
      <c r="BL2602" s="54">
        <f t="shared" si="568"/>
        <v>0</v>
      </c>
      <c r="BM2602" s="54">
        <f t="shared" si="569"/>
        <v>0</v>
      </c>
      <c r="BN2602" s="54" t="str">
        <f t="shared" si="570"/>
        <v>ne</v>
      </c>
      <c r="BO2602" s="54" t="str">
        <f t="shared" si="571"/>
        <v>ne</v>
      </c>
      <c r="BP2602" s="54" t="str">
        <f t="shared" si="571"/>
        <v>ne</v>
      </c>
      <c r="BQ2602" s="54" t="str">
        <f t="shared" si="572"/>
        <v>ne</v>
      </c>
      <c r="BR2602" s="54" t="str">
        <f t="shared" si="573"/>
        <v>ne</v>
      </c>
      <c r="BS2602" s="54" t="str">
        <f t="shared" si="564"/>
        <v>ne</v>
      </c>
    </row>
    <row r="2603" spans="2:71" x14ac:dyDescent="0.2">
      <c r="B2603" s="54" t="e">
        <f>VLOOKUP(E2603,'VPS1'!$J$10:$J$29,1,FALSE)</f>
        <v>#N/A</v>
      </c>
      <c r="C2603" s="131" t="str">
        <f t="shared" si="565"/>
        <v/>
      </c>
      <c r="D2603" s="132"/>
      <c r="E2603" s="132"/>
      <c r="F2603" s="55"/>
      <c r="G2603" s="132"/>
      <c r="H2603" s="132"/>
      <c r="I2603" s="132"/>
      <c r="J2603" s="132"/>
      <c r="K2603" s="132"/>
      <c r="L2603" s="133"/>
      <c r="M2603" s="134"/>
      <c r="N2603" s="132"/>
      <c r="O2603" s="132"/>
      <c r="P2603" s="134" t="str">
        <f t="shared" si="566"/>
        <v>nepildyti</v>
      </c>
      <c r="Q2603" s="135" t="str">
        <f t="shared" si="56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74"/>
        <v>0</v>
      </c>
      <c r="BH2603" s="54">
        <f t="shared" si="567"/>
        <v>0</v>
      </c>
      <c r="BI2603" s="54">
        <f t="shared" si="562"/>
        <v>0</v>
      </c>
      <c r="BJ2603" s="54">
        <f t="shared" si="575"/>
        <v>0</v>
      </c>
      <c r="BK2603" s="54">
        <f t="shared" si="563"/>
        <v>0</v>
      </c>
      <c r="BL2603" s="54">
        <f t="shared" si="568"/>
        <v>0</v>
      </c>
      <c r="BM2603" s="54">
        <f t="shared" si="569"/>
        <v>0</v>
      </c>
      <c r="BN2603" s="54" t="str">
        <f t="shared" si="570"/>
        <v>ne</v>
      </c>
      <c r="BO2603" s="54" t="str">
        <f t="shared" si="571"/>
        <v>ne</v>
      </c>
      <c r="BP2603" s="54" t="str">
        <f t="shared" si="571"/>
        <v>ne</v>
      </c>
      <c r="BQ2603" s="54" t="str">
        <f t="shared" si="572"/>
        <v>ne</v>
      </c>
      <c r="BR2603" s="54" t="str">
        <f t="shared" si="573"/>
        <v>ne</v>
      </c>
      <c r="BS2603" s="54" t="str">
        <f t="shared" si="564"/>
        <v>ne</v>
      </c>
    </row>
    <row r="2604" spans="2:71" x14ac:dyDescent="0.2">
      <c r="B2604" s="54" t="e">
        <f>VLOOKUP(E2604,'VPS1'!$J$10:$J$29,1,FALSE)</f>
        <v>#N/A</v>
      </c>
      <c r="C2604" s="131" t="str">
        <f t="shared" si="565"/>
        <v/>
      </c>
      <c r="D2604" s="132"/>
      <c r="E2604" s="132"/>
      <c r="F2604" s="55"/>
      <c r="G2604" s="132"/>
      <c r="H2604" s="132"/>
      <c r="I2604" s="132"/>
      <c r="J2604" s="132"/>
      <c r="K2604" s="132"/>
      <c r="L2604" s="133"/>
      <c r="M2604" s="134"/>
      <c r="N2604" s="132"/>
      <c r="O2604" s="132"/>
      <c r="P2604" s="134" t="str">
        <f t="shared" si="566"/>
        <v>nepildyti</v>
      </c>
      <c r="Q2604" s="135" t="str">
        <f t="shared" si="56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74"/>
        <v>0</v>
      </c>
      <c r="BH2604" s="54">
        <f t="shared" si="567"/>
        <v>0</v>
      </c>
      <c r="BI2604" s="54">
        <f t="shared" si="562"/>
        <v>0</v>
      </c>
      <c r="BJ2604" s="54">
        <f t="shared" si="575"/>
        <v>0</v>
      </c>
      <c r="BK2604" s="54">
        <f t="shared" si="563"/>
        <v>0</v>
      </c>
      <c r="BL2604" s="54">
        <f t="shared" si="568"/>
        <v>0</v>
      </c>
      <c r="BM2604" s="54">
        <f t="shared" si="569"/>
        <v>0</v>
      </c>
      <c r="BN2604" s="54" t="str">
        <f t="shared" si="570"/>
        <v>ne</v>
      </c>
      <c r="BO2604" s="54" t="str">
        <f t="shared" si="571"/>
        <v>ne</v>
      </c>
      <c r="BP2604" s="54" t="str">
        <f t="shared" si="571"/>
        <v>ne</v>
      </c>
      <c r="BQ2604" s="54" t="str">
        <f t="shared" si="572"/>
        <v>ne</v>
      </c>
      <c r="BR2604" s="54" t="str">
        <f t="shared" si="573"/>
        <v>ne</v>
      </c>
      <c r="BS2604" s="54" t="str">
        <f t="shared" si="564"/>
        <v>ne</v>
      </c>
    </row>
    <row r="2605" spans="2:71" x14ac:dyDescent="0.2">
      <c r="B2605" s="54" t="e">
        <f>VLOOKUP(E2605,'VPS1'!$J$10:$J$29,1,FALSE)</f>
        <v>#N/A</v>
      </c>
      <c r="C2605" s="131" t="str">
        <f t="shared" si="565"/>
        <v/>
      </c>
      <c r="D2605" s="132"/>
      <c r="E2605" s="132"/>
      <c r="F2605" s="55"/>
      <c r="G2605" s="132"/>
      <c r="H2605" s="132"/>
      <c r="I2605" s="132"/>
      <c r="J2605" s="132"/>
      <c r="K2605" s="132"/>
      <c r="L2605" s="133"/>
      <c r="M2605" s="134"/>
      <c r="N2605" s="132"/>
      <c r="O2605" s="132"/>
      <c r="P2605" s="134" t="str">
        <f t="shared" si="566"/>
        <v>nepildyti</v>
      </c>
      <c r="Q2605" s="135" t="str">
        <f t="shared" si="56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74"/>
        <v>0</v>
      </c>
      <c r="BH2605" s="54">
        <f t="shared" si="567"/>
        <v>0</v>
      </c>
      <c r="BI2605" s="54">
        <f t="shared" si="562"/>
        <v>0</v>
      </c>
      <c r="BJ2605" s="54">
        <f t="shared" si="575"/>
        <v>0</v>
      </c>
      <c r="BK2605" s="54">
        <f t="shared" si="563"/>
        <v>0</v>
      </c>
      <c r="BL2605" s="54">
        <f t="shared" si="568"/>
        <v>0</v>
      </c>
      <c r="BM2605" s="54">
        <f t="shared" si="569"/>
        <v>0</v>
      </c>
      <c r="BN2605" s="54" t="str">
        <f t="shared" si="570"/>
        <v>ne</v>
      </c>
      <c r="BO2605" s="54" t="str">
        <f t="shared" si="571"/>
        <v>ne</v>
      </c>
      <c r="BP2605" s="54" t="str">
        <f t="shared" si="571"/>
        <v>ne</v>
      </c>
      <c r="BQ2605" s="54" t="str">
        <f t="shared" si="572"/>
        <v>ne</v>
      </c>
      <c r="BR2605" s="54" t="str">
        <f t="shared" si="573"/>
        <v>ne</v>
      </c>
      <c r="BS2605" s="54" t="str">
        <f t="shared" si="564"/>
        <v>ne</v>
      </c>
    </row>
    <row r="2606" spans="2:71" x14ac:dyDescent="0.2">
      <c r="B2606" s="54" t="e">
        <f>VLOOKUP(E2606,'VPS1'!$J$10:$J$29,1,FALSE)</f>
        <v>#N/A</v>
      </c>
      <c r="C2606" s="131" t="str">
        <f t="shared" si="565"/>
        <v/>
      </c>
      <c r="D2606" s="132"/>
      <c r="E2606" s="132"/>
      <c r="F2606" s="55"/>
      <c r="G2606" s="132"/>
      <c r="H2606" s="132"/>
      <c r="I2606" s="132"/>
      <c r="J2606" s="132"/>
      <c r="K2606" s="132"/>
      <c r="L2606" s="133"/>
      <c r="M2606" s="134"/>
      <c r="N2606" s="132"/>
      <c r="O2606" s="132"/>
      <c r="P2606" s="134" t="str">
        <f t="shared" si="566"/>
        <v>nepildyti</v>
      </c>
      <c r="Q2606" s="135" t="str">
        <f t="shared" si="56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74"/>
        <v>0</v>
      </c>
      <c r="BH2606" s="54">
        <f t="shared" si="567"/>
        <v>0</v>
      </c>
      <c r="BI2606" s="54">
        <f t="shared" si="562"/>
        <v>0</v>
      </c>
      <c r="BJ2606" s="54">
        <f t="shared" si="575"/>
        <v>0</v>
      </c>
      <c r="BK2606" s="54">
        <f t="shared" si="563"/>
        <v>0</v>
      </c>
      <c r="BL2606" s="54">
        <f t="shared" si="568"/>
        <v>0</v>
      </c>
      <c r="BM2606" s="54">
        <f t="shared" si="569"/>
        <v>0</v>
      </c>
      <c r="BN2606" s="54" t="str">
        <f t="shared" si="570"/>
        <v>ne</v>
      </c>
      <c r="BO2606" s="54" t="str">
        <f t="shared" si="571"/>
        <v>ne</v>
      </c>
      <c r="BP2606" s="54" t="str">
        <f t="shared" si="571"/>
        <v>ne</v>
      </c>
      <c r="BQ2606" s="54" t="str">
        <f t="shared" si="572"/>
        <v>ne</v>
      </c>
      <c r="BR2606" s="54" t="str">
        <f t="shared" si="573"/>
        <v>ne</v>
      </c>
      <c r="BS2606" s="54" t="str">
        <f t="shared" si="564"/>
        <v>ne</v>
      </c>
    </row>
    <row r="2607" spans="2:71" x14ac:dyDescent="0.2">
      <c r="B2607" s="54" t="e">
        <f>VLOOKUP(E2607,'VPS1'!$J$10:$J$29,1,FALSE)</f>
        <v>#N/A</v>
      </c>
      <c r="C2607" s="131" t="str">
        <f t="shared" si="565"/>
        <v/>
      </c>
      <c r="D2607" s="132"/>
      <c r="E2607" s="132"/>
      <c r="F2607" s="55"/>
      <c r="G2607" s="132"/>
      <c r="H2607" s="132"/>
      <c r="I2607" s="132"/>
      <c r="J2607" s="132"/>
      <c r="K2607" s="132"/>
      <c r="L2607" s="133"/>
      <c r="M2607" s="134"/>
      <c r="N2607" s="132"/>
      <c r="O2607" s="132"/>
      <c r="P2607" s="134" t="str">
        <f t="shared" si="566"/>
        <v>nepildyti</v>
      </c>
      <c r="Q2607" s="135" t="str">
        <f t="shared" si="56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74"/>
        <v>0</v>
      </c>
      <c r="BH2607" s="54">
        <f t="shared" si="567"/>
        <v>0</v>
      </c>
      <c r="BI2607" s="54">
        <f t="shared" si="562"/>
        <v>0</v>
      </c>
      <c r="BJ2607" s="54">
        <f t="shared" si="575"/>
        <v>0</v>
      </c>
      <c r="BK2607" s="54">
        <f t="shared" si="563"/>
        <v>0</v>
      </c>
      <c r="BL2607" s="54">
        <f t="shared" si="568"/>
        <v>0</v>
      </c>
      <c r="BM2607" s="54">
        <f t="shared" si="569"/>
        <v>0</v>
      </c>
      <c r="BN2607" s="54" t="str">
        <f t="shared" si="570"/>
        <v>ne</v>
      </c>
      <c r="BO2607" s="54" t="str">
        <f t="shared" si="571"/>
        <v>ne</v>
      </c>
      <c r="BP2607" s="54" t="str">
        <f t="shared" si="571"/>
        <v>ne</v>
      </c>
      <c r="BQ2607" s="54" t="str">
        <f t="shared" si="572"/>
        <v>ne</v>
      </c>
      <c r="BR2607" s="54" t="str">
        <f t="shared" si="573"/>
        <v>ne</v>
      </c>
      <c r="BS2607" s="54" t="str">
        <f t="shared" si="564"/>
        <v>ne</v>
      </c>
    </row>
    <row r="2608" spans="2:71" x14ac:dyDescent="0.2">
      <c r="B2608" s="54" t="e">
        <f>VLOOKUP(E2608,'VPS1'!$J$10:$J$29,1,FALSE)</f>
        <v>#N/A</v>
      </c>
      <c r="C2608" s="131" t="str">
        <f t="shared" si="565"/>
        <v/>
      </c>
      <c r="D2608" s="132"/>
      <c r="E2608" s="132"/>
      <c r="F2608" s="55"/>
      <c r="G2608" s="132"/>
      <c r="H2608" s="132"/>
      <c r="I2608" s="132"/>
      <c r="J2608" s="132"/>
      <c r="K2608" s="132"/>
      <c r="L2608" s="133"/>
      <c r="M2608" s="134"/>
      <c r="N2608" s="132"/>
      <c r="O2608" s="132"/>
      <c r="P2608" s="134" t="str">
        <f t="shared" si="566"/>
        <v>nepildyti</v>
      </c>
      <c r="Q2608" s="135" t="str">
        <f t="shared" si="56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74"/>
        <v>0</v>
      </c>
      <c r="BH2608" s="54">
        <f t="shared" si="567"/>
        <v>0</v>
      </c>
      <c r="BI2608" s="54">
        <f t="shared" si="562"/>
        <v>0</v>
      </c>
      <c r="BJ2608" s="54">
        <f t="shared" si="575"/>
        <v>0</v>
      </c>
      <c r="BK2608" s="54">
        <f t="shared" si="563"/>
        <v>0</v>
      </c>
      <c r="BL2608" s="54">
        <f t="shared" si="568"/>
        <v>0</v>
      </c>
      <c r="BM2608" s="54">
        <f t="shared" si="569"/>
        <v>0</v>
      </c>
      <c r="BN2608" s="54" t="str">
        <f t="shared" si="570"/>
        <v>ne</v>
      </c>
      <c r="BO2608" s="54" t="str">
        <f t="shared" si="571"/>
        <v>ne</v>
      </c>
      <c r="BP2608" s="54" t="str">
        <f t="shared" si="571"/>
        <v>ne</v>
      </c>
      <c r="BQ2608" s="54" t="str">
        <f t="shared" si="572"/>
        <v>ne</v>
      </c>
      <c r="BR2608" s="54" t="str">
        <f t="shared" si="573"/>
        <v>ne</v>
      </c>
      <c r="BS2608" s="54" t="str">
        <f t="shared" si="564"/>
        <v>ne</v>
      </c>
    </row>
    <row r="2609" spans="2:71" x14ac:dyDescent="0.2">
      <c r="B2609" s="54" t="e">
        <f>VLOOKUP(E2609,'VPS1'!$J$10:$J$29,1,FALSE)</f>
        <v>#N/A</v>
      </c>
      <c r="C2609" s="131" t="str">
        <f t="shared" si="565"/>
        <v/>
      </c>
      <c r="D2609" s="132"/>
      <c r="E2609" s="132"/>
      <c r="F2609" s="55"/>
      <c r="G2609" s="132"/>
      <c r="H2609" s="132"/>
      <c r="I2609" s="132"/>
      <c r="J2609" s="132"/>
      <c r="K2609" s="132"/>
      <c r="L2609" s="133"/>
      <c r="M2609" s="134"/>
      <c r="N2609" s="132"/>
      <c r="O2609" s="132"/>
      <c r="P2609" s="134" t="str">
        <f t="shared" si="566"/>
        <v>nepildyti</v>
      </c>
      <c r="Q2609" s="135" t="str">
        <f t="shared" si="56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74"/>
        <v>0</v>
      </c>
      <c r="BH2609" s="54">
        <f t="shared" si="567"/>
        <v>0</v>
      </c>
      <c r="BI2609" s="54">
        <f t="shared" si="562"/>
        <v>0</v>
      </c>
      <c r="BJ2609" s="54">
        <f t="shared" si="575"/>
        <v>0</v>
      </c>
      <c r="BK2609" s="54">
        <f t="shared" si="563"/>
        <v>0</v>
      </c>
      <c r="BL2609" s="54">
        <f t="shared" si="568"/>
        <v>0</v>
      </c>
      <c r="BM2609" s="54">
        <f t="shared" si="569"/>
        <v>0</v>
      </c>
      <c r="BN2609" s="54" t="str">
        <f t="shared" si="570"/>
        <v>ne</v>
      </c>
      <c r="BO2609" s="54" t="str">
        <f t="shared" si="571"/>
        <v>ne</v>
      </c>
      <c r="BP2609" s="54" t="str">
        <f t="shared" si="571"/>
        <v>ne</v>
      </c>
      <c r="BQ2609" s="54" t="str">
        <f t="shared" si="572"/>
        <v>ne</v>
      </c>
      <c r="BR2609" s="54" t="str">
        <f t="shared" si="573"/>
        <v>ne</v>
      </c>
      <c r="BS2609" s="54" t="str">
        <f t="shared" si="564"/>
        <v>ne</v>
      </c>
    </row>
    <row r="2610" spans="2:71" x14ac:dyDescent="0.2">
      <c r="B2610" s="54" t="e">
        <f>VLOOKUP(E2610,'VPS1'!$J$10:$J$29,1,FALSE)</f>
        <v>#N/A</v>
      </c>
      <c r="C2610" s="131" t="str">
        <f t="shared" si="565"/>
        <v/>
      </c>
      <c r="D2610" s="132"/>
      <c r="E2610" s="132"/>
      <c r="F2610" s="55"/>
      <c r="G2610" s="132"/>
      <c r="H2610" s="132"/>
      <c r="I2610" s="132"/>
      <c r="J2610" s="132"/>
      <c r="K2610" s="132"/>
      <c r="L2610" s="133"/>
      <c r="M2610" s="134"/>
      <c r="N2610" s="132"/>
      <c r="O2610" s="132"/>
      <c r="P2610" s="134" t="str">
        <f t="shared" si="566"/>
        <v>nepildyti</v>
      </c>
      <c r="Q2610" s="135" t="str">
        <f t="shared" si="56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74"/>
        <v>0</v>
      </c>
      <c r="BH2610" s="54">
        <f t="shared" si="567"/>
        <v>0</v>
      </c>
      <c r="BI2610" s="54">
        <f t="shared" si="562"/>
        <v>0</v>
      </c>
      <c r="BJ2610" s="54">
        <f t="shared" si="575"/>
        <v>0</v>
      </c>
      <c r="BK2610" s="54">
        <f t="shared" si="563"/>
        <v>0</v>
      </c>
      <c r="BL2610" s="54">
        <f t="shared" si="568"/>
        <v>0</v>
      </c>
      <c r="BM2610" s="54">
        <f t="shared" si="569"/>
        <v>0</v>
      </c>
      <c r="BN2610" s="54" t="str">
        <f t="shared" si="570"/>
        <v>ne</v>
      </c>
      <c r="BO2610" s="54" t="str">
        <f t="shared" si="571"/>
        <v>ne</v>
      </c>
      <c r="BP2610" s="54" t="str">
        <f t="shared" si="571"/>
        <v>ne</v>
      </c>
      <c r="BQ2610" s="54" t="str">
        <f t="shared" si="572"/>
        <v>ne</v>
      </c>
      <c r="BR2610" s="54" t="str">
        <f t="shared" si="573"/>
        <v>ne</v>
      </c>
      <c r="BS2610" s="54" t="str">
        <f t="shared" si="564"/>
        <v>ne</v>
      </c>
    </row>
    <row r="2611" spans="2:71" x14ac:dyDescent="0.2">
      <c r="B2611" s="54" t="e">
        <f>VLOOKUP(E2611,'VPS1'!$J$10:$J$29,1,FALSE)</f>
        <v>#N/A</v>
      </c>
      <c r="C2611" s="131" t="str">
        <f t="shared" si="565"/>
        <v/>
      </c>
      <c r="D2611" s="132"/>
      <c r="E2611" s="132"/>
      <c r="F2611" s="55"/>
      <c r="G2611" s="132"/>
      <c r="H2611" s="132"/>
      <c r="I2611" s="132"/>
      <c r="J2611" s="132"/>
      <c r="K2611" s="132"/>
      <c r="L2611" s="133"/>
      <c r="M2611" s="134"/>
      <c r="N2611" s="132"/>
      <c r="O2611" s="132"/>
      <c r="P2611" s="134" t="str">
        <f t="shared" si="566"/>
        <v>nepildyti</v>
      </c>
      <c r="Q2611" s="135" t="str">
        <f t="shared" si="56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74"/>
        <v>0</v>
      </c>
      <c r="BH2611" s="54">
        <f t="shared" si="567"/>
        <v>0</v>
      </c>
      <c r="BI2611" s="54">
        <f t="shared" si="562"/>
        <v>0</v>
      </c>
      <c r="BJ2611" s="54">
        <f t="shared" si="575"/>
        <v>0</v>
      </c>
      <c r="BK2611" s="54">
        <f t="shared" si="563"/>
        <v>0</v>
      </c>
      <c r="BL2611" s="54">
        <f t="shared" si="568"/>
        <v>0</v>
      </c>
      <c r="BM2611" s="54">
        <f t="shared" si="569"/>
        <v>0</v>
      </c>
      <c r="BN2611" s="54" t="str">
        <f t="shared" si="570"/>
        <v>ne</v>
      </c>
      <c r="BO2611" s="54" t="str">
        <f t="shared" si="571"/>
        <v>ne</v>
      </c>
      <c r="BP2611" s="54" t="str">
        <f t="shared" si="571"/>
        <v>ne</v>
      </c>
      <c r="BQ2611" s="54" t="str">
        <f t="shared" si="572"/>
        <v>ne</v>
      </c>
      <c r="BR2611" s="54" t="str">
        <f t="shared" si="573"/>
        <v>ne</v>
      </c>
      <c r="BS2611" s="54" t="str">
        <f t="shared" si="564"/>
        <v>ne</v>
      </c>
    </row>
    <row r="2612" spans="2:71" x14ac:dyDescent="0.2">
      <c r="B2612" s="54" t="e">
        <f>VLOOKUP(E2612,'VPS1'!$J$10:$J$29,1,FALSE)</f>
        <v>#N/A</v>
      </c>
      <c r="C2612" s="131" t="str">
        <f t="shared" si="565"/>
        <v/>
      </c>
      <c r="D2612" s="132"/>
      <c r="E2612" s="132"/>
      <c r="F2612" s="55"/>
      <c r="G2612" s="132"/>
      <c r="H2612" s="132"/>
      <c r="I2612" s="132"/>
      <c r="J2612" s="132"/>
      <c r="K2612" s="132"/>
      <c r="L2612" s="133"/>
      <c r="M2612" s="134"/>
      <c r="N2612" s="132"/>
      <c r="O2612" s="132"/>
      <c r="P2612" s="134" t="str">
        <f t="shared" si="566"/>
        <v>nepildyti</v>
      </c>
      <c r="Q2612" s="135" t="str">
        <f t="shared" si="56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74"/>
        <v>0</v>
      </c>
      <c r="BH2612" s="54">
        <f t="shared" si="567"/>
        <v>0</v>
      </c>
      <c r="BI2612" s="54">
        <f t="shared" si="562"/>
        <v>0</v>
      </c>
      <c r="BJ2612" s="54">
        <f t="shared" si="575"/>
        <v>0</v>
      </c>
      <c r="BK2612" s="54">
        <f t="shared" si="563"/>
        <v>0</v>
      </c>
      <c r="BL2612" s="54">
        <f t="shared" si="568"/>
        <v>0</v>
      </c>
      <c r="BM2612" s="54">
        <f t="shared" si="569"/>
        <v>0</v>
      </c>
      <c r="BN2612" s="54" t="str">
        <f t="shared" si="570"/>
        <v>ne</v>
      </c>
      <c r="BO2612" s="54" t="str">
        <f t="shared" si="571"/>
        <v>ne</v>
      </c>
      <c r="BP2612" s="54" t="str">
        <f t="shared" si="571"/>
        <v>ne</v>
      </c>
      <c r="BQ2612" s="54" t="str">
        <f t="shared" si="572"/>
        <v>ne</v>
      </c>
      <c r="BR2612" s="54" t="str">
        <f t="shared" si="573"/>
        <v>ne</v>
      </c>
      <c r="BS2612" s="54" t="str">
        <f t="shared" si="564"/>
        <v>ne</v>
      </c>
    </row>
    <row r="2613" spans="2:71" x14ac:dyDescent="0.2">
      <c r="B2613" s="54" t="e">
        <f>VLOOKUP(E2613,'VPS1'!$J$10:$J$29,1,FALSE)</f>
        <v>#N/A</v>
      </c>
      <c r="C2613" s="131" t="str">
        <f t="shared" si="565"/>
        <v/>
      </c>
      <c r="D2613" s="132"/>
      <c r="E2613" s="132"/>
      <c r="F2613" s="55"/>
      <c r="G2613" s="132"/>
      <c r="H2613" s="132"/>
      <c r="I2613" s="132"/>
      <c r="J2613" s="132"/>
      <c r="K2613" s="132"/>
      <c r="L2613" s="133"/>
      <c r="M2613" s="134"/>
      <c r="N2613" s="132"/>
      <c r="O2613" s="132"/>
      <c r="P2613" s="134" t="str">
        <f t="shared" si="566"/>
        <v>nepildyti</v>
      </c>
      <c r="Q2613" s="135" t="str">
        <f t="shared" si="56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74"/>
        <v>0</v>
      </c>
      <c r="BH2613" s="54">
        <f t="shared" si="567"/>
        <v>0</v>
      </c>
      <c r="BI2613" s="54">
        <f t="shared" si="562"/>
        <v>0</v>
      </c>
      <c r="BJ2613" s="54">
        <f t="shared" si="575"/>
        <v>0</v>
      </c>
      <c r="BK2613" s="54">
        <f t="shared" si="563"/>
        <v>0</v>
      </c>
      <c r="BL2613" s="54">
        <f t="shared" si="568"/>
        <v>0</v>
      </c>
      <c r="BM2613" s="54">
        <f t="shared" si="569"/>
        <v>0</v>
      </c>
      <c r="BN2613" s="54" t="str">
        <f t="shared" si="570"/>
        <v>ne</v>
      </c>
      <c r="BO2613" s="54" t="str">
        <f t="shared" si="571"/>
        <v>ne</v>
      </c>
      <c r="BP2613" s="54" t="str">
        <f t="shared" si="571"/>
        <v>ne</v>
      </c>
      <c r="BQ2613" s="54" t="str">
        <f t="shared" si="572"/>
        <v>ne</v>
      </c>
      <c r="BR2613" s="54" t="str">
        <f t="shared" si="573"/>
        <v>ne</v>
      </c>
      <c r="BS2613" s="54" t="str">
        <f t="shared" si="564"/>
        <v>ne</v>
      </c>
    </row>
    <row r="2614" spans="2:71" x14ac:dyDescent="0.2">
      <c r="B2614" s="54" t="e">
        <f>VLOOKUP(E2614,'VPS1'!$J$10:$J$29,1,FALSE)</f>
        <v>#N/A</v>
      </c>
      <c r="C2614" s="131" t="str">
        <f t="shared" si="565"/>
        <v/>
      </c>
      <c r="D2614" s="132"/>
      <c r="E2614" s="132"/>
      <c r="F2614" s="55"/>
      <c r="G2614" s="132"/>
      <c r="H2614" s="132"/>
      <c r="I2614" s="132"/>
      <c r="J2614" s="132"/>
      <c r="K2614" s="132"/>
      <c r="L2614" s="133"/>
      <c r="M2614" s="134"/>
      <c r="N2614" s="132"/>
      <c r="O2614" s="132"/>
      <c r="P2614" s="134" t="str">
        <f t="shared" si="566"/>
        <v>nepildyti</v>
      </c>
      <c r="Q2614" s="135" t="str">
        <f t="shared" si="56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74"/>
        <v>0</v>
      </c>
      <c r="BH2614" s="54">
        <f t="shared" si="567"/>
        <v>0</v>
      </c>
      <c r="BI2614" s="54">
        <f t="shared" si="562"/>
        <v>0</v>
      </c>
      <c r="BJ2614" s="54">
        <f t="shared" si="575"/>
        <v>0</v>
      </c>
      <c r="BK2614" s="54">
        <f t="shared" si="563"/>
        <v>0</v>
      </c>
      <c r="BL2614" s="54">
        <f t="shared" si="568"/>
        <v>0</v>
      </c>
      <c r="BM2614" s="54">
        <f t="shared" si="569"/>
        <v>0</v>
      </c>
      <c r="BN2614" s="54" t="str">
        <f t="shared" si="570"/>
        <v>ne</v>
      </c>
      <c r="BO2614" s="54" t="str">
        <f t="shared" si="571"/>
        <v>ne</v>
      </c>
      <c r="BP2614" s="54" t="str">
        <f t="shared" si="571"/>
        <v>ne</v>
      </c>
      <c r="BQ2614" s="54" t="str">
        <f t="shared" si="572"/>
        <v>ne</v>
      </c>
      <c r="BR2614" s="54" t="str">
        <f t="shared" si="573"/>
        <v>ne</v>
      </c>
      <c r="BS2614" s="54" t="str">
        <f t="shared" si="564"/>
        <v>ne</v>
      </c>
    </row>
    <row r="2615" spans="2:71" x14ac:dyDescent="0.2">
      <c r="B2615" s="54" t="e">
        <f>VLOOKUP(E2615,'VPS1'!$J$10:$J$29,1,FALSE)</f>
        <v>#N/A</v>
      </c>
      <c r="C2615" s="131" t="str">
        <f t="shared" si="565"/>
        <v/>
      </c>
      <c r="D2615" s="132"/>
      <c r="E2615" s="132"/>
      <c r="F2615" s="55"/>
      <c r="G2615" s="132"/>
      <c r="H2615" s="132"/>
      <c r="I2615" s="132"/>
      <c r="J2615" s="132"/>
      <c r="K2615" s="132"/>
      <c r="L2615" s="133"/>
      <c r="M2615" s="134"/>
      <c r="N2615" s="132"/>
      <c r="O2615" s="132"/>
      <c r="P2615" s="134" t="str">
        <f t="shared" si="566"/>
        <v>nepildyti</v>
      </c>
      <c r="Q2615" s="135" t="str">
        <f t="shared" si="56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74"/>
        <v>0</v>
      </c>
      <c r="BH2615" s="54">
        <f t="shared" si="567"/>
        <v>0</v>
      </c>
      <c r="BI2615" s="54">
        <f t="shared" si="562"/>
        <v>0</v>
      </c>
      <c r="BJ2615" s="54">
        <f t="shared" si="575"/>
        <v>0</v>
      </c>
      <c r="BK2615" s="54">
        <f t="shared" si="563"/>
        <v>0</v>
      </c>
      <c r="BL2615" s="54">
        <f t="shared" si="568"/>
        <v>0</v>
      </c>
      <c r="BM2615" s="54">
        <f t="shared" si="569"/>
        <v>0</v>
      </c>
      <c r="BN2615" s="54" t="str">
        <f t="shared" si="570"/>
        <v>ne</v>
      </c>
      <c r="BO2615" s="54" t="str">
        <f t="shared" si="571"/>
        <v>ne</v>
      </c>
      <c r="BP2615" s="54" t="str">
        <f t="shared" si="571"/>
        <v>ne</v>
      </c>
      <c r="BQ2615" s="54" t="str">
        <f t="shared" si="572"/>
        <v>ne</v>
      </c>
      <c r="BR2615" s="54" t="str">
        <f t="shared" si="573"/>
        <v>ne</v>
      </c>
      <c r="BS2615" s="54" t="str">
        <f t="shared" si="564"/>
        <v>ne</v>
      </c>
    </row>
    <row r="2616" spans="2:71" x14ac:dyDescent="0.2">
      <c r="B2616" s="54" t="e">
        <f>VLOOKUP(E2616,'VPS1'!$J$10:$J$29,1,FALSE)</f>
        <v>#N/A</v>
      </c>
      <c r="C2616" s="131" t="str">
        <f t="shared" si="565"/>
        <v/>
      </c>
      <c r="D2616" s="132"/>
      <c r="E2616" s="132"/>
      <c r="F2616" s="55"/>
      <c r="G2616" s="132"/>
      <c r="H2616" s="132"/>
      <c r="I2616" s="132"/>
      <c r="J2616" s="132"/>
      <c r="K2616" s="132"/>
      <c r="L2616" s="133"/>
      <c r="M2616" s="134"/>
      <c r="N2616" s="132"/>
      <c r="O2616" s="132"/>
      <c r="P2616" s="134" t="str">
        <f t="shared" si="566"/>
        <v>nepildyti</v>
      </c>
      <c r="Q2616" s="135" t="str">
        <f t="shared" si="56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74"/>
        <v>0</v>
      </c>
      <c r="BH2616" s="54">
        <f t="shared" si="567"/>
        <v>0</v>
      </c>
      <c r="BI2616" s="54">
        <f t="shared" si="562"/>
        <v>0</v>
      </c>
      <c r="BJ2616" s="54">
        <f t="shared" si="575"/>
        <v>0</v>
      </c>
      <c r="BK2616" s="54">
        <f t="shared" si="563"/>
        <v>0</v>
      </c>
      <c r="BL2616" s="54">
        <f t="shared" si="568"/>
        <v>0</v>
      </c>
      <c r="BM2616" s="54">
        <f t="shared" si="569"/>
        <v>0</v>
      </c>
      <c r="BN2616" s="54" t="str">
        <f t="shared" si="570"/>
        <v>ne</v>
      </c>
      <c r="BO2616" s="54" t="str">
        <f t="shared" si="571"/>
        <v>ne</v>
      </c>
      <c r="BP2616" s="54" t="str">
        <f t="shared" si="571"/>
        <v>ne</v>
      </c>
      <c r="BQ2616" s="54" t="str">
        <f t="shared" si="572"/>
        <v>ne</v>
      </c>
      <c r="BR2616" s="54" t="str">
        <f t="shared" si="573"/>
        <v>ne</v>
      </c>
      <c r="BS2616" s="54" t="str">
        <f t="shared" si="564"/>
        <v>ne</v>
      </c>
    </row>
    <row r="2617" spans="2:71" x14ac:dyDescent="0.2">
      <c r="B2617" s="54" t="e">
        <f>VLOOKUP(E2617,'VPS1'!$J$10:$J$29,1,FALSE)</f>
        <v>#N/A</v>
      </c>
      <c r="C2617" s="131" t="str">
        <f t="shared" si="565"/>
        <v/>
      </c>
      <c r="D2617" s="132"/>
      <c r="E2617" s="132"/>
      <c r="F2617" s="55"/>
      <c r="G2617" s="132"/>
      <c r="H2617" s="132"/>
      <c r="I2617" s="132"/>
      <c r="J2617" s="132"/>
      <c r="K2617" s="132"/>
      <c r="L2617" s="133"/>
      <c r="M2617" s="134"/>
      <c r="N2617" s="132"/>
      <c r="O2617" s="132"/>
      <c r="P2617" s="134" t="str">
        <f t="shared" si="566"/>
        <v>nepildyti</v>
      </c>
      <c r="Q2617" s="135" t="str">
        <f t="shared" si="56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74"/>
        <v>0</v>
      </c>
      <c r="BH2617" s="54">
        <f t="shared" si="567"/>
        <v>0</v>
      </c>
      <c r="BI2617" s="54">
        <f t="shared" si="562"/>
        <v>0</v>
      </c>
      <c r="BJ2617" s="54">
        <f t="shared" si="575"/>
        <v>0</v>
      </c>
      <c r="BK2617" s="54">
        <f t="shared" si="563"/>
        <v>0</v>
      </c>
      <c r="BL2617" s="54">
        <f t="shared" si="568"/>
        <v>0</v>
      </c>
      <c r="BM2617" s="54">
        <f t="shared" si="569"/>
        <v>0</v>
      </c>
      <c r="BN2617" s="54" t="str">
        <f t="shared" si="570"/>
        <v>ne</v>
      </c>
      <c r="BO2617" s="54" t="str">
        <f t="shared" si="571"/>
        <v>ne</v>
      </c>
      <c r="BP2617" s="54" t="str">
        <f t="shared" si="571"/>
        <v>ne</v>
      </c>
      <c r="BQ2617" s="54" t="str">
        <f t="shared" si="572"/>
        <v>ne</v>
      </c>
      <c r="BR2617" s="54" t="str">
        <f t="shared" si="573"/>
        <v>ne</v>
      </c>
      <c r="BS2617" s="54" t="str">
        <f t="shared" si="564"/>
        <v>ne</v>
      </c>
    </row>
    <row r="2618" spans="2:71" x14ac:dyDescent="0.2">
      <c r="B2618" s="54" t="e">
        <f>VLOOKUP(E2618,'VPS1'!$J$10:$J$29,1,FALSE)</f>
        <v>#N/A</v>
      </c>
      <c r="C2618" s="131" t="str">
        <f t="shared" si="565"/>
        <v/>
      </c>
      <c r="D2618" s="132"/>
      <c r="E2618" s="132"/>
      <c r="F2618" s="55"/>
      <c r="G2618" s="132"/>
      <c r="H2618" s="132"/>
      <c r="I2618" s="132"/>
      <c r="J2618" s="132"/>
      <c r="K2618" s="132"/>
      <c r="L2618" s="133"/>
      <c r="M2618" s="134"/>
      <c r="N2618" s="132"/>
      <c r="O2618" s="132"/>
      <c r="P2618" s="134" t="str">
        <f t="shared" si="566"/>
        <v>nepildyti</v>
      </c>
      <c r="Q2618" s="135" t="str">
        <f t="shared" si="56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74"/>
        <v>0</v>
      </c>
      <c r="BH2618" s="54">
        <f t="shared" si="567"/>
        <v>0</v>
      </c>
      <c r="BI2618" s="54">
        <f t="shared" si="562"/>
        <v>0</v>
      </c>
      <c r="BJ2618" s="54">
        <f t="shared" si="575"/>
        <v>0</v>
      </c>
      <c r="BK2618" s="54">
        <f t="shared" si="563"/>
        <v>0</v>
      </c>
      <c r="BL2618" s="54">
        <f t="shared" si="568"/>
        <v>0</v>
      </c>
      <c r="BM2618" s="54">
        <f t="shared" si="569"/>
        <v>0</v>
      </c>
      <c r="BN2618" s="54" t="str">
        <f t="shared" si="570"/>
        <v>ne</v>
      </c>
      <c r="BO2618" s="54" t="str">
        <f t="shared" si="571"/>
        <v>ne</v>
      </c>
      <c r="BP2618" s="54" t="str">
        <f t="shared" si="571"/>
        <v>ne</v>
      </c>
      <c r="BQ2618" s="54" t="str">
        <f t="shared" si="572"/>
        <v>ne</v>
      </c>
      <c r="BR2618" s="54" t="str">
        <f t="shared" si="573"/>
        <v>ne</v>
      </c>
      <c r="BS2618" s="54" t="str">
        <f t="shared" si="564"/>
        <v>ne</v>
      </c>
    </row>
    <row r="2619" spans="2:71" x14ac:dyDescent="0.2">
      <c r="B2619" s="54" t="e">
        <f>VLOOKUP(E2619,'VPS1'!$J$10:$J$29,1,FALSE)</f>
        <v>#N/A</v>
      </c>
      <c r="C2619" s="131" t="str">
        <f t="shared" si="565"/>
        <v/>
      </c>
      <c r="D2619" s="132"/>
      <c r="E2619" s="132"/>
      <c r="F2619" s="55"/>
      <c r="G2619" s="132"/>
      <c r="H2619" s="132"/>
      <c r="I2619" s="132"/>
      <c r="J2619" s="132"/>
      <c r="K2619" s="132"/>
      <c r="L2619" s="133"/>
      <c r="M2619" s="134"/>
      <c r="N2619" s="132"/>
      <c r="O2619" s="132"/>
      <c r="P2619" s="134" t="str">
        <f t="shared" si="566"/>
        <v>nepildyti</v>
      </c>
      <c r="Q2619" s="135" t="str">
        <f t="shared" si="56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74"/>
        <v>0</v>
      </c>
      <c r="BH2619" s="54">
        <f t="shared" si="567"/>
        <v>0</v>
      </c>
      <c r="BI2619" s="54">
        <f t="shared" si="562"/>
        <v>0</v>
      </c>
      <c r="BJ2619" s="54">
        <f t="shared" si="575"/>
        <v>0</v>
      </c>
      <c r="BK2619" s="54">
        <f t="shared" si="563"/>
        <v>0</v>
      </c>
      <c r="BL2619" s="54">
        <f t="shared" si="568"/>
        <v>0</v>
      </c>
      <c r="BM2619" s="54">
        <f t="shared" si="569"/>
        <v>0</v>
      </c>
      <c r="BN2619" s="54" t="str">
        <f t="shared" si="570"/>
        <v>ne</v>
      </c>
      <c r="BO2619" s="54" t="str">
        <f t="shared" si="571"/>
        <v>ne</v>
      </c>
      <c r="BP2619" s="54" t="str">
        <f t="shared" si="571"/>
        <v>ne</v>
      </c>
      <c r="BQ2619" s="54" t="str">
        <f t="shared" si="572"/>
        <v>ne</v>
      </c>
      <c r="BR2619" s="54" t="str">
        <f t="shared" si="573"/>
        <v>ne</v>
      </c>
      <c r="BS2619" s="54" t="str">
        <f t="shared" si="564"/>
        <v>ne</v>
      </c>
    </row>
    <row r="2620" spans="2:71" x14ac:dyDescent="0.2">
      <c r="B2620" s="54" t="e">
        <f>VLOOKUP(E2620,'VPS1'!$J$10:$J$29,1,FALSE)</f>
        <v>#N/A</v>
      </c>
      <c r="C2620" s="131" t="str">
        <f t="shared" si="565"/>
        <v/>
      </c>
      <c r="D2620" s="132"/>
      <c r="E2620" s="132"/>
      <c r="F2620" s="55"/>
      <c r="G2620" s="132"/>
      <c r="H2620" s="132"/>
      <c r="I2620" s="132"/>
      <c r="J2620" s="132"/>
      <c r="K2620" s="132"/>
      <c r="L2620" s="133"/>
      <c r="M2620" s="134"/>
      <c r="N2620" s="132"/>
      <c r="O2620" s="132"/>
      <c r="P2620" s="134" t="str">
        <f t="shared" si="566"/>
        <v>nepildyti</v>
      </c>
      <c r="Q2620" s="135" t="str">
        <f t="shared" si="56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74"/>
        <v>0</v>
      </c>
      <c r="BH2620" s="54">
        <f t="shared" si="567"/>
        <v>0</v>
      </c>
      <c r="BI2620" s="54">
        <f t="shared" si="562"/>
        <v>0</v>
      </c>
      <c r="BJ2620" s="54">
        <f t="shared" si="575"/>
        <v>0</v>
      </c>
      <c r="BK2620" s="54">
        <f t="shared" si="563"/>
        <v>0</v>
      </c>
      <c r="BL2620" s="54">
        <f t="shared" si="568"/>
        <v>0</v>
      </c>
      <c r="BM2620" s="54">
        <f t="shared" si="569"/>
        <v>0</v>
      </c>
      <c r="BN2620" s="54" t="str">
        <f t="shared" si="570"/>
        <v>ne</v>
      </c>
      <c r="BO2620" s="54" t="str">
        <f t="shared" si="571"/>
        <v>ne</v>
      </c>
      <c r="BP2620" s="54" t="str">
        <f t="shared" si="571"/>
        <v>ne</v>
      </c>
      <c r="BQ2620" s="54" t="str">
        <f t="shared" si="572"/>
        <v>ne</v>
      </c>
      <c r="BR2620" s="54" t="str">
        <f t="shared" si="573"/>
        <v>ne</v>
      </c>
      <c r="BS2620" s="54" t="str">
        <f t="shared" si="564"/>
        <v>ne</v>
      </c>
    </row>
    <row r="2621" spans="2:71" x14ac:dyDescent="0.2">
      <c r="B2621" s="54" t="e">
        <f>VLOOKUP(E2621,'VPS1'!$J$10:$J$29,1,FALSE)</f>
        <v>#N/A</v>
      </c>
      <c r="C2621" s="131" t="str">
        <f t="shared" si="565"/>
        <v/>
      </c>
      <c r="D2621" s="132"/>
      <c r="E2621" s="132"/>
      <c r="F2621" s="55"/>
      <c r="G2621" s="132"/>
      <c r="H2621" s="132"/>
      <c r="I2621" s="132"/>
      <c r="J2621" s="132"/>
      <c r="K2621" s="132"/>
      <c r="L2621" s="133"/>
      <c r="M2621" s="134"/>
      <c r="N2621" s="132"/>
      <c r="O2621" s="132"/>
      <c r="P2621" s="134" t="str">
        <f t="shared" si="566"/>
        <v>nepildyti</v>
      </c>
      <c r="Q2621" s="135" t="str">
        <f t="shared" si="56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74"/>
        <v>0</v>
      </c>
      <c r="BH2621" s="54">
        <f t="shared" si="567"/>
        <v>0</v>
      </c>
      <c r="BI2621" s="54">
        <f t="shared" si="562"/>
        <v>0</v>
      </c>
      <c r="BJ2621" s="54">
        <f t="shared" si="575"/>
        <v>0</v>
      </c>
      <c r="BK2621" s="54">
        <f t="shared" si="563"/>
        <v>0</v>
      </c>
      <c r="BL2621" s="54">
        <f t="shared" si="568"/>
        <v>0</v>
      </c>
      <c r="BM2621" s="54">
        <f t="shared" si="569"/>
        <v>0</v>
      </c>
      <c r="BN2621" s="54" t="str">
        <f t="shared" si="570"/>
        <v>ne</v>
      </c>
      <c r="BO2621" s="54" t="str">
        <f t="shared" si="571"/>
        <v>ne</v>
      </c>
      <c r="BP2621" s="54" t="str">
        <f t="shared" si="571"/>
        <v>ne</v>
      </c>
      <c r="BQ2621" s="54" t="str">
        <f t="shared" si="572"/>
        <v>ne</v>
      </c>
      <c r="BR2621" s="54" t="str">
        <f t="shared" si="573"/>
        <v>ne</v>
      </c>
      <c r="BS2621" s="54" t="str">
        <f t="shared" si="564"/>
        <v>ne</v>
      </c>
    </row>
    <row r="2622" spans="2:71" x14ac:dyDescent="0.2">
      <c r="B2622" s="54" t="e">
        <f>VLOOKUP(E2622,'VPS1'!$J$10:$J$29,1,FALSE)</f>
        <v>#N/A</v>
      </c>
      <c r="C2622" s="131" t="str">
        <f t="shared" si="565"/>
        <v/>
      </c>
      <c r="D2622" s="132"/>
      <c r="E2622" s="132"/>
      <c r="F2622" s="55"/>
      <c r="G2622" s="132"/>
      <c r="H2622" s="132"/>
      <c r="I2622" s="132"/>
      <c r="J2622" s="132"/>
      <c r="K2622" s="132"/>
      <c r="L2622" s="133"/>
      <c r="M2622" s="134"/>
      <c r="N2622" s="132"/>
      <c r="O2622" s="132"/>
      <c r="P2622" s="134" t="str">
        <f t="shared" si="566"/>
        <v>nepildyti</v>
      </c>
      <c r="Q2622" s="135" t="str">
        <f t="shared" si="56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74"/>
        <v>0</v>
      </c>
      <c r="BH2622" s="54">
        <f t="shared" si="567"/>
        <v>0</v>
      </c>
      <c r="BI2622" s="54">
        <f t="shared" si="562"/>
        <v>0</v>
      </c>
      <c r="BJ2622" s="54">
        <f t="shared" si="575"/>
        <v>0</v>
      </c>
      <c r="BK2622" s="54">
        <f t="shared" si="563"/>
        <v>0</v>
      </c>
      <c r="BL2622" s="54">
        <f t="shared" si="568"/>
        <v>0</v>
      </c>
      <c r="BM2622" s="54">
        <f t="shared" si="569"/>
        <v>0</v>
      </c>
      <c r="BN2622" s="54" t="str">
        <f t="shared" si="570"/>
        <v>ne</v>
      </c>
      <c r="BO2622" s="54" t="str">
        <f t="shared" si="571"/>
        <v>ne</v>
      </c>
      <c r="BP2622" s="54" t="str">
        <f t="shared" si="571"/>
        <v>ne</v>
      </c>
      <c r="BQ2622" s="54" t="str">
        <f t="shared" si="572"/>
        <v>ne</v>
      </c>
      <c r="BR2622" s="54" t="str">
        <f t="shared" si="573"/>
        <v>ne</v>
      </c>
      <c r="BS2622" s="54" t="str">
        <f t="shared" si="564"/>
        <v>ne</v>
      </c>
    </row>
    <row r="2623" spans="2:71" x14ac:dyDescent="0.2">
      <c r="B2623" s="54" t="e">
        <f>VLOOKUP(E2623,'VPS1'!$J$10:$J$29,1,FALSE)</f>
        <v>#N/A</v>
      </c>
      <c r="C2623" s="131" t="str">
        <f t="shared" si="565"/>
        <v/>
      </c>
      <c r="D2623" s="132"/>
      <c r="E2623" s="132"/>
      <c r="F2623" s="55"/>
      <c r="G2623" s="132"/>
      <c r="H2623" s="132"/>
      <c r="I2623" s="132"/>
      <c r="J2623" s="132"/>
      <c r="K2623" s="132"/>
      <c r="L2623" s="133"/>
      <c r="M2623" s="134"/>
      <c r="N2623" s="132"/>
      <c r="O2623" s="132"/>
      <c r="P2623" s="134" t="str">
        <f t="shared" si="566"/>
        <v>nepildyti</v>
      </c>
      <c r="Q2623" s="135" t="str">
        <f t="shared" si="56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74"/>
        <v>0</v>
      </c>
      <c r="BH2623" s="54">
        <f t="shared" si="567"/>
        <v>0</v>
      </c>
      <c r="BI2623" s="54">
        <f t="shared" si="562"/>
        <v>0</v>
      </c>
      <c r="BJ2623" s="54">
        <f t="shared" si="575"/>
        <v>0</v>
      </c>
      <c r="BK2623" s="54">
        <f t="shared" si="563"/>
        <v>0</v>
      </c>
      <c r="BL2623" s="54">
        <f t="shared" si="568"/>
        <v>0</v>
      </c>
      <c r="BM2623" s="54">
        <f t="shared" si="569"/>
        <v>0</v>
      </c>
      <c r="BN2623" s="54" t="str">
        <f t="shared" si="570"/>
        <v>ne</v>
      </c>
      <c r="BO2623" s="54" t="str">
        <f t="shared" si="571"/>
        <v>ne</v>
      </c>
      <c r="BP2623" s="54" t="str">
        <f t="shared" si="571"/>
        <v>ne</v>
      </c>
      <c r="BQ2623" s="54" t="str">
        <f t="shared" si="572"/>
        <v>ne</v>
      </c>
      <c r="BR2623" s="54" t="str">
        <f t="shared" si="573"/>
        <v>ne</v>
      </c>
      <c r="BS2623" s="54" t="str">
        <f t="shared" si="564"/>
        <v>ne</v>
      </c>
    </row>
    <row r="2624" spans="2:71" x14ac:dyDescent="0.2">
      <c r="B2624" s="54" t="e">
        <f>VLOOKUP(E2624,'VPS1'!$J$10:$J$29,1,FALSE)</f>
        <v>#N/A</v>
      </c>
      <c r="C2624" s="131" t="str">
        <f t="shared" si="565"/>
        <v/>
      </c>
      <c r="D2624" s="132"/>
      <c r="E2624" s="132"/>
      <c r="F2624" s="55"/>
      <c r="G2624" s="132"/>
      <c r="H2624" s="132"/>
      <c r="I2624" s="132"/>
      <c r="J2624" s="132"/>
      <c r="K2624" s="132"/>
      <c r="L2624" s="133"/>
      <c r="M2624" s="134"/>
      <c r="N2624" s="132"/>
      <c r="O2624" s="132"/>
      <c r="P2624" s="134" t="str">
        <f t="shared" si="566"/>
        <v>nepildyti</v>
      </c>
      <c r="Q2624" s="135" t="str">
        <f t="shared" si="56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74"/>
        <v>0</v>
      </c>
      <c r="BH2624" s="54">
        <f t="shared" si="567"/>
        <v>0</v>
      </c>
      <c r="BI2624" s="54">
        <f t="shared" si="562"/>
        <v>0</v>
      </c>
      <c r="BJ2624" s="54">
        <f t="shared" si="575"/>
        <v>0</v>
      </c>
      <c r="BK2624" s="54">
        <f t="shared" si="563"/>
        <v>0</v>
      </c>
      <c r="BL2624" s="54">
        <f t="shared" si="568"/>
        <v>0</v>
      </c>
      <c r="BM2624" s="54">
        <f t="shared" si="569"/>
        <v>0</v>
      </c>
      <c r="BN2624" s="54" t="str">
        <f t="shared" si="570"/>
        <v>ne</v>
      </c>
      <c r="BO2624" s="54" t="str">
        <f t="shared" si="571"/>
        <v>ne</v>
      </c>
      <c r="BP2624" s="54" t="str">
        <f t="shared" si="571"/>
        <v>ne</v>
      </c>
      <c r="BQ2624" s="54" t="str">
        <f t="shared" si="572"/>
        <v>ne</v>
      </c>
      <c r="BR2624" s="54" t="str">
        <f t="shared" si="573"/>
        <v>ne</v>
      </c>
      <c r="BS2624" s="54" t="str">
        <f t="shared" si="564"/>
        <v>ne</v>
      </c>
    </row>
    <row r="2625" spans="2:71" x14ac:dyDescent="0.2">
      <c r="B2625" s="54" t="e">
        <f>VLOOKUP(E2625,'VPS1'!$J$10:$J$29,1,FALSE)</f>
        <v>#N/A</v>
      </c>
      <c r="C2625" s="131" t="str">
        <f t="shared" si="565"/>
        <v/>
      </c>
      <c r="D2625" s="132"/>
      <c r="E2625" s="132"/>
      <c r="F2625" s="55"/>
      <c r="G2625" s="132"/>
      <c r="H2625" s="132"/>
      <c r="I2625" s="132"/>
      <c r="J2625" s="132"/>
      <c r="K2625" s="132"/>
      <c r="L2625" s="133"/>
      <c r="M2625" s="134"/>
      <c r="N2625" s="132"/>
      <c r="O2625" s="132"/>
      <c r="P2625" s="134" t="str">
        <f t="shared" si="566"/>
        <v>nepildyti</v>
      </c>
      <c r="Q2625" s="135" t="str">
        <f t="shared" si="56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74"/>
        <v>0</v>
      </c>
      <c r="BH2625" s="54">
        <f t="shared" si="567"/>
        <v>0</v>
      </c>
      <c r="BI2625" s="54">
        <f t="shared" si="562"/>
        <v>0</v>
      </c>
      <c r="BJ2625" s="54">
        <f t="shared" si="575"/>
        <v>0</v>
      </c>
      <c r="BK2625" s="54">
        <f t="shared" si="563"/>
        <v>0</v>
      </c>
      <c r="BL2625" s="54">
        <f t="shared" si="568"/>
        <v>0</v>
      </c>
      <c r="BM2625" s="54">
        <f t="shared" si="569"/>
        <v>0</v>
      </c>
      <c r="BN2625" s="54" t="str">
        <f t="shared" si="570"/>
        <v>ne</v>
      </c>
      <c r="BO2625" s="54" t="str">
        <f t="shared" si="571"/>
        <v>ne</v>
      </c>
      <c r="BP2625" s="54" t="str">
        <f t="shared" si="571"/>
        <v>ne</v>
      </c>
      <c r="BQ2625" s="54" t="str">
        <f t="shared" si="572"/>
        <v>ne</v>
      </c>
      <c r="BR2625" s="54" t="str">
        <f t="shared" si="573"/>
        <v>ne</v>
      </c>
      <c r="BS2625" s="54" t="str">
        <f t="shared" si="564"/>
        <v>ne</v>
      </c>
    </row>
    <row r="2626" spans="2:71" x14ac:dyDescent="0.2">
      <c r="B2626" s="54" t="e">
        <f>VLOOKUP(E2626,'VPS1'!$J$10:$J$29,1,FALSE)</f>
        <v>#N/A</v>
      </c>
      <c r="C2626" s="131" t="str">
        <f t="shared" si="565"/>
        <v/>
      </c>
      <c r="D2626" s="132"/>
      <c r="E2626" s="132"/>
      <c r="F2626" s="55"/>
      <c r="G2626" s="132"/>
      <c r="H2626" s="132"/>
      <c r="I2626" s="132"/>
      <c r="J2626" s="132"/>
      <c r="K2626" s="132"/>
      <c r="L2626" s="133"/>
      <c r="M2626" s="134"/>
      <c r="N2626" s="132"/>
      <c r="O2626" s="132"/>
      <c r="P2626" s="134" t="str">
        <f t="shared" si="566"/>
        <v>nepildyti</v>
      </c>
      <c r="Q2626" s="135" t="str">
        <f t="shared" si="56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74"/>
        <v>0</v>
      </c>
      <c r="BH2626" s="54">
        <f t="shared" si="567"/>
        <v>0</v>
      </c>
      <c r="BI2626" s="54">
        <f t="shared" si="562"/>
        <v>0</v>
      </c>
      <c r="BJ2626" s="54">
        <f t="shared" si="575"/>
        <v>0</v>
      </c>
      <c r="BK2626" s="54">
        <f t="shared" si="563"/>
        <v>0</v>
      </c>
      <c r="BL2626" s="54">
        <f t="shared" si="568"/>
        <v>0</v>
      </c>
      <c r="BM2626" s="54">
        <f t="shared" si="569"/>
        <v>0</v>
      </c>
      <c r="BN2626" s="54" t="str">
        <f t="shared" si="570"/>
        <v>ne</v>
      </c>
      <c r="BO2626" s="54" t="str">
        <f t="shared" si="571"/>
        <v>ne</v>
      </c>
      <c r="BP2626" s="54" t="str">
        <f t="shared" si="571"/>
        <v>ne</v>
      </c>
      <c r="BQ2626" s="54" t="str">
        <f t="shared" si="572"/>
        <v>ne</v>
      </c>
      <c r="BR2626" s="54" t="str">
        <f t="shared" si="573"/>
        <v>ne</v>
      </c>
      <c r="BS2626" s="54" t="str">
        <f t="shared" si="564"/>
        <v>ne</v>
      </c>
    </row>
    <row r="2627" spans="2:71" x14ac:dyDescent="0.2">
      <c r="B2627" s="54" t="e">
        <f>VLOOKUP(E2627,'VPS1'!$J$10:$J$29,1,FALSE)</f>
        <v>#N/A</v>
      </c>
      <c r="C2627" s="131" t="str">
        <f t="shared" si="565"/>
        <v/>
      </c>
      <c r="D2627" s="132"/>
      <c r="E2627" s="132"/>
      <c r="F2627" s="55"/>
      <c r="G2627" s="132"/>
      <c r="H2627" s="132"/>
      <c r="I2627" s="132"/>
      <c r="J2627" s="132"/>
      <c r="K2627" s="132"/>
      <c r="L2627" s="133"/>
      <c r="M2627" s="134"/>
      <c r="N2627" s="132"/>
      <c r="O2627" s="132"/>
      <c r="P2627" s="134" t="str">
        <f t="shared" si="566"/>
        <v>nepildyti</v>
      </c>
      <c r="Q2627" s="135" t="str">
        <f t="shared" si="56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74"/>
        <v>0</v>
      </c>
      <c r="BH2627" s="54">
        <f t="shared" si="567"/>
        <v>0</v>
      </c>
      <c r="BI2627" s="54">
        <f t="shared" si="562"/>
        <v>0</v>
      </c>
      <c r="BJ2627" s="54">
        <f t="shared" si="575"/>
        <v>0</v>
      </c>
      <c r="BK2627" s="54">
        <f t="shared" si="563"/>
        <v>0</v>
      </c>
      <c r="BL2627" s="54">
        <f t="shared" si="568"/>
        <v>0</v>
      </c>
      <c r="BM2627" s="54">
        <f t="shared" si="569"/>
        <v>0</v>
      </c>
      <c r="BN2627" s="54" t="str">
        <f t="shared" si="570"/>
        <v>ne</v>
      </c>
      <c r="BO2627" s="54" t="str">
        <f t="shared" si="571"/>
        <v>ne</v>
      </c>
      <c r="BP2627" s="54" t="str">
        <f t="shared" si="571"/>
        <v>ne</v>
      </c>
      <c r="BQ2627" s="54" t="str">
        <f t="shared" si="572"/>
        <v>ne</v>
      </c>
      <c r="BR2627" s="54" t="str">
        <f t="shared" si="573"/>
        <v>ne</v>
      </c>
      <c r="BS2627" s="54" t="str">
        <f t="shared" si="564"/>
        <v>ne</v>
      </c>
    </row>
    <row r="2628" spans="2:71" x14ac:dyDescent="0.2">
      <c r="B2628" s="54" t="e">
        <f>VLOOKUP(E2628,'VPS1'!$J$10:$J$29,1,FALSE)</f>
        <v>#N/A</v>
      </c>
      <c r="C2628" s="131" t="str">
        <f t="shared" si="565"/>
        <v/>
      </c>
      <c r="D2628" s="132"/>
      <c r="E2628" s="132"/>
      <c r="F2628" s="55"/>
      <c r="G2628" s="132"/>
      <c r="H2628" s="132"/>
      <c r="I2628" s="132"/>
      <c r="J2628" s="132"/>
      <c r="K2628" s="132"/>
      <c r="L2628" s="133"/>
      <c r="M2628" s="134"/>
      <c r="N2628" s="132"/>
      <c r="O2628" s="132"/>
      <c r="P2628" s="134" t="str">
        <f t="shared" si="566"/>
        <v>nepildyti</v>
      </c>
      <c r="Q2628" s="135" t="str">
        <f t="shared" si="56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74"/>
        <v>0</v>
      </c>
      <c r="BH2628" s="54">
        <f t="shared" si="567"/>
        <v>0</v>
      </c>
      <c r="BI2628" s="54">
        <f t="shared" si="562"/>
        <v>0</v>
      </c>
      <c r="BJ2628" s="54">
        <f t="shared" si="575"/>
        <v>0</v>
      </c>
      <c r="BK2628" s="54">
        <f t="shared" si="563"/>
        <v>0</v>
      </c>
      <c r="BL2628" s="54">
        <f t="shared" si="568"/>
        <v>0</v>
      </c>
      <c r="BM2628" s="54">
        <f t="shared" si="569"/>
        <v>0</v>
      </c>
      <c r="BN2628" s="54" t="str">
        <f t="shared" si="570"/>
        <v>ne</v>
      </c>
      <c r="BO2628" s="54" t="str">
        <f t="shared" si="571"/>
        <v>ne</v>
      </c>
      <c r="BP2628" s="54" t="str">
        <f t="shared" si="571"/>
        <v>ne</v>
      </c>
      <c r="BQ2628" s="54" t="str">
        <f t="shared" si="572"/>
        <v>ne</v>
      </c>
      <c r="BR2628" s="54" t="str">
        <f t="shared" si="573"/>
        <v>ne</v>
      </c>
      <c r="BS2628" s="54" t="str">
        <f t="shared" si="564"/>
        <v>ne</v>
      </c>
    </row>
    <row r="2629" spans="2:71" x14ac:dyDescent="0.2">
      <c r="B2629" s="54" t="e">
        <f>VLOOKUP(E2629,'VPS1'!$J$10:$J$29,1,FALSE)</f>
        <v>#N/A</v>
      </c>
      <c r="C2629" s="131" t="str">
        <f t="shared" si="565"/>
        <v/>
      </c>
      <c r="D2629" s="132"/>
      <c r="E2629" s="132"/>
      <c r="F2629" s="55"/>
      <c r="G2629" s="132"/>
      <c r="H2629" s="132"/>
      <c r="I2629" s="132"/>
      <c r="J2629" s="132"/>
      <c r="K2629" s="132"/>
      <c r="L2629" s="133"/>
      <c r="M2629" s="134"/>
      <c r="N2629" s="132"/>
      <c r="O2629" s="132"/>
      <c r="P2629" s="134" t="str">
        <f t="shared" si="566"/>
        <v>nepildyti</v>
      </c>
      <c r="Q2629" s="135" t="str">
        <f t="shared" si="56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74"/>
        <v>0</v>
      </c>
      <c r="BH2629" s="54">
        <f t="shared" si="567"/>
        <v>0</v>
      </c>
      <c r="BI2629" s="54">
        <f t="shared" si="562"/>
        <v>0</v>
      </c>
      <c r="BJ2629" s="54">
        <f t="shared" si="575"/>
        <v>0</v>
      </c>
      <c r="BK2629" s="54">
        <f t="shared" si="563"/>
        <v>0</v>
      </c>
      <c r="BL2629" s="54">
        <f t="shared" si="568"/>
        <v>0</v>
      </c>
      <c r="BM2629" s="54">
        <f t="shared" si="569"/>
        <v>0</v>
      </c>
      <c r="BN2629" s="54" t="str">
        <f t="shared" si="570"/>
        <v>ne</v>
      </c>
      <c r="BO2629" s="54" t="str">
        <f t="shared" si="571"/>
        <v>ne</v>
      </c>
      <c r="BP2629" s="54" t="str">
        <f t="shared" si="571"/>
        <v>ne</v>
      </c>
      <c r="BQ2629" s="54" t="str">
        <f t="shared" si="572"/>
        <v>ne</v>
      </c>
      <c r="BR2629" s="54" t="str">
        <f t="shared" si="573"/>
        <v>ne</v>
      </c>
      <c r="BS2629" s="54" t="str">
        <f t="shared" si="564"/>
        <v>ne</v>
      </c>
    </row>
    <row r="2630" spans="2:71" x14ac:dyDescent="0.2">
      <c r="B2630" s="54" t="e">
        <f>VLOOKUP(E2630,'VPS1'!$J$10:$J$29,1,FALSE)</f>
        <v>#N/A</v>
      </c>
      <c r="C2630" s="131" t="str">
        <f t="shared" si="565"/>
        <v/>
      </c>
      <c r="D2630" s="132"/>
      <c r="E2630" s="132"/>
      <c r="F2630" s="55"/>
      <c r="G2630" s="132"/>
      <c r="H2630" s="132"/>
      <c r="I2630" s="132"/>
      <c r="J2630" s="132"/>
      <c r="K2630" s="132"/>
      <c r="L2630" s="133"/>
      <c r="M2630" s="134"/>
      <c r="N2630" s="132"/>
      <c r="O2630" s="132"/>
      <c r="P2630" s="134" t="str">
        <f t="shared" si="566"/>
        <v>nepildyti</v>
      </c>
      <c r="Q2630" s="135" t="str">
        <f t="shared" si="56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74"/>
        <v>0</v>
      </c>
      <c r="BH2630" s="54">
        <f t="shared" si="567"/>
        <v>0</v>
      </c>
      <c r="BI2630" s="54">
        <f t="shared" si="562"/>
        <v>0</v>
      </c>
      <c r="BJ2630" s="54">
        <f t="shared" si="575"/>
        <v>0</v>
      </c>
      <c r="BK2630" s="54">
        <f t="shared" si="563"/>
        <v>0</v>
      </c>
      <c r="BL2630" s="54">
        <f t="shared" si="568"/>
        <v>0</v>
      </c>
      <c r="BM2630" s="54">
        <f t="shared" si="569"/>
        <v>0</v>
      </c>
      <c r="BN2630" s="54" t="str">
        <f t="shared" si="570"/>
        <v>ne</v>
      </c>
      <c r="BO2630" s="54" t="str">
        <f t="shared" si="571"/>
        <v>ne</v>
      </c>
      <c r="BP2630" s="54" t="str">
        <f t="shared" si="571"/>
        <v>ne</v>
      </c>
      <c r="BQ2630" s="54" t="str">
        <f t="shared" si="572"/>
        <v>ne</v>
      </c>
      <c r="BR2630" s="54" t="str">
        <f t="shared" si="573"/>
        <v>ne</v>
      </c>
      <c r="BS2630" s="54" t="str">
        <f t="shared" si="564"/>
        <v>ne</v>
      </c>
    </row>
    <row r="2631" spans="2:71" x14ac:dyDescent="0.2">
      <c r="B2631" s="54" t="e">
        <f>VLOOKUP(E2631,'VPS1'!$J$10:$J$29,1,FALSE)</f>
        <v>#N/A</v>
      </c>
      <c r="C2631" s="131" t="str">
        <f t="shared" si="565"/>
        <v/>
      </c>
      <c r="D2631" s="132"/>
      <c r="E2631" s="132"/>
      <c r="F2631" s="55"/>
      <c r="G2631" s="132"/>
      <c r="H2631" s="132"/>
      <c r="I2631" s="132"/>
      <c r="J2631" s="132"/>
      <c r="K2631" s="132"/>
      <c r="L2631" s="133"/>
      <c r="M2631" s="134"/>
      <c r="N2631" s="132"/>
      <c r="O2631" s="132"/>
      <c r="P2631" s="134" t="str">
        <f t="shared" si="566"/>
        <v>nepildyti</v>
      </c>
      <c r="Q2631" s="135" t="str">
        <f t="shared" si="566"/>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74"/>
        <v>0</v>
      </c>
      <c r="BH2631" s="54">
        <f t="shared" si="567"/>
        <v>0</v>
      </c>
      <c r="BI2631" s="54">
        <f t="shared" si="562"/>
        <v>0</v>
      </c>
      <c r="BJ2631" s="54">
        <f t="shared" si="575"/>
        <v>0</v>
      </c>
      <c r="BK2631" s="54">
        <f t="shared" si="563"/>
        <v>0</v>
      </c>
      <c r="BL2631" s="54">
        <f t="shared" si="568"/>
        <v>0</v>
      </c>
      <c r="BM2631" s="54">
        <f t="shared" si="569"/>
        <v>0</v>
      </c>
      <c r="BN2631" s="54" t="str">
        <f t="shared" si="570"/>
        <v>ne</v>
      </c>
      <c r="BO2631" s="54" t="str">
        <f t="shared" si="571"/>
        <v>ne</v>
      </c>
      <c r="BP2631" s="54" t="str">
        <f t="shared" si="571"/>
        <v>ne</v>
      </c>
      <c r="BQ2631" s="54" t="str">
        <f t="shared" si="572"/>
        <v>ne</v>
      </c>
      <c r="BR2631" s="54" t="str">
        <f t="shared" si="573"/>
        <v>ne</v>
      </c>
      <c r="BS2631" s="54" t="str">
        <f t="shared" si="564"/>
        <v>ne</v>
      </c>
    </row>
    <row r="2632" spans="2:71" x14ac:dyDescent="0.2">
      <c r="B2632" s="54" t="e">
        <f>VLOOKUP(E2632,'VPS1'!$J$10:$J$29,1,FALSE)</f>
        <v>#N/A</v>
      </c>
      <c r="C2632" s="131" t="str">
        <f t="shared" si="565"/>
        <v/>
      </c>
      <c r="D2632" s="132"/>
      <c r="E2632" s="132"/>
      <c r="F2632" s="55"/>
      <c r="G2632" s="132"/>
      <c r="H2632" s="132"/>
      <c r="I2632" s="132"/>
      <c r="J2632" s="132"/>
      <c r="K2632" s="132"/>
      <c r="L2632" s="133"/>
      <c r="M2632" s="134"/>
      <c r="N2632" s="132"/>
      <c r="O2632" s="132"/>
      <c r="P2632" s="134" t="str">
        <f t="shared" si="566"/>
        <v>nepildyti</v>
      </c>
      <c r="Q2632" s="135" t="str">
        <f t="shared" si="566"/>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74"/>
        <v>0</v>
      </c>
      <c r="BH2632" s="54">
        <f t="shared" si="567"/>
        <v>0</v>
      </c>
      <c r="BI2632" s="54">
        <f t="shared" si="562"/>
        <v>0</v>
      </c>
      <c r="BJ2632" s="54">
        <f t="shared" si="575"/>
        <v>0</v>
      </c>
      <c r="BK2632" s="54">
        <f t="shared" si="563"/>
        <v>0</v>
      </c>
      <c r="BL2632" s="54">
        <f t="shared" si="568"/>
        <v>0</v>
      </c>
      <c r="BM2632" s="54">
        <f t="shared" si="569"/>
        <v>0</v>
      </c>
      <c r="BN2632" s="54" t="str">
        <f t="shared" si="570"/>
        <v>ne</v>
      </c>
      <c r="BO2632" s="54" t="str">
        <f t="shared" si="571"/>
        <v>ne</v>
      </c>
      <c r="BP2632" s="54" t="str">
        <f t="shared" si="571"/>
        <v>ne</v>
      </c>
      <c r="BQ2632" s="54" t="str">
        <f t="shared" si="572"/>
        <v>ne</v>
      </c>
      <c r="BR2632" s="54" t="str">
        <f t="shared" si="573"/>
        <v>ne</v>
      </c>
      <c r="BS2632" s="54" t="str">
        <f t="shared" si="564"/>
        <v>ne</v>
      </c>
    </row>
    <row r="2633" spans="2:71" x14ac:dyDescent="0.2">
      <c r="B2633" s="54" t="e">
        <f>VLOOKUP(E2633,'VPS1'!$J$10:$J$29,1,FALSE)</f>
        <v>#N/A</v>
      </c>
      <c r="C2633" s="131" t="str">
        <f t="shared" si="565"/>
        <v/>
      </c>
      <c r="D2633" s="132"/>
      <c r="E2633" s="132"/>
      <c r="F2633" s="55"/>
      <c r="G2633" s="132"/>
      <c r="H2633" s="132"/>
      <c r="I2633" s="132"/>
      <c r="J2633" s="132"/>
      <c r="K2633" s="132"/>
      <c r="L2633" s="133"/>
      <c r="M2633" s="134"/>
      <c r="N2633" s="132"/>
      <c r="O2633" s="132"/>
      <c r="P2633" s="134" t="str">
        <f t="shared" si="566"/>
        <v>nepildyti</v>
      </c>
      <c r="Q2633" s="135" t="str">
        <f t="shared" si="566"/>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74"/>
        <v>0</v>
      </c>
      <c r="BH2633" s="54">
        <f t="shared" si="567"/>
        <v>0</v>
      </c>
      <c r="BI2633" s="54">
        <f t="shared" si="562"/>
        <v>0</v>
      </c>
      <c r="BJ2633" s="54">
        <f t="shared" si="575"/>
        <v>0</v>
      </c>
      <c r="BK2633" s="54">
        <f t="shared" si="563"/>
        <v>0</v>
      </c>
      <c r="BL2633" s="54">
        <f t="shared" si="568"/>
        <v>0</v>
      </c>
      <c r="BM2633" s="54">
        <f t="shared" si="569"/>
        <v>0</v>
      </c>
      <c r="BN2633" s="54" t="str">
        <f t="shared" si="570"/>
        <v>ne</v>
      </c>
      <c r="BO2633" s="54" t="str">
        <f t="shared" si="571"/>
        <v>ne</v>
      </c>
      <c r="BP2633" s="54" t="str">
        <f t="shared" si="571"/>
        <v>ne</v>
      </c>
      <c r="BQ2633" s="54" t="str">
        <f t="shared" si="572"/>
        <v>ne</v>
      </c>
      <c r="BR2633" s="54" t="str">
        <f t="shared" si="573"/>
        <v>ne</v>
      </c>
      <c r="BS2633" s="54" t="str">
        <f t="shared" si="564"/>
        <v>ne</v>
      </c>
    </row>
    <row r="2634" spans="2:71" x14ac:dyDescent="0.2">
      <c r="B2634" s="54" t="e">
        <f>VLOOKUP(E2634,'VPS1'!$J$10:$J$29,1,FALSE)</f>
        <v>#N/A</v>
      </c>
      <c r="C2634" s="131" t="str">
        <f t="shared" si="565"/>
        <v/>
      </c>
      <c r="D2634" s="132"/>
      <c r="E2634" s="132"/>
      <c r="F2634" s="55"/>
      <c r="G2634" s="132"/>
      <c r="H2634" s="132"/>
      <c r="I2634" s="132"/>
      <c r="J2634" s="132"/>
      <c r="K2634" s="132"/>
      <c r="L2634" s="133"/>
      <c r="M2634" s="134"/>
      <c r="N2634" s="132"/>
      <c r="O2634" s="132"/>
      <c r="P2634" s="134" t="str">
        <f t="shared" si="566"/>
        <v>nepildyti</v>
      </c>
      <c r="Q2634" s="135" t="str">
        <f t="shared" si="566"/>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74"/>
        <v>0</v>
      </c>
      <c r="BH2634" s="54">
        <f t="shared" si="567"/>
        <v>0</v>
      </c>
      <c r="BI2634" s="54">
        <f t="shared" ref="BI2634:BI2697" si="576">IF($AH2634&gt;0,YEAR($AH2634),)</f>
        <v>0</v>
      </c>
      <c r="BJ2634" s="54">
        <f t="shared" si="575"/>
        <v>0</v>
      </c>
      <c r="BK2634" s="54">
        <f t="shared" ref="BK2634:BK2697" si="577">IF($AJ2634&gt;0,YEAR($AJ2634),)</f>
        <v>0</v>
      </c>
      <c r="BL2634" s="54">
        <f t="shared" si="568"/>
        <v>0</v>
      </c>
      <c r="BM2634" s="54">
        <f t="shared" si="569"/>
        <v>0</v>
      </c>
      <c r="BN2634" s="54" t="str">
        <f t="shared" si="570"/>
        <v>ne</v>
      </c>
      <c r="BO2634" s="54" t="str">
        <f t="shared" si="571"/>
        <v>ne</v>
      </c>
      <c r="BP2634" s="54" t="str">
        <f t="shared" si="571"/>
        <v>ne</v>
      </c>
      <c r="BQ2634" s="54" t="str">
        <f t="shared" si="572"/>
        <v>ne</v>
      </c>
      <c r="BR2634" s="54" t="str">
        <f t="shared" si="573"/>
        <v>ne</v>
      </c>
      <c r="BS2634" s="54" t="str">
        <f t="shared" ref="BS2634:BS2697" si="578">IF(BK2634&gt;0,"taip","ne")</f>
        <v>ne</v>
      </c>
    </row>
    <row r="2635" spans="2:71" x14ac:dyDescent="0.2">
      <c r="B2635" s="54" t="e">
        <f>VLOOKUP(E2635,'VPS1'!$J$10:$J$29,1,FALSE)</f>
        <v>#N/A</v>
      </c>
      <c r="C2635" s="131" t="str">
        <f t="shared" ref="C2635:C2698" si="579">LEFT(E2635,4)</f>
        <v/>
      </c>
      <c r="D2635" s="132"/>
      <c r="E2635" s="132"/>
      <c r="F2635" s="55"/>
      <c r="G2635" s="132"/>
      <c r="H2635" s="132"/>
      <c r="I2635" s="132"/>
      <c r="J2635" s="132"/>
      <c r="K2635" s="132"/>
      <c r="L2635" s="133"/>
      <c r="M2635" s="134"/>
      <c r="N2635" s="132"/>
      <c r="O2635" s="132"/>
      <c r="P2635" s="134" t="str">
        <f t="shared" ref="P2635:Q2698" si="580">IF($N2635="fizinis asmuo","užpildykite","nepildyti")</f>
        <v>nepildyti</v>
      </c>
      <c r="Q2635" s="135" t="str">
        <f t="shared" si="580"/>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74"/>
        <v>0</v>
      </c>
      <c r="BH2635" s="54">
        <f t="shared" ref="BH2635:BH2698" si="581">IF($AF2635&gt;0,YEAR($AF2635),)</f>
        <v>0</v>
      </c>
      <c r="BI2635" s="54">
        <f t="shared" si="576"/>
        <v>0</v>
      </c>
      <c r="BJ2635" s="54">
        <f t="shared" si="575"/>
        <v>0</v>
      </c>
      <c r="BK2635" s="54">
        <f t="shared" si="577"/>
        <v>0</v>
      </c>
      <c r="BL2635" s="54">
        <f t="shared" ref="BL2635:BL2698" si="582">IF($AK2635&gt;0,$AK2635,)</f>
        <v>0</v>
      </c>
      <c r="BM2635" s="54">
        <f t="shared" ref="BM2635:BM2698" si="583">IF($AL2635&gt;0,$AL2635,)</f>
        <v>0</v>
      </c>
      <c r="BN2635" s="54" t="str">
        <f t="shared" ref="BN2635:BN2698" si="584">IF(BH2635&gt;0,"taip","ne")</f>
        <v>ne</v>
      </c>
      <c r="BO2635" s="54" t="str">
        <f t="shared" ref="BO2635:BP2698" si="585">IF(BI2635&gt;0,"taip","ne")</f>
        <v>ne</v>
      </c>
      <c r="BP2635" s="54" t="str">
        <f t="shared" si="585"/>
        <v>ne</v>
      </c>
      <c r="BQ2635" s="54" t="str">
        <f t="shared" ref="BQ2635:BQ2698" si="586">IF(BL2635&gt;0,"taip","ne")</f>
        <v>ne</v>
      </c>
      <c r="BR2635" s="54" t="str">
        <f t="shared" ref="BR2635:BR2698" si="587">IF(BM2635&gt;0,"taip","ne")</f>
        <v>ne</v>
      </c>
      <c r="BS2635" s="54" t="str">
        <f t="shared" si="578"/>
        <v>ne</v>
      </c>
    </row>
    <row r="2636" spans="2:71" x14ac:dyDescent="0.2">
      <c r="B2636" s="54" t="e">
        <f>VLOOKUP(E2636,'VPS1'!$J$10:$J$29,1,FALSE)</f>
        <v>#N/A</v>
      </c>
      <c r="C2636" s="131" t="str">
        <f t="shared" si="579"/>
        <v/>
      </c>
      <c r="D2636" s="132"/>
      <c r="E2636" s="132"/>
      <c r="F2636" s="55"/>
      <c r="G2636" s="132"/>
      <c r="H2636" s="132"/>
      <c r="I2636" s="132"/>
      <c r="J2636" s="132"/>
      <c r="K2636" s="132"/>
      <c r="L2636" s="133"/>
      <c r="M2636" s="134"/>
      <c r="N2636" s="132"/>
      <c r="O2636" s="132"/>
      <c r="P2636" s="134" t="str">
        <f t="shared" si="580"/>
        <v>nepildyti</v>
      </c>
      <c r="Q2636" s="135" t="str">
        <f t="shared" si="58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74"/>
        <v>0</v>
      </c>
      <c r="BH2636" s="54">
        <f t="shared" si="581"/>
        <v>0</v>
      </c>
      <c r="BI2636" s="54">
        <f t="shared" si="576"/>
        <v>0</v>
      </c>
      <c r="BJ2636" s="54">
        <f t="shared" si="575"/>
        <v>0</v>
      </c>
      <c r="BK2636" s="54">
        <f t="shared" si="577"/>
        <v>0</v>
      </c>
      <c r="BL2636" s="54">
        <f t="shared" si="582"/>
        <v>0</v>
      </c>
      <c r="BM2636" s="54">
        <f t="shared" si="583"/>
        <v>0</v>
      </c>
      <c r="BN2636" s="54" t="str">
        <f t="shared" si="584"/>
        <v>ne</v>
      </c>
      <c r="BO2636" s="54" t="str">
        <f t="shared" si="585"/>
        <v>ne</v>
      </c>
      <c r="BP2636" s="54" t="str">
        <f t="shared" si="585"/>
        <v>ne</v>
      </c>
      <c r="BQ2636" s="54" t="str">
        <f t="shared" si="586"/>
        <v>ne</v>
      </c>
      <c r="BR2636" s="54" t="str">
        <f t="shared" si="587"/>
        <v>ne</v>
      </c>
      <c r="BS2636" s="54" t="str">
        <f t="shared" si="578"/>
        <v>ne</v>
      </c>
    </row>
    <row r="2637" spans="2:71" x14ac:dyDescent="0.2">
      <c r="B2637" s="54" t="e">
        <f>VLOOKUP(E2637,'VPS1'!$J$10:$J$29,1,FALSE)</f>
        <v>#N/A</v>
      </c>
      <c r="C2637" s="131" t="str">
        <f t="shared" si="579"/>
        <v/>
      </c>
      <c r="D2637" s="132"/>
      <c r="E2637" s="132"/>
      <c r="F2637" s="55"/>
      <c r="G2637" s="132"/>
      <c r="H2637" s="132"/>
      <c r="I2637" s="132"/>
      <c r="J2637" s="132"/>
      <c r="K2637" s="132"/>
      <c r="L2637" s="133"/>
      <c r="M2637" s="134"/>
      <c r="N2637" s="132"/>
      <c r="O2637" s="132"/>
      <c r="P2637" s="134" t="str">
        <f t="shared" si="580"/>
        <v>nepildyti</v>
      </c>
      <c r="Q2637" s="135" t="str">
        <f t="shared" si="58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74"/>
        <v>0</v>
      </c>
      <c r="BH2637" s="54">
        <f t="shared" si="581"/>
        <v>0</v>
      </c>
      <c r="BI2637" s="54">
        <f t="shared" si="576"/>
        <v>0</v>
      </c>
      <c r="BJ2637" s="54">
        <f t="shared" si="575"/>
        <v>0</v>
      </c>
      <c r="BK2637" s="54">
        <f t="shared" si="577"/>
        <v>0</v>
      </c>
      <c r="BL2637" s="54">
        <f t="shared" si="582"/>
        <v>0</v>
      </c>
      <c r="BM2637" s="54">
        <f t="shared" si="583"/>
        <v>0</v>
      </c>
      <c r="BN2637" s="54" t="str">
        <f t="shared" si="584"/>
        <v>ne</v>
      </c>
      <c r="BO2637" s="54" t="str">
        <f t="shared" si="585"/>
        <v>ne</v>
      </c>
      <c r="BP2637" s="54" t="str">
        <f t="shared" si="585"/>
        <v>ne</v>
      </c>
      <c r="BQ2637" s="54" t="str">
        <f t="shared" si="586"/>
        <v>ne</v>
      </c>
      <c r="BR2637" s="54" t="str">
        <f t="shared" si="587"/>
        <v>ne</v>
      </c>
      <c r="BS2637" s="54" t="str">
        <f t="shared" si="578"/>
        <v>ne</v>
      </c>
    </row>
    <row r="2638" spans="2:71" x14ac:dyDescent="0.2">
      <c r="B2638" s="54" t="e">
        <f>VLOOKUP(E2638,'VPS1'!$J$10:$J$29,1,FALSE)</f>
        <v>#N/A</v>
      </c>
      <c r="C2638" s="131" t="str">
        <f t="shared" si="579"/>
        <v/>
      </c>
      <c r="D2638" s="132"/>
      <c r="E2638" s="132"/>
      <c r="F2638" s="55"/>
      <c r="G2638" s="132"/>
      <c r="H2638" s="132"/>
      <c r="I2638" s="132"/>
      <c r="J2638" s="132"/>
      <c r="K2638" s="132"/>
      <c r="L2638" s="133"/>
      <c r="M2638" s="134"/>
      <c r="N2638" s="132"/>
      <c r="O2638" s="132"/>
      <c r="P2638" s="134" t="str">
        <f t="shared" si="580"/>
        <v>nepildyti</v>
      </c>
      <c r="Q2638" s="135" t="str">
        <f t="shared" si="58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74"/>
        <v>0</v>
      </c>
      <c r="BH2638" s="54">
        <f t="shared" si="581"/>
        <v>0</v>
      </c>
      <c r="BI2638" s="54">
        <f t="shared" si="576"/>
        <v>0</v>
      </c>
      <c r="BJ2638" s="54">
        <f t="shared" si="575"/>
        <v>0</v>
      </c>
      <c r="BK2638" s="54">
        <f t="shared" si="577"/>
        <v>0</v>
      </c>
      <c r="BL2638" s="54">
        <f t="shared" si="582"/>
        <v>0</v>
      </c>
      <c r="BM2638" s="54">
        <f t="shared" si="583"/>
        <v>0</v>
      </c>
      <c r="BN2638" s="54" t="str">
        <f t="shared" si="584"/>
        <v>ne</v>
      </c>
      <c r="BO2638" s="54" t="str">
        <f t="shared" si="585"/>
        <v>ne</v>
      </c>
      <c r="BP2638" s="54" t="str">
        <f t="shared" si="585"/>
        <v>ne</v>
      </c>
      <c r="BQ2638" s="54" t="str">
        <f t="shared" si="586"/>
        <v>ne</v>
      </c>
      <c r="BR2638" s="54" t="str">
        <f t="shared" si="587"/>
        <v>ne</v>
      </c>
      <c r="BS2638" s="54" t="str">
        <f t="shared" si="578"/>
        <v>ne</v>
      </c>
    </row>
    <row r="2639" spans="2:71" x14ac:dyDescent="0.2">
      <c r="B2639" s="54" t="e">
        <f>VLOOKUP(E2639,'VPS1'!$J$10:$J$29,1,FALSE)</f>
        <v>#N/A</v>
      </c>
      <c r="C2639" s="131" t="str">
        <f t="shared" si="579"/>
        <v/>
      </c>
      <c r="D2639" s="132"/>
      <c r="E2639" s="132"/>
      <c r="F2639" s="55"/>
      <c r="G2639" s="132"/>
      <c r="H2639" s="132"/>
      <c r="I2639" s="132"/>
      <c r="J2639" s="132"/>
      <c r="K2639" s="132"/>
      <c r="L2639" s="133"/>
      <c r="M2639" s="134"/>
      <c r="N2639" s="132"/>
      <c r="O2639" s="132"/>
      <c r="P2639" s="134" t="str">
        <f t="shared" si="580"/>
        <v>nepildyti</v>
      </c>
      <c r="Q2639" s="135" t="str">
        <f t="shared" si="58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74"/>
        <v>0</v>
      </c>
      <c r="BH2639" s="54">
        <f t="shared" si="581"/>
        <v>0</v>
      </c>
      <c r="BI2639" s="54">
        <f t="shared" si="576"/>
        <v>0</v>
      </c>
      <c r="BJ2639" s="54">
        <f t="shared" si="575"/>
        <v>0</v>
      </c>
      <c r="BK2639" s="54">
        <f t="shared" si="577"/>
        <v>0</v>
      </c>
      <c r="BL2639" s="54">
        <f t="shared" si="582"/>
        <v>0</v>
      </c>
      <c r="BM2639" s="54">
        <f t="shared" si="583"/>
        <v>0</v>
      </c>
      <c r="BN2639" s="54" t="str">
        <f t="shared" si="584"/>
        <v>ne</v>
      </c>
      <c r="BO2639" s="54" t="str">
        <f t="shared" si="585"/>
        <v>ne</v>
      </c>
      <c r="BP2639" s="54" t="str">
        <f t="shared" si="585"/>
        <v>ne</v>
      </c>
      <c r="BQ2639" s="54" t="str">
        <f t="shared" si="586"/>
        <v>ne</v>
      </c>
      <c r="BR2639" s="54" t="str">
        <f t="shared" si="587"/>
        <v>ne</v>
      </c>
      <c r="BS2639" s="54" t="str">
        <f t="shared" si="578"/>
        <v>ne</v>
      </c>
    </row>
    <row r="2640" spans="2:71" x14ac:dyDescent="0.2">
      <c r="B2640" s="54" t="e">
        <f>VLOOKUP(E2640,'VPS1'!$J$10:$J$29,1,FALSE)</f>
        <v>#N/A</v>
      </c>
      <c r="C2640" s="131" t="str">
        <f t="shared" si="579"/>
        <v/>
      </c>
      <c r="D2640" s="132"/>
      <c r="E2640" s="132"/>
      <c r="F2640" s="55"/>
      <c r="G2640" s="132"/>
      <c r="H2640" s="132"/>
      <c r="I2640" s="132"/>
      <c r="J2640" s="132"/>
      <c r="K2640" s="132"/>
      <c r="L2640" s="133"/>
      <c r="M2640" s="134"/>
      <c r="N2640" s="132"/>
      <c r="O2640" s="132"/>
      <c r="P2640" s="134" t="str">
        <f t="shared" si="580"/>
        <v>nepildyti</v>
      </c>
      <c r="Q2640" s="135" t="str">
        <f t="shared" si="58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74"/>
        <v>0</v>
      </c>
      <c r="BH2640" s="54">
        <f t="shared" si="581"/>
        <v>0</v>
      </c>
      <c r="BI2640" s="54">
        <f t="shared" si="576"/>
        <v>0</v>
      </c>
      <c r="BJ2640" s="54">
        <f t="shared" si="575"/>
        <v>0</v>
      </c>
      <c r="BK2640" s="54">
        <f t="shared" si="577"/>
        <v>0</v>
      </c>
      <c r="BL2640" s="54">
        <f t="shared" si="582"/>
        <v>0</v>
      </c>
      <c r="BM2640" s="54">
        <f t="shared" si="583"/>
        <v>0</v>
      </c>
      <c r="BN2640" s="54" t="str">
        <f t="shared" si="584"/>
        <v>ne</v>
      </c>
      <c r="BO2640" s="54" t="str">
        <f t="shared" si="585"/>
        <v>ne</v>
      </c>
      <c r="BP2640" s="54" t="str">
        <f t="shared" si="585"/>
        <v>ne</v>
      </c>
      <c r="BQ2640" s="54" t="str">
        <f t="shared" si="586"/>
        <v>ne</v>
      </c>
      <c r="BR2640" s="54" t="str">
        <f t="shared" si="587"/>
        <v>ne</v>
      </c>
      <c r="BS2640" s="54" t="str">
        <f t="shared" si="578"/>
        <v>ne</v>
      </c>
    </row>
    <row r="2641" spans="2:71" x14ac:dyDescent="0.2">
      <c r="B2641" s="54" t="e">
        <f>VLOOKUP(E2641,'VPS1'!$J$10:$J$29,1,FALSE)</f>
        <v>#N/A</v>
      </c>
      <c r="C2641" s="131" t="str">
        <f t="shared" si="579"/>
        <v/>
      </c>
      <c r="D2641" s="132"/>
      <c r="E2641" s="132"/>
      <c r="F2641" s="55"/>
      <c r="G2641" s="132"/>
      <c r="H2641" s="132"/>
      <c r="I2641" s="132"/>
      <c r="J2641" s="132"/>
      <c r="K2641" s="132"/>
      <c r="L2641" s="133"/>
      <c r="M2641" s="134"/>
      <c r="N2641" s="132"/>
      <c r="O2641" s="132"/>
      <c r="P2641" s="134" t="str">
        <f t="shared" si="580"/>
        <v>nepildyti</v>
      </c>
      <c r="Q2641" s="135" t="str">
        <f t="shared" si="58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74"/>
        <v>0</v>
      </c>
      <c r="BH2641" s="54">
        <f t="shared" si="581"/>
        <v>0</v>
      </c>
      <c r="BI2641" s="54">
        <f t="shared" si="576"/>
        <v>0</v>
      </c>
      <c r="BJ2641" s="54">
        <f t="shared" si="575"/>
        <v>0</v>
      </c>
      <c r="BK2641" s="54">
        <f t="shared" si="577"/>
        <v>0</v>
      </c>
      <c r="BL2641" s="54">
        <f t="shared" si="582"/>
        <v>0</v>
      </c>
      <c r="BM2641" s="54">
        <f t="shared" si="583"/>
        <v>0</v>
      </c>
      <c r="BN2641" s="54" t="str">
        <f t="shared" si="584"/>
        <v>ne</v>
      </c>
      <c r="BO2641" s="54" t="str">
        <f t="shared" si="585"/>
        <v>ne</v>
      </c>
      <c r="BP2641" s="54" t="str">
        <f t="shared" si="585"/>
        <v>ne</v>
      </c>
      <c r="BQ2641" s="54" t="str">
        <f t="shared" si="586"/>
        <v>ne</v>
      </c>
      <c r="BR2641" s="54" t="str">
        <f t="shared" si="587"/>
        <v>ne</v>
      </c>
      <c r="BS2641" s="54" t="str">
        <f t="shared" si="578"/>
        <v>ne</v>
      </c>
    </row>
    <row r="2642" spans="2:71" x14ac:dyDescent="0.2">
      <c r="B2642" s="54" t="e">
        <f>VLOOKUP(E2642,'VPS1'!$J$10:$J$29,1,FALSE)</f>
        <v>#N/A</v>
      </c>
      <c r="C2642" s="131" t="str">
        <f t="shared" si="579"/>
        <v/>
      </c>
      <c r="D2642" s="132"/>
      <c r="E2642" s="132"/>
      <c r="F2642" s="55"/>
      <c r="G2642" s="132"/>
      <c r="H2642" s="132"/>
      <c r="I2642" s="132"/>
      <c r="J2642" s="132"/>
      <c r="K2642" s="132"/>
      <c r="L2642" s="133"/>
      <c r="M2642" s="134"/>
      <c r="N2642" s="132"/>
      <c r="O2642" s="132"/>
      <c r="P2642" s="134" t="str">
        <f t="shared" si="580"/>
        <v>nepildyti</v>
      </c>
      <c r="Q2642" s="135" t="str">
        <f t="shared" si="58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si="574"/>
        <v>0</v>
      </c>
      <c r="BH2642" s="54">
        <f t="shared" si="581"/>
        <v>0</v>
      </c>
      <c r="BI2642" s="54">
        <f t="shared" si="576"/>
        <v>0</v>
      </c>
      <c r="BJ2642" s="54">
        <f t="shared" si="575"/>
        <v>0</v>
      </c>
      <c r="BK2642" s="54">
        <f t="shared" si="577"/>
        <v>0</v>
      </c>
      <c r="BL2642" s="54">
        <f t="shared" si="582"/>
        <v>0</v>
      </c>
      <c r="BM2642" s="54">
        <f t="shared" si="583"/>
        <v>0</v>
      </c>
      <c r="BN2642" s="54" t="str">
        <f t="shared" si="584"/>
        <v>ne</v>
      </c>
      <c r="BO2642" s="54" t="str">
        <f t="shared" si="585"/>
        <v>ne</v>
      </c>
      <c r="BP2642" s="54" t="str">
        <f t="shared" si="585"/>
        <v>ne</v>
      </c>
      <c r="BQ2642" s="54" t="str">
        <f t="shared" si="586"/>
        <v>ne</v>
      </c>
      <c r="BR2642" s="54" t="str">
        <f t="shared" si="587"/>
        <v>ne</v>
      </c>
      <c r="BS2642" s="54" t="str">
        <f t="shared" si="578"/>
        <v>ne</v>
      </c>
    </row>
    <row r="2643" spans="2:71" x14ac:dyDescent="0.2">
      <c r="B2643" s="54" t="e">
        <f>VLOOKUP(E2643,'VPS1'!$J$10:$J$29,1,FALSE)</f>
        <v>#N/A</v>
      </c>
      <c r="C2643" s="131" t="str">
        <f t="shared" si="579"/>
        <v/>
      </c>
      <c r="D2643" s="132"/>
      <c r="E2643" s="132"/>
      <c r="F2643" s="55"/>
      <c r="G2643" s="132"/>
      <c r="H2643" s="132"/>
      <c r="I2643" s="132"/>
      <c r="J2643" s="132"/>
      <c r="K2643" s="132"/>
      <c r="L2643" s="133"/>
      <c r="M2643" s="134"/>
      <c r="N2643" s="132"/>
      <c r="O2643" s="132"/>
      <c r="P2643" s="134" t="str">
        <f t="shared" si="580"/>
        <v>nepildyti</v>
      </c>
      <c r="Q2643" s="135" t="str">
        <f t="shared" si="58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74"/>
        <v>0</v>
      </c>
      <c r="BH2643" s="54">
        <f t="shared" si="581"/>
        <v>0</v>
      </c>
      <c r="BI2643" s="54">
        <f t="shared" si="576"/>
        <v>0</v>
      </c>
      <c r="BJ2643" s="54">
        <f t="shared" si="575"/>
        <v>0</v>
      </c>
      <c r="BK2643" s="54">
        <f t="shared" si="577"/>
        <v>0</v>
      </c>
      <c r="BL2643" s="54">
        <f t="shared" si="582"/>
        <v>0</v>
      </c>
      <c r="BM2643" s="54">
        <f t="shared" si="583"/>
        <v>0</v>
      </c>
      <c r="BN2643" s="54" t="str">
        <f t="shared" si="584"/>
        <v>ne</v>
      </c>
      <c r="BO2643" s="54" t="str">
        <f t="shared" si="585"/>
        <v>ne</v>
      </c>
      <c r="BP2643" s="54" t="str">
        <f t="shared" si="585"/>
        <v>ne</v>
      </c>
      <c r="BQ2643" s="54" t="str">
        <f t="shared" si="586"/>
        <v>ne</v>
      </c>
      <c r="BR2643" s="54" t="str">
        <f t="shared" si="587"/>
        <v>ne</v>
      </c>
      <c r="BS2643" s="54" t="str">
        <f t="shared" si="578"/>
        <v>ne</v>
      </c>
    </row>
    <row r="2644" spans="2:71" x14ac:dyDescent="0.2">
      <c r="B2644" s="54" t="e">
        <f>VLOOKUP(E2644,'VPS1'!$J$10:$J$29,1,FALSE)</f>
        <v>#N/A</v>
      </c>
      <c r="C2644" s="131" t="str">
        <f t="shared" si="579"/>
        <v/>
      </c>
      <c r="D2644" s="132"/>
      <c r="E2644" s="132"/>
      <c r="F2644" s="55"/>
      <c r="G2644" s="132"/>
      <c r="H2644" s="132"/>
      <c r="I2644" s="132"/>
      <c r="J2644" s="132"/>
      <c r="K2644" s="132"/>
      <c r="L2644" s="133"/>
      <c r="M2644" s="134"/>
      <c r="N2644" s="132"/>
      <c r="O2644" s="132"/>
      <c r="P2644" s="134" t="str">
        <f t="shared" si="580"/>
        <v>nepildyti</v>
      </c>
      <c r="Q2644" s="135" t="str">
        <f t="shared" si="58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74"/>
        <v>0</v>
      </c>
      <c r="BH2644" s="54">
        <f t="shared" si="581"/>
        <v>0</v>
      </c>
      <c r="BI2644" s="54">
        <f t="shared" si="576"/>
        <v>0</v>
      </c>
      <c r="BJ2644" s="54">
        <f t="shared" si="575"/>
        <v>0</v>
      </c>
      <c r="BK2644" s="54">
        <f t="shared" si="577"/>
        <v>0</v>
      </c>
      <c r="BL2644" s="54">
        <f t="shared" si="582"/>
        <v>0</v>
      </c>
      <c r="BM2644" s="54">
        <f t="shared" si="583"/>
        <v>0</v>
      </c>
      <c r="BN2644" s="54" t="str">
        <f t="shared" si="584"/>
        <v>ne</v>
      </c>
      <c r="BO2644" s="54" t="str">
        <f t="shared" si="585"/>
        <v>ne</v>
      </c>
      <c r="BP2644" s="54" t="str">
        <f t="shared" si="585"/>
        <v>ne</v>
      </c>
      <c r="BQ2644" s="54" t="str">
        <f t="shared" si="586"/>
        <v>ne</v>
      </c>
      <c r="BR2644" s="54" t="str">
        <f t="shared" si="587"/>
        <v>ne</v>
      </c>
      <c r="BS2644" s="54" t="str">
        <f t="shared" si="578"/>
        <v>ne</v>
      </c>
    </row>
    <row r="2645" spans="2:71" x14ac:dyDescent="0.2">
      <c r="B2645" s="54" t="e">
        <f>VLOOKUP(E2645,'VPS1'!$J$10:$J$29,1,FALSE)</f>
        <v>#N/A</v>
      </c>
      <c r="C2645" s="131" t="str">
        <f t="shared" si="579"/>
        <v/>
      </c>
      <c r="D2645" s="132"/>
      <c r="E2645" s="132"/>
      <c r="F2645" s="55"/>
      <c r="G2645" s="132"/>
      <c r="H2645" s="132"/>
      <c r="I2645" s="132"/>
      <c r="J2645" s="132"/>
      <c r="K2645" s="132"/>
      <c r="L2645" s="133"/>
      <c r="M2645" s="134"/>
      <c r="N2645" s="132"/>
      <c r="O2645" s="132"/>
      <c r="P2645" s="134" t="str">
        <f t="shared" si="580"/>
        <v>nepildyti</v>
      </c>
      <c r="Q2645" s="135" t="str">
        <f t="shared" si="58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74"/>
        <v>0</v>
      </c>
      <c r="BH2645" s="54">
        <f t="shared" si="581"/>
        <v>0</v>
      </c>
      <c r="BI2645" s="54">
        <f t="shared" si="576"/>
        <v>0</v>
      </c>
      <c r="BJ2645" s="54">
        <f t="shared" si="575"/>
        <v>0</v>
      </c>
      <c r="BK2645" s="54">
        <f t="shared" si="577"/>
        <v>0</v>
      </c>
      <c r="BL2645" s="54">
        <f t="shared" si="582"/>
        <v>0</v>
      </c>
      <c r="BM2645" s="54">
        <f t="shared" si="583"/>
        <v>0</v>
      </c>
      <c r="BN2645" s="54" t="str">
        <f t="shared" si="584"/>
        <v>ne</v>
      </c>
      <c r="BO2645" s="54" t="str">
        <f t="shared" si="585"/>
        <v>ne</v>
      </c>
      <c r="BP2645" s="54" t="str">
        <f t="shared" si="585"/>
        <v>ne</v>
      </c>
      <c r="BQ2645" s="54" t="str">
        <f t="shared" si="586"/>
        <v>ne</v>
      </c>
      <c r="BR2645" s="54" t="str">
        <f t="shared" si="587"/>
        <v>ne</v>
      </c>
      <c r="BS2645" s="54" t="str">
        <f t="shared" si="578"/>
        <v>ne</v>
      </c>
    </row>
    <row r="2646" spans="2:71" x14ac:dyDescent="0.2">
      <c r="B2646" s="54" t="e">
        <f>VLOOKUP(E2646,'VPS1'!$J$10:$J$29,1,FALSE)</f>
        <v>#N/A</v>
      </c>
      <c r="C2646" s="131" t="str">
        <f t="shared" si="579"/>
        <v/>
      </c>
      <c r="D2646" s="132"/>
      <c r="E2646" s="132"/>
      <c r="F2646" s="55"/>
      <c r="G2646" s="132"/>
      <c r="H2646" s="132"/>
      <c r="I2646" s="132"/>
      <c r="J2646" s="132"/>
      <c r="K2646" s="132"/>
      <c r="L2646" s="133"/>
      <c r="M2646" s="134"/>
      <c r="N2646" s="132"/>
      <c r="O2646" s="132"/>
      <c r="P2646" s="134" t="str">
        <f t="shared" si="580"/>
        <v>nepildyti</v>
      </c>
      <c r="Q2646" s="135" t="str">
        <f t="shared" si="58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ref="BG2646:BG2709" si="588">IF($F2646&gt;0,YEAR($F2646),)</f>
        <v>0</v>
      </c>
      <c r="BH2646" s="54">
        <f t="shared" si="581"/>
        <v>0</v>
      </c>
      <c r="BI2646" s="54">
        <f t="shared" si="576"/>
        <v>0</v>
      </c>
      <c r="BJ2646" s="54">
        <f t="shared" ref="BJ2646:BJ2709" si="589">IF($AI2646&gt;0,YEAR($AI2646),)</f>
        <v>0</v>
      </c>
      <c r="BK2646" s="54">
        <f t="shared" si="577"/>
        <v>0</v>
      </c>
      <c r="BL2646" s="54">
        <f t="shared" si="582"/>
        <v>0</v>
      </c>
      <c r="BM2646" s="54">
        <f t="shared" si="583"/>
        <v>0</v>
      </c>
      <c r="BN2646" s="54" t="str">
        <f t="shared" si="584"/>
        <v>ne</v>
      </c>
      <c r="BO2646" s="54" t="str">
        <f t="shared" si="585"/>
        <v>ne</v>
      </c>
      <c r="BP2646" s="54" t="str">
        <f t="shared" si="585"/>
        <v>ne</v>
      </c>
      <c r="BQ2646" s="54" t="str">
        <f t="shared" si="586"/>
        <v>ne</v>
      </c>
      <c r="BR2646" s="54" t="str">
        <f t="shared" si="587"/>
        <v>ne</v>
      </c>
      <c r="BS2646" s="54" t="str">
        <f t="shared" si="578"/>
        <v>ne</v>
      </c>
    </row>
    <row r="2647" spans="2:71" x14ac:dyDescent="0.2">
      <c r="B2647" s="54" t="e">
        <f>VLOOKUP(E2647,'VPS1'!$J$10:$J$29,1,FALSE)</f>
        <v>#N/A</v>
      </c>
      <c r="C2647" s="131" t="str">
        <f t="shared" si="579"/>
        <v/>
      </c>
      <c r="D2647" s="132"/>
      <c r="E2647" s="132"/>
      <c r="F2647" s="55"/>
      <c r="G2647" s="132"/>
      <c r="H2647" s="132"/>
      <c r="I2647" s="132"/>
      <c r="J2647" s="132"/>
      <c r="K2647" s="132"/>
      <c r="L2647" s="133"/>
      <c r="M2647" s="134"/>
      <c r="N2647" s="132"/>
      <c r="O2647" s="132"/>
      <c r="P2647" s="134" t="str">
        <f t="shared" si="580"/>
        <v>nepildyti</v>
      </c>
      <c r="Q2647" s="135" t="str">
        <f t="shared" si="58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si="588"/>
        <v>0</v>
      </c>
      <c r="BH2647" s="54">
        <f t="shared" si="581"/>
        <v>0</v>
      </c>
      <c r="BI2647" s="54">
        <f t="shared" si="576"/>
        <v>0</v>
      </c>
      <c r="BJ2647" s="54">
        <f t="shared" si="589"/>
        <v>0</v>
      </c>
      <c r="BK2647" s="54">
        <f t="shared" si="577"/>
        <v>0</v>
      </c>
      <c r="BL2647" s="54">
        <f t="shared" si="582"/>
        <v>0</v>
      </c>
      <c r="BM2647" s="54">
        <f t="shared" si="583"/>
        <v>0</v>
      </c>
      <c r="BN2647" s="54" t="str">
        <f t="shared" si="584"/>
        <v>ne</v>
      </c>
      <c r="BO2647" s="54" t="str">
        <f t="shared" si="585"/>
        <v>ne</v>
      </c>
      <c r="BP2647" s="54" t="str">
        <f t="shared" si="585"/>
        <v>ne</v>
      </c>
      <c r="BQ2647" s="54" t="str">
        <f t="shared" si="586"/>
        <v>ne</v>
      </c>
      <c r="BR2647" s="54" t="str">
        <f t="shared" si="587"/>
        <v>ne</v>
      </c>
      <c r="BS2647" s="54" t="str">
        <f t="shared" si="578"/>
        <v>ne</v>
      </c>
    </row>
    <row r="2648" spans="2:71" x14ac:dyDescent="0.2">
      <c r="B2648" s="54" t="e">
        <f>VLOOKUP(E2648,'VPS1'!$J$10:$J$29,1,FALSE)</f>
        <v>#N/A</v>
      </c>
      <c r="C2648" s="131" t="str">
        <f t="shared" si="579"/>
        <v/>
      </c>
      <c r="D2648" s="132"/>
      <c r="E2648" s="132"/>
      <c r="F2648" s="55"/>
      <c r="G2648" s="132"/>
      <c r="H2648" s="132"/>
      <c r="I2648" s="132"/>
      <c r="J2648" s="132"/>
      <c r="K2648" s="132"/>
      <c r="L2648" s="133"/>
      <c r="M2648" s="134"/>
      <c r="N2648" s="132"/>
      <c r="O2648" s="132"/>
      <c r="P2648" s="134" t="str">
        <f t="shared" si="580"/>
        <v>nepildyti</v>
      </c>
      <c r="Q2648" s="135" t="str">
        <f t="shared" si="58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88"/>
        <v>0</v>
      </c>
      <c r="BH2648" s="54">
        <f t="shared" si="581"/>
        <v>0</v>
      </c>
      <c r="BI2648" s="54">
        <f t="shared" si="576"/>
        <v>0</v>
      </c>
      <c r="BJ2648" s="54">
        <f t="shared" si="589"/>
        <v>0</v>
      </c>
      <c r="BK2648" s="54">
        <f t="shared" si="577"/>
        <v>0</v>
      </c>
      <c r="BL2648" s="54">
        <f t="shared" si="582"/>
        <v>0</v>
      </c>
      <c r="BM2648" s="54">
        <f t="shared" si="583"/>
        <v>0</v>
      </c>
      <c r="BN2648" s="54" t="str">
        <f t="shared" si="584"/>
        <v>ne</v>
      </c>
      <c r="BO2648" s="54" t="str">
        <f t="shared" si="585"/>
        <v>ne</v>
      </c>
      <c r="BP2648" s="54" t="str">
        <f t="shared" si="585"/>
        <v>ne</v>
      </c>
      <c r="BQ2648" s="54" t="str">
        <f t="shared" si="586"/>
        <v>ne</v>
      </c>
      <c r="BR2648" s="54" t="str">
        <f t="shared" si="587"/>
        <v>ne</v>
      </c>
      <c r="BS2648" s="54" t="str">
        <f t="shared" si="578"/>
        <v>ne</v>
      </c>
    </row>
    <row r="2649" spans="2:71" x14ac:dyDescent="0.2">
      <c r="B2649" s="54" t="e">
        <f>VLOOKUP(E2649,'VPS1'!$J$10:$J$29,1,FALSE)</f>
        <v>#N/A</v>
      </c>
      <c r="C2649" s="131" t="str">
        <f t="shared" si="579"/>
        <v/>
      </c>
      <c r="D2649" s="132"/>
      <c r="E2649" s="132"/>
      <c r="F2649" s="55"/>
      <c r="G2649" s="132"/>
      <c r="H2649" s="132"/>
      <c r="I2649" s="132"/>
      <c r="J2649" s="132"/>
      <c r="K2649" s="132"/>
      <c r="L2649" s="133"/>
      <c r="M2649" s="134"/>
      <c r="N2649" s="132"/>
      <c r="O2649" s="132"/>
      <c r="P2649" s="134" t="str">
        <f t="shared" si="580"/>
        <v>nepildyti</v>
      </c>
      <c r="Q2649" s="135" t="str">
        <f t="shared" si="58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88"/>
        <v>0</v>
      </c>
      <c r="BH2649" s="54">
        <f t="shared" si="581"/>
        <v>0</v>
      </c>
      <c r="BI2649" s="54">
        <f t="shared" si="576"/>
        <v>0</v>
      </c>
      <c r="BJ2649" s="54">
        <f t="shared" si="589"/>
        <v>0</v>
      </c>
      <c r="BK2649" s="54">
        <f t="shared" si="577"/>
        <v>0</v>
      </c>
      <c r="BL2649" s="54">
        <f t="shared" si="582"/>
        <v>0</v>
      </c>
      <c r="BM2649" s="54">
        <f t="shared" si="583"/>
        <v>0</v>
      </c>
      <c r="BN2649" s="54" t="str">
        <f t="shared" si="584"/>
        <v>ne</v>
      </c>
      <c r="BO2649" s="54" t="str">
        <f t="shared" si="585"/>
        <v>ne</v>
      </c>
      <c r="BP2649" s="54" t="str">
        <f t="shared" si="585"/>
        <v>ne</v>
      </c>
      <c r="BQ2649" s="54" t="str">
        <f t="shared" si="586"/>
        <v>ne</v>
      </c>
      <c r="BR2649" s="54" t="str">
        <f t="shared" si="587"/>
        <v>ne</v>
      </c>
      <c r="BS2649" s="54" t="str">
        <f t="shared" si="578"/>
        <v>ne</v>
      </c>
    </row>
    <row r="2650" spans="2:71" x14ac:dyDescent="0.2">
      <c r="B2650" s="54" t="e">
        <f>VLOOKUP(E2650,'VPS1'!$J$10:$J$29,1,FALSE)</f>
        <v>#N/A</v>
      </c>
      <c r="C2650" s="131" t="str">
        <f t="shared" si="579"/>
        <v/>
      </c>
      <c r="D2650" s="132"/>
      <c r="E2650" s="132"/>
      <c r="F2650" s="55"/>
      <c r="G2650" s="132"/>
      <c r="H2650" s="132"/>
      <c r="I2650" s="132"/>
      <c r="J2650" s="132"/>
      <c r="K2650" s="132"/>
      <c r="L2650" s="133"/>
      <c r="M2650" s="134"/>
      <c r="N2650" s="132"/>
      <c r="O2650" s="132"/>
      <c r="P2650" s="134" t="str">
        <f t="shared" si="580"/>
        <v>nepildyti</v>
      </c>
      <c r="Q2650" s="135" t="str">
        <f t="shared" si="58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88"/>
        <v>0</v>
      </c>
      <c r="BH2650" s="54">
        <f t="shared" si="581"/>
        <v>0</v>
      </c>
      <c r="BI2650" s="54">
        <f t="shared" si="576"/>
        <v>0</v>
      </c>
      <c r="BJ2650" s="54">
        <f t="shared" si="589"/>
        <v>0</v>
      </c>
      <c r="BK2650" s="54">
        <f t="shared" si="577"/>
        <v>0</v>
      </c>
      <c r="BL2650" s="54">
        <f t="shared" si="582"/>
        <v>0</v>
      </c>
      <c r="BM2650" s="54">
        <f t="shared" si="583"/>
        <v>0</v>
      </c>
      <c r="BN2650" s="54" t="str">
        <f t="shared" si="584"/>
        <v>ne</v>
      </c>
      <c r="BO2650" s="54" t="str">
        <f t="shared" si="585"/>
        <v>ne</v>
      </c>
      <c r="BP2650" s="54" t="str">
        <f t="shared" si="585"/>
        <v>ne</v>
      </c>
      <c r="BQ2650" s="54" t="str">
        <f t="shared" si="586"/>
        <v>ne</v>
      </c>
      <c r="BR2650" s="54" t="str">
        <f t="shared" si="587"/>
        <v>ne</v>
      </c>
      <c r="BS2650" s="54" t="str">
        <f t="shared" si="578"/>
        <v>ne</v>
      </c>
    </row>
    <row r="2651" spans="2:71" x14ac:dyDescent="0.2">
      <c r="B2651" s="54" t="e">
        <f>VLOOKUP(E2651,'VPS1'!$J$10:$J$29,1,FALSE)</f>
        <v>#N/A</v>
      </c>
      <c r="C2651" s="131" t="str">
        <f t="shared" si="579"/>
        <v/>
      </c>
      <c r="D2651" s="132"/>
      <c r="E2651" s="132"/>
      <c r="F2651" s="55"/>
      <c r="G2651" s="132"/>
      <c r="H2651" s="132"/>
      <c r="I2651" s="132"/>
      <c r="J2651" s="132"/>
      <c r="K2651" s="132"/>
      <c r="L2651" s="133"/>
      <c r="M2651" s="134"/>
      <c r="N2651" s="132"/>
      <c r="O2651" s="132"/>
      <c r="P2651" s="134" t="str">
        <f t="shared" si="580"/>
        <v>nepildyti</v>
      </c>
      <c r="Q2651" s="135" t="str">
        <f t="shared" si="58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88"/>
        <v>0</v>
      </c>
      <c r="BH2651" s="54">
        <f t="shared" si="581"/>
        <v>0</v>
      </c>
      <c r="BI2651" s="54">
        <f t="shared" si="576"/>
        <v>0</v>
      </c>
      <c r="BJ2651" s="54">
        <f t="shared" si="589"/>
        <v>0</v>
      </c>
      <c r="BK2651" s="54">
        <f t="shared" si="577"/>
        <v>0</v>
      </c>
      <c r="BL2651" s="54">
        <f t="shared" si="582"/>
        <v>0</v>
      </c>
      <c r="BM2651" s="54">
        <f t="shared" si="583"/>
        <v>0</v>
      </c>
      <c r="BN2651" s="54" t="str">
        <f t="shared" si="584"/>
        <v>ne</v>
      </c>
      <c r="BO2651" s="54" t="str">
        <f t="shared" si="585"/>
        <v>ne</v>
      </c>
      <c r="BP2651" s="54" t="str">
        <f t="shared" si="585"/>
        <v>ne</v>
      </c>
      <c r="BQ2651" s="54" t="str">
        <f t="shared" si="586"/>
        <v>ne</v>
      </c>
      <c r="BR2651" s="54" t="str">
        <f t="shared" si="587"/>
        <v>ne</v>
      </c>
      <c r="BS2651" s="54" t="str">
        <f t="shared" si="578"/>
        <v>ne</v>
      </c>
    </row>
    <row r="2652" spans="2:71" x14ac:dyDescent="0.2">
      <c r="B2652" s="54" t="e">
        <f>VLOOKUP(E2652,'VPS1'!$J$10:$J$29,1,FALSE)</f>
        <v>#N/A</v>
      </c>
      <c r="C2652" s="131" t="str">
        <f t="shared" si="579"/>
        <v/>
      </c>
      <c r="D2652" s="132"/>
      <c r="E2652" s="132"/>
      <c r="F2652" s="55"/>
      <c r="G2652" s="132"/>
      <c r="H2652" s="132"/>
      <c r="I2652" s="132"/>
      <c r="J2652" s="132"/>
      <c r="K2652" s="132"/>
      <c r="L2652" s="133"/>
      <c r="M2652" s="134"/>
      <c r="N2652" s="132"/>
      <c r="O2652" s="132"/>
      <c r="P2652" s="134" t="str">
        <f t="shared" si="580"/>
        <v>nepildyti</v>
      </c>
      <c r="Q2652" s="135" t="str">
        <f t="shared" si="58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88"/>
        <v>0</v>
      </c>
      <c r="BH2652" s="54">
        <f t="shared" si="581"/>
        <v>0</v>
      </c>
      <c r="BI2652" s="54">
        <f t="shared" si="576"/>
        <v>0</v>
      </c>
      <c r="BJ2652" s="54">
        <f t="shared" si="589"/>
        <v>0</v>
      </c>
      <c r="BK2652" s="54">
        <f t="shared" si="577"/>
        <v>0</v>
      </c>
      <c r="BL2652" s="54">
        <f t="shared" si="582"/>
        <v>0</v>
      </c>
      <c r="BM2652" s="54">
        <f t="shared" si="583"/>
        <v>0</v>
      </c>
      <c r="BN2652" s="54" t="str">
        <f t="shared" si="584"/>
        <v>ne</v>
      </c>
      <c r="BO2652" s="54" t="str">
        <f t="shared" si="585"/>
        <v>ne</v>
      </c>
      <c r="BP2652" s="54" t="str">
        <f t="shared" si="585"/>
        <v>ne</v>
      </c>
      <c r="BQ2652" s="54" t="str">
        <f t="shared" si="586"/>
        <v>ne</v>
      </c>
      <c r="BR2652" s="54" t="str">
        <f t="shared" si="587"/>
        <v>ne</v>
      </c>
      <c r="BS2652" s="54" t="str">
        <f t="shared" si="578"/>
        <v>ne</v>
      </c>
    </row>
    <row r="2653" spans="2:71" x14ac:dyDescent="0.2">
      <c r="B2653" s="54" t="e">
        <f>VLOOKUP(E2653,'VPS1'!$J$10:$J$29,1,FALSE)</f>
        <v>#N/A</v>
      </c>
      <c r="C2653" s="131" t="str">
        <f t="shared" si="579"/>
        <v/>
      </c>
      <c r="D2653" s="132"/>
      <c r="E2653" s="132"/>
      <c r="F2653" s="55"/>
      <c r="G2653" s="132"/>
      <c r="H2653" s="132"/>
      <c r="I2653" s="132"/>
      <c r="J2653" s="132"/>
      <c r="K2653" s="132"/>
      <c r="L2653" s="133"/>
      <c r="M2653" s="134"/>
      <c r="N2653" s="132"/>
      <c r="O2653" s="132"/>
      <c r="P2653" s="134" t="str">
        <f t="shared" si="580"/>
        <v>nepildyti</v>
      </c>
      <c r="Q2653" s="135" t="str">
        <f t="shared" si="58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88"/>
        <v>0</v>
      </c>
      <c r="BH2653" s="54">
        <f t="shared" si="581"/>
        <v>0</v>
      </c>
      <c r="BI2653" s="54">
        <f t="shared" si="576"/>
        <v>0</v>
      </c>
      <c r="BJ2653" s="54">
        <f t="shared" si="589"/>
        <v>0</v>
      </c>
      <c r="BK2653" s="54">
        <f t="shared" si="577"/>
        <v>0</v>
      </c>
      <c r="BL2653" s="54">
        <f t="shared" si="582"/>
        <v>0</v>
      </c>
      <c r="BM2653" s="54">
        <f t="shared" si="583"/>
        <v>0</v>
      </c>
      <c r="BN2653" s="54" t="str">
        <f t="shared" si="584"/>
        <v>ne</v>
      </c>
      <c r="BO2653" s="54" t="str">
        <f t="shared" si="585"/>
        <v>ne</v>
      </c>
      <c r="BP2653" s="54" t="str">
        <f t="shared" si="585"/>
        <v>ne</v>
      </c>
      <c r="BQ2653" s="54" t="str">
        <f t="shared" si="586"/>
        <v>ne</v>
      </c>
      <c r="BR2653" s="54" t="str">
        <f t="shared" si="587"/>
        <v>ne</v>
      </c>
      <c r="BS2653" s="54" t="str">
        <f t="shared" si="578"/>
        <v>ne</v>
      </c>
    </row>
    <row r="2654" spans="2:71" x14ac:dyDescent="0.2">
      <c r="B2654" s="54" t="e">
        <f>VLOOKUP(E2654,'VPS1'!$J$10:$J$29,1,FALSE)</f>
        <v>#N/A</v>
      </c>
      <c r="C2654" s="131" t="str">
        <f t="shared" si="579"/>
        <v/>
      </c>
      <c r="D2654" s="132"/>
      <c r="E2654" s="132"/>
      <c r="F2654" s="55"/>
      <c r="G2654" s="132"/>
      <c r="H2654" s="132"/>
      <c r="I2654" s="132"/>
      <c r="J2654" s="132"/>
      <c r="K2654" s="132"/>
      <c r="L2654" s="133"/>
      <c r="M2654" s="134"/>
      <c r="N2654" s="132"/>
      <c r="O2654" s="132"/>
      <c r="P2654" s="134" t="str">
        <f t="shared" si="580"/>
        <v>nepildyti</v>
      </c>
      <c r="Q2654" s="135" t="str">
        <f t="shared" si="58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88"/>
        <v>0</v>
      </c>
      <c r="BH2654" s="54">
        <f t="shared" si="581"/>
        <v>0</v>
      </c>
      <c r="BI2654" s="54">
        <f t="shared" si="576"/>
        <v>0</v>
      </c>
      <c r="BJ2654" s="54">
        <f t="shared" si="589"/>
        <v>0</v>
      </c>
      <c r="BK2654" s="54">
        <f t="shared" si="577"/>
        <v>0</v>
      </c>
      <c r="BL2654" s="54">
        <f t="shared" si="582"/>
        <v>0</v>
      </c>
      <c r="BM2654" s="54">
        <f t="shared" si="583"/>
        <v>0</v>
      </c>
      <c r="BN2654" s="54" t="str">
        <f t="shared" si="584"/>
        <v>ne</v>
      </c>
      <c r="BO2654" s="54" t="str">
        <f t="shared" si="585"/>
        <v>ne</v>
      </c>
      <c r="BP2654" s="54" t="str">
        <f t="shared" si="585"/>
        <v>ne</v>
      </c>
      <c r="BQ2654" s="54" t="str">
        <f t="shared" si="586"/>
        <v>ne</v>
      </c>
      <c r="BR2654" s="54" t="str">
        <f t="shared" si="587"/>
        <v>ne</v>
      </c>
      <c r="BS2654" s="54" t="str">
        <f t="shared" si="578"/>
        <v>ne</v>
      </c>
    </row>
    <row r="2655" spans="2:71" x14ac:dyDescent="0.2">
      <c r="B2655" s="54" t="e">
        <f>VLOOKUP(E2655,'VPS1'!$J$10:$J$29,1,FALSE)</f>
        <v>#N/A</v>
      </c>
      <c r="C2655" s="131" t="str">
        <f t="shared" si="579"/>
        <v/>
      </c>
      <c r="D2655" s="132"/>
      <c r="E2655" s="132"/>
      <c r="F2655" s="55"/>
      <c r="G2655" s="132"/>
      <c r="H2655" s="132"/>
      <c r="I2655" s="132"/>
      <c r="J2655" s="132"/>
      <c r="K2655" s="132"/>
      <c r="L2655" s="133"/>
      <c r="M2655" s="134"/>
      <c r="N2655" s="132"/>
      <c r="O2655" s="132"/>
      <c r="P2655" s="134" t="str">
        <f t="shared" si="580"/>
        <v>nepildyti</v>
      </c>
      <c r="Q2655" s="135" t="str">
        <f t="shared" si="58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88"/>
        <v>0</v>
      </c>
      <c r="BH2655" s="54">
        <f t="shared" si="581"/>
        <v>0</v>
      </c>
      <c r="BI2655" s="54">
        <f t="shared" si="576"/>
        <v>0</v>
      </c>
      <c r="BJ2655" s="54">
        <f t="shared" si="589"/>
        <v>0</v>
      </c>
      <c r="BK2655" s="54">
        <f t="shared" si="577"/>
        <v>0</v>
      </c>
      <c r="BL2655" s="54">
        <f t="shared" si="582"/>
        <v>0</v>
      </c>
      <c r="BM2655" s="54">
        <f t="shared" si="583"/>
        <v>0</v>
      </c>
      <c r="BN2655" s="54" t="str">
        <f t="shared" si="584"/>
        <v>ne</v>
      </c>
      <c r="BO2655" s="54" t="str">
        <f t="shared" si="585"/>
        <v>ne</v>
      </c>
      <c r="BP2655" s="54" t="str">
        <f t="shared" si="585"/>
        <v>ne</v>
      </c>
      <c r="BQ2655" s="54" t="str">
        <f t="shared" si="586"/>
        <v>ne</v>
      </c>
      <c r="BR2655" s="54" t="str">
        <f t="shared" si="587"/>
        <v>ne</v>
      </c>
      <c r="BS2655" s="54" t="str">
        <f t="shared" si="578"/>
        <v>ne</v>
      </c>
    </row>
    <row r="2656" spans="2:71" x14ac:dyDescent="0.2">
      <c r="B2656" s="54" t="e">
        <f>VLOOKUP(E2656,'VPS1'!$J$10:$J$29,1,FALSE)</f>
        <v>#N/A</v>
      </c>
      <c r="C2656" s="131" t="str">
        <f t="shared" si="579"/>
        <v/>
      </c>
      <c r="D2656" s="132"/>
      <c r="E2656" s="132"/>
      <c r="F2656" s="55"/>
      <c r="G2656" s="132"/>
      <c r="H2656" s="132"/>
      <c r="I2656" s="132"/>
      <c r="J2656" s="132"/>
      <c r="K2656" s="132"/>
      <c r="L2656" s="133"/>
      <c r="M2656" s="134"/>
      <c r="N2656" s="132"/>
      <c r="O2656" s="132"/>
      <c r="P2656" s="134" t="str">
        <f t="shared" si="580"/>
        <v>nepildyti</v>
      </c>
      <c r="Q2656" s="135" t="str">
        <f t="shared" si="58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88"/>
        <v>0</v>
      </c>
      <c r="BH2656" s="54">
        <f t="shared" si="581"/>
        <v>0</v>
      </c>
      <c r="BI2656" s="54">
        <f t="shared" si="576"/>
        <v>0</v>
      </c>
      <c r="BJ2656" s="54">
        <f t="shared" si="589"/>
        <v>0</v>
      </c>
      <c r="BK2656" s="54">
        <f t="shared" si="577"/>
        <v>0</v>
      </c>
      <c r="BL2656" s="54">
        <f t="shared" si="582"/>
        <v>0</v>
      </c>
      <c r="BM2656" s="54">
        <f t="shared" si="583"/>
        <v>0</v>
      </c>
      <c r="BN2656" s="54" t="str">
        <f t="shared" si="584"/>
        <v>ne</v>
      </c>
      <c r="BO2656" s="54" t="str">
        <f t="shared" si="585"/>
        <v>ne</v>
      </c>
      <c r="BP2656" s="54" t="str">
        <f t="shared" si="585"/>
        <v>ne</v>
      </c>
      <c r="BQ2656" s="54" t="str">
        <f t="shared" si="586"/>
        <v>ne</v>
      </c>
      <c r="BR2656" s="54" t="str">
        <f t="shared" si="587"/>
        <v>ne</v>
      </c>
      <c r="BS2656" s="54" t="str">
        <f t="shared" si="578"/>
        <v>ne</v>
      </c>
    </row>
    <row r="2657" spans="2:71" x14ac:dyDescent="0.2">
      <c r="B2657" s="54" t="e">
        <f>VLOOKUP(E2657,'VPS1'!$J$10:$J$29,1,FALSE)</f>
        <v>#N/A</v>
      </c>
      <c r="C2657" s="131" t="str">
        <f t="shared" si="579"/>
        <v/>
      </c>
      <c r="D2657" s="132"/>
      <c r="E2657" s="132"/>
      <c r="F2657" s="55"/>
      <c r="G2657" s="132"/>
      <c r="H2657" s="132"/>
      <c r="I2657" s="132"/>
      <c r="J2657" s="132"/>
      <c r="K2657" s="132"/>
      <c r="L2657" s="133"/>
      <c r="M2657" s="134"/>
      <c r="N2657" s="132"/>
      <c r="O2657" s="132"/>
      <c r="P2657" s="134" t="str">
        <f t="shared" si="580"/>
        <v>nepildyti</v>
      </c>
      <c r="Q2657" s="135" t="str">
        <f t="shared" si="58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88"/>
        <v>0</v>
      </c>
      <c r="BH2657" s="54">
        <f t="shared" si="581"/>
        <v>0</v>
      </c>
      <c r="BI2657" s="54">
        <f t="shared" si="576"/>
        <v>0</v>
      </c>
      <c r="BJ2657" s="54">
        <f t="shared" si="589"/>
        <v>0</v>
      </c>
      <c r="BK2657" s="54">
        <f t="shared" si="577"/>
        <v>0</v>
      </c>
      <c r="BL2657" s="54">
        <f t="shared" si="582"/>
        <v>0</v>
      </c>
      <c r="BM2657" s="54">
        <f t="shared" si="583"/>
        <v>0</v>
      </c>
      <c r="BN2657" s="54" t="str">
        <f t="shared" si="584"/>
        <v>ne</v>
      </c>
      <c r="BO2657" s="54" t="str">
        <f t="shared" si="585"/>
        <v>ne</v>
      </c>
      <c r="BP2657" s="54" t="str">
        <f t="shared" si="585"/>
        <v>ne</v>
      </c>
      <c r="BQ2657" s="54" t="str">
        <f t="shared" si="586"/>
        <v>ne</v>
      </c>
      <c r="BR2657" s="54" t="str">
        <f t="shared" si="587"/>
        <v>ne</v>
      </c>
      <c r="BS2657" s="54" t="str">
        <f t="shared" si="578"/>
        <v>ne</v>
      </c>
    </row>
    <row r="2658" spans="2:71" x14ac:dyDescent="0.2">
      <c r="B2658" s="54" t="e">
        <f>VLOOKUP(E2658,'VPS1'!$J$10:$J$29,1,FALSE)</f>
        <v>#N/A</v>
      </c>
      <c r="C2658" s="131" t="str">
        <f t="shared" si="579"/>
        <v/>
      </c>
      <c r="D2658" s="132"/>
      <c r="E2658" s="132"/>
      <c r="F2658" s="55"/>
      <c r="G2658" s="132"/>
      <c r="H2658" s="132"/>
      <c r="I2658" s="132"/>
      <c r="J2658" s="132"/>
      <c r="K2658" s="132"/>
      <c r="L2658" s="133"/>
      <c r="M2658" s="134"/>
      <c r="N2658" s="132"/>
      <c r="O2658" s="132"/>
      <c r="P2658" s="134" t="str">
        <f t="shared" si="580"/>
        <v>nepildyti</v>
      </c>
      <c r="Q2658" s="135" t="str">
        <f t="shared" si="58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88"/>
        <v>0</v>
      </c>
      <c r="BH2658" s="54">
        <f t="shared" si="581"/>
        <v>0</v>
      </c>
      <c r="BI2658" s="54">
        <f t="shared" si="576"/>
        <v>0</v>
      </c>
      <c r="BJ2658" s="54">
        <f t="shared" si="589"/>
        <v>0</v>
      </c>
      <c r="BK2658" s="54">
        <f t="shared" si="577"/>
        <v>0</v>
      </c>
      <c r="BL2658" s="54">
        <f t="shared" si="582"/>
        <v>0</v>
      </c>
      <c r="BM2658" s="54">
        <f t="shared" si="583"/>
        <v>0</v>
      </c>
      <c r="BN2658" s="54" t="str">
        <f t="shared" si="584"/>
        <v>ne</v>
      </c>
      <c r="BO2658" s="54" t="str">
        <f t="shared" si="585"/>
        <v>ne</v>
      </c>
      <c r="BP2658" s="54" t="str">
        <f t="shared" si="585"/>
        <v>ne</v>
      </c>
      <c r="BQ2658" s="54" t="str">
        <f t="shared" si="586"/>
        <v>ne</v>
      </c>
      <c r="BR2658" s="54" t="str">
        <f t="shared" si="587"/>
        <v>ne</v>
      </c>
      <c r="BS2658" s="54" t="str">
        <f t="shared" si="578"/>
        <v>ne</v>
      </c>
    </row>
    <row r="2659" spans="2:71" x14ac:dyDescent="0.2">
      <c r="B2659" s="54" t="e">
        <f>VLOOKUP(E2659,'VPS1'!$J$10:$J$29,1,FALSE)</f>
        <v>#N/A</v>
      </c>
      <c r="C2659" s="131" t="str">
        <f t="shared" si="579"/>
        <v/>
      </c>
      <c r="D2659" s="132"/>
      <c r="E2659" s="132"/>
      <c r="F2659" s="55"/>
      <c r="G2659" s="132"/>
      <c r="H2659" s="132"/>
      <c r="I2659" s="132"/>
      <c r="J2659" s="132"/>
      <c r="K2659" s="132"/>
      <c r="L2659" s="133"/>
      <c r="M2659" s="134"/>
      <c r="N2659" s="132"/>
      <c r="O2659" s="132"/>
      <c r="P2659" s="134" t="str">
        <f t="shared" si="580"/>
        <v>nepildyti</v>
      </c>
      <c r="Q2659" s="135" t="str">
        <f t="shared" si="58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88"/>
        <v>0</v>
      </c>
      <c r="BH2659" s="54">
        <f t="shared" si="581"/>
        <v>0</v>
      </c>
      <c r="BI2659" s="54">
        <f t="shared" si="576"/>
        <v>0</v>
      </c>
      <c r="BJ2659" s="54">
        <f t="shared" si="589"/>
        <v>0</v>
      </c>
      <c r="BK2659" s="54">
        <f t="shared" si="577"/>
        <v>0</v>
      </c>
      <c r="BL2659" s="54">
        <f t="shared" si="582"/>
        <v>0</v>
      </c>
      <c r="BM2659" s="54">
        <f t="shared" si="583"/>
        <v>0</v>
      </c>
      <c r="BN2659" s="54" t="str">
        <f t="shared" si="584"/>
        <v>ne</v>
      </c>
      <c r="BO2659" s="54" t="str">
        <f t="shared" si="585"/>
        <v>ne</v>
      </c>
      <c r="BP2659" s="54" t="str">
        <f t="shared" si="585"/>
        <v>ne</v>
      </c>
      <c r="BQ2659" s="54" t="str">
        <f t="shared" si="586"/>
        <v>ne</v>
      </c>
      <c r="BR2659" s="54" t="str">
        <f t="shared" si="587"/>
        <v>ne</v>
      </c>
      <c r="BS2659" s="54" t="str">
        <f t="shared" si="578"/>
        <v>ne</v>
      </c>
    </row>
    <row r="2660" spans="2:71" x14ac:dyDescent="0.2">
      <c r="B2660" s="54" t="e">
        <f>VLOOKUP(E2660,'VPS1'!$J$10:$J$29,1,FALSE)</f>
        <v>#N/A</v>
      </c>
      <c r="C2660" s="131" t="str">
        <f t="shared" si="579"/>
        <v/>
      </c>
      <c r="D2660" s="132"/>
      <c r="E2660" s="132"/>
      <c r="F2660" s="55"/>
      <c r="G2660" s="132"/>
      <c r="H2660" s="132"/>
      <c r="I2660" s="132"/>
      <c r="J2660" s="132"/>
      <c r="K2660" s="132"/>
      <c r="L2660" s="133"/>
      <c r="M2660" s="134"/>
      <c r="N2660" s="132"/>
      <c r="O2660" s="132"/>
      <c r="P2660" s="134" t="str">
        <f t="shared" si="580"/>
        <v>nepildyti</v>
      </c>
      <c r="Q2660" s="135" t="str">
        <f t="shared" si="58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88"/>
        <v>0</v>
      </c>
      <c r="BH2660" s="54">
        <f t="shared" si="581"/>
        <v>0</v>
      </c>
      <c r="BI2660" s="54">
        <f t="shared" si="576"/>
        <v>0</v>
      </c>
      <c r="BJ2660" s="54">
        <f t="shared" si="589"/>
        <v>0</v>
      </c>
      <c r="BK2660" s="54">
        <f t="shared" si="577"/>
        <v>0</v>
      </c>
      <c r="BL2660" s="54">
        <f t="shared" si="582"/>
        <v>0</v>
      </c>
      <c r="BM2660" s="54">
        <f t="shared" si="583"/>
        <v>0</v>
      </c>
      <c r="BN2660" s="54" t="str">
        <f t="shared" si="584"/>
        <v>ne</v>
      </c>
      <c r="BO2660" s="54" t="str">
        <f t="shared" si="585"/>
        <v>ne</v>
      </c>
      <c r="BP2660" s="54" t="str">
        <f t="shared" si="585"/>
        <v>ne</v>
      </c>
      <c r="BQ2660" s="54" t="str">
        <f t="shared" si="586"/>
        <v>ne</v>
      </c>
      <c r="BR2660" s="54" t="str">
        <f t="shared" si="587"/>
        <v>ne</v>
      </c>
      <c r="BS2660" s="54" t="str">
        <f t="shared" si="578"/>
        <v>ne</v>
      </c>
    </row>
    <row r="2661" spans="2:71" x14ac:dyDescent="0.2">
      <c r="B2661" s="54" t="e">
        <f>VLOOKUP(E2661,'VPS1'!$J$10:$J$29,1,FALSE)</f>
        <v>#N/A</v>
      </c>
      <c r="C2661" s="131" t="str">
        <f t="shared" si="579"/>
        <v/>
      </c>
      <c r="D2661" s="132"/>
      <c r="E2661" s="132"/>
      <c r="F2661" s="55"/>
      <c r="G2661" s="132"/>
      <c r="H2661" s="132"/>
      <c r="I2661" s="132"/>
      <c r="J2661" s="132"/>
      <c r="K2661" s="132"/>
      <c r="L2661" s="133"/>
      <c r="M2661" s="134"/>
      <c r="N2661" s="132"/>
      <c r="O2661" s="132"/>
      <c r="P2661" s="134" t="str">
        <f t="shared" si="580"/>
        <v>nepildyti</v>
      </c>
      <c r="Q2661" s="135" t="str">
        <f t="shared" si="58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88"/>
        <v>0</v>
      </c>
      <c r="BH2661" s="54">
        <f t="shared" si="581"/>
        <v>0</v>
      </c>
      <c r="BI2661" s="54">
        <f t="shared" si="576"/>
        <v>0</v>
      </c>
      <c r="BJ2661" s="54">
        <f t="shared" si="589"/>
        <v>0</v>
      </c>
      <c r="BK2661" s="54">
        <f t="shared" si="577"/>
        <v>0</v>
      </c>
      <c r="BL2661" s="54">
        <f t="shared" si="582"/>
        <v>0</v>
      </c>
      <c r="BM2661" s="54">
        <f t="shared" si="583"/>
        <v>0</v>
      </c>
      <c r="BN2661" s="54" t="str">
        <f t="shared" si="584"/>
        <v>ne</v>
      </c>
      <c r="BO2661" s="54" t="str">
        <f t="shared" si="585"/>
        <v>ne</v>
      </c>
      <c r="BP2661" s="54" t="str">
        <f t="shared" si="585"/>
        <v>ne</v>
      </c>
      <c r="BQ2661" s="54" t="str">
        <f t="shared" si="586"/>
        <v>ne</v>
      </c>
      <c r="BR2661" s="54" t="str">
        <f t="shared" si="587"/>
        <v>ne</v>
      </c>
      <c r="BS2661" s="54" t="str">
        <f t="shared" si="578"/>
        <v>ne</v>
      </c>
    </row>
    <row r="2662" spans="2:71" x14ac:dyDescent="0.2">
      <c r="B2662" s="54" t="e">
        <f>VLOOKUP(E2662,'VPS1'!$J$10:$J$29,1,FALSE)</f>
        <v>#N/A</v>
      </c>
      <c r="C2662" s="131" t="str">
        <f t="shared" si="579"/>
        <v/>
      </c>
      <c r="D2662" s="132"/>
      <c r="E2662" s="132"/>
      <c r="F2662" s="55"/>
      <c r="G2662" s="132"/>
      <c r="H2662" s="132"/>
      <c r="I2662" s="132"/>
      <c r="J2662" s="132"/>
      <c r="K2662" s="132"/>
      <c r="L2662" s="133"/>
      <c r="M2662" s="134"/>
      <c r="N2662" s="132"/>
      <c r="O2662" s="132"/>
      <c r="P2662" s="134" t="str">
        <f t="shared" si="580"/>
        <v>nepildyti</v>
      </c>
      <c r="Q2662" s="135" t="str">
        <f t="shared" si="58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88"/>
        <v>0</v>
      </c>
      <c r="BH2662" s="54">
        <f t="shared" si="581"/>
        <v>0</v>
      </c>
      <c r="BI2662" s="54">
        <f t="shared" si="576"/>
        <v>0</v>
      </c>
      <c r="BJ2662" s="54">
        <f t="shared" si="589"/>
        <v>0</v>
      </c>
      <c r="BK2662" s="54">
        <f t="shared" si="577"/>
        <v>0</v>
      </c>
      <c r="BL2662" s="54">
        <f t="shared" si="582"/>
        <v>0</v>
      </c>
      <c r="BM2662" s="54">
        <f t="shared" si="583"/>
        <v>0</v>
      </c>
      <c r="BN2662" s="54" t="str">
        <f t="shared" si="584"/>
        <v>ne</v>
      </c>
      <c r="BO2662" s="54" t="str">
        <f t="shared" si="585"/>
        <v>ne</v>
      </c>
      <c r="BP2662" s="54" t="str">
        <f t="shared" si="585"/>
        <v>ne</v>
      </c>
      <c r="BQ2662" s="54" t="str">
        <f t="shared" si="586"/>
        <v>ne</v>
      </c>
      <c r="BR2662" s="54" t="str">
        <f t="shared" si="587"/>
        <v>ne</v>
      </c>
      <c r="BS2662" s="54" t="str">
        <f t="shared" si="578"/>
        <v>ne</v>
      </c>
    </row>
    <row r="2663" spans="2:71" x14ac:dyDescent="0.2">
      <c r="B2663" s="54" t="e">
        <f>VLOOKUP(E2663,'VPS1'!$J$10:$J$29,1,FALSE)</f>
        <v>#N/A</v>
      </c>
      <c r="C2663" s="131" t="str">
        <f t="shared" si="579"/>
        <v/>
      </c>
      <c r="D2663" s="132"/>
      <c r="E2663" s="132"/>
      <c r="F2663" s="55"/>
      <c r="G2663" s="132"/>
      <c r="H2663" s="132"/>
      <c r="I2663" s="132"/>
      <c r="J2663" s="132"/>
      <c r="K2663" s="132"/>
      <c r="L2663" s="133"/>
      <c r="M2663" s="134"/>
      <c r="N2663" s="132"/>
      <c r="O2663" s="132"/>
      <c r="P2663" s="134" t="str">
        <f t="shared" si="580"/>
        <v>nepildyti</v>
      </c>
      <c r="Q2663" s="135" t="str">
        <f t="shared" si="58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88"/>
        <v>0</v>
      </c>
      <c r="BH2663" s="54">
        <f t="shared" si="581"/>
        <v>0</v>
      </c>
      <c r="BI2663" s="54">
        <f t="shared" si="576"/>
        <v>0</v>
      </c>
      <c r="BJ2663" s="54">
        <f t="shared" si="589"/>
        <v>0</v>
      </c>
      <c r="BK2663" s="54">
        <f t="shared" si="577"/>
        <v>0</v>
      </c>
      <c r="BL2663" s="54">
        <f t="shared" si="582"/>
        <v>0</v>
      </c>
      <c r="BM2663" s="54">
        <f t="shared" si="583"/>
        <v>0</v>
      </c>
      <c r="BN2663" s="54" t="str">
        <f t="shared" si="584"/>
        <v>ne</v>
      </c>
      <c r="BO2663" s="54" t="str">
        <f t="shared" si="585"/>
        <v>ne</v>
      </c>
      <c r="BP2663" s="54" t="str">
        <f t="shared" si="585"/>
        <v>ne</v>
      </c>
      <c r="BQ2663" s="54" t="str">
        <f t="shared" si="586"/>
        <v>ne</v>
      </c>
      <c r="BR2663" s="54" t="str">
        <f t="shared" si="587"/>
        <v>ne</v>
      </c>
      <c r="BS2663" s="54" t="str">
        <f t="shared" si="578"/>
        <v>ne</v>
      </c>
    </row>
    <row r="2664" spans="2:71" x14ac:dyDescent="0.2">
      <c r="B2664" s="54" t="e">
        <f>VLOOKUP(E2664,'VPS1'!$J$10:$J$29,1,FALSE)</f>
        <v>#N/A</v>
      </c>
      <c r="C2664" s="131" t="str">
        <f t="shared" si="579"/>
        <v/>
      </c>
      <c r="D2664" s="132"/>
      <c r="E2664" s="132"/>
      <c r="F2664" s="55"/>
      <c r="G2664" s="132"/>
      <c r="H2664" s="132"/>
      <c r="I2664" s="132"/>
      <c r="J2664" s="132"/>
      <c r="K2664" s="132"/>
      <c r="L2664" s="133"/>
      <c r="M2664" s="134"/>
      <c r="N2664" s="132"/>
      <c r="O2664" s="132"/>
      <c r="P2664" s="134" t="str">
        <f t="shared" si="580"/>
        <v>nepildyti</v>
      </c>
      <c r="Q2664" s="135" t="str">
        <f t="shared" si="58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88"/>
        <v>0</v>
      </c>
      <c r="BH2664" s="54">
        <f t="shared" si="581"/>
        <v>0</v>
      </c>
      <c r="BI2664" s="54">
        <f t="shared" si="576"/>
        <v>0</v>
      </c>
      <c r="BJ2664" s="54">
        <f t="shared" si="589"/>
        <v>0</v>
      </c>
      <c r="BK2664" s="54">
        <f t="shared" si="577"/>
        <v>0</v>
      </c>
      <c r="BL2664" s="54">
        <f t="shared" si="582"/>
        <v>0</v>
      </c>
      <c r="BM2664" s="54">
        <f t="shared" si="583"/>
        <v>0</v>
      </c>
      <c r="BN2664" s="54" t="str">
        <f t="shared" si="584"/>
        <v>ne</v>
      </c>
      <c r="BO2664" s="54" t="str">
        <f t="shared" si="585"/>
        <v>ne</v>
      </c>
      <c r="BP2664" s="54" t="str">
        <f t="shared" si="585"/>
        <v>ne</v>
      </c>
      <c r="BQ2664" s="54" t="str">
        <f t="shared" si="586"/>
        <v>ne</v>
      </c>
      <c r="BR2664" s="54" t="str">
        <f t="shared" si="587"/>
        <v>ne</v>
      </c>
      <c r="BS2664" s="54" t="str">
        <f t="shared" si="578"/>
        <v>ne</v>
      </c>
    </row>
    <row r="2665" spans="2:71" x14ac:dyDescent="0.2">
      <c r="B2665" s="54" t="e">
        <f>VLOOKUP(E2665,'VPS1'!$J$10:$J$29,1,FALSE)</f>
        <v>#N/A</v>
      </c>
      <c r="C2665" s="131" t="str">
        <f t="shared" si="579"/>
        <v/>
      </c>
      <c r="D2665" s="132"/>
      <c r="E2665" s="132"/>
      <c r="F2665" s="55"/>
      <c r="G2665" s="132"/>
      <c r="H2665" s="132"/>
      <c r="I2665" s="132"/>
      <c r="J2665" s="132"/>
      <c r="K2665" s="132"/>
      <c r="L2665" s="133"/>
      <c r="M2665" s="134"/>
      <c r="N2665" s="132"/>
      <c r="O2665" s="132"/>
      <c r="P2665" s="134" t="str">
        <f t="shared" si="580"/>
        <v>nepildyti</v>
      </c>
      <c r="Q2665" s="135" t="str">
        <f t="shared" si="58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88"/>
        <v>0</v>
      </c>
      <c r="BH2665" s="54">
        <f t="shared" si="581"/>
        <v>0</v>
      </c>
      <c r="BI2665" s="54">
        <f t="shared" si="576"/>
        <v>0</v>
      </c>
      <c r="BJ2665" s="54">
        <f t="shared" si="589"/>
        <v>0</v>
      </c>
      <c r="BK2665" s="54">
        <f t="shared" si="577"/>
        <v>0</v>
      </c>
      <c r="BL2665" s="54">
        <f t="shared" si="582"/>
        <v>0</v>
      </c>
      <c r="BM2665" s="54">
        <f t="shared" si="583"/>
        <v>0</v>
      </c>
      <c r="BN2665" s="54" t="str">
        <f t="shared" si="584"/>
        <v>ne</v>
      </c>
      <c r="BO2665" s="54" t="str">
        <f t="shared" si="585"/>
        <v>ne</v>
      </c>
      <c r="BP2665" s="54" t="str">
        <f t="shared" si="585"/>
        <v>ne</v>
      </c>
      <c r="BQ2665" s="54" t="str">
        <f t="shared" si="586"/>
        <v>ne</v>
      </c>
      <c r="BR2665" s="54" t="str">
        <f t="shared" si="587"/>
        <v>ne</v>
      </c>
      <c r="BS2665" s="54" t="str">
        <f t="shared" si="578"/>
        <v>ne</v>
      </c>
    </row>
    <row r="2666" spans="2:71" x14ac:dyDescent="0.2">
      <c r="B2666" s="54" t="e">
        <f>VLOOKUP(E2666,'VPS1'!$J$10:$J$29,1,FALSE)</f>
        <v>#N/A</v>
      </c>
      <c r="C2666" s="131" t="str">
        <f t="shared" si="579"/>
        <v/>
      </c>
      <c r="D2666" s="132"/>
      <c r="E2666" s="132"/>
      <c r="F2666" s="55"/>
      <c r="G2666" s="132"/>
      <c r="H2666" s="132"/>
      <c r="I2666" s="132"/>
      <c r="J2666" s="132"/>
      <c r="K2666" s="132"/>
      <c r="L2666" s="133"/>
      <c r="M2666" s="134"/>
      <c r="N2666" s="132"/>
      <c r="O2666" s="132"/>
      <c r="P2666" s="134" t="str">
        <f t="shared" si="580"/>
        <v>nepildyti</v>
      </c>
      <c r="Q2666" s="135" t="str">
        <f t="shared" si="58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88"/>
        <v>0</v>
      </c>
      <c r="BH2666" s="54">
        <f t="shared" si="581"/>
        <v>0</v>
      </c>
      <c r="BI2666" s="54">
        <f t="shared" si="576"/>
        <v>0</v>
      </c>
      <c r="BJ2666" s="54">
        <f t="shared" si="589"/>
        <v>0</v>
      </c>
      <c r="BK2666" s="54">
        <f t="shared" si="577"/>
        <v>0</v>
      </c>
      <c r="BL2666" s="54">
        <f t="shared" si="582"/>
        <v>0</v>
      </c>
      <c r="BM2666" s="54">
        <f t="shared" si="583"/>
        <v>0</v>
      </c>
      <c r="BN2666" s="54" t="str">
        <f t="shared" si="584"/>
        <v>ne</v>
      </c>
      <c r="BO2666" s="54" t="str">
        <f t="shared" si="585"/>
        <v>ne</v>
      </c>
      <c r="BP2666" s="54" t="str">
        <f t="shared" si="585"/>
        <v>ne</v>
      </c>
      <c r="BQ2666" s="54" t="str">
        <f t="shared" si="586"/>
        <v>ne</v>
      </c>
      <c r="BR2666" s="54" t="str">
        <f t="shared" si="587"/>
        <v>ne</v>
      </c>
      <c r="BS2666" s="54" t="str">
        <f t="shared" si="578"/>
        <v>ne</v>
      </c>
    </row>
    <row r="2667" spans="2:71" x14ac:dyDescent="0.2">
      <c r="B2667" s="54" t="e">
        <f>VLOOKUP(E2667,'VPS1'!$J$10:$J$29,1,FALSE)</f>
        <v>#N/A</v>
      </c>
      <c r="C2667" s="131" t="str">
        <f t="shared" si="579"/>
        <v/>
      </c>
      <c r="D2667" s="132"/>
      <c r="E2667" s="132"/>
      <c r="F2667" s="55"/>
      <c r="G2667" s="132"/>
      <c r="H2667" s="132"/>
      <c r="I2667" s="132"/>
      <c r="J2667" s="132"/>
      <c r="K2667" s="132"/>
      <c r="L2667" s="133"/>
      <c r="M2667" s="134"/>
      <c r="N2667" s="132"/>
      <c r="O2667" s="132"/>
      <c r="P2667" s="134" t="str">
        <f t="shared" si="580"/>
        <v>nepildyti</v>
      </c>
      <c r="Q2667" s="135" t="str">
        <f t="shared" si="58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88"/>
        <v>0</v>
      </c>
      <c r="BH2667" s="54">
        <f t="shared" si="581"/>
        <v>0</v>
      </c>
      <c r="BI2667" s="54">
        <f t="shared" si="576"/>
        <v>0</v>
      </c>
      <c r="BJ2667" s="54">
        <f t="shared" si="589"/>
        <v>0</v>
      </c>
      <c r="BK2667" s="54">
        <f t="shared" si="577"/>
        <v>0</v>
      </c>
      <c r="BL2667" s="54">
        <f t="shared" si="582"/>
        <v>0</v>
      </c>
      <c r="BM2667" s="54">
        <f t="shared" si="583"/>
        <v>0</v>
      </c>
      <c r="BN2667" s="54" t="str">
        <f t="shared" si="584"/>
        <v>ne</v>
      </c>
      <c r="BO2667" s="54" t="str">
        <f t="shared" si="585"/>
        <v>ne</v>
      </c>
      <c r="BP2667" s="54" t="str">
        <f t="shared" si="585"/>
        <v>ne</v>
      </c>
      <c r="BQ2667" s="54" t="str">
        <f t="shared" si="586"/>
        <v>ne</v>
      </c>
      <c r="BR2667" s="54" t="str">
        <f t="shared" si="587"/>
        <v>ne</v>
      </c>
      <c r="BS2667" s="54" t="str">
        <f t="shared" si="578"/>
        <v>ne</v>
      </c>
    </row>
    <row r="2668" spans="2:71" x14ac:dyDescent="0.2">
      <c r="B2668" s="54" t="e">
        <f>VLOOKUP(E2668,'VPS1'!$J$10:$J$29,1,FALSE)</f>
        <v>#N/A</v>
      </c>
      <c r="C2668" s="131" t="str">
        <f t="shared" si="579"/>
        <v/>
      </c>
      <c r="D2668" s="132"/>
      <c r="E2668" s="132"/>
      <c r="F2668" s="55"/>
      <c r="G2668" s="132"/>
      <c r="H2668" s="132"/>
      <c r="I2668" s="132"/>
      <c r="J2668" s="132"/>
      <c r="K2668" s="132"/>
      <c r="L2668" s="133"/>
      <c r="M2668" s="134"/>
      <c r="N2668" s="132"/>
      <c r="O2668" s="132"/>
      <c r="P2668" s="134" t="str">
        <f t="shared" si="580"/>
        <v>nepildyti</v>
      </c>
      <c r="Q2668" s="135" t="str">
        <f t="shared" si="58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88"/>
        <v>0</v>
      </c>
      <c r="BH2668" s="54">
        <f t="shared" si="581"/>
        <v>0</v>
      </c>
      <c r="BI2668" s="54">
        <f t="shared" si="576"/>
        <v>0</v>
      </c>
      <c r="BJ2668" s="54">
        <f t="shared" si="589"/>
        <v>0</v>
      </c>
      <c r="BK2668" s="54">
        <f t="shared" si="577"/>
        <v>0</v>
      </c>
      <c r="BL2668" s="54">
        <f t="shared" si="582"/>
        <v>0</v>
      </c>
      <c r="BM2668" s="54">
        <f t="shared" si="583"/>
        <v>0</v>
      </c>
      <c r="BN2668" s="54" t="str">
        <f t="shared" si="584"/>
        <v>ne</v>
      </c>
      <c r="BO2668" s="54" t="str">
        <f t="shared" si="585"/>
        <v>ne</v>
      </c>
      <c r="BP2668" s="54" t="str">
        <f t="shared" si="585"/>
        <v>ne</v>
      </c>
      <c r="BQ2668" s="54" t="str">
        <f t="shared" si="586"/>
        <v>ne</v>
      </c>
      <c r="BR2668" s="54" t="str">
        <f t="shared" si="587"/>
        <v>ne</v>
      </c>
      <c r="BS2668" s="54" t="str">
        <f t="shared" si="578"/>
        <v>ne</v>
      </c>
    </row>
    <row r="2669" spans="2:71" x14ac:dyDescent="0.2">
      <c r="B2669" s="54" t="e">
        <f>VLOOKUP(E2669,'VPS1'!$J$10:$J$29,1,FALSE)</f>
        <v>#N/A</v>
      </c>
      <c r="C2669" s="131" t="str">
        <f t="shared" si="579"/>
        <v/>
      </c>
      <c r="D2669" s="132"/>
      <c r="E2669" s="132"/>
      <c r="F2669" s="55"/>
      <c r="G2669" s="132"/>
      <c r="H2669" s="132"/>
      <c r="I2669" s="132"/>
      <c r="J2669" s="132"/>
      <c r="K2669" s="132"/>
      <c r="L2669" s="133"/>
      <c r="M2669" s="134"/>
      <c r="N2669" s="132"/>
      <c r="O2669" s="132"/>
      <c r="P2669" s="134" t="str">
        <f t="shared" si="580"/>
        <v>nepildyti</v>
      </c>
      <c r="Q2669" s="135" t="str">
        <f t="shared" si="58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88"/>
        <v>0</v>
      </c>
      <c r="BH2669" s="54">
        <f t="shared" si="581"/>
        <v>0</v>
      </c>
      <c r="BI2669" s="54">
        <f t="shared" si="576"/>
        <v>0</v>
      </c>
      <c r="BJ2669" s="54">
        <f t="shared" si="589"/>
        <v>0</v>
      </c>
      <c r="BK2669" s="54">
        <f t="shared" si="577"/>
        <v>0</v>
      </c>
      <c r="BL2669" s="54">
        <f t="shared" si="582"/>
        <v>0</v>
      </c>
      <c r="BM2669" s="54">
        <f t="shared" si="583"/>
        <v>0</v>
      </c>
      <c r="BN2669" s="54" t="str">
        <f t="shared" si="584"/>
        <v>ne</v>
      </c>
      <c r="BO2669" s="54" t="str">
        <f t="shared" si="585"/>
        <v>ne</v>
      </c>
      <c r="BP2669" s="54" t="str">
        <f t="shared" si="585"/>
        <v>ne</v>
      </c>
      <c r="BQ2669" s="54" t="str">
        <f t="shared" si="586"/>
        <v>ne</v>
      </c>
      <c r="BR2669" s="54" t="str">
        <f t="shared" si="587"/>
        <v>ne</v>
      </c>
      <c r="BS2669" s="54" t="str">
        <f t="shared" si="578"/>
        <v>ne</v>
      </c>
    </row>
    <row r="2670" spans="2:71" x14ac:dyDescent="0.2">
      <c r="B2670" s="54" t="e">
        <f>VLOOKUP(E2670,'VPS1'!$J$10:$J$29,1,FALSE)</f>
        <v>#N/A</v>
      </c>
      <c r="C2670" s="131" t="str">
        <f t="shared" si="579"/>
        <v/>
      </c>
      <c r="D2670" s="132"/>
      <c r="E2670" s="132"/>
      <c r="F2670" s="55"/>
      <c r="G2670" s="132"/>
      <c r="H2670" s="132"/>
      <c r="I2670" s="132"/>
      <c r="J2670" s="132"/>
      <c r="K2670" s="132"/>
      <c r="L2670" s="133"/>
      <c r="M2670" s="134"/>
      <c r="N2670" s="132"/>
      <c r="O2670" s="132"/>
      <c r="P2670" s="134" t="str">
        <f t="shared" si="580"/>
        <v>nepildyti</v>
      </c>
      <c r="Q2670" s="135" t="str">
        <f t="shared" si="58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88"/>
        <v>0</v>
      </c>
      <c r="BH2670" s="54">
        <f t="shared" si="581"/>
        <v>0</v>
      </c>
      <c r="BI2670" s="54">
        <f t="shared" si="576"/>
        <v>0</v>
      </c>
      <c r="BJ2670" s="54">
        <f t="shared" si="589"/>
        <v>0</v>
      </c>
      <c r="BK2670" s="54">
        <f t="shared" si="577"/>
        <v>0</v>
      </c>
      <c r="BL2670" s="54">
        <f t="shared" si="582"/>
        <v>0</v>
      </c>
      <c r="BM2670" s="54">
        <f t="shared" si="583"/>
        <v>0</v>
      </c>
      <c r="BN2670" s="54" t="str">
        <f t="shared" si="584"/>
        <v>ne</v>
      </c>
      <c r="BO2670" s="54" t="str">
        <f t="shared" si="585"/>
        <v>ne</v>
      </c>
      <c r="BP2670" s="54" t="str">
        <f t="shared" si="585"/>
        <v>ne</v>
      </c>
      <c r="BQ2670" s="54" t="str">
        <f t="shared" si="586"/>
        <v>ne</v>
      </c>
      <c r="BR2670" s="54" t="str">
        <f t="shared" si="587"/>
        <v>ne</v>
      </c>
      <c r="BS2670" s="54" t="str">
        <f t="shared" si="578"/>
        <v>ne</v>
      </c>
    </row>
    <row r="2671" spans="2:71" x14ac:dyDescent="0.2">
      <c r="B2671" s="54" t="e">
        <f>VLOOKUP(E2671,'VPS1'!$J$10:$J$29,1,FALSE)</f>
        <v>#N/A</v>
      </c>
      <c r="C2671" s="131" t="str">
        <f t="shared" si="579"/>
        <v/>
      </c>
      <c r="D2671" s="132"/>
      <c r="E2671" s="132"/>
      <c r="F2671" s="55"/>
      <c r="G2671" s="132"/>
      <c r="H2671" s="132"/>
      <c r="I2671" s="132"/>
      <c r="J2671" s="132"/>
      <c r="K2671" s="132"/>
      <c r="L2671" s="133"/>
      <c r="M2671" s="134"/>
      <c r="N2671" s="132"/>
      <c r="O2671" s="132"/>
      <c r="P2671" s="134" t="str">
        <f t="shared" si="580"/>
        <v>nepildyti</v>
      </c>
      <c r="Q2671" s="135" t="str">
        <f t="shared" si="58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88"/>
        <v>0</v>
      </c>
      <c r="BH2671" s="54">
        <f t="shared" si="581"/>
        <v>0</v>
      </c>
      <c r="BI2671" s="54">
        <f t="shared" si="576"/>
        <v>0</v>
      </c>
      <c r="BJ2671" s="54">
        <f t="shared" si="589"/>
        <v>0</v>
      </c>
      <c r="BK2671" s="54">
        <f t="shared" si="577"/>
        <v>0</v>
      </c>
      <c r="BL2671" s="54">
        <f t="shared" si="582"/>
        <v>0</v>
      </c>
      <c r="BM2671" s="54">
        <f t="shared" si="583"/>
        <v>0</v>
      </c>
      <c r="BN2671" s="54" t="str">
        <f t="shared" si="584"/>
        <v>ne</v>
      </c>
      <c r="BO2671" s="54" t="str">
        <f t="shared" si="585"/>
        <v>ne</v>
      </c>
      <c r="BP2671" s="54" t="str">
        <f t="shared" si="585"/>
        <v>ne</v>
      </c>
      <c r="BQ2671" s="54" t="str">
        <f t="shared" si="586"/>
        <v>ne</v>
      </c>
      <c r="BR2671" s="54" t="str">
        <f t="shared" si="587"/>
        <v>ne</v>
      </c>
      <c r="BS2671" s="54" t="str">
        <f t="shared" si="578"/>
        <v>ne</v>
      </c>
    </row>
    <row r="2672" spans="2:71" x14ac:dyDescent="0.2">
      <c r="B2672" s="54" t="e">
        <f>VLOOKUP(E2672,'VPS1'!$J$10:$J$29,1,FALSE)</f>
        <v>#N/A</v>
      </c>
      <c r="C2672" s="131" t="str">
        <f t="shared" si="579"/>
        <v/>
      </c>
      <c r="D2672" s="132"/>
      <c r="E2672" s="132"/>
      <c r="F2672" s="55"/>
      <c r="G2672" s="132"/>
      <c r="H2672" s="132"/>
      <c r="I2672" s="132"/>
      <c r="J2672" s="132"/>
      <c r="K2672" s="132"/>
      <c r="L2672" s="133"/>
      <c r="M2672" s="134"/>
      <c r="N2672" s="132"/>
      <c r="O2672" s="132"/>
      <c r="P2672" s="134" t="str">
        <f t="shared" si="580"/>
        <v>nepildyti</v>
      </c>
      <c r="Q2672" s="135" t="str">
        <f t="shared" si="58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88"/>
        <v>0</v>
      </c>
      <c r="BH2672" s="54">
        <f t="shared" si="581"/>
        <v>0</v>
      </c>
      <c r="BI2672" s="54">
        <f t="shared" si="576"/>
        <v>0</v>
      </c>
      <c r="BJ2672" s="54">
        <f t="shared" si="589"/>
        <v>0</v>
      </c>
      <c r="BK2672" s="54">
        <f t="shared" si="577"/>
        <v>0</v>
      </c>
      <c r="BL2672" s="54">
        <f t="shared" si="582"/>
        <v>0</v>
      </c>
      <c r="BM2672" s="54">
        <f t="shared" si="583"/>
        <v>0</v>
      </c>
      <c r="BN2672" s="54" t="str">
        <f t="shared" si="584"/>
        <v>ne</v>
      </c>
      <c r="BO2672" s="54" t="str">
        <f t="shared" si="585"/>
        <v>ne</v>
      </c>
      <c r="BP2672" s="54" t="str">
        <f t="shared" si="585"/>
        <v>ne</v>
      </c>
      <c r="BQ2672" s="54" t="str">
        <f t="shared" si="586"/>
        <v>ne</v>
      </c>
      <c r="BR2672" s="54" t="str">
        <f t="shared" si="587"/>
        <v>ne</v>
      </c>
      <c r="BS2672" s="54" t="str">
        <f t="shared" si="578"/>
        <v>ne</v>
      </c>
    </row>
    <row r="2673" spans="2:71" x14ac:dyDescent="0.2">
      <c r="B2673" s="54" t="e">
        <f>VLOOKUP(E2673,'VPS1'!$J$10:$J$29,1,FALSE)</f>
        <v>#N/A</v>
      </c>
      <c r="C2673" s="131" t="str">
        <f t="shared" si="579"/>
        <v/>
      </c>
      <c r="D2673" s="132"/>
      <c r="E2673" s="132"/>
      <c r="F2673" s="55"/>
      <c r="G2673" s="132"/>
      <c r="H2673" s="132"/>
      <c r="I2673" s="132"/>
      <c r="J2673" s="132"/>
      <c r="K2673" s="132"/>
      <c r="L2673" s="133"/>
      <c r="M2673" s="134"/>
      <c r="N2673" s="132"/>
      <c r="O2673" s="132"/>
      <c r="P2673" s="134" t="str">
        <f t="shared" si="580"/>
        <v>nepildyti</v>
      </c>
      <c r="Q2673" s="135" t="str">
        <f t="shared" si="58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88"/>
        <v>0</v>
      </c>
      <c r="BH2673" s="54">
        <f t="shared" si="581"/>
        <v>0</v>
      </c>
      <c r="BI2673" s="54">
        <f t="shared" si="576"/>
        <v>0</v>
      </c>
      <c r="BJ2673" s="54">
        <f t="shared" si="589"/>
        <v>0</v>
      </c>
      <c r="BK2673" s="54">
        <f t="shared" si="577"/>
        <v>0</v>
      </c>
      <c r="BL2673" s="54">
        <f t="shared" si="582"/>
        <v>0</v>
      </c>
      <c r="BM2673" s="54">
        <f t="shared" si="583"/>
        <v>0</v>
      </c>
      <c r="BN2673" s="54" t="str">
        <f t="shared" si="584"/>
        <v>ne</v>
      </c>
      <c r="BO2673" s="54" t="str">
        <f t="shared" si="585"/>
        <v>ne</v>
      </c>
      <c r="BP2673" s="54" t="str">
        <f t="shared" si="585"/>
        <v>ne</v>
      </c>
      <c r="BQ2673" s="54" t="str">
        <f t="shared" si="586"/>
        <v>ne</v>
      </c>
      <c r="BR2673" s="54" t="str">
        <f t="shared" si="587"/>
        <v>ne</v>
      </c>
      <c r="BS2673" s="54" t="str">
        <f t="shared" si="578"/>
        <v>ne</v>
      </c>
    </row>
    <row r="2674" spans="2:71" x14ac:dyDescent="0.2">
      <c r="B2674" s="54" t="e">
        <f>VLOOKUP(E2674,'VPS1'!$J$10:$J$29,1,FALSE)</f>
        <v>#N/A</v>
      </c>
      <c r="C2674" s="131" t="str">
        <f t="shared" si="579"/>
        <v/>
      </c>
      <c r="D2674" s="132"/>
      <c r="E2674" s="132"/>
      <c r="F2674" s="55"/>
      <c r="G2674" s="132"/>
      <c r="H2674" s="132"/>
      <c r="I2674" s="132"/>
      <c r="J2674" s="132"/>
      <c r="K2674" s="132"/>
      <c r="L2674" s="133"/>
      <c r="M2674" s="134"/>
      <c r="N2674" s="132"/>
      <c r="O2674" s="132"/>
      <c r="P2674" s="134" t="str">
        <f t="shared" si="580"/>
        <v>nepildyti</v>
      </c>
      <c r="Q2674" s="135" t="str">
        <f t="shared" si="58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88"/>
        <v>0</v>
      </c>
      <c r="BH2674" s="54">
        <f t="shared" si="581"/>
        <v>0</v>
      </c>
      <c r="BI2674" s="54">
        <f t="shared" si="576"/>
        <v>0</v>
      </c>
      <c r="BJ2674" s="54">
        <f t="shared" si="589"/>
        <v>0</v>
      </c>
      <c r="BK2674" s="54">
        <f t="shared" si="577"/>
        <v>0</v>
      </c>
      <c r="BL2674" s="54">
        <f t="shared" si="582"/>
        <v>0</v>
      </c>
      <c r="BM2674" s="54">
        <f t="shared" si="583"/>
        <v>0</v>
      </c>
      <c r="BN2674" s="54" t="str">
        <f t="shared" si="584"/>
        <v>ne</v>
      </c>
      <c r="BO2674" s="54" t="str">
        <f t="shared" si="585"/>
        <v>ne</v>
      </c>
      <c r="BP2674" s="54" t="str">
        <f t="shared" si="585"/>
        <v>ne</v>
      </c>
      <c r="BQ2674" s="54" t="str">
        <f t="shared" si="586"/>
        <v>ne</v>
      </c>
      <c r="BR2674" s="54" t="str">
        <f t="shared" si="587"/>
        <v>ne</v>
      </c>
      <c r="BS2674" s="54" t="str">
        <f t="shared" si="578"/>
        <v>ne</v>
      </c>
    </row>
    <row r="2675" spans="2:71" x14ac:dyDescent="0.2">
      <c r="B2675" s="54" t="e">
        <f>VLOOKUP(E2675,'VPS1'!$J$10:$J$29,1,FALSE)</f>
        <v>#N/A</v>
      </c>
      <c r="C2675" s="131" t="str">
        <f t="shared" si="579"/>
        <v/>
      </c>
      <c r="D2675" s="132"/>
      <c r="E2675" s="132"/>
      <c r="F2675" s="55"/>
      <c r="G2675" s="132"/>
      <c r="H2675" s="132"/>
      <c r="I2675" s="132"/>
      <c r="J2675" s="132"/>
      <c r="K2675" s="132"/>
      <c r="L2675" s="133"/>
      <c r="M2675" s="134"/>
      <c r="N2675" s="132"/>
      <c r="O2675" s="132"/>
      <c r="P2675" s="134" t="str">
        <f t="shared" si="580"/>
        <v>nepildyti</v>
      </c>
      <c r="Q2675" s="135" t="str">
        <f t="shared" si="58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88"/>
        <v>0</v>
      </c>
      <c r="BH2675" s="54">
        <f t="shared" si="581"/>
        <v>0</v>
      </c>
      <c r="BI2675" s="54">
        <f t="shared" si="576"/>
        <v>0</v>
      </c>
      <c r="BJ2675" s="54">
        <f t="shared" si="589"/>
        <v>0</v>
      </c>
      <c r="BK2675" s="54">
        <f t="shared" si="577"/>
        <v>0</v>
      </c>
      <c r="BL2675" s="54">
        <f t="shared" si="582"/>
        <v>0</v>
      </c>
      <c r="BM2675" s="54">
        <f t="shared" si="583"/>
        <v>0</v>
      </c>
      <c r="BN2675" s="54" t="str">
        <f t="shared" si="584"/>
        <v>ne</v>
      </c>
      <c r="BO2675" s="54" t="str">
        <f t="shared" si="585"/>
        <v>ne</v>
      </c>
      <c r="BP2675" s="54" t="str">
        <f t="shared" si="585"/>
        <v>ne</v>
      </c>
      <c r="BQ2675" s="54" t="str">
        <f t="shared" si="586"/>
        <v>ne</v>
      </c>
      <c r="BR2675" s="54" t="str">
        <f t="shared" si="587"/>
        <v>ne</v>
      </c>
      <c r="BS2675" s="54" t="str">
        <f t="shared" si="578"/>
        <v>ne</v>
      </c>
    </row>
    <row r="2676" spans="2:71" x14ac:dyDescent="0.2">
      <c r="B2676" s="54" t="e">
        <f>VLOOKUP(E2676,'VPS1'!$J$10:$J$29,1,FALSE)</f>
        <v>#N/A</v>
      </c>
      <c r="C2676" s="131" t="str">
        <f t="shared" si="579"/>
        <v/>
      </c>
      <c r="D2676" s="132"/>
      <c r="E2676" s="132"/>
      <c r="F2676" s="55"/>
      <c r="G2676" s="132"/>
      <c r="H2676" s="132"/>
      <c r="I2676" s="132"/>
      <c r="J2676" s="132"/>
      <c r="K2676" s="132"/>
      <c r="L2676" s="133"/>
      <c r="M2676" s="134"/>
      <c r="N2676" s="132"/>
      <c r="O2676" s="132"/>
      <c r="P2676" s="134" t="str">
        <f t="shared" si="580"/>
        <v>nepildyti</v>
      </c>
      <c r="Q2676" s="135" t="str">
        <f t="shared" si="58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88"/>
        <v>0</v>
      </c>
      <c r="BH2676" s="54">
        <f t="shared" si="581"/>
        <v>0</v>
      </c>
      <c r="BI2676" s="54">
        <f t="shared" si="576"/>
        <v>0</v>
      </c>
      <c r="BJ2676" s="54">
        <f t="shared" si="589"/>
        <v>0</v>
      </c>
      <c r="BK2676" s="54">
        <f t="shared" si="577"/>
        <v>0</v>
      </c>
      <c r="BL2676" s="54">
        <f t="shared" si="582"/>
        <v>0</v>
      </c>
      <c r="BM2676" s="54">
        <f t="shared" si="583"/>
        <v>0</v>
      </c>
      <c r="BN2676" s="54" t="str">
        <f t="shared" si="584"/>
        <v>ne</v>
      </c>
      <c r="BO2676" s="54" t="str">
        <f t="shared" si="585"/>
        <v>ne</v>
      </c>
      <c r="BP2676" s="54" t="str">
        <f t="shared" si="585"/>
        <v>ne</v>
      </c>
      <c r="BQ2676" s="54" t="str">
        <f t="shared" si="586"/>
        <v>ne</v>
      </c>
      <c r="BR2676" s="54" t="str">
        <f t="shared" si="587"/>
        <v>ne</v>
      </c>
      <c r="BS2676" s="54" t="str">
        <f t="shared" si="578"/>
        <v>ne</v>
      </c>
    </row>
    <row r="2677" spans="2:71" x14ac:dyDescent="0.2">
      <c r="B2677" s="54" t="e">
        <f>VLOOKUP(E2677,'VPS1'!$J$10:$J$29,1,FALSE)</f>
        <v>#N/A</v>
      </c>
      <c r="C2677" s="131" t="str">
        <f t="shared" si="579"/>
        <v/>
      </c>
      <c r="D2677" s="132"/>
      <c r="E2677" s="132"/>
      <c r="F2677" s="55"/>
      <c r="G2677" s="132"/>
      <c r="H2677" s="132"/>
      <c r="I2677" s="132"/>
      <c r="J2677" s="132"/>
      <c r="K2677" s="132"/>
      <c r="L2677" s="133"/>
      <c r="M2677" s="134"/>
      <c r="N2677" s="132"/>
      <c r="O2677" s="132"/>
      <c r="P2677" s="134" t="str">
        <f t="shared" si="580"/>
        <v>nepildyti</v>
      </c>
      <c r="Q2677" s="135" t="str">
        <f t="shared" si="58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88"/>
        <v>0</v>
      </c>
      <c r="BH2677" s="54">
        <f t="shared" si="581"/>
        <v>0</v>
      </c>
      <c r="BI2677" s="54">
        <f t="shared" si="576"/>
        <v>0</v>
      </c>
      <c r="BJ2677" s="54">
        <f t="shared" si="589"/>
        <v>0</v>
      </c>
      <c r="BK2677" s="54">
        <f t="shared" si="577"/>
        <v>0</v>
      </c>
      <c r="BL2677" s="54">
        <f t="shared" si="582"/>
        <v>0</v>
      </c>
      <c r="BM2677" s="54">
        <f t="shared" si="583"/>
        <v>0</v>
      </c>
      <c r="BN2677" s="54" t="str">
        <f t="shared" si="584"/>
        <v>ne</v>
      </c>
      <c r="BO2677" s="54" t="str">
        <f t="shared" si="585"/>
        <v>ne</v>
      </c>
      <c r="BP2677" s="54" t="str">
        <f t="shared" si="585"/>
        <v>ne</v>
      </c>
      <c r="BQ2677" s="54" t="str">
        <f t="shared" si="586"/>
        <v>ne</v>
      </c>
      <c r="BR2677" s="54" t="str">
        <f t="shared" si="587"/>
        <v>ne</v>
      </c>
      <c r="BS2677" s="54" t="str">
        <f t="shared" si="578"/>
        <v>ne</v>
      </c>
    </row>
    <row r="2678" spans="2:71" x14ac:dyDescent="0.2">
      <c r="B2678" s="54" t="e">
        <f>VLOOKUP(E2678,'VPS1'!$J$10:$J$29,1,FALSE)</f>
        <v>#N/A</v>
      </c>
      <c r="C2678" s="131" t="str">
        <f t="shared" si="579"/>
        <v/>
      </c>
      <c r="D2678" s="132"/>
      <c r="E2678" s="132"/>
      <c r="F2678" s="55"/>
      <c r="G2678" s="132"/>
      <c r="H2678" s="132"/>
      <c r="I2678" s="132"/>
      <c r="J2678" s="132"/>
      <c r="K2678" s="132"/>
      <c r="L2678" s="133"/>
      <c r="M2678" s="134"/>
      <c r="N2678" s="132"/>
      <c r="O2678" s="132"/>
      <c r="P2678" s="134" t="str">
        <f t="shared" si="580"/>
        <v>nepildyti</v>
      </c>
      <c r="Q2678" s="135" t="str">
        <f t="shared" si="58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88"/>
        <v>0</v>
      </c>
      <c r="BH2678" s="54">
        <f t="shared" si="581"/>
        <v>0</v>
      </c>
      <c r="BI2678" s="54">
        <f t="shared" si="576"/>
        <v>0</v>
      </c>
      <c r="BJ2678" s="54">
        <f t="shared" si="589"/>
        <v>0</v>
      </c>
      <c r="BK2678" s="54">
        <f t="shared" si="577"/>
        <v>0</v>
      </c>
      <c r="BL2678" s="54">
        <f t="shared" si="582"/>
        <v>0</v>
      </c>
      <c r="BM2678" s="54">
        <f t="shared" si="583"/>
        <v>0</v>
      </c>
      <c r="BN2678" s="54" t="str">
        <f t="shared" si="584"/>
        <v>ne</v>
      </c>
      <c r="BO2678" s="54" t="str">
        <f t="shared" si="585"/>
        <v>ne</v>
      </c>
      <c r="BP2678" s="54" t="str">
        <f t="shared" si="585"/>
        <v>ne</v>
      </c>
      <c r="BQ2678" s="54" t="str">
        <f t="shared" si="586"/>
        <v>ne</v>
      </c>
      <c r="BR2678" s="54" t="str">
        <f t="shared" si="587"/>
        <v>ne</v>
      </c>
      <c r="BS2678" s="54" t="str">
        <f t="shared" si="578"/>
        <v>ne</v>
      </c>
    </row>
    <row r="2679" spans="2:71" x14ac:dyDescent="0.2">
      <c r="B2679" s="54" t="e">
        <f>VLOOKUP(E2679,'VPS1'!$J$10:$J$29,1,FALSE)</f>
        <v>#N/A</v>
      </c>
      <c r="C2679" s="131" t="str">
        <f t="shared" si="579"/>
        <v/>
      </c>
      <c r="D2679" s="132"/>
      <c r="E2679" s="132"/>
      <c r="F2679" s="55"/>
      <c r="G2679" s="132"/>
      <c r="H2679" s="132"/>
      <c r="I2679" s="132"/>
      <c r="J2679" s="132"/>
      <c r="K2679" s="132"/>
      <c r="L2679" s="133"/>
      <c r="M2679" s="134"/>
      <c r="N2679" s="132"/>
      <c r="O2679" s="132"/>
      <c r="P2679" s="134" t="str">
        <f t="shared" si="580"/>
        <v>nepildyti</v>
      </c>
      <c r="Q2679" s="135" t="str">
        <f t="shared" si="58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88"/>
        <v>0</v>
      </c>
      <c r="BH2679" s="54">
        <f t="shared" si="581"/>
        <v>0</v>
      </c>
      <c r="BI2679" s="54">
        <f t="shared" si="576"/>
        <v>0</v>
      </c>
      <c r="BJ2679" s="54">
        <f t="shared" si="589"/>
        <v>0</v>
      </c>
      <c r="BK2679" s="54">
        <f t="shared" si="577"/>
        <v>0</v>
      </c>
      <c r="BL2679" s="54">
        <f t="shared" si="582"/>
        <v>0</v>
      </c>
      <c r="BM2679" s="54">
        <f t="shared" si="583"/>
        <v>0</v>
      </c>
      <c r="BN2679" s="54" t="str">
        <f t="shared" si="584"/>
        <v>ne</v>
      </c>
      <c r="BO2679" s="54" t="str">
        <f t="shared" si="585"/>
        <v>ne</v>
      </c>
      <c r="BP2679" s="54" t="str">
        <f t="shared" si="585"/>
        <v>ne</v>
      </c>
      <c r="BQ2679" s="54" t="str">
        <f t="shared" si="586"/>
        <v>ne</v>
      </c>
      <c r="BR2679" s="54" t="str">
        <f t="shared" si="587"/>
        <v>ne</v>
      </c>
      <c r="BS2679" s="54" t="str">
        <f t="shared" si="578"/>
        <v>ne</v>
      </c>
    </row>
    <row r="2680" spans="2:71" x14ac:dyDescent="0.2">
      <c r="B2680" s="54" t="e">
        <f>VLOOKUP(E2680,'VPS1'!$J$10:$J$29,1,FALSE)</f>
        <v>#N/A</v>
      </c>
      <c r="C2680" s="131" t="str">
        <f t="shared" si="579"/>
        <v/>
      </c>
      <c r="D2680" s="132"/>
      <c r="E2680" s="132"/>
      <c r="F2680" s="55"/>
      <c r="G2680" s="132"/>
      <c r="H2680" s="132"/>
      <c r="I2680" s="132"/>
      <c r="J2680" s="132"/>
      <c r="K2680" s="132"/>
      <c r="L2680" s="133"/>
      <c r="M2680" s="134"/>
      <c r="N2680" s="132"/>
      <c r="O2680" s="132"/>
      <c r="P2680" s="134" t="str">
        <f t="shared" si="580"/>
        <v>nepildyti</v>
      </c>
      <c r="Q2680" s="135" t="str">
        <f t="shared" si="58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88"/>
        <v>0</v>
      </c>
      <c r="BH2680" s="54">
        <f t="shared" si="581"/>
        <v>0</v>
      </c>
      <c r="BI2680" s="54">
        <f t="shared" si="576"/>
        <v>0</v>
      </c>
      <c r="BJ2680" s="54">
        <f t="shared" si="589"/>
        <v>0</v>
      </c>
      <c r="BK2680" s="54">
        <f t="shared" si="577"/>
        <v>0</v>
      </c>
      <c r="BL2680" s="54">
        <f t="shared" si="582"/>
        <v>0</v>
      </c>
      <c r="BM2680" s="54">
        <f t="shared" si="583"/>
        <v>0</v>
      </c>
      <c r="BN2680" s="54" t="str">
        <f t="shared" si="584"/>
        <v>ne</v>
      </c>
      <c r="BO2680" s="54" t="str">
        <f t="shared" si="585"/>
        <v>ne</v>
      </c>
      <c r="BP2680" s="54" t="str">
        <f t="shared" si="585"/>
        <v>ne</v>
      </c>
      <c r="BQ2680" s="54" t="str">
        <f t="shared" si="586"/>
        <v>ne</v>
      </c>
      <c r="BR2680" s="54" t="str">
        <f t="shared" si="587"/>
        <v>ne</v>
      </c>
      <c r="BS2680" s="54" t="str">
        <f t="shared" si="578"/>
        <v>ne</v>
      </c>
    </row>
    <row r="2681" spans="2:71" x14ac:dyDescent="0.2">
      <c r="B2681" s="54" t="e">
        <f>VLOOKUP(E2681,'VPS1'!$J$10:$J$29,1,FALSE)</f>
        <v>#N/A</v>
      </c>
      <c r="C2681" s="131" t="str">
        <f t="shared" si="579"/>
        <v/>
      </c>
      <c r="D2681" s="132"/>
      <c r="E2681" s="132"/>
      <c r="F2681" s="55"/>
      <c r="G2681" s="132"/>
      <c r="H2681" s="132"/>
      <c r="I2681" s="132"/>
      <c r="J2681" s="132"/>
      <c r="K2681" s="132"/>
      <c r="L2681" s="133"/>
      <c r="M2681" s="134"/>
      <c r="N2681" s="132"/>
      <c r="O2681" s="132"/>
      <c r="P2681" s="134" t="str">
        <f t="shared" si="580"/>
        <v>nepildyti</v>
      </c>
      <c r="Q2681" s="135" t="str">
        <f t="shared" si="58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88"/>
        <v>0</v>
      </c>
      <c r="BH2681" s="54">
        <f t="shared" si="581"/>
        <v>0</v>
      </c>
      <c r="BI2681" s="54">
        <f t="shared" si="576"/>
        <v>0</v>
      </c>
      <c r="BJ2681" s="54">
        <f t="shared" si="589"/>
        <v>0</v>
      </c>
      <c r="BK2681" s="54">
        <f t="shared" si="577"/>
        <v>0</v>
      </c>
      <c r="BL2681" s="54">
        <f t="shared" si="582"/>
        <v>0</v>
      </c>
      <c r="BM2681" s="54">
        <f t="shared" si="583"/>
        <v>0</v>
      </c>
      <c r="BN2681" s="54" t="str">
        <f t="shared" si="584"/>
        <v>ne</v>
      </c>
      <c r="BO2681" s="54" t="str">
        <f t="shared" si="585"/>
        <v>ne</v>
      </c>
      <c r="BP2681" s="54" t="str">
        <f t="shared" si="585"/>
        <v>ne</v>
      </c>
      <c r="BQ2681" s="54" t="str">
        <f t="shared" si="586"/>
        <v>ne</v>
      </c>
      <c r="BR2681" s="54" t="str">
        <f t="shared" si="587"/>
        <v>ne</v>
      </c>
      <c r="BS2681" s="54" t="str">
        <f t="shared" si="578"/>
        <v>ne</v>
      </c>
    </row>
    <row r="2682" spans="2:71" x14ac:dyDescent="0.2">
      <c r="B2682" s="54" t="e">
        <f>VLOOKUP(E2682,'VPS1'!$J$10:$J$29,1,FALSE)</f>
        <v>#N/A</v>
      </c>
      <c r="C2682" s="131" t="str">
        <f t="shared" si="579"/>
        <v/>
      </c>
      <c r="D2682" s="132"/>
      <c r="E2682" s="132"/>
      <c r="F2682" s="55"/>
      <c r="G2682" s="132"/>
      <c r="H2682" s="132"/>
      <c r="I2682" s="132"/>
      <c r="J2682" s="132"/>
      <c r="K2682" s="132"/>
      <c r="L2682" s="133"/>
      <c r="M2682" s="134"/>
      <c r="N2682" s="132"/>
      <c r="O2682" s="132"/>
      <c r="P2682" s="134" t="str">
        <f t="shared" si="580"/>
        <v>nepildyti</v>
      </c>
      <c r="Q2682" s="135" t="str">
        <f t="shared" si="58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88"/>
        <v>0</v>
      </c>
      <c r="BH2682" s="54">
        <f t="shared" si="581"/>
        <v>0</v>
      </c>
      <c r="BI2682" s="54">
        <f t="shared" si="576"/>
        <v>0</v>
      </c>
      <c r="BJ2682" s="54">
        <f t="shared" si="589"/>
        <v>0</v>
      </c>
      <c r="BK2682" s="54">
        <f t="shared" si="577"/>
        <v>0</v>
      </c>
      <c r="BL2682" s="54">
        <f t="shared" si="582"/>
        <v>0</v>
      </c>
      <c r="BM2682" s="54">
        <f t="shared" si="583"/>
        <v>0</v>
      </c>
      <c r="BN2682" s="54" t="str">
        <f t="shared" si="584"/>
        <v>ne</v>
      </c>
      <c r="BO2682" s="54" t="str">
        <f t="shared" si="585"/>
        <v>ne</v>
      </c>
      <c r="BP2682" s="54" t="str">
        <f t="shared" si="585"/>
        <v>ne</v>
      </c>
      <c r="BQ2682" s="54" t="str">
        <f t="shared" si="586"/>
        <v>ne</v>
      </c>
      <c r="BR2682" s="54" t="str">
        <f t="shared" si="587"/>
        <v>ne</v>
      </c>
      <c r="BS2682" s="54" t="str">
        <f t="shared" si="578"/>
        <v>ne</v>
      </c>
    </row>
    <row r="2683" spans="2:71" x14ac:dyDescent="0.2">
      <c r="B2683" s="54" t="e">
        <f>VLOOKUP(E2683,'VPS1'!$J$10:$J$29,1,FALSE)</f>
        <v>#N/A</v>
      </c>
      <c r="C2683" s="131" t="str">
        <f t="shared" si="579"/>
        <v/>
      </c>
      <c r="D2683" s="132"/>
      <c r="E2683" s="132"/>
      <c r="F2683" s="55"/>
      <c r="G2683" s="132"/>
      <c r="H2683" s="132"/>
      <c r="I2683" s="132"/>
      <c r="J2683" s="132"/>
      <c r="K2683" s="132"/>
      <c r="L2683" s="133"/>
      <c r="M2683" s="134"/>
      <c r="N2683" s="132"/>
      <c r="O2683" s="132"/>
      <c r="P2683" s="134" t="str">
        <f t="shared" si="580"/>
        <v>nepildyti</v>
      </c>
      <c r="Q2683" s="135" t="str">
        <f t="shared" si="58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88"/>
        <v>0</v>
      </c>
      <c r="BH2683" s="54">
        <f t="shared" si="581"/>
        <v>0</v>
      </c>
      <c r="BI2683" s="54">
        <f t="shared" si="576"/>
        <v>0</v>
      </c>
      <c r="BJ2683" s="54">
        <f t="shared" si="589"/>
        <v>0</v>
      </c>
      <c r="BK2683" s="54">
        <f t="shared" si="577"/>
        <v>0</v>
      </c>
      <c r="BL2683" s="54">
        <f t="shared" si="582"/>
        <v>0</v>
      </c>
      <c r="BM2683" s="54">
        <f t="shared" si="583"/>
        <v>0</v>
      </c>
      <c r="BN2683" s="54" t="str">
        <f t="shared" si="584"/>
        <v>ne</v>
      </c>
      <c r="BO2683" s="54" t="str">
        <f t="shared" si="585"/>
        <v>ne</v>
      </c>
      <c r="BP2683" s="54" t="str">
        <f t="shared" si="585"/>
        <v>ne</v>
      </c>
      <c r="BQ2683" s="54" t="str">
        <f t="shared" si="586"/>
        <v>ne</v>
      </c>
      <c r="BR2683" s="54" t="str">
        <f t="shared" si="587"/>
        <v>ne</v>
      </c>
      <c r="BS2683" s="54" t="str">
        <f t="shared" si="578"/>
        <v>ne</v>
      </c>
    </row>
    <row r="2684" spans="2:71" x14ac:dyDescent="0.2">
      <c r="B2684" s="54" t="e">
        <f>VLOOKUP(E2684,'VPS1'!$J$10:$J$29,1,FALSE)</f>
        <v>#N/A</v>
      </c>
      <c r="C2684" s="131" t="str">
        <f t="shared" si="579"/>
        <v/>
      </c>
      <c r="D2684" s="132"/>
      <c r="E2684" s="132"/>
      <c r="F2684" s="55"/>
      <c r="G2684" s="132"/>
      <c r="H2684" s="132"/>
      <c r="I2684" s="132"/>
      <c r="J2684" s="132"/>
      <c r="K2684" s="132"/>
      <c r="L2684" s="133"/>
      <c r="M2684" s="134"/>
      <c r="N2684" s="132"/>
      <c r="O2684" s="132"/>
      <c r="P2684" s="134" t="str">
        <f t="shared" si="580"/>
        <v>nepildyti</v>
      </c>
      <c r="Q2684" s="135" t="str">
        <f t="shared" si="58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88"/>
        <v>0</v>
      </c>
      <c r="BH2684" s="54">
        <f t="shared" si="581"/>
        <v>0</v>
      </c>
      <c r="BI2684" s="54">
        <f t="shared" si="576"/>
        <v>0</v>
      </c>
      <c r="BJ2684" s="54">
        <f t="shared" si="589"/>
        <v>0</v>
      </c>
      <c r="BK2684" s="54">
        <f t="shared" si="577"/>
        <v>0</v>
      </c>
      <c r="BL2684" s="54">
        <f t="shared" si="582"/>
        <v>0</v>
      </c>
      <c r="BM2684" s="54">
        <f t="shared" si="583"/>
        <v>0</v>
      </c>
      <c r="BN2684" s="54" t="str">
        <f t="shared" si="584"/>
        <v>ne</v>
      </c>
      <c r="BO2684" s="54" t="str">
        <f t="shared" si="585"/>
        <v>ne</v>
      </c>
      <c r="BP2684" s="54" t="str">
        <f t="shared" si="585"/>
        <v>ne</v>
      </c>
      <c r="BQ2684" s="54" t="str">
        <f t="shared" si="586"/>
        <v>ne</v>
      </c>
      <c r="BR2684" s="54" t="str">
        <f t="shared" si="587"/>
        <v>ne</v>
      </c>
      <c r="BS2684" s="54" t="str">
        <f t="shared" si="578"/>
        <v>ne</v>
      </c>
    </row>
    <row r="2685" spans="2:71" x14ac:dyDescent="0.2">
      <c r="B2685" s="54" t="e">
        <f>VLOOKUP(E2685,'VPS1'!$J$10:$J$29,1,FALSE)</f>
        <v>#N/A</v>
      </c>
      <c r="C2685" s="131" t="str">
        <f t="shared" si="579"/>
        <v/>
      </c>
      <c r="D2685" s="132"/>
      <c r="E2685" s="132"/>
      <c r="F2685" s="55"/>
      <c r="G2685" s="132"/>
      <c r="H2685" s="132"/>
      <c r="I2685" s="132"/>
      <c r="J2685" s="132"/>
      <c r="K2685" s="132"/>
      <c r="L2685" s="133"/>
      <c r="M2685" s="134"/>
      <c r="N2685" s="132"/>
      <c r="O2685" s="132"/>
      <c r="P2685" s="134" t="str">
        <f t="shared" si="580"/>
        <v>nepildyti</v>
      </c>
      <c r="Q2685" s="135" t="str">
        <f t="shared" si="58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88"/>
        <v>0</v>
      </c>
      <c r="BH2685" s="54">
        <f t="shared" si="581"/>
        <v>0</v>
      </c>
      <c r="BI2685" s="54">
        <f t="shared" si="576"/>
        <v>0</v>
      </c>
      <c r="BJ2685" s="54">
        <f t="shared" si="589"/>
        <v>0</v>
      </c>
      <c r="BK2685" s="54">
        <f t="shared" si="577"/>
        <v>0</v>
      </c>
      <c r="BL2685" s="54">
        <f t="shared" si="582"/>
        <v>0</v>
      </c>
      <c r="BM2685" s="54">
        <f t="shared" si="583"/>
        <v>0</v>
      </c>
      <c r="BN2685" s="54" t="str">
        <f t="shared" si="584"/>
        <v>ne</v>
      </c>
      <c r="BO2685" s="54" t="str">
        <f t="shared" si="585"/>
        <v>ne</v>
      </c>
      <c r="BP2685" s="54" t="str">
        <f t="shared" si="585"/>
        <v>ne</v>
      </c>
      <c r="BQ2685" s="54" t="str">
        <f t="shared" si="586"/>
        <v>ne</v>
      </c>
      <c r="BR2685" s="54" t="str">
        <f t="shared" si="587"/>
        <v>ne</v>
      </c>
      <c r="BS2685" s="54" t="str">
        <f t="shared" si="578"/>
        <v>ne</v>
      </c>
    </row>
    <row r="2686" spans="2:71" x14ac:dyDescent="0.2">
      <c r="B2686" s="54" t="e">
        <f>VLOOKUP(E2686,'VPS1'!$J$10:$J$29,1,FALSE)</f>
        <v>#N/A</v>
      </c>
      <c r="C2686" s="131" t="str">
        <f t="shared" si="579"/>
        <v/>
      </c>
      <c r="D2686" s="132"/>
      <c r="E2686" s="132"/>
      <c r="F2686" s="55"/>
      <c r="G2686" s="132"/>
      <c r="H2686" s="132"/>
      <c r="I2686" s="132"/>
      <c r="J2686" s="132"/>
      <c r="K2686" s="132"/>
      <c r="L2686" s="133"/>
      <c r="M2686" s="134"/>
      <c r="N2686" s="132"/>
      <c r="O2686" s="132"/>
      <c r="P2686" s="134" t="str">
        <f t="shared" si="580"/>
        <v>nepildyti</v>
      </c>
      <c r="Q2686" s="135" t="str">
        <f t="shared" si="58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88"/>
        <v>0</v>
      </c>
      <c r="BH2686" s="54">
        <f t="shared" si="581"/>
        <v>0</v>
      </c>
      <c r="BI2686" s="54">
        <f t="shared" si="576"/>
        <v>0</v>
      </c>
      <c r="BJ2686" s="54">
        <f t="shared" si="589"/>
        <v>0</v>
      </c>
      <c r="BK2686" s="54">
        <f t="shared" si="577"/>
        <v>0</v>
      </c>
      <c r="BL2686" s="54">
        <f t="shared" si="582"/>
        <v>0</v>
      </c>
      <c r="BM2686" s="54">
        <f t="shared" si="583"/>
        <v>0</v>
      </c>
      <c r="BN2686" s="54" t="str">
        <f t="shared" si="584"/>
        <v>ne</v>
      </c>
      <c r="BO2686" s="54" t="str">
        <f t="shared" si="585"/>
        <v>ne</v>
      </c>
      <c r="BP2686" s="54" t="str">
        <f t="shared" si="585"/>
        <v>ne</v>
      </c>
      <c r="BQ2686" s="54" t="str">
        <f t="shared" si="586"/>
        <v>ne</v>
      </c>
      <c r="BR2686" s="54" t="str">
        <f t="shared" si="587"/>
        <v>ne</v>
      </c>
      <c r="BS2686" s="54" t="str">
        <f t="shared" si="578"/>
        <v>ne</v>
      </c>
    </row>
    <row r="2687" spans="2:71" x14ac:dyDescent="0.2">
      <c r="B2687" s="54" t="e">
        <f>VLOOKUP(E2687,'VPS1'!$J$10:$J$29,1,FALSE)</f>
        <v>#N/A</v>
      </c>
      <c r="C2687" s="131" t="str">
        <f t="shared" si="579"/>
        <v/>
      </c>
      <c r="D2687" s="132"/>
      <c r="E2687" s="132"/>
      <c r="F2687" s="55"/>
      <c r="G2687" s="132"/>
      <c r="H2687" s="132"/>
      <c r="I2687" s="132"/>
      <c r="J2687" s="132"/>
      <c r="K2687" s="132"/>
      <c r="L2687" s="133"/>
      <c r="M2687" s="134"/>
      <c r="N2687" s="132"/>
      <c r="O2687" s="132"/>
      <c r="P2687" s="134" t="str">
        <f t="shared" si="580"/>
        <v>nepildyti</v>
      </c>
      <c r="Q2687" s="135" t="str">
        <f t="shared" si="58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88"/>
        <v>0</v>
      </c>
      <c r="BH2687" s="54">
        <f t="shared" si="581"/>
        <v>0</v>
      </c>
      <c r="BI2687" s="54">
        <f t="shared" si="576"/>
        <v>0</v>
      </c>
      <c r="BJ2687" s="54">
        <f t="shared" si="589"/>
        <v>0</v>
      </c>
      <c r="BK2687" s="54">
        <f t="shared" si="577"/>
        <v>0</v>
      </c>
      <c r="BL2687" s="54">
        <f t="shared" si="582"/>
        <v>0</v>
      </c>
      <c r="BM2687" s="54">
        <f t="shared" si="583"/>
        <v>0</v>
      </c>
      <c r="BN2687" s="54" t="str">
        <f t="shared" si="584"/>
        <v>ne</v>
      </c>
      <c r="BO2687" s="54" t="str">
        <f t="shared" si="585"/>
        <v>ne</v>
      </c>
      <c r="BP2687" s="54" t="str">
        <f t="shared" si="585"/>
        <v>ne</v>
      </c>
      <c r="BQ2687" s="54" t="str">
        <f t="shared" si="586"/>
        <v>ne</v>
      </c>
      <c r="BR2687" s="54" t="str">
        <f t="shared" si="587"/>
        <v>ne</v>
      </c>
      <c r="BS2687" s="54" t="str">
        <f t="shared" si="578"/>
        <v>ne</v>
      </c>
    </row>
    <row r="2688" spans="2:71" x14ac:dyDescent="0.2">
      <c r="B2688" s="54" t="e">
        <f>VLOOKUP(E2688,'VPS1'!$J$10:$J$29,1,FALSE)</f>
        <v>#N/A</v>
      </c>
      <c r="C2688" s="131" t="str">
        <f t="shared" si="579"/>
        <v/>
      </c>
      <c r="D2688" s="132"/>
      <c r="E2688" s="132"/>
      <c r="F2688" s="55"/>
      <c r="G2688" s="132"/>
      <c r="H2688" s="132"/>
      <c r="I2688" s="132"/>
      <c r="J2688" s="132"/>
      <c r="K2688" s="132"/>
      <c r="L2688" s="133"/>
      <c r="M2688" s="134"/>
      <c r="N2688" s="132"/>
      <c r="O2688" s="132"/>
      <c r="P2688" s="134" t="str">
        <f t="shared" si="580"/>
        <v>nepildyti</v>
      </c>
      <c r="Q2688" s="135" t="str">
        <f t="shared" si="58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88"/>
        <v>0</v>
      </c>
      <c r="BH2688" s="54">
        <f t="shared" si="581"/>
        <v>0</v>
      </c>
      <c r="BI2688" s="54">
        <f t="shared" si="576"/>
        <v>0</v>
      </c>
      <c r="BJ2688" s="54">
        <f t="shared" si="589"/>
        <v>0</v>
      </c>
      <c r="BK2688" s="54">
        <f t="shared" si="577"/>
        <v>0</v>
      </c>
      <c r="BL2688" s="54">
        <f t="shared" si="582"/>
        <v>0</v>
      </c>
      <c r="BM2688" s="54">
        <f t="shared" si="583"/>
        <v>0</v>
      </c>
      <c r="BN2688" s="54" t="str">
        <f t="shared" si="584"/>
        <v>ne</v>
      </c>
      <c r="BO2688" s="54" t="str">
        <f t="shared" si="585"/>
        <v>ne</v>
      </c>
      <c r="BP2688" s="54" t="str">
        <f t="shared" si="585"/>
        <v>ne</v>
      </c>
      <c r="BQ2688" s="54" t="str">
        <f t="shared" si="586"/>
        <v>ne</v>
      </c>
      <c r="BR2688" s="54" t="str">
        <f t="shared" si="587"/>
        <v>ne</v>
      </c>
      <c r="BS2688" s="54" t="str">
        <f t="shared" si="578"/>
        <v>ne</v>
      </c>
    </row>
    <row r="2689" spans="2:71" x14ac:dyDescent="0.2">
      <c r="B2689" s="54" t="e">
        <f>VLOOKUP(E2689,'VPS1'!$J$10:$J$29,1,FALSE)</f>
        <v>#N/A</v>
      </c>
      <c r="C2689" s="131" t="str">
        <f t="shared" si="579"/>
        <v/>
      </c>
      <c r="D2689" s="132"/>
      <c r="E2689" s="132"/>
      <c r="F2689" s="55"/>
      <c r="G2689" s="132"/>
      <c r="H2689" s="132"/>
      <c r="I2689" s="132"/>
      <c r="J2689" s="132"/>
      <c r="K2689" s="132"/>
      <c r="L2689" s="133"/>
      <c r="M2689" s="134"/>
      <c r="N2689" s="132"/>
      <c r="O2689" s="132"/>
      <c r="P2689" s="134" t="str">
        <f t="shared" si="580"/>
        <v>nepildyti</v>
      </c>
      <c r="Q2689" s="135" t="str">
        <f t="shared" si="58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88"/>
        <v>0</v>
      </c>
      <c r="BH2689" s="54">
        <f t="shared" si="581"/>
        <v>0</v>
      </c>
      <c r="BI2689" s="54">
        <f t="shared" si="576"/>
        <v>0</v>
      </c>
      <c r="BJ2689" s="54">
        <f t="shared" si="589"/>
        <v>0</v>
      </c>
      <c r="BK2689" s="54">
        <f t="shared" si="577"/>
        <v>0</v>
      </c>
      <c r="BL2689" s="54">
        <f t="shared" si="582"/>
        <v>0</v>
      </c>
      <c r="BM2689" s="54">
        <f t="shared" si="583"/>
        <v>0</v>
      </c>
      <c r="BN2689" s="54" t="str">
        <f t="shared" si="584"/>
        <v>ne</v>
      </c>
      <c r="BO2689" s="54" t="str">
        <f t="shared" si="585"/>
        <v>ne</v>
      </c>
      <c r="BP2689" s="54" t="str">
        <f t="shared" si="585"/>
        <v>ne</v>
      </c>
      <c r="BQ2689" s="54" t="str">
        <f t="shared" si="586"/>
        <v>ne</v>
      </c>
      <c r="BR2689" s="54" t="str">
        <f t="shared" si="587"/>
        <v>ne</v>
      </c>
      <c r="BS2689" s="54" t="str">
        <f t="shared" si="578"/>
        <v>ne</v>
      </c>
    </row>
    <row r="2690" spans="2:71" x14ac:dyDescent="0.2">
      <c r="B2690" s="54" t="e">
        <f>VLOOKUP(E2690,'VPS1'!$J$10:$J$29,1,FALSE)</f>
        <v>#N/A</v>
      </c>
      <c r="C2690" s="131" t="str">
        <f t="shared" si="579"/>
        <v/>
      </c>
      <c r="D2690" s="132"/>
      <c r="E2690" s="132"/>
      <c r="F2690" s="55"/>
      <c r="G2690" s="132"/>
      <c r="H2690" s="132"/>
      <c r="I2690" s="132"/>
      <c r="J2690" s="132"/>
      <c r="K2690" s="132"/>
      <c r="L2690" s="133"/>
      <c r="M2690" s="134"/>
      <c r="N2690" s="132"/>
      <c r="O2690" s="132"/>
      <c r="P2690" s="134" t="str">
        <f t="shared" si="580"/>
        <v>nepildyti</v>
      </c>
      <c r="Q2690" s="135" t="str">
        <f t="shared" si="58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88"/>
        <v>0</v>
      </c>
      <c r="BH2690" s="54">
        <f t="shared" si="581"/>
        <v>0</v>
      </c>
      <c r="BI2690" s="54">
        <f t="shared" si="576"/>
        <v>0</v>
      </c>
      <c r="BJ2690" s="54">
        <f t="shared" si="589"/>
        <v>0</v>
      </c>
      <c r="BK2690" s="54">
        <f t="shared" si="577"/>
        <v>0</v>
      </c>
      <c r="BL2690" s="54">
        <f t="shared" si="582"/>
        <v>0</v>
      </c>
      <c r="BM2690" s="54">
        <f t="shared" si="583"/>
        <v>0</v>
      </c>
      <c r="BN2690" s="54" t="str">
        <f t="shared" si="584"/>
        <v>ne</v>
      </c>
      <c r="BO2690" s="54" t="str">
        <f t="shared" si="585"/>
        <v>ne</v>
      </c>
      <c r="BP2690" s="54" t="str">
        <f t="shared" si="585"/>
        <v>ne</v>
      </c>
      <c r="BQ2690" s="54" t="str">
        <f t="shared" si="586"/>
        <v>ne</v>
      </c>
      <c r="BR2690" s="54" t="str">
        <f t="shared" si="587"/>
        <v>ne</v>
      </c>
      <c r="BS2690" s="54" t="str">
        <f t="shared" si="578"/>
        <v>ne</v>
      </c>
    </row>
    <row r="2691" spans="2:71" x14ac:dyDescent="0.2">
      <c r="B2691" s="54" t="e">
        <f>VLOOKUP(E2691,'VPS1'!$J$10:$J$29,1,FALSE)</f>
        <v>#N/A</v>
      </c>
      <c r="C2691" s="131" t="str">
        <f t="shared" si="579"/>
        <v/>
      </c>
      <c r="D2691" s="132"/>
      <c r="E2691" s="132"/>
      <c r="F2691" s="55"/>
      <c r="G2691" s="132"/>
      <c r="H2691" s="132"/>
      <c r="I2691" s="132"/>
      <c r="J2691" s="132"/>
      <c r="K2691" s="132"/>
      <c r="L2691" s="133"/>
      <c r="M2691" s="134"/>
      <c r="N2691" s="132"/>
      <c r="O2691" s="132"/>
      <c r="P2691" s="134" t="str">
        <f t="shared" si="580"/>
        <v>nepildyti</v>
      </c>
      <c r="Q2691" s="135" t="str">
        <f t="shared" si="58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88"/>
        <v>0</v>
      </c>
      <c r="BH2691" s="54">
        <f t="shared" si="581"/>
        <v>0</v>
      </c>
      <c r="BI2691" s="54">
        <f t="shared" si="576"/>
        <v>0</v>
      </c>
      <c r="BJ2691" s="54">
        <f t="shared" si="589"/>
        <v>0</v>
      </c>
      <c r="BK2691" s="54">
        <f t="shared" si="577"/>
        <v>0</v>
      </c>
      <c r="BL2691" s="54">
        <f t="shared" si="582"/>
        <v>0</v>
      </c>
      <c r="BM2691" s="54">
        <f t="shared" si="583"/>
        <v>0</v>
      </c>
      <c r="BN2691" s="54" t="str">
        <f t="shared" si="584"/>
        <v>ne</v>
      </c>
      <c r="BO2691" s="54" t="str">
        <f t="shared" si="585"/>
        <v>ne</v>
      </c>
      <c r="BP2691" s="54" t="str">
        <f t="shared" si="585"/>
        <v>ne</v>
      </c>
      <c r="BQ2691" s="54" t="str">
        <f t="shared" si="586"/>
        <v>ne</v>
      </c>
      <c r="BR2691" s="54" t="str">
        <f t="shared" si="587"/>
        <v>ne</v>
      </c>
      <c r="BS2691" s="54" t="str">
        <f t="shared" si="578"/>
        <v>ne</v>
      </c>
    </row>
    <row r="2692" spans="2:71" x14ac:dyDescent="0.2">
      <c r="B2692" s="54" t="e">
        <f>VLOOKUP(E2692,'VPS1'!$J$10:$J$29,1,FALSE)</f>
        <v>#N/A</v>
      </c>
      <c r="C2692" s="131" t="str">
        <f t="shared" si="579"/>
        <v/>
      </c>
      <c r="D2692" s="132"/>
      <c r="E2692" s="132"/>
      <c r="F2692" s="55"/>
      <c r="G2692" s="132"/>
      <c r="H2692" s="132"/>
      <c r="I2692" s="132"/>
      <c r="J2692" s="132"/>
      <c r="K2692" s="132"/>
      <c r="L2692" s="133"/>
      <c r="M2692" s="134"/>
      <c r="N2692" s="132"/>
      <c r="O2692" s="132"/>
      <c r="P2692" s="134" t="str">
        <f t="shared" si="580"/>
        <v>nepildyti</v>
      </c>
      <c r="Q2692" s="135" t="str">
        <f t="shared" si="58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88"/>
        <v>0</v>
      </c>
      <c r="BH2692" s="54">
        <f t="shared" si="581"/>
        <v>0</v>
      </c>
      <c r="BI2692" s="54">
        <f t="shared" si="576"/>
        <v>0</v>
      </c>
      <c r="BJ2692" s="54">
        <f t="shared" si="589"/>
        <v>0</v>
      </c>
      <c r="BK2692" s="54">
        <f t="shared" si="577"/>
        <v>0</v>
      </c>
      <c r="BL2692" s="54">
        <f t="shared" si="582"/>
        <v>0</v>
      </c>
      <c r="BM2692" s="54">
        <f t="shared" si="583"/>
        <v>0</v>
      </c>
      <c r="BN2692" s="54" t="str">
        <f t="shared" si="584"/>
        <v>ne</v>
      </c>
      <c r="BO2692" s="54" t="str">
        <f t="shared" si="585"/>
        <v>ne</v>
      </c>
      <c r="BP2692" s="54" t="str">
        <f t="shared" si="585"/>
        <v>ne</v>
      </c>
      <c r="BQ2692" s="54" t="str">
        <f t="shared" si="586"/>
        <v>ne</v>
      </c>
      <c r="BR2692" s="54" t="str">
        <f t="shared" si="587"/>
        <v>ne</v>
      </c>
      <c r="BS2692" s="54" t="str">
        <f t="shared" si="578"/>
        <v>ne</v>
      </c>
    </row>
    <row r="2693" spans="2:71" x14ac:dyDescent="0.2">
      <c r="B2693" s="54" t="e">
        <f>VLOOKUP(E2693,'VPS1'!$J$10:$J$29,1,FALSE)</f>
        <v>#N/A</v>
      </c>
      <c r="C2693" s="131" t="str">
        <f t="shared" si="579"/>
        <v/>
      </c>
      <c r="D2693" s="132"/>
      <c r="E2693" s="132"/>
      <c r="F2693" s="55"/>
      <c r="G2693" s="132"/>
      <c r="H2693" s="132"/>
      <c r="I2693" s="132"/>
      <c r="J2693" s="132"/>
      <c r="K2693" s="132"/>
      <c r="L2693" s="133"/>
      <c r="M2693" s="134"/>
      <c r="N2693" s="132"/>
      <c r="O2693" s="132"/>
      <c r="P2693" s="134" t="str">
        <f t="shared" si="580"/>
        <v>nepildyti</v>
      </c>
      <c r="Q2693" s="135" t="str">
        <f t="shared" si="58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88"/>
        <v>0</v>
      </c>
      <c r="BH2693" s="54">
        <f t="shared" si="581"/>
        <v>0</v>
      </c>
      <c r="BI2693" s="54">
        <f t="shared" si="576"/>
        <v>0</v>
      </c>
      <c r="BJ2693" s="54">
        <f t="shared" si="589"/>
        <v>0</v>
      </c>
      <c r="BK2693" s="54">
        <f t="shared" si="577"/>
        <v>0</v>
      </c>
      <c r="BL2693" s="54">
        <f t="shared" si="582"/>
        <v>0</v>
      </c>
      <c r="BM2693" s="54">
        <f t="shared" si="583"/>
        <v>0</v>
      </c>
      <c r="BN2693" s="54" t="str">
        <f t="shared" si="584"/>
        <v>ne</v>
      </c>
      <c r="BO2693" s="54" t="str">
        <f t="shared" si="585"/>
        <v>ne</v>
      </c>
      <c r="BP2693" s="54" t="str">
        <f t="shared" si="585"/>
        <v>ne</v>
      </c>
      <c r="BQ2693" s="54" t="str">
        <f t="shared" si="586"/>
        <v>ne</v>
      </c>
      <c r="BR2693" s="54" t="str">
        <f t="shared" si="587"/>
        <v>ne</v>
      </c>
      <c r="BS2693" s="54" t="str">
        <f t="shared" si="578"/>
        <v>ne</v>
      </c>
    </row>
    <row r="2694" spans="2:71" x14ac:dyDescent="0.2">
      <c r="B2694" s="54" t="e">
        <f>VLOOKUP(E2694,'VPS1'!$J$10:$J$29,1,FALSE)</f>
        <v>#N/A</v>
      </c>
      <c r="C2694" s="131" t="str">
        <f t="shared" si="579"/>
        <v/>
      </c>
      <c r="D2694" s="132"/>
      <c r="E2694" s="132"/>
      <c r="F2694" s="55"/>
      <c r="G2694" s="132"/>
      <c r="H2694" s="132"/>
      <c r="I2694" s="132"/>
      <c r="J2694" s="132"/>
      <c r="K2694" s="132"/>
      <c r="L2694" s="133"/>
      <c r="M2694" s="134"/>
      <c r="N2694" s="132"/>
      <c r="O2694" s="132"/>
      <c r="P2694" s="134" t="str">
        <f t="shared" si="580"/>
        <v>nepildyti</v>
      </c>
      <c r="Q2694" s="135" t="str">
        <f t="shared" si="58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88"/>
        <v>0</v>
      </c>
      <c r="BH2694" s="54">
        <f t="shared" si="581"/>
        <v>0</v>
      </c>
      <c r="BI2694" s="54">
        <f t="shared" si="576"/>
        <v>0</v>
      </c>
      <c r="BJ2694" s="54">
        <f t="shared" si="589"/>
        <v>0</v>
      </c>
      <c r="BK2694" s="54">
        <f t="shared" si="577"/>
        <v>0</v>
      </c>
      <c r="BL2694" s="54">
        <f t="shared" si="582"/>
        <v>0</v>
      </c>
      <c r="BM2694" s="54">
        <f t="shared" si="583"/>
        <v>0</v>
      </c>
      <c r="BN2694" s="54" t="str">
        <f t="shared" si="584"/>
        <v>ne</v>
      </c>
      <c r="BO2694" s="54" t="str">
        <f t="shared" si="585"/>
        <v>ne</v>
      </c>
      <c r="BP2694" s="54" t="str">
        <f t="shared" si="585"/>
        <v>ne</v>
      </c>
      <c r="BQ2694" s="54" t="str">
        <f t="shared" si="586"/>
        <v>ne</v>
      </c>
      <c r="BR2694" s="54" t="str">
        <f t="shared" si="587"/>
        <v>ne</v>
      </c>
      <c r="BS2694" s="54" t="str">
        <f t="shared" si="578"/>
        <v>ne</v>
      </c>
    </row>
    <row r="2695" spans="2:71" x14ac:dyDescent="0.2">
      <c r="B2695" s="54" t="e">
        <f>VLOOKUP(E2695,'VPS1'!$J$10:$J$29,1,FALSE)</f>
        <v>#N/A</v>
      </c>
      <c r="C2695" s="131" t="str">
        <f t="shared" si="579"/>
        <v/>
      </c>
      <c r="D2695" s="132"/>
      <c r="E2695" s="132"/>
      <c r="F2695" s="55"/>
      <c r="G2695" s="132"/>
      <c r="H2695" s="132"/>
      <c r="I2695" s="132"/>
      <c r="J2695" s="132"/>
      <c r="K2695" s="132"/>
      <c r="L2695" s="133"/>
      <c r="M2695" s="134"/>
      <c r="N2695" s="132"/>
      <c r="O2695" s="132"/>
      <c r="P2695" s="134" t="str">
        <f t="shared" si="580"/>
        <v>nepildyti</v>
      </c>
      <c r="Q2695" s="135" t="str">
        <f t="shared" si="580"/>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88"/>
        <v>0</v>
      </c>
      <c r="BH2695" s="54">
        <f t="shared" si="581"/>
        <v>0</v>
      </c>
      <c r="BI2695" s="54">
        <f t="shared" si="576"/>
        <v>0</v>
      </c>
      <c r="BJ2695" s="54">
        <f t="shared" si="589"/>
        <v>0</v>
      </c>
      <c r="BK2695" s="54">
        <f t="shared" si="577"/>
        <v>0</v>
      </c>
      <c r="BL2695" s="54">
        <f t="shared" si="582"/>
        <v>0</v>
      </c>
      <c r="BM2695" s="54">
        <f t="shared" si="583"/>
        <v>0</v>
      </c>
      <c r="BN2695" s="54" t="str">
        <f t="shared" si="584"/>
        <v>ne</v>
      </c>
      <c r="BO2695" s="54" t="str">
        <f t="shared" si="585"/>
        <v>ne</v>
      </c>
      <c r="BP2695" s="54" t="str">
        <f t="shared" si="585"/>
        <v>ne</v>
      </c>
      <c r="BQ2695" s="54" t="str">
        <f t="shared" si="586"/>
        <v>ne</v>
      </c>
      <c r="BR2695" s="54" t="str">
        <f t="shared" si="587"/>
        <v>ne</v>
      </c>
      <c r="BS2695" s="54" t="str">
        <f t="shared" si="578"/>
        <v>ne</v>
      </c>
    </row>
    <row r="2696" spans="2:71" x14ac:dyDescent="0.2">
      <c r="B2696" s="54" t="e">
        <f>VLOOKUP(E2696,'VPS1'!$J$10:$J$29,1,FALSE)</f>
        <v>#N/A</v>
      </c>
      <c r="C2696" s="131" t="str">
        <f t="shared" si="579"/>
        <v/>
      </c>
      <c r="D2696" s="132"/>
      <c r="E2696" s="132"/>
      <c r="F2696" s="55"/>
      <c r="G2696" s="132"/>
      <c r="H2696" s="132"/>
      <c r="I2696" s="132"/>
      <c r="J2696" s="132"/>
      <c r="K2696" s="132"/>
      <c r="L2696" s="133"/>
      <c r="M2696" s="134"/>
      <c r="N2696" s="132"/>
      <c r="O2696" s="132"/>
      <c r="P2696" s="134" t="str">
        <f t="shared" si="580"/>
        <v>nepildyti</v>
      </c>
      <c r="Q2696" s="135" t="str">
        <f t="shared" si="580"/>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88"/>
        <v>0</v>
      </c>
      <c r="BH2696" s="54">
        <f t="shared" si="581"/>
        <v>0</v>
      </c>
      <c r="BI2696" s="54">
        <f t="shared" si="576"/>
        <v>0</v>
      </c>
      <c r="BJ2696" s="54">
        <f t="shared" si="589"/>
        <v>0</v>
      </c>
      <c r="BK2696" s="54">
        <f t="shared" si="577"/>
        <v>0</v>
      </c>
      <c r="BL2696" s="54">
        <f t="shared" si="582"/>
        <v>0</v>
      </c>
      <c r="BM2696" s="54">
        <f t="shared" si="583"/>
        <v>0</v>
      </c>
      <c r="BN2696" s="54" t="str">
        <f t="shared" si="584"/>
        <v>ne</v>
      </c>
      <c r="BO2696" s="54" t="str">
        <f t="shared" si="585"/>
        <v>ne</v>
      </c>
      <c r="BP2696" s="54" t="str">
        <f t="shared" si="585"/>
        <v>ne</v>
      </c>
      <c r="BQ2696" s="54" t="str">
        <f t="shared" si="586"/>
        <v>ne</v>
      </c>
      <c r="BR2696" s="54" t="str">
        <f t="shared" si="587"/>
        <v>ne</v>
      </c>
      <c r="BS2696" s="54" t="str">
        <f t="shared" si="578"/>
        <v>ne</v>
      </c>
    </row>
    <row r="2697" spans="2:71" x14ac:dyDescent="0.2">
      <c r="B2697" s="54" t="e">
        <f>VLOOKUP(E2697,'VPS1'!$J$10:$J$29,1,FALSE)</f>
        <v>#N/A</v>
      </c>
      <c r="C2697" s="131" t="str">
        <f t="shared" si="579"/>
        <v/>
      </c>
      <c r="D2697" s="132"/>
      <c r="E2697" s="132"/>
      <c r="F2697" s="55"/>
      <c r="G2697" s="132"/>
      <c r="H2697" s="132"/>
      <c r="I2697" s="132"/>
      <c r="J2697" s="132"/>
      <c r="K2697" s="132"/>
      <c r="L2697" s="133"/>
      <c r="M2697" s="134"/>
      <c r="N2697" s="132"/>
      <c r="O2697" s="132"/>
      <c r="P2697" s="134" t="str">
        <f t="shared" si="580"/>
        <v>nepildyti</v>
      </c>
      <c r="Q2697" s="135" t="str">
        <f t="shared" si="580"/>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88"/>
        <v>0</v>
      </c>
      <c r="BH2697" s="54">
        <f t="shared" si="581"/>
        <v>0</v>
      </c>
      <c r="BI2697" s="54">
        <f t="shared" si="576"/>
        <v>0</v>
      </c>
      <c r="BJ2697" s="54">
        <f t="shared" si="589"/>
        <v>0</v>
      </c>
      <c r="BK2697" s="54">
        <f t="shared" si="577"/>
        <v>0</v>
      </c>
      <c r="BL2697" s="54">
        <f t="shared" si="582"/>
        <v>0</v>
      </c>
      <c r="BM2697" s="54">
        <f t="shared" si="583"/>
        <v>0</v>
      </c>
      <c r="BN2697" s="54" t="str">
        <f t="shared" si="584"/>
        <v>ne</v>
      </c>
      <c r="BO2697" s="54" t="str">
        <f t="shared" si="585"/>
        <v>ne</v>
      </c>
      <c r="BP2697" s="54" t="str">
        <f t="shared" si="585"/>
        <v>ne</v>
      </c>
      <c r="BQ2697" s="54" t="str">
        <f t="shared" si="586"/>
        <v>ne</v>
      </c>
      <c r="BR2697" s="54" t="str">
        <f t="shared" si="587"/>
        <v>ne</v>
      </c>
      <c r="BS2697" s="54" t="str">
        <f t="shared" si="578"/>
        <v>ne</v>
      </c>
    </row>
    <row r="2698" spans="2:71" x14ac:dyDescent="0.2">
      <c r="B2698" s="54" t="e">
        <f>VLOOKUP(E2698,'VPS1'!$J$10:$J$29,1,FALSE)</f>
        <v>#N/A</v>
      </c>
      <c r="C2698" s="131" t="str">
        <f t="shared" si="579"/>
        <v/>
      </c>
      <c r="D2698" s="132"/>
      <c r="E2698" s="132"/>
      <c r="F2698" s="55"/>
      <c r="G2698" s="132"/>
      <c r="H2698" s="132"/>
      <c r="I2698" s="132"/>
      <c r="J2698" s="132"/>
      <c r="K2698" s="132"/>
      <c r="L2698" s="133"/>
      <c r="M2698" s="134"/>
      <c r="N2698" s="132"/>
      <c r="O2698" s="132"/>
      <c r="P2698" s="134" t="str">
        <f t="shared" si="580"/>
        <v>nepildyti</v>
      </c>
      <c r="Q2698" s="135" t="str">
        <f t="shared" si="580"/>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88"/>
        <v>0</v>
      </c>
      <c r="BH2698" s="54">
        <f t="shared" si="581"/>
        <v>0</v>
      </c>
      <c r="BI2698" s="54">
        <f t="shared" ref="BI2698:BI2761" si="590">IF($AH2698&gt;0,YEAR($AH2698),)</f>
        <v>0</v>
      </c>
      <c r="BJ2698" s="54">
        <f t="shared" si="589"/>
        <v>0</v>
      </c>
      <c r="BK2698" s="54">
        <f t="shared" ref="BK2698:BK2761" si="591">IF($AJ2698&gt;0,YEAR($AJ2698),)</f>
        <v>0</v>
      </c>
      <c r="BL2698" s="54">
        <f t="shared" si="582"/>
        <v>0</v>
      </c>
      <c r="BM2698" s="54">
        <f t="shared" si="583"/>
        <v>0</v>
      </c>
      <c r="BN2698" s="54" t="str">
        <f t="shared" si="584"/>
        <v>ne</v>
      </c>
      <c r="BO2698" s="54" t="str">
        <f t="shared" si="585"/>
        <v>ne</v>
      </c>
      <c r="BP2698" s="54" t="str">
        <f t="shared" si="585"/>
        <v>ne</v>
      </c>
      <c r="BQ2698" s="54" t="str">
        <f t="shared" si="586"/>
        <v>ne</v>
      </c>
      <c r="BR2698" s="54" t="str">
        <f t="shared" si="587"/>
        <v>ne</v>
      </c>
      <c r="BS2698" s="54" t="str">
        <f t="shared" ref="BS2698:BS2761" si="592">IF(BK2698&gt;0,"taip","ne")</f>
        <v>ne</v>
      </c>
    </row>
    <row r="2699" spans="2:71" x14ac:dyDescent="0.2">
      <c r="B2699" s="54" t="e">
        <f>VLOOKUP(E2699,'VPS1'!$J$10:$J$29,1,FALSE)</f>
        <v>#N/A</v>
      </c>
      <c r="C2699" s="131" t="str">
        <f t="shared" ref="C2699:C2762" si="593">LEFT(E2699,4)</f>
        <v/>
      </c>
      <c r="D2699" s="132"/>
      <c r="E2699" s="132"/>
      <c r="F2699" s="55"/>
      <c r="G2699" s="132"/>
      <c r="H2699" s="132"/>
      <c r="I2699" s="132"/>
      <c r="J2699" s="132"/>
      <c r="K2699" s="132"/>
      <c r="L2699" s="133"/>
      <c r="M2699" s="134"/>
      <c r="N2699" s="132"/>
      <c r="O2699" s="132"/>
      <c r="P2699" s="134" t="str">
        <f t="shared" ref="P2699:Q2762" si="594">IF($N2699="fizinis asmuo","užpildykite","nepildyti")</f>
        <v>nepildyti</v>
      </c>
      <c r="Q2699" s="135" t="str">
        <f t="shared" si="594"/>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88"/>
        <v>0</v>
      </c>
      <c r="BH2699" s="54">
        <f t="shared" ref="BH2699:BH2762" si="595">IF($AF2699&gt;0,YEAR($AF2699),)</f>
        <v>0</v>
      </c>
      <c r="BI2699" s="54">
        <f t="shared" si="590"/>
        <v>0</v>
      </c>
      <c r="BJ2699" s="54">
        <f t="shared" si="589"/>
        <v>0</v>
      </c>
      <c r="BK2699" s="54">
        <f t="shared" si="591"/>
        <v>0</v>
      </c>
      <c r="BL2699" s="54">
        <f t="shared" ref="BL2699:BL2762" si="596">IF($AK2699&gt;0,$AK2699,)</f>
        <v>0</v>
      </c>
      <c r="BM2699" s="54">
        <f t="shared" ref="BM2699:BM2762" si="597">IF($AL2699&gt;0,$AL2699,)</f>
        <v>0</v>
      </c>
      <c r="BN2699" s="54" t="str">
        <f t="shared" ref="BN2699:BN2762" si="598">IF(BH2699&gt;0,"taip","ne")</f>
        <v>ne</v>
      </c>
      <c r="BO2699" s="54" t="str">
        <f t="shared" ref="BO2699:BP2762" si="599">IF(BI2699&gt;0,"taip","ne")</f>
        <v>ne</v>
      </c>
      <c r="BP2699" s="54" t="str">
        <f t="shared" si="599"/>
        <v>ne</v>
      </c>
      <c r="BQ2699" s="54" t="str">
        <f t="shared" ref="BQ2699:BQ2762" si="600">IF(BL2699&gt;0,"taip","ne")</f>
        <v>ne</v>
      </c>
      <c r="BR2699" s="54" t="str">
        <f t="shared" ref="BR2699:BR2762" si="601">IF(BM2699&gt;0,"taip","ne")</f>
        <v>ne</v>
      </c>
      <c r="BS2699" s="54" t="str">
        <f t="shared" si="592"/>
        <v>ne</v>
      </c>
    </row>
    <row r="2700" spans="2:71" x14ac:dyDescent="0.2">
      <c r="B2700" s="54" t="e">
        <f>VLOOKUP(E2700,'VPS1'!$J$10:$J$29,1,FALSE)</f>
        <v>#N/A</v>
      </c>
      <c r="C2700" s="131" t="str">
        <f t="shared" si="593"/>
        <v/>
      </c>
      <c r="D2700" s="132"/>
      <c r="E2700" s="132"/>
      <c r="F2700" s="55"/>
      <c r="G2700" s="132"/>
      <c r="H2700" s="132"/>
      <c r="I2700" s="132"/>
      <c r="J2700" s="132"/>
      <c r="K2700" s="132"/>
      <c r="L2700" s="133"/>
      <c r="M2700" s="134"/>
      <c r="N2700" s="132"/>
      <c r="O2700" s="132"/>
      <c r="P2700" s="134" t="str">
        <f t="shared" si="594"/>
        <v>nepildyti</v>
      </c>
      <c r="Q2700" s="135" t="str">
        <f t="shared" si="59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88"/>
        <v>0</v>
      </c>
      <c r="BH2700" s="54">
        <f t="shared" si="595"/>
        <v>0</v>
      </c>
      <c r="BI2700" s="54">
        <f t="shared" si="590"/>
        <v>0</v>
      </c>
      <c r="BJ2700" s="54">
        <f t="shared" si="589"/>
        <v>0</v>
      </c>
      <c r="BK2700" s="54">
        <f t="shared" si="591"/>
        <v>0</v>
      </c>
      <c r="BL2700" s="54">
        <f t="shared" si="596"/>
        <v>0</v>
      </c>
      <c r="BM2700" s="54">
        <f t="shared" si="597"/>
        <v>0</v>
      </c>
      <c r="BN2700" s="54" t="str">
        <f t="shared" si="598"/>
        <v>ne</v>
      </c>
      <c r="BO2700" s="54" t="str">
        <f t="shared" si="599"/>
        <v>ne</v>
      </c>
      <c r="BP2700" s="54" t="str">
        <f t="shared" si="599"/>
        <v>ne</v>
      </c>
      <c r="BQ2700" s="54" t="str">
        <f t="shared" si="600"/>
        <v>ne</v>
      </c>
      <c r="BR2700" s="54" t="str">
        <f t="shared" si="601"/>
        <v>ne</v>
      </c>
      <c r="BS2700" s="54" t="str">
        <f t="shared" si="592"/>
        <v>ne</v>
      </c>
    </row>
    <row r="2701" spans="2:71" x14ac:dyDescent="0.2">
      <c r="B2701" s="54" t="e">
        <f>VLOOKUP(E2701,'VPS1'!$J$10:$J$29,1,FALSE)</f>
        <v>#N/A</v>
      </c>
      <c r="C2701" s="131" t="str">
        <f t="shared" si="593"/>
        <v/>
      </c>
      <c r="D2701" s="132"/>
      <c r="E2701" s="132"/>
      <c r="F2701" s="55"/>
      <c r="G2701" s="132"/>
      <c r="H2701" s="132"/>
      <c r="I2701" s="132"/>
      <c r="J2701" s="132"/>
      <c r="K2701" s="132"/>
      <c r="L2701" s="133"/>
      <c r="M2701" s="134"/>
      <c r="N2701" s="132"/>
      <c r="O2701" s="132"/>
      <c r="P2701" s="134" t="str">
        <f t="shared" si="594"/>
        <v>nepildyti</v>
      </c>
      <c r="Q2701" s="135" t="str">
        <f t="shared" si="59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88"/>
        <v>0</v>
      </c>
      <c r="BH2701" s="54">
        <f t="shared" si="595"/>
        <v>0</v>
      </c>
      <c r="BI2701" s="54">
        <f t="shared" si="590"/>
        <v>0</v>
      </c>
      <c r="BJ2701" s="54">
        <f t="shared" si="589"/>
        <v>0</v>
      </c>
      <c r="BK2701" s="54">
        <f t="shared" si="591"/>
        <v>0</v>
      </c>
      <c r="BL2701" s="54">
        <f t="shared" si="596"/>
        <v>0</v>
      </c>
      <c r="BM2701" s="54">
        <f t="shared" si="597"/>
        <v>0</v>
      </c>
      <c r="BN2701" s="54" t="str">
        <f t="shared" si="598"/>
        <v>ne</v>
      </c>
      <c r="BO2701" s="54" t="str">
        <f t="shared" si="599"/>
        <v>ne</v>
      </c>
      <c r="BP2701" s="54" t="str">
        <f t="shared" si="599"/>
        <v>ne</v>
      </c>
      <c r="BQ2701" s="54" t="str">
        <f t="shared" si="600"/>
        <v>ne</v>
      </c>
      <c r="BR2701" s="54" t="str">
        <f t="shared" si="601"/>
        <v>ne</v>
      </c>
      <c r="BS2701" s="54" t="str">
        <f t="shared" si="592"/>
        <v>ne</v>
      </c>
    </row>
    <row r="2702" spans="2:71" x14ac:dyDescent="0.2">
      <c r="B2702" s="54" t="e">
        <f>VLOOKUP(E2702,'VPS1'!$J$10:$J$29,1,FALSE)</f>
        <v>#N/A</v>
      </c>
      <c r="C2702" s="131" t="str">
        <f t="shared" si="593"/>
        <v/>
      </c>
      <c r="D2702" s="132"/>
      <c r="E2702" s="132"/>
      <c r="F2702" s="55"/>
      <c r="G2702" s="132"/>
      <c r="H2702" s="132"/>
      <c r="I2702" s="132"/>
      <c r="J2702" s="132"/>
      <c r="K2702" s="132"/>
      <c r="L2702" s="133"/>
      <c r="M2702" s="134"/>
      <c r="N2702" s="132"/>
      <c r="O2702" s="132"/>
      <c r="P2702" s="134" t="str">
        <f t="shared" si="594"/>
        <v>nepildyti</v>
      </c>
      <c r="Q2702" s="135" t="str">
        <f t="shared" si="59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88"/>
        <v>0</v>
      </c>
      <c r="BH2702" s="54">
        <f t="shared" si="595"/>
        <v>0</v>
      </c>
      <c r="BI2702" s="54">
        <f t="shared" si="590"/>
        <v>0</v>
      </c>
      <c r="BJ2702" s="54">
        <f t="shared" si="589"/>
        <v>0</v>
      </c>
      <c r="BK2702" s="54">
        <f t="shared" si="591"/>
        <v>0</v>
      </c>
      <c r="BL2702" s="54">
        <f t="shared" si="596"/>
        <v>0</v>
      </c>
      <c r="BM2702" s="54">
        <f t="shared" si="597"/>
        <v>0</v>
      </c>
      <c r="BN2702" s="54" t="str">
        <f t="shared" si="598"/>
        <v>ne</v>
      </c>
      <c r="BO2702" s="54" t="str">
        <f t="shared" si="599"/>
        <v>ne</v>
      </c>
      <c r="BP2702" s="54" t="str">
        <f t="shared" si="599"/>
        <v>ne</v>
      </c>
      <c r="BQ2702" s="54" t="str">
        <f t="shared" si="600"/>
        <v>ne</v>
      </c>
      <c r="BR2702" s="54" t="str">
        <f t="shared" si="601"/>
        <v>ne</v>
      </c>
      <c r="BS2702" s="54" t="str">
        <f t="shared" si="592"/>
        <v>ne</v>
      </c>
    </row>
    <row r="2703" spans="2:71" x14ac:dyDescent="0.2">
      <c r="B2703" s="54" t="e">
        <f>VLOOKUP(E2703,'VPS1'!$J$10:$J$29,1,FALSE)</f>
        <v>#N/A</v>
      </c>
      <c r="C2703" s="131" t="str">
        <f t="shared" si="593"/>
        <v/>
      </c>
      <c r="D2703" s="132"/>
      <c r="E2703" s="132"/>
      <c r="F2703" s="55"/>
      <c r="G2703" s="132"/>
      <c r="H2703" s="132"/>
      <c r="I2703" s="132"/>
      <c r="J2703" s="132"/>
      <c r="K2703" s="132"/>
      <c r="L2703" s="133"/>
      <c r="M2703" s="134"/>
      <c r="N2703" s="132"/>
      <c r="O2703" s="132"/>
      <c r="P2703" s="134" t="str">
        <f t="shared" si="594"/>
        <v>nepildyti</v>
      </c>
      <c r="Q2703" s="135" t="str">
        <f t="shared" si="59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88"/>
        <v>0</v>
      </c>
      <c r="BH2703" s="54">
        <f t="shared" si="595"/>
        <v>0</v>
      </c>
      <c r="BI2703" s="54">
        <f t="shared" si="590"/>
        <v>0</v>
      </c>
      <c r="BJ2703" s="54">
        <f t="shared" si="589"/>
        <v>0</v>
      </c>
      <c r="BK2703" s="54">
        <f t="shared" si="591"/>
        <v>0</v>
      </c>
      <c r="BL2703" s="54">
        <f t="shared" si="596"/>
        <v>0</v>
      </c>
      <c r="BM2703" s="54">
        <f t="shared" si="597"/>
        <v>0</v>
      </c>
      <c r="BN2703" s="54" t="str">
        <f t="shared" si="598"/>
        <v>ne</v>
      </c>
      <c r="BO2703" s="54" t="str">
        <f t="shared" si="599"/>
        <v>ne</v>
      </c>
      <c r="BP2703" s="54" t="str">
        <f t="shared" si="599"/>
        <v>ne</v>
      </c>
      <c r="BQ2703" s="54" t="str">
        <f t="shared" si="600"/>
        <v>ne</v>
      </c>
      <c r="BR2703" s="54" t="str">
        <f t="shared" si="601"/>
        <v>ne</v>
      </c>
      <c r="BS2703" s="54" t="str">
        <f t="shared" si="592"/>
        <v>ne</v>
      </c>
    </row>
    <row r="2704" spans="2:71" x14ac:dyDescent="0.2">
      <c r="B2704" s="54" t="e">
        <f>VLOOKUP(E2704,'VPS1'!$J$10:$J$29,1,FALSE)</f>
        <v>#N/A</v>
      </c>
      <c r="C2704" s="131" t="str">
        <f t="shared" si="593"/>
        <v/>
      </c>
      <c r="D2704" s="132"/>
      <c r="E2704" s="132"/>
      <c r="F2704" s="55"/>
      <c r="G2704" s="132"/>
      <c r="H2704" s="132"/>
      <c r="I2704" s="132"/>
      <c r="J2704" s="132"/>
      <c r="K2704" s="132"/>
      <c r="L2704" s="133"/>
      <c r="M2704" s="134"/>
      <c r="N2704" s="132"/>
      <c r="O2704" s="132"/>
      <c r="P2704" s="134" t="str">
        <f t="shared" si="594"/>
        <v>nepildyti</v>
      </c>
      <c r="Q2704" s="135" t="str">
        <f t="shared" si="59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88"/>
        <v>0</v>
      </c>
      <c r="BH2704" s="54">
        <f t="shared" si="595"/>
        <v>0</v>
      </c>
      <c r="BI2704" s="54">
        <f t="shared" si="590"/>
        <v>0</v>
      </c>
      <c r="BJ2704" s="54">
        <f t="shared" si="589"/>
        <v>0</v>
      </c>
      <c r="BK2704" s="54">
        <f t="shared" si="591"/>
        <v>0</v>
      </c>
      <c r="BL2704" s="54">
        <f t="shared" si="596"/>
        <v>0</v>
      </c>
      <c r="BM2704" s="54">
        <f t="shared" si="597"/>
        <v>0</v>
      </c>
      <c r="BN2704" s="54" t="str">
        <f t="shared" si="598"/>
        <v>ne</v>
      </c>
      <c r="BO2704" s="54" t="str">
        <f t="shared" si="599"/>
        <v>ne</v>
      </c>
      <c r="BP2704" s="54" t="str">
        <f t="shared" si="599"/>
        <v>ne</v>
      </c>
      <c r="BQ2704" s="54" t="str">
        <f t="shared" si="600"/>
        <v>ne</v>
      </c>
      <c r="BR2704" s="54" t="str">
        <f t="shared" si="601"/>
        <v>ne</v>
      </c>
      <c r="BS2704" s="54" t="str">
        <f t="shared" si="592"/>
        <v>ne</v>
      </c>
    </row>
    <row r="2705" spans="2:71" x14ac:dyDescent="0.2">
      <c r="B2705" s="54" t="e">
        <f>VLOOKUP(E2705,'VPS1'!$J$10:$J$29,1,FALSE)</f>
        <v>#N/A</v>
      </c>
      <c r="C2705" s="131" t="str">
        <f t="shared" si="593"/>
        <v/>
      </c>
      <c r="D2705" s="132"/>
      <c r="E2705" s="132"/>
      <c r="F2705" s="55"/>
      <c r="G2705" s="132"/>
      <c r="H2705" s="132"/>
      <c r="I2705" s="132"/>
      <c r="J2705" s="132"/>
      <c r="K2705" s="132"/>
      <c r="L2705" s="133"/>
      <c r="M2705" s="134"/>
      <c r="N2705" s="132"/>
      <c r="O2705" s="132"/>
      <c r="P2705" s="134" t="str">
        <f t="shared" si="594"/>
        <v>nepildyti</v>
      </c>
      <c r="Q2705" s="135" t="str">
        <f t="shared" si="59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88"/>
        <v>0</v>
      </c>
      <c r="BH2705" s="54">
        <f t="shared" si="595"/>
        <v>0</v>
      </c>
      <c r="BI2705" s="54">
        <f t="shared" si="590"/>
        <v>0</v>
      </c>
      <c r="BJ2705" s="54">
        <f t="shared" si="589"/>
        <v>0</v>
      </c>
      <c r="BK2705" s="54">
        <f t="shared" si="591"/>
        <v>0</v>
      </c>
      <c r="BL2705" s="54">
        <f t="shared" si="596"/>
        <v>0</v>
      </c>
      <c r="BM2705" s="54">
        <f t="shared" si="597"/>
        <v>0</v>
      </c>
      <c r="BN2705" s="54" t="str">
        <f t="shared" si="598"/>
        <v>ne</v>
      </c>
      <c r="BO2705" s="54" t="str">
        <f t="shared" si="599"/>
        <v>ne</v>
      </c>
      <c r="BP2705" s="54" t="str">
        <f t="shared" si="599"/>
        <v>ne</v>
      </c>
      <c r="BQ2705" s="54" t="str">
        <f t="shared" si="600"/>
        <v>ne</v>
      </c>
      <c r="BR2705" s="54" t="str">
        <f t="shared" si="601"/>
        <v>ne</v>
      </c>
      <c r="BS2705" s="54" t="str">
        <f t="shared" si="592"/>
        <v>ne</v>
      </c>
    </row>
    <row r="2706" spans="2:71" x14ac:dyDescent="0.2">
      <c r="B2706" s="54" t="e">
        <f>VLOOKUP(E2706,'VPS1'!$J$10:$J$29,1,FALSE)</f>
        <v>#N/A</v>
      </c>
      <c r="C2706" s="131" t="str">
        <f t="shared" si="593"/>
        <v/>
      </c>
      <c r="D2706" s="132"/>
      <c r="E2706" s="132"/>
      <c r="F2706" s="55"/>
      <c r="G2706" s="132"/>
      <c r="H2706" s="132"/>
      <c r="I2706" s="132"/>
      <c r="J2706" s="132"/>
      <c r="K2706" s="132"/>
      <c r="L2706" s="133"/>
      <c r="M2706" s="134"/>
      <c r="N2706" s="132"/>
      <c r="O2706" s="132"/>
      <c r="P2706" s="134" t="str">
        <f t="shared" si="594"/>
        <v>nepildyti</v>
      </c>
      <c r="Q2706" s="135" t="str">
        <f t="shared" si="59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si="588"/>
        <v>0</v>
      </c>
      <c r="BH2706" s="54">
        <f t="shared" si="595"/>
        <v>0</v>
      </c>
      <c r="BI2706" s="54">
        <f t="shared" si="590"/>
        <v>0</v>
      </c>
      <c r="BJ2706" s="54">
        <f t="shared" si="589"/>
        <v>0</v>
      </c>
      <c r="BK2706" s="54">
        <f t="shared" si="591"/>
        <v>0</v>
      </c>
      <c r="BL2706" s="54">
        <f t="shared" si="596"/>
        <v>0</v>
      </c>
      <c r="BM2706" s="54">
        <f t="shared" si="597"/>
        <v>0</v>
      </c>
      <c r="BN2706" s="54" t="str">
        <f t="shared" si="598"/>
        <v>ne</v>
      </c>
      <c r="BO2706" s="54" t="str">
        <f t="shared" si="599"/>
        <v>ne</v>
      </c>
      <c r="BP2706" s="54" t="str">
        <f t="shared" si="599"/>
        <v>ne</v>
      </c>
      <c r="BQ2706" s="54" t="str">
        <f t="shared" si="600"/>
        <v>ne</v>
      </c>
      <c r="BR2706" s="54" t="str">
        <f t="shared" si="601"/>
        <v>ne</v>
      </c>
      <c r="BS2706" s="54" t="str">
        <f t="shared" si="592"/>
        <v>ne</v>
      </c>
    </row>
    <row r="2707" spans="2:71" x14ac:dyDescent="0.2">
      <c r="B2707" s="54" t="e">
        <f>VLOOKUP(E2707,'VPS1'!$J$10:$J$29,1,FALSE)</f>
        <v>#N/A</v>
      </c>
      <c r="C2707" s="131" t="str">
        <f t="shared" si="593"/>
        <v/>
      </c>
      <c r="D2707" s="132"/>
      <c r="E2707" s="132"/>
      <c r="F2707" s="55"/>
      <c r="G2707" s="132"/>
      <c r="H2707" s="132"/>
      <c r="I2707" s="132"/>
      <c r="J2707" s="132"/>
      <c r="K2707" s="132"/>
      <c r="L2707" s="133"/>
      <c r="M2707" s="134"/>
      <c r="N2707" s="132"/>
      <c r="O2707" s="132"/>
      <c r="P2707" s="134" t="str">
        <f t="shared" si="594"/>
        <v>nepildyti</v>
      </c>
      <c r="Q2707" s="135" t="str">
        <f t="shared" si="59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588"/>
        <v>0</v>
      </c>
      <c r="BH2707" s="54">
        <f t="shared" si="595"/>
        <v>0</v>
      </c>
      <c r="BI2707" s="54">
        <f t="shared" si="590"/>
        <v>0</v>
      </c>
      <c r="BJ2707" s="54">
        <f t="shared" si="589"/>
        <v>0</v>
      </c>
      <c r="BK2707" s="54">
        <f t="shared" si="591"/>
        <v>0</v>
      </c>
      <c r="BL2707" s="54">
        <f t="shared" si="596"/>
        <v>0</v>
      </c>
      <c r="BM2707" s="54">
        <f t="shared" si="597"/>
        <v>0</v>
      </c>
      <c r="BN2707" s="54" t="str">
        <f t="shared" si="598"/>
        <v>ne</v>
      </c>
      <c r="BO2707" s="54" t="str">
        <f t="shared" si="599"/>
        <v>ne</v>
      </c>
      <c r="BP2707" s="54" t="str">
        <f t="shared" si="599"/>
        <v>ne</v>
      </c>
      <c r="BQ2707" s="54" t="str">
        <f t="shared" si="600"/>
        <v>ne</v>
      </c>
      <c r="BR2707" s="54" t="str">
        <f t="shared" si="601"/>
        <v>ne</v>
      </c>
      <c r="BS2707" s="54" t="str">
        <f t="shared" si="592"/>
        <v>ne</v>
      </c>
    </row>
    <row r="2708" spans="2:71" x14ac:dyDescent="0.2">
      <c r="B2708" s="54" t="e">
        <f>VLOOKUP(E2708,'VPS1'!$J$10:$J$29,1,FALSE)</f>
        <v>#N/A</v>
      </c>
      <c r="C2708" s="131" t="str">
        <f t="shared" si="593"/>
        <v/>
      </c>
      <c r="D2708" s="132"/>
      <c r="E2708" s="132"/>
      <c r="F2708" s="55"/>
      <c r="G2708" s="132"/>
      <c r="H2708" s="132"/>
      <c r="I2708" s="132"/>
      <c r="J2708" s="132"/>
      <c r="K2708" s="132"/>
      <c r="L2708" s="133"/>
      <c r="M2708" s="134"/>
      <c r="N2708" s="132"/>
      <c r="O2708" s="132"/>
      <c r="P2708" s="134" t="str">
        <f t="shared" si="594"/>
        <v>nepildyti</v>
      </c>
      <c r="Q2708" s="135" t="str">
        <f t="shared" si="59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588"/>
        <v>0</v>
      </c>
      <c r="BH2708" s="54">
        <f t="shared" si="595"/>
        <v>0</v>
      </c>
      <c r="BI2708" s="54">
        <f t="shared" si="590"/>
        <v>0</v>
      </c>
      <c r="BJ2708" s="54">
        <f t="shared" si="589"/>
        <v>0</v>
      </c>
      <c r="BK2708" s="54">
        <f t="shared" si="591"/>
        <v>0</v>
      </c>
      <c r="BL2708" s="54">
        <f t="shared" si="596"/>
        <v>0</v>
      </c>
      <c r="BM2708" s="54">
        <f t="shared" si="597"/>
        <v>0</v>
      </c>
      <c r="BN2708" s="54" t="str">
        <f t="shared" si="598"/>
        <v>ne</v>
      </c>
      <c r="BO2708" s="54" t="str">
        <f t="shared" si="599"/>
        <v>ne</v>
      </c>
      <c r="BP2708" s="54" t="str">
        <f t="shared" si="599"/>
        <v>ne</v>
      </c>
      <c r="BQ2708" s="54" t="str">
        <f t="shared" si="600"/>
        <v>ne</v>
      </c>
      <c r="BR2708" s="54" t="str">
        <f t="shared" si="601"/>
        <v>ne</v>
      </c>
      <c r="BS2708" s="54" t="str">
        <f t="shared" si="592"/>
        <v>ne</v>
      </c>
    </row>
    <row r="2709" spans="2:71" x14ac:dyDescent="0.2">
      <c r="B2709" s="54" t="e">
        <f>VLOOKUP(E2709,'VPS1'!$J$10:$J$29,1,FALSE)</f>
        <v>#N/A</v>
      </c>
      <c r="C2709" s="131" t="str">
        <f t="shared" si="593"/>
        <v/>
      </c>
      <c r="D2709" s="132"/>
      <c r="E2709" s="132"/>
      <c r="F2709" s="55"/>
      <c r="G2709" s="132"/>
      <c r="H2709" s="132"/>
      <c r="I2709" s="132"/>
      <c r="J2709" s="132"/>
      <c r="K2709" s="132"/>
      <c r="L2709" s="133"/>
      <c r="M2709" s="134"/>
      <c r="N2709" s="132"/>
      <c r="O2709" s="132"/>
      <c r="P2709" s="134" t="str">
        <f t="shared" si="594"/>
        <v>nepildyti</v>
      </c>
      <c r="Q2709" s="135" t="str">
        <f t="shared" si="59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588"/>
        <v>0</v>
      </c>
      <c r="BH2709" s="54">
        <f t="shared" si="595"/>
        <v>0</v>
      </c>
      <c r="BI2709" s="54">
        <f t="shared" si="590"/>
        <v>0</v>
      </c>
      <c r="BJ2709" s="54">
        <f t="shared" si="589"/>
        <v>0</v>
      </c>
      <c r="BK2709" s="54">
        <f t="shared" si="591"/>
        <v>0</v>
      </c>
      <c r="BL2709" s="54">
        <f t="shared" si="596"/>
        <v>0</v>
      </c>
      <c r="BM2709" s="54">
        <f t="shared" si="597"/>
        <v>0</v>
      </c>
      <c r="BN2709" s="54" t="str">
        <f t="shared" si="598"/>
        <v>ne</v>
      </c>
      <c r="BO2709" s="54" t="str">
        <f t="shared" si="599"/>
        <v>ne</v>
      </c>
      <c r="BP2709" s="54" t="str">
        <f t="shared" si="599"/>
        <v>ne</v>
      </c>
      <c r="BQ2709" s="54" t="str">
        <f t="shared" si="600"/>
        <v>ne</v>
      </c>
      <c r="BR2709" s="54" t="str">
        <f t="shared" si="601"/>
        <v>ne</v>
      </c>
      <c r="BS2709" s="54" t="str">
        <f t="shared" si="592"/>
        <v>ne</v>
      </c>
    </row>
    <row r="2710" spans="2:71" x14ac:dyDescent="0.2">
      <c r="B2710" s="54" t="e">
        <f>VLOOKUP(E2710,'VPS1'!$J$10:$J$29,1,FALSE)</f>
        <v>#N/A</v>
      </c>
      <c r="C2710" s="131" t="str">
        <f t="shared" si="593"/>
        <v/>
      </c>
      <c r="D2710" s="132"/>
      <c r="E2710" s="132"/>
      <c r="F2710" s="55"/>
      <c r="G2710" s="132"/>
      <c r="H2710" s="132"/>
      <c r="I2710" s="132"/>
      <c r="J2710" s="132"/>
      <c r="K2710" s="132"/>
      <c r="L2710" s="133"/>
      <c r="M2710" s="134"/>
      <c r="N2710" s="132"/>
      <c r="O2710" s="132"/>
      <c r="P2710" s="134" t="str">
        <f t="shared" si="594"/>
        <v>nepildyti</v>
      </c>
      <c r="Q2710" s="135" t="str">
        <f t="shared" si="59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ref="BG2710:BG2773" si="602">IF($F2710&gt;0,YEAR($F2710),)</f>
        <v>0</v>
      </c>
      <c r="BH2710" s="54">
        <f t="shared" si="595"/>
        <v>0</v>
      </c>
      <c r="BI2710" s="54">
        <f t="shared" si="590"/>
        <v>0</v>
      </c>
      <c r="BJ2710" s="54">
        <f t="shared" ref="BJ2710:BJ2773" si="603">IF($AI2710&gt;0,YEAR($AI2710),)</f>
        <v>0</v>
      </c>
      <c r="BK2710" s="54">
        <f t="shared" si="591"/>
        <v>0</v>
      </c>
      <c r="BL2710" s="54">
        <f t="shared" si="596"/>
        <v>0</v>
      </c>
      <c r="BM2710" s="54">
        <f t="shared" si="597"/>
        <v>0</v>
      </c>
      <c r="BN2710" s="54" t="str">
        <f t="shared" si="598"/>
        <v>ne</v>
      </c>
      <c r="BO2710" s="54" t="str">
        <f t="shared" si="599"/>
        <v>ne</v>
      </c>
      <c r="BP2710" s="54" t="str">
        <f t="shared" si="599"/>
        <v>ne</v>
      </c>
      <c r="BQ2710" s="54" t="str">
        <f t="shared" si="600"/>
        <v>ne</v>
      </c>
      <c r="BR2710" s="54" t="str">
        <f t="shared" si="601"/>
        <v>ne</v>
      </c>
      <c r="BS2710" s="54" t="str">
        <f t="shared" si="592"/>
        <v>ne</v>
      </c>
    </row>
    <row r="2711" spans="2:71" x14ac:dyDescent="0.2">
      <c r="B2711" s="54" t="e">
        <f>VLOOKUP(E2711,'VPS1'!$J$10:$J$29,1,FALSE)</f>
        <v>#N/A</v>
      </c>
      <c r="C2711" s="131" t="str">
        <f t="shared" si="593"/>
        <v/>
      </c>
      <c r="D2711" s="132"/>
      <c r="E2711" s="132"/>
      <c r="F2711" s="55"/>
      <c r="G2711" s="132"/>
      <c r="H2711" s="132"/>
      <c r="I2711" s="132"/>
      <c r="J2711" s="132"/>
      <c r="K2711" s="132"/>
      <c r="L2711" s="133"/>
      <c r="M2711" s="134"/>
      <c r="N2711" s="132"/>
      <c r="O2711" s="132"/>
      <c r="P2711" s="134" t="str">
        <f t="shared" si="594"/>
        <v>nepildyti</v>
      </c>
      <c r="Q2711" s="135" t="str">
        <f t="shared" si="59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si="602"/>
        <v>0</v>
      </c>
      <c r="BH2711" s="54">
        <f t="shared" si="595"/>
        <v>0</v>
      </c>
      <c r="BI2711" s="54">
        <f t="shared" si="590"/>
        <v>0</v>
      </c>
      <c r="BJ2711" s="54">
        <f t="shared" si="603"/>
        <v>0</v>
      </c>
      <c r="BK2711" s="54">
        <f t="shared" si="591"/>
        <v>0</v>
      </c>
      <c r="BL2711" s="54">
        <f t="shared" si="596"/>
        <v>0</v>
      </c>
      <c r="BM2711" s="54">
        <f t="shared" si="597"/>
        <v>0</v>
      </c>
      <c r="BN2711" s="54" t="str">
        <f t="shared" si="598"/>
        <v>ne</v>
      </c>
      <c r="BO2711" s="54" t="str">
        <f t="shared" si="599"/>
        <v>ne</v>
      </c>
      <c r="BP2711" s="54" t="str">
        <f t="shared" si="599"/>
        <v>ne</v>
      </c>
      <c r="BQ2711" s="54" t="str">
        <f t="shared" si="600"/>
        <v>ne</v>
      </c>
      <c r="BR2711" s="54" t="str">
        <f t="shared" si="601"/>
        <v>ne</v>
      </c>
      <c r="BS2711" s="54" t="str">
        <f t="shared" si="592"/>
        <v>ne</v>
      </c>
    </row>
    <row r="2712" spans="2:71" x14ac:dyDescent="0.2">
      <c r="B2712" s="54" t="e">
        <f>VLOOKUP(E2712,'VPS1'!$J$10:$J$29,1,FALSE)</f>
        <v>#N/A</v>
      </c>
      <c r="C2712" s="131" t="str">
        <f t="shared" si="593"/>
        <v/>
      </c>
      <c r="D2712" s="132"/>
      <c r="E2712" s="132"/>
      <c r="F2712" s="55"/>
      <c r="G2712" s="132"/>
      <c r="H2712" s="132"/>
      <c r="I2712" s="132"/>
      <c r="J2712" s="132"/>
      <c r="K2712" s="132"/>
      <c r="L2712" s="133"/>
      <c r="M2712" s="134"/>
      <c r="N2712" s="132"/>
      <c r="O2712" s="132"/>
      <c r="P2712" s="134" t="str">
        <f t="shared" si="594"/>
        <v>nepildyti</v>
      </c>
      <c r="Q2712" s="135" t="str">
        <f t="shared" si="59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02"/>
        <v>0</v>
      </c>
      <c r="BH2712" s="54">
        <f t="shared" si="595"/>
        <v>0</v>
      </c>
      <c r="BI2712" s="54">
        <f t="shared" si="590"/>
        <v>0</v>
      </c>
      <c r="BJ2712" s="54">
        <f t="shared" si="603"/>
        <v>0</v>
      </c>
      <c r="BK2712" s="54">
        <f t="shared" si="591"/>
        <v>0</v>
      </c>
      <c r="BL2712" s="54">
        <f t="shared" si="596"/>
        <v>0</v>
      </c>
      <c r="BM2712" s="54">
        <f t="shared" si="597"/>
        <v>0</v>
      </c>
      <c r="BN2712" s="54" t="str">
        <f t="shared" si="598"/>
        <v>ne</v>
      </c>
      <c r="BO2712" s="54" t="str">
        <f t="shared" si="599"/>
        <v>ne</v>
      </c>
      <c r="BP2712" s="54" t="str">
        <f t="shared" si="599"/>
        <v>ne</v>
      </c>
      <c r="BQ2712" s="54" t="str">
        <f t="shared" si="600"/>
        <v>ne</v>
      </c>
      <c r="BR2712" s="54" t="str">
        <f t="shared" si="601"/>
        <v>ne</v>
      </c>
      <c r="BS2712" s="54" t="str">
        <f t="shared" si="592"/>
        <v>ne</v>
      </c>
    </row>
    <row r="2713" spans="2:71" x14ac:dyDescent="0.2">
      <c r="B2713" s="54" t="e">
        <f>VLOOKUP(E2713,'VPS1'!$J$10:$J$29,1,FALSE)</f>
        <v>#N/A</v>
      </c>
      <c r="C2713" s="131" t="str">
        <f t="shared" si="593"/>
        <v/>
      </c>
      <c r="D2713" s="132"/>
      <c r="E2713" s="132"/>
      <c r="F2713" s="55"/>
      <c r="G2713" s="132"/>
      <c r="H2713" s="132"/>
      <c r="I2713" s="132"/>
      <c r="J2713" s="132"/>
      <c r="K2713" s="132"/>
      <c r="L2713" s="133"/>
      <c r="M2713" s="134"/>
      <c r="N2713" s="132"/>
      <c r="O2713" s="132"/>
      <c r="P2713" s="134" t="str">
        <f t="shared" si="594"/>
        <v>nepildyti</v>
      </c>
      <c r="Q2713" s="135" t="str">
        <f t="shared" si="59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02"/>
        <v>0</v>
      </c>
      <c r="BH2713" s="54">
        <f t="shared" si="595"/>
        <v>0</v>
      </c>
      <c r="BI2713" s="54">
        <f t="shared" si="590"/>
        <v>0</v>
      </c>
      <c r="BJ2713" s="54">
        <f t="shared" si="603"/>
        <v>0</v>
      </c>
      <c r="BK2713" s="54">
        <f t="shared" si="591"/>
        <v>0</v>
      </c>
      <c r="BL2713" s="54">
        <f t="shared" si="596"/>
        <v>0</v>
      </c>
      <c r="BM2713" s="54">
        <f t="shared" si="597"/>
        <v>0</v>
      </c>
      <c r="BN2713" s="54" t="str">
        <f t="shared" si="598"/>
        <v>ne</v>
      </c>
      <c r="BO2713" s="54" t="str">
        <f t="shared" si="599"/>
        <v>ne</v>
      </c>
      <c r="BP2713" s="54" t="str">
        <f t="shared" si="599"/>
        <v>ne</v>
      </c>
      <c r="BQ2713" s="54" t="str">
        <f t="shared" si="600"/>
        <v>ne</v>
      </c>
      <c r="BR2713" s="54" t="str">
        <f t="shared" si="601"/>
        <v>ne</v>
      </c>
      <c r="BS2713" s="54" t="str">
        <f t="shared" si="592"/>
        <v>ne</v>
      </c>
    </row>
    <row r="2714" spans="2:71" x14ac:dyDescent="0.2">
      <c r="B2714" s="54" t="e">
        <f>VLOOKUP(E2714,'VPS1'!$J$10:$J$29,1,FALSE)</f>
        <v>#N/A</v>
      </c>
      <c r="C2714" s="131" t="str">
        <f t="shared" si="593"/>
        <v/>
      </c>
      <c r="D2714" s="132"/>
      <c r="E2714" s="132"/>
      <c r="F2714" s="55"/>
      <c r="G2714" s="132"/>
      <c r="H2714" s="132"/>
      <c r="I2714" s="132"/>
      <c r="J2714" s="132"/>
      <c r="K2714" s="132"/>
      <c r="L2714" s="133"/>
      <c r="M2714" s="134"/>
      <c r="N2714" s="132"/>
      <c r="O2714" s="132"/>
      <c r="P2714" s="134" t="str">
        <f t="shared" si="594"/>
        <v>nepildyti</v>
      </c>
      <c r="Q2714" s="135" t="str">
        <f t="shared" si="59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02"/>
        <v>0</v>
      </c>
      <c r="BH2714" s="54">
        <f t="shared" si="595"/>
        <v>0</v>
      </c>
      <c r="BI2714" s="54">
        <f t="shared" si="590"/>
        <v>0</v>
      </c>
      <c r="BJ2714" s="54">
        <f t="shared" si="603"/>
        <v>0</v>
      </c>
      <c r="BK2714" s="54">
        <f t="shared" si="591"/>
        <v>0</v>
      </c>
      <c r="BL2714" s="54">
        <f t="shared" si="596"/>
        <v>0</v>
      </c>
      <c r="BM2714" s="54">
        <f t="shared" si="597"/>
        <v>0</v>
      </c>
      <c r="BN2714" s="54" t="str">
        <f t="shared" si="598"/>
        <v>ne</v>
      </c>
      <c r="BO2714" s="54" t="str">
        <f t="shared" si="599"/>
        <v>ne</v>
      </c>
      <c r="BP2714" s="54" t="str">
        <f t="shared" si="599"/>
        <v>ne</v>
      </c>
      <c r="BQ2714" s="54" t="str">
        <f t="shared" si="600"/>
        <v>ne</v>
      </c>
      <c r="BR2714" s="54" t="str">
        <f t="shared" si="601"/>
        <v>ne</v>
      </c>
      <c r="BS2714" s="54" t="str">
        <f t="shared" si="592"/>
        <v>ne</v>
      </c>
    </row>
    <row r="2715" spans="2:71" x14ac:dyDescent="0.2">
      <c r="B2715" s="54" t="e">
        <f>VLOOKUP(E2715,'VPS1'!$J$10:$J$29,1,FALSE)</f>
        <v>#N/A</v>
      </c>
      <c r="C2715" s="131" t="str">
        <f t="shared" si="593"/>
        <v/>
      </c>
      <c r="D2715" s="132"/>
      <c r="E2715" s="132"/>
      <c r="F2715" s="55"/>
      <c r="G2715" s="132"/>
      <c r="H2715" s="132"/>
      <c r="I2715" s="132"/>
      <c r="J2715" s="132"/>
      <c r="K2715" s="132"/>
      <c r="L2715" s="133"/>
      <c r="M2715" s="134"/>
      <c r="N2715" s="132"/>
      <c r="O2715" s="132"/>
      <c r="P2715" s="134" t="str">
        <f t="shared" si="594"/>
        <v>nepildyti</v>
      </c>
      <c r="Q2715" s="135" t="str">
        <f t="shared" si="59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02"/>
        <v>0</v>
      </c>
      <c r="BH2715" s="54">
        <f t="shared" si="595"/>
        <v>0</v>
      </c>
      <c r="BI2715" s="54">
        <f t="shared" si="590"/>
        <v>0</v>
      </c>
      <c r="BJ2715" s="54">
        <f t="shared" si="603"/>
        <v>0</v>
      </c>
      <c r="BK2715" s="54">
        <f t="shared" si="591"/>
        <v>0</v>
      </c>
      <c r="BL2715" s="54">
        <f t="shared" si="596"/>
        <v>0</v>
      </c>
      <c r="BM2715" s="54">
        <f t="shared" si="597"/>
        <v>0</v>
      </c>
      <c r="BN2715" s="54" t="str">
        <f t="shared" si="598"/>
        <v>ne</v>
      </c>
      <c r="BO2715" s="54" t="str">
        <f t="shared" si="599"/>
        <v>ne</v>
      </c>
      <c r="BP2715" s="54" t="str">
        <f t="shared" si="599"/>
        <v>ne</v>
      </c>
      <c r="BQ2715" s="54" t="str">
        <f t="shared" si="600"/>
        <v>ne</v>
      </c>
      <c r="BR2715" s="54" t="str">
        <f t="shared" si="601"/>
        <v>ne</v>
      </c>
      <c r="BS2715" s="54" t="str">
        <f t="shared" si="592"/>
        <v>ne</v>
      </c>
    </row>
    <row r="2716" spans="2:71" x14ac:dyDescent="0.2">
      <c r="B2716" s="54" t="e">
        <f>VLOOKUP(E2716,'VPS1'!$J$10:$J$29,1,FALSE)</f>
        <v>#N/A</v>
      </c>
      <c r="C2716" s="131" t="str">
        <f t="shared" si="593"/>
        <v/>
      </c>
      <c r="D2716" s="132"/>
      <c r="E2716" s="132"/>
      <c r="F2716" s="55"/>
      <c r="G2716" s="132"/>
      <c r="H2716" s="132"/>
      <c r="I2716" s="132"/>
      <c r="J2716" s="132"/>
      <c r="K2716" s="132"/>
      <c r="L2716" s="133"/>
      <c r="M2716" s="134"/>
      <c r="N2716" s="132"/>
      <c r="O2716" s="132"/>
      <c r="P2716" s="134" t="str">
        <f t="shared" si="594"/>
        <v>nepildyti</v>
      </c>
      <c r="Q2716" s="135" t="str">
        <f t="shared" si="59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02"/>
        <v>0</v>
      </c>
      <c r="BH2716" s="54">
        <f t="shared" si="595"/>
        <v>0</v>
      </c>
      <c r="BI2716" s="54">
        <f t="shared" si="590"/>
        <v>0</v>
      </c>
      <c r="BJ2716" s="54">
        <f t="shared" si="603"/>
        <v>0</v>
      </c>
      <c r="BK2716" s="54">
        <f t="shared" si="591"/>
        <v>0</v>
      </c>
      <c r="BL2716" s="54">
        <f t="shared" si="596"/>
        <v>0</v>
      </c>
      <c r="BM2716" s="54">
        <f t="shared" si="597"/>
        <v>0</v>
      </c>
      <c r="BN2716" s="54" t="str">
        <f t="shared" si="598"/>
        <v>ne</v>
      </c>
      <c r="BO2716" s="54" t="str">
        <f t="shared" si="599"/>
        <v>ne</v>
      </c>
      <c r="BP2716" s="54" t="str">
        <f t="shared" si="599"/>
        <v>ne</v>
      </c>
      <c r="BQ2716" s="54" t="str">
        <f t="shared" si="600"/>
        <v>ne</v>
      </c>
      <c r="BR2716" s="54" t="str">
        <f t="shared" si="601"/>
        <v>ne</v>
      </c>
      <c r="BS2716" s="54" t="str">
        <f t="shared" si="592"/>
        <v>ne</v>
      </c>
    </row>
    <row r="2717" spans="2:71" x14ac:dyDescent="0.2">
      <c r="B2717" s="54" t="e">
        <f>VLOOKUP(E2717,'VPS1'!$J$10:$J$29,1,FALSE)</f>
        <v>#N/A</v>
      </c>
      <c r="C2717" s="131" t="str">
        <f t="shared" si="593"/>
        <v/>
      </c>
      <c r="D2717" s="132"/>
      <c r="E2717" s="132"/>
      <c r="F2717" s="55"/>
      <c r="G2717" s="132"/>
      <c r="H2717" s="132"/>
      <c r="I2717" s="132"/>
      <c r="J2717" s="132"/>
      <c r="K2717" s="132"/>
      <c r="L2717" s="133"/>
      <c r="M2717" s="134"/>
      <c r="N2717" s="132"/>
      <c r="O2717" s="132"/>
      <c r="P2717" s="134" t="str">
        <f t="shared" si="594"/>
        <v>nepildyti</v>
      </c>
      <c r="Q2717" s="135" t="str">
        <f t="shared" si="59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02"/>
        <v>0</v>
      </c>
      <c r="BH2717" s="54">
        <f t="shared" si="595"/>
        <v>0</v>
      </c>
      <c r="BI2717" s="54">
        <f t="shared" si="590"/>
        <v>0</v>
      </c>
      <c r="BJ2717" s="54">
        <f t="shared" si="603"/>
        <v>0</v>
      </c>
      <c r="BK2717" s="54">
        <f t="shared" si="591"/>
        <v>0</v>
      </c>
      <c r="BL2717" s="54">
        <f t="shared" si="596"/>
        <v>0</v>
      </c>
      <c r="BM2717" s="54">
        <f t="shared" si="597"/>
        <v>0</v>
      </c>
      <c r="BN2717" s="54" t="str">
        <f t="shared" si="598"/>
        <v>ne</v>
      </c>
      <c r="BO2717" s="54" t="str">
        <f t="shared" si="599"/>
        <v>ne</v>
      </c>
      <c r="BP2717" s="54" t="str">
        <f t="shared" si="599"/>
        <v>ne</v>
      </c>
      <c r="BQ2717" s="54" t="str">
        <f t="shared" si="600"/>
        <v>ne</v>
      </c>
      <c r="BR2717" s="54" t="str">
        <f t="shared" si="601"/>
        <v>ne</v>
      </c>
      <c r="BS2717" s="54" t="str">
        <f t="shared" si="592"/>
        <v>ne</v>
      </c>
    </row>
    <row r="2718" spans="2:71" x14ac:dyDescent="0.2">
      <c r="B2718" s="54" t="e">
        <f>VLOOKUP(E2718,'VPS1'!$J$10:$J$29,1,FALSE)</f>
        <v>#N/A</v>
      </c>
      <c r="C2718" s="131" t="str">
        <f t="shared" si="593"/>
        <v/>
      </c>
      <c r="D2718" s="132"/>
      <c r="E2718" s="132"/>
      <c r="F2718" s="55"/>
      <c r="G2718" s="132"/>
      <c r="H2718" s="132"/>
      <c r="I2718" s="132"/>
      <c r="J2718" s="132"/>
      <c r="K2718" s="132"/>
      <c r="L2718" s="133"/>
      <c r="M2718" s="134"/>
      <c r="N2718" s="132"/>
      <c r="O2718" s="132"/>
      <c r="P2718" s="134" t="str">
        <f t="shared" si="594"/>
        <v>nepildyti</v>
      </c>
      <c r="Q2718" s="135" t="str">
        <f t="shared" si="59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02"/>
        <v>0</v>
      </c>
      <c r="BH2718" s="54">
        <f t="shared" si="595"/>
        <v>0</v>
      </c>
      <c r="BI2718" s="54">
        <f t="shared" si="590"/>
        <v>0</v>
      </c>
      <c r="BJ2718" s="54">
        <f t="shared" si="603"/>
        <v>0</v>
      </c>
      <c r="BK2718" s="54">
        <f t="shared" si="591"/>
        <v>0</v>
      </c>
      <c r="BL2718" s="54">
        <f t="shared" si="596"/>
        <v>0</v>
      </c>
      <c r="BM2718" s="54">
        <f t="shared" si="597"/>
        <v>0</v>
      </c>
      <c r="BN2718" s="54" t="str">
        <f t="shared" si="598"/>
        <v>ne</v>
      </c>
      <c r="BO2718" s="54" t="str">
        <f t="shared" si="599"/>
        <v>ne</v>
      </c>
      <c r="BP2718" s="54" t="str">
        <f t="shared" si="599"/>
        <v>ne</v>
      </c>
      <c r="BQ2718" s="54" t="str">
        <f t="shared" si="600"/>
        <v>ne</v>
      </c>
      <c r="BR2718" s="54" t="str">
        <f t="shared" si="601"/>
        <v>ne</v>
      </c>
      <c r="BS2718" s="54" t="str">
        <f t="shared" si="592"/>
        <v>ne</v>
      </c>
    </row>
    <row r="2719" spans="2:71" x14ac:dyDescent="0.2">
      <c r="B2719" s="54" t="e">
        <f>VLOOKUP(E2719,'VPS1'!$J$10:$J$29,1,FALSE)</f>
        <v>#N/A</v>
      </c>
      <c r="C2719" s="131" t="str">
        <f t="shared" si="593"/>
        <v/>
      </c>
      <c r="D2719" s="132"/>
      <c r="E2719" s="132"/>
      <c r="F2719" s="55"/>
      <c r="G2719" s="132"/>
      <c r="H2719" s="132"/>
      <c r="I2719" s="132"/>
      <c r="J2719" s="132"/>
      <c r="K2719" s="132"/>
      <c r="L2719" s="133"/>
      <c r="M2719" s="134"/>
      <c r="N2719" s="132"/>
      <c r="O2719" s="132"/>
      <c r="P2719" s="134" t="str">
        <f t="shared" si="594"/>
        <v>nepildyti</v>
      </c>
      <c r="Q2719" s="135" t="str">
        <f t="shared" si="59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02"/>
        <v>0</v>
      </c>
      <c r="BH2719" s="54">
        <f t="shared" si="595"/>
        <v>0</v>
      </c>
      <c r="BI2719" s="54">
        <f t="shared" si="590"/>
        <v>0</v>
      </c>
      <c r="BJ2719" s="54">
        <f t="shared" si="603"/>
        <v>0</v>
      </c>
      <c r="BK2719" s="54">
        <f t="shared" si="591"/>
        <v>0</v>
      </c>
      <c r="BL2719" s="54">
        <f t="shared" si="596"/>
        <v>0</v>
      </c>
      <c r="BM2719" s="54">
        <f t="shared" si="597"/>
        <v>0</v>
      </c>
      <c r="BN2719" s="54" t="str">
        <f t="shared" si="598"/>
        <v>ne</v>
      </c>
      <c r="BO2719" s="54" t="str">
        <f t="shared" si="599"/>
        <v>ne</v>
      </c>
      <c r="BP2719" s="54" t="str">
        <f t="shared" si="599"/>
        <v>ne</v>
      </c>
      <c r="BQ2719" s="54" t="str">
        <f t="shared" si="600"/>
        <v>ne</v>
      </c>
      <c r="BR2719" s="54" t="str">
        <f t="shared" si="601"/>
        <v>ne</v>
      </c>
      <c r="BS2719" s="54" t="str">
        <f t="shared" si="592"/>
        <v>ne</v>
      </c>
    </row>
    <row r="2720" spans="2:71" x14ac:dyDescent="0.2">
      <c r="B2720" s="54" t="e">
        <f>VLOOKUP(E2720,'VPS1'!$J$10:$J$29,1,FALSE)</f>
        <v>#N/A</v>
      </c>
      <c r="C2720" s="131" t="str">
        <f t="shared" si="593"/>
        <v/>
      </c>
      <c r="D2720" s="132"/>
      <c r="E2720" s="132"/>
      <c r="F2720" s="55"/>
      <c r="G2720" s="132"/>
      <c r="H2720" s="132"/>
      <c r="I2720" s="132"/>
      <c r="J2720" s="132"/>
      <c r="K2720" s="132"/>
      <c r="L2720" s="133"/>
      <c r="M2720" s="134"/>
      <c r="N2720" s="132"/>
      <c r="O2720" s="132"/>
      <c r="P2720" s="134" t="str">
        <f t="shared" si="594"/>
        <v>nepildyti</v>
      </c>
      <c r="Q2720" s="135" t="str">
        <f t="shared" si="59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02"/>
        <v>0</v>
      </c>
      <c r="BH2720" s="54">
        <f t="shared" si="595"/>
        <v>0</v>
      </c>
      <c r="BI2720" s="54">
        <f t="shared" si="590"/>
        <v>0</v>
      </c>
      <c r="BJ2720" s="54">
        <f t="shared" si="603"/>
        <v>0</v>
      </c>
      <c r="BK2720" s="54">
        <f t="shared" si="591"/>
        <v>0</v>
      </c>
      <c r="BL2720" s="54">
        <f t="shared" si="596"/>
        <v>0</v>
      </c>
      <c r="BM2720" s="54">
        <f t="shared" si="597"/>
        <v>0</v>
      </c>
      <c r="BN2720" s="54" t="str">
        <f t="shared" si="598"/>
        <v>ne</v>
      </c>
      <c r="BO2720" s="54" t="str">
        <f t="shared" si="599"/>
        <v>ne</v>
      </c>
      <c r="BP2720" s="54" t="str">
        <f t="shared" si="599"/>
        <v>ne</v>
      </c>
      <c r="BQ2720" s="54" t="str">
        <f t="shared" si="600"/>
        <v>ne</v>
      </c>
      <c r="BR2720" s="54" t="str">
        <f t="shared" si="601"/>
        <v>ne</v>
      </c>
      <c r="BS2720" s="54" t="str">
        <f t="shared" si="592"/>
        <v>ne</v>
      </c>
    </row>
    <row r="2721" spans="2:71" x14ac:dyDescent="0.2">
      <c r="B2721" s="54" t="e">
        <f>VLOOKUP(E2721,'VPS1'!$J$10:$J$29,1,FALSE)</f>
        <v>#N/A</v>
      </c>
      <c r="C2721" s="131" t="str">
        <f t="shared" si="593"/>
        <v/>
      </c>
      <c r="D2721" s="132"/>
      <c r="E2721" s="132"/>
      <c r="F2721" s="55"/>
      <c r="G2721" s="132"/>
      <c r="H2721" s="132"/>
      <c r="I2721" s="132"/>
      <c r="J2721" s="132"/>
      <c r="K2721" s="132"/>
      <c r="L2721" s="133"/>
      <c r="M2721" s="134"/>
      <c r="N2721" s="132"/>
      <c r="O2721" s="132"/>
      <c r="P2721" s="134" t="str">
        <f t="shared" si="594"/>
        <v>nepildyti</v>
      </c>
      <c r="Q2721" s="135" t="str">
        <f t="shared" si="59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02"/>
        <v>0</v>
      </c>
      <c r="BH2721" s="54">
        <f t="shared" si="595"/>
        <v>0</v>
      </c>
      <c r="BI2721" s="54">
        <f t="shared" si="590"/>
        <v>0</v>
      </c>
      <c r="BJ2721" s="54">
        <f t="shared" si="603"/>
        <v>0</v>
      </c>
      <c r="BK2721" s="54">
        <f t="shared" si="591"/>
        <v>0</v>
      </c>
      <c r="BL2721" s="54">
        <f t="shared" si="596"/>
        <v>0</v>
      </c>
      <c r="BM2721" s="54">
        <f t="shared" si="597"/>
        <v>0</v>
      </c>
      <c r="BN2721" s="54" t="str">
        <f t="shared" si="598"/>
        <v>ne</v>
      </c>
      <c r="BO2721" s="54" t="str">
        <f t="shared" si="599"/>
        <v>ne</v>
      </c>
      <c r="BP2721" s="54" t="str">
        <f t="shared" si="599"/>
        <v>ne</v>
      </c>
      <c r="BQ2721" s="54" t="str">
        <f t="shared" si="600"/>
        <v>ne</v>
      </c>
      <c r="BR2721" s="54" t="str">
        <f t="shared" si="601"/>
        <v>ne</v>
      </c>
      <c r="BS2721" s="54" t="str">
        <f t="shared" si="592"/>
        <v>ne</v>
      </c>
    </row>
    <row r="2722" spans="2:71" x14ac:dyDescent="0.2">
      <c r="B2722" s="54" t="e">
        <f>VLOOKUP(E2722,'VPS1'!$J$10:$J$29,1,FALSE)</f>
        <v>#N/A</v>
      </c>
      <c r="C2722" s="131" t="str">
        <f t="shared" si="593"/>
        <v/>
      </c>
      <c r="D2722" s="132"/>
      <c r="E2722" s="132"/>
      <c r="F2722" s="55"/>
      <c r="G2722" s="132"/>
      <c r="H2722" s="132"/>
      <c r="I2722" s="132"/>
      <c r="J2722" s="132"/>
      <c r="K2722" s="132"/>
      <c r="L2722" s="133"/>
      <c r="M2722" s="134"/>
      <c r="N2722" s="132"/>
      <c r="O2722" s="132"/>
      <c r="P2722" s="134" t="str">
        <f t="shared" si="594"/>
        <v>nepildyti</v>
      </c>
      <c r="Q2722" s="135" t="str">
        <f t="shared" si="59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02"/>
        <v>0</v>
      </c>
      <c r="BH2722" s="54">
        <f t="shared" si="595"/>
        <v>0</v>
      </c>
      <c r="BI2722" s="54">
        <f t="shared" si="590"/>
        <v>0</v>
      </c>
      <c r="BJ2722" s="54">
        <f t="shared" si="603"/>
        <v>0</v>
      </c>
      <c r="BK2722" s="54">
        <f t="shared" si="591"/>
        <v>0</v>
      </c>
      <c r="BL2722" s="54">
        <f t="shared" si="596"/>
        <v>0</v>
      </c>
      <c r="BM2722" s="54">
        <f t="shared" si="597"/>
        <v>0</v>
      </c>
      <c r="BN2722" s="54" t="str">
        <f t="shared" si="598"/>
        <v>ne</v>
      </c>
      <c r="BO2722" s="54" t="str">
        <f t="shared" si="599"/>
        <v>ne</v>
      </c>
      <c r="BP2722" s="54" t="str">
        <f t="shared" si="599"/>
        <v>ne</v>
      </c>
      <c r="BQ2722" s="54" t="str">
        <f t="shared" si="600"/>
        <v>ne</v>
      </c>
      <c r="BR2722" s="54" t="str">
        <f t="shared" si="601"/>
        <v>ne</v>
      </c>
      <c r="BS2722" s="54" t="str">
        <f t="shared" si="592"/>
        <v>ne</v>
      </c>
    </row>
    <row r="2723" spans="2:71" x14ac:dyDescent="0.2">
      <c r="B2723" s="54" t="e">
        <f>VLOOKUP(E2723,'VPS1'!$J$10:$J$29,1,FALSE)</f>
        <v>#N/A</v>
      </c>
      <c r="C2723" s="131" t="str">
        <f t="shared" si="593"/>
        <v/>
      </c>
      <c r="D2723" s="132"/>
      <c r="E2723" s="132"/>
      <c r="F2723" s="55"/>
      <c r="G2723" s="132"/>
      <c r="H2723" s="132"/>
      <c r="I2723" s="132"/>
      <c r="J2723" s="132"/>
      <c r="K2723" s="132"/>
      <c r="L2723" s="133"/>
      <c r="M2723" s="134"/>
      <c r="N2723" s="132"/>
      <c r="O2723" s="132"/>
      <c r="P2723" s="134" t="str">
        <f t="shared" si="594"/>
        <v>nepildyti</v>
      </c>
      <c r="Q2723" s="135" t="str">
        <f t="shared" si="59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02"/>
        <v>0</v>
      </c>
      <c r="BH2723" s="54">
        <f t="shared" si="595"/>
        <v>0</v>
      </c>
      <c r="BI2723" s="54">
        <f t="shared" si="590"/>
        <v>0</v>
      </c>
      <c r="BJ2723" s="54">
        <f t="shared" si="603"/>
        <v>0</v>
      </c>
      <c r="BK2723" s="54">
        <f t="shared" si="591"/>
        <v>0</v>
      </c>
      <c r="BL2723" s="54">
        <f t="shared" si="596"/>
        <v>0</v>
      </c>
      <c r="BM2723" s="54">
        <f t="shared" si="597"/>
        <v>0</v>
      </c>
      <c r="BN2723" s="54" t="str">
        <f t="shared" si="598"/>
        <v>ne</v>
      </c>
      <c r="BO2723" s="54" t="str">
        <f t="shared" si="599"/>
        <v>ne</v>
      </c>
      <c r="BP2723" s="54" t="str">
        <f t="shared" si="599"/>
        <v>ne</v>
      </c>
      <c r="BQ2723" s="54" t="str">
        <f t="shared" si="600"/>
        <v>ne</v>
      </c>
      <c r="BR2723" s="54" t="str">
        <f t="shared" si="601"/>
        <v>ne</v>
      </c>
      <c r="BS2723" s="54" t="str">
        <f t="shared" si="592"/>
        <v>ne</v>
      </c>
    </row>
    <row r="2724" spans="2:71" x14ac:dyDescent="0.2">
      <c r="B2724" s="54" t="e">
        <f>VLOOKUP(E2724,'VPS1'!$J$10:$J$29,1,FALSE)</f>
        <v>#N/A</v>
      </c>
      <c r="C2724" s="131" t="str">
        <f t="shared" si="593"/>
        <v/>
      </c>
      <c r="D2724" s="132"/>
      <c r="E2724" s="132"/>
      <c r="F2724" s="55"/>
      <c r="G2724" s="132"/>
      <c r="H2724" s="132"/>
      <c r="I2724" s="132"/>
      <c r="J2724" s="132"/>
      <c r="K2724" s="132"/>
      <c r="L2724" s="133"/>
      <c r="M2724" s="134"/>
      <c r="N2724" s="132"/>
      <c r="O2724" s="132"/>
      <c r="P2724" s="134" t="str">
        <f t="shared" si="594"/>
        <v>nepildyti</v>
      </c>
      <c r="Q2724" s="135" t="str">
        <f t="shared" si="59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02"/>
        <v>0</v>
      </c>
      <c r="BH2724" s="54">
        <f t="shared" si="595"/>
        <v>0</v>
      </c>
      <c r="BI2724" s="54">
        <f t="shared" si="590"/>
        <v>0</v>
      </c>
      <c r="BJ2724" s="54">
        <f t="shared" si="603"/>
        <v>0</v>
      </c>
      <c r="BK2724" s="54">
        <f t="shared" si="591"/>
        <v>0</v>
      </c>
      <c r="BL2724" s="54">
        <f t="shared" si="596"/>
        <v>0</v>
      </c>
      <c r="BM2724" s="54">
        <f t="shared" si="597"/>
        <v>0</v>
      </c>
      <c r="BN2724" s="54" t="str">
        <f t="shared" si="598"/>
        <v>ne</v>
      </c>
      <c r="BO2724" s="54" t="str">
        <f t="shared" si="599"/>
        <v>ne</v>
      </c>
      <c r="BP2724" s="54" t="str">
        <f t="shared" si="599"/>
        <v>ne</v>
      </c>
      <c r="BQ2724" s="54" t="str">
        <f t="shared" si="600"/>
        <v>ne</v>
      </c>
      <c r="BR2724" s="54" t="str">
        <f t="shared" si="601"/>
        <v>ne</v>
      </c>
      <c r="BS2724" s="54" t="str">
        <f t="shared" si="592"/>
        <v>ne</v>
      </c>
    </row>
    <row r="2725" spans="2:71" x14ac:dyDescent="0.2">
      <c r="B2725" s="54" t="e">
        <f>VLOOKUP(E2725,'VPS1'!$J$10:$J$29,1,FALSE)</f>
        <v>#N/A</v>
      </c>
      <c r="C2725" s="131" t="str">
        <f t="shared" si="593"/>
        <v/>
      </c>
      <c r="D2725" s="132"/>
      <c r="E2725" s="132"/>
      <c r="F2725" s="55"/>
      <c r="G2725" s="132"/>
      <c r="H2725" s="132"/>
      <c r="I2725" s="132"/>
      <c r="J2725" s="132"/>
      <c r="K2725" s="132"/>
      <c r="L2725" s="133"/>
      <c r="M2725" s="134"/>
      <c r="N2725" s="132"/>
      <c r="O2725" s="132"/>
      <c r="P2725" s="134" t="str">
        <f t="shared" si="594"/>
        <v>nepildyti</v>
      </c>
      <c r="Q2725" s="135" t="str">
        <f t="shared" si="59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02"/>
        <v>0</v>
      </c>
      <c r="BH2725" s="54">
        <f t="shared" si="595"/>
        <v>0</v>
      </c>
      <c r="BI2725" s="54">
        <f t="shared" si="590"/>
        <v>0</v>
      </c>
      <c r="BJ2725" s="54">
        <f t="shared" si="603"/>
        <v>0</v>
      </c>
      <c r="BK2725" s="54">
        <f t="shared" si="591"/>
        <v>0</v>
      </c>
      <c r="BL2725" s="54">
        <f t="shared" si="596"/>
        <v>0</v>
      </c>
      <c r="BM2725" s="54">
        <f t="shared" si="597"/>
        <v>0</v>
      </c>
      <c r="BN2725" s="54" t="str">
        <f t="shared" si="598"/>
        <v>ne</v>
      </c>
      <c r="BO2725" s="54" t="str">
        <f t="shared" si="599"/>
        <v>ne</v>
      </c>
      <c r="BP2725" s="54" t="str">
        <f t="shared" si="599"/>
        <v>ne</v>
      </c>
      <c r="BQ2725" s="54" t="str">
        <f t="shared" si="600"/>
        <v>ne</v>
      </c>
      <c r="BR2725" s="54" t="str">
        <f t="shared" si="601"/>
        <v>ne</v>
      </c>
      <c r="BS2725" s="54" t="str">
        <f t="shared" si="592"/>
        <v>ne</v>
      </c>
    </row>
    <row r="2726" spans="2:71" x14ac:dyDescent="0.2">
      <c r="B2726" s="54" t="e">
        <f>VLOOKUP(E2726,'VPS1'!$J$10:$J$29,1,FALSE)</f>
        <v>#N/A</v>
      </c>
      <c r="C2726" s="131" t="str">
        <f t="shared" si="593"/>
        <v/>
      </c>
      <c r="D2726" s="132"/>
      <c r="E2726" s="132"/>
      <c r="F2726" s="55"/>
      <c r="G2726" s="132"/>
      <c r="H2726" s="132"/>
      <c r="I2726" s="132"/>
      <c r="J2726" s="132"/>
      <c r="K2726" s="132"/>
      <c r="L2726" s="133"/>
      <c r="M2726" s="134"/>
      <c r="N2726" s="132"/>
      <c r="O2726" s="132"/>
      <c r="P2726" s="134" t="str">
        <f t="shared" si="594"/>
        <v>nepildyti</v>
      </c>
      <c r="Q2726" s="135" t="str">
        <f t="shared" si="59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02"/>
        <v>0</v>
      </c>
      <c r="BH2726" s="54">
        <f t="shared" si="595"/>
        <v>0</v>
      </c>
      <c r="BI2726" s="54">
        <f t="shared" si="590"/>
        <v>0</v>
      </c>
      <c r="BJ2726" s="54">
        <f t="shared" si="603"/>
        <v>0</v>
      </c>
      <c r="BK2726" s="54">
        <f t="shared" si="591"/>
        <v>0</v>
      </c>
      <c r="BL2726" s="54">
        <f t="shared" si="596"/>
        <v>0</v>
      </c>
      <c r="BM2726" s="54">
        <f t="shared" si="597"/>
        <v>0</v>
      </c>
      <c r="BN2726" s="54" t="str">
        <f t="shared" si="598"/>
        <v>ne</v>
      </c>
      <c r="BO2726" s="54" t="str">
        <f t="shared" si="599"/>
        <v>ne</v>
      </c>
      <c r="BP2726" s="54" t="str">
        <f t="shared" si="599"/>
        <v>ne</v>
      </c>
      <c r="BQ2726" s="54" t="str">
        <f t="shared" si="600"/>
        <v>ne</v>
      </c>
      <c r="BR2726" s="54" t="str">
        <f t="shared" si="601"/>
        <v>ne</v>
      </c>
      <c r="BS2726" s="54" t="str">
        <f t="shared" si="592"/>
        <v>ne</v>
      </c>
    </row>
    <row r="2727" spans="2:71" x14ac:dyDescent="0.2">
      <c r="B2727" s="54" t="e">
        <f>VLOOKUP(E2727,'VPS1'!$J$10:$J$29,1,FALSE)</f>
        <v>#N/A</v>
      </c>
      <c r="C2727" s="131" t="str">
        <f t="shared" si="593"/>
        <v/>
      </c>
      <c r="D2727" s="132"/>
      <c r="E2727" s="132"/>
      <c r="F2727" s="55"/>
      <c r="G2727" s="132"/>
      <c r="H2727" s="132"/>
      <c r="I2727" s="132"/>
      <c r="J2727" s="132"/>
      <c r="K2727" s="132"/>
      <c r="L2727" s="133"/>
      <c r="M2727" s="134"/>
      <c r="N2727" s="132"/>
      <c r="O2727" s="132"/>
      <c r="P2727" s="134" t="str">
        <f t="shared" si="594"/>
        <v>nepildyti</v>
      </c>
      <c r="Q2727" s="135" t="str">
        <f t="shared" si="59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02"/>
        <v>0</v>
      </c>
      <c r="BH2727" s="54">
        <f t="shared" si="595"/>
        <v>0</v>
      </c>
      <c r="BI2727" s="54">
        <f t="shared" si="590"/>
        <v>0</v>
      </c>
      <c r="BJ2727" s="54">
        <f t="shared" si="603"/>
        <v>0</v>
      </c>
      <c r="BK2727" s="54">
        <f t="shared" si="591"/>
        <v>0</v>
      </c>
      <c r="BL2727" s="54">
        <f t="shared" si="596"/>
        <v>0</v>
      </c>
      <c r="BM2727" s="54">
        <f t="shared" si="597"/>
        <v>0</v>
      </c>
      <c r="BN2727" s="54" t="str">
        <f t="shared" si="598"/>
        <v>ne</v>
      </c>
      <c r="BO2727" s="54" t="str">
        <f t="shared" si="599"/>
        <v>ne</v>
      </c>
      <c r="BP2727" s="54" t="str">
        <f t="shared" si="599"/>
        <v>ne</v>
      </c>
      <c r="BQ2727" s="54" t="str">
        <f t="shared" si="600"/>
        <v>ne</v>
      </c>
      <c r="BR2727" s="54" t="str">
        <f t="shared" si="601"/>
        <v>ne</v>
      </c>
      <c r="BS2727" s="54" t="str">
        <f t="shared" si="592"/>
        <v>ne</v>
      </c>
    </row>
    <row r="2728" spans="2:71" x14ac:dyDescent="0.2">
      <c r="B2728" s="54" t="e">
        <f>VLOOKUP(E2728,'VPS1'!$J$10:$J$29,1,FALSE)</f>
        <v>#N/A</v>
      </c>
      <c r="C2728" s="131" t="str">
        <f t="shared" si="593"/>
        <v/>
      </c>
      <c r="D2728" s="132"/>
      <c r="E2728" s="132"/>
      <c r="F2728" s="55"/>
      <c r="G2728" s="132"/>
      <c r="H2728" s="132"/>
      <c r="I2728" s="132"/>
      <c r="J2728" s="132"/>
      <c r="K2728" s="132"/>
      <c r="L2728" s="133"/>
      <c r="M2728" s="134"/>
      <c r="N2728" s="132"/>
      <c r="O2728" s="132"/>
      <c r="P2728" s="134" t="str">
        <f t="shared" si="594"/>
        <v>nepildyti</v>
      </c>
      <c r="Q2728" s="135" t="str">
        <f t="shared" si="59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02"/>
        <v>0</v>
      </c>
      <c r="BH2728" s="54">
        <f t="shared" si="595"/>
        <v>0</v>
      </c>
      <c r="BI2728" s="54">
        <f t="shared" si="590"/>
        <v>0</v>
      </c>
      <c r="BJ2728" s="54">
        <f t="shared" si="603"/>
        <v>0</v>
      </c>
      <c r="BK2728" s="54">
        <f t="shared" si="591"/>
        <v>0</v>
      </c>
      <c r="BL2728" s="54">
        <f t="shared" si="596"/>
        <v>0</v>
      </c>
      <c r="BM2728" s="54">
        <f t="shared" si="597"/>
        <v>0</v>
      </c>
      <c r="BN2728" s="54" t="str">
        <f t="shared" si="598"/>
        <v>ne</v>
      </c>
      <c r="BO2728" s="54" t="str">
        <f t="shared" si="599"/>
        <v>ne</v>
      </c>
      <c r="BP2728" s="54" t="str">
        <f t="shared" si="599"/>
        <v>ne</v>
      </c>
      <c r="BQ2728" s="54" t="str">
        <f t="shared" si="600"/>
        <v>ne</v>
      </c>
      <c r="BR2728" s="54" t="str">
        <f t="shared" si="601"/>
        <v>ne</v>
      </c>
      <c r="BS2728" s="54" t="str">
        <f t="shared" si="592"/>
        <v>ne</v>
      </c>
    </row>
    <row r="2729" spans="2:71" x14ac:dyDescent="0.2">
      <c r="B2729" s="54" t="e">
        <f>VLOOKUP(E2729,'VPS1'!$J$10:$J$29,1,FALSE)</f>
        <v>#N/A</v>
      </c>
      <c r="C2729" s="131" t="str">
        <f t="shared" si="593"/>
        <v/>
      </c>
      <c r="D2729" s="132"/>
      <c r="E2729" s="132"/>
      <c r="F2729" s="55"/>
      <c r="G2729" s="132"/>
      <c r="H2729" s="132"/>
      <c r="I2729" s="132"/>
      <c r="J2729" s="132"/>
      <c r="K2729" s="132"/>
      <c r="L2729" s="133"/>
      <c r="M2729" s="134"/>
      <c r="N2729" s="132"/>
      <c r="O2729" s="132"/>
      <c r="P2729" s="134" t="str">
        <f t="shared" si="594"/>
        <v>nepildyti</v>
      </c>
      <c r="Q2729" s="135" t="str">
        <f t="shared" si="59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02"/>
        <v>0</v>
      </c>
      <c r="BH2729" s="54">
        <f t="shared" si="595"/>
        <v>0</v>
      </c>
      <c r="BI2729" s="54">
        <f t="shared" si="590"/>
        <v>0</v>
      </c>
      <c r="BJ2729" s="54">
        <f t="shared" si="603"/>
        <v>0</v>
      </c>
      <c r="BK2729" s="54">
        <f t="shared" si="591"/>
        <v>0</v>
      </c>
      <c r="BL2729" s="54">
        <f t="shared" si="596"/>
        <v>0</v>
      </c>
      <c r="BM2729" s="54">
        <f t="shared" si="597"/>
        <v>0</v>
      </c>
      <c r="BN2729" s="54" t="str">
        <f t="shared" si="598"/>
        <v>ne</v>
      </c>
      <c r="BO2729" s="54" t="str">
        <f t="shared" si="599"/>
        <v>ne</v>
      </c>
      <c r="BP2729" s="54" t="str">
        <f t="shared" si="599"/>
        <v>ne</v>
      </c>
      <c r="BQ2729" s="54" t="str">
        <f t="shared" si="600"/>
        <v>ne</v>
      </c>
      <c r="BR2729" s="54" t="str">
        <f t="shared" si="601"/>
        <v>ne</v>
      </c>
      <c r="BS2729" s="54" t="str">
        <f t="shared" si="592"/>
        <v>ne</v>
      </c>
    </row>
    <row r="2730" spans="2:71" x14ac:dyDescent="0.2">
      <c r="B2730" s="54" t="e">
        <f>VLOOKUP(E2730,'VPS1'!$J$10:$J$29,1,FALSE)</f>
        <v>#N/A</v>
      </c>
      <c r="C2730" s="131" t="str">
        <f t="shared" si="593"/>
        <v/>
      </c>
      <c r="D2730" s="132"/>
      <c r="E2730" s="132"/>
      <c r="F2730" s="55"/>
      <c r="G2730" s="132"/>
      <c r="H2730" s="132"/>
      <c r="I2730" s="132"/>
      <c r="J2730" s="132"/>
      <c r="K2730" s="132"/>
      <c r="L2730" s="133"/>
      <c r="M2730" s="134"/>
      <c r="N2730" s="132"/>
      <c r="O2730" s="132"/>
      <c r="P2730" s="134" t="str">
        <f t="shared" si="594"/>
        <v>nepildyti</v>
      </c>
      <c r="Q2730" s="135" t="str">
        <f t="shared" si="59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02"/>
        <v>0</v>
      </c>
      <c r="BH2730" s="54">
        <f t="shared" si="595"/>
        <v>0</v>
      </c>
      <c r="BI2730" s="54">
        <f t="shared" si="590"/>
        <v>0</v>
      </c>
      <c r="BJ2730" s="54">
        <f t="shared" si="603"/>
        <v>0</v>
      </c>
      <c r="BK2730" s="54">
        <f t="shared" si="591"/>
        <v>0</v>
      </c>
      <c r="BL2730" s="54">
        <f t="shared" si="596"/>
        <v>0</v>
      </c>
      <c r="BM2730" s="54">
        <f t="shared" si="597"/>
        <v>0</v>
      </c>
      <c r="BN2730" s="54" t="str">
        <f t="shared" si="598"/>
        <v>ne</v>
      </c>
      <c r="BO2730" s="54" t="str">
        <f t="shared" si="599"/>
        <v>ne</v>
      </c>
      <c r="BP2730" s="54" t="str">
        <f t="shared" si="599"/>
        <v>ne</v>
      </c>
      <c r="BQ2730" s="54" t="str">
        <f t="shared" si="600"/>
        <v>ne</v>
      </c>
      <c r="BR2730" s="54" t="str">
        <f t="shared" si="601"/>
        <v>ne</v>
      </c>
      <c r="BS2730" s="54" t="str">
        <f t="shared" si="592"/>
        <v>ne</v>
      </c>
    </row>
    <row r="2731" spans="2:71" x14ac:dyDescent="0.2">
      <c r="B2731" s="54" t="e">
        <f>VLOOKUP(E2731,'VPS1'!$J$10:$J$29,1,FALSE)</f>
        <v>#N/A</v>
      </c>
      <c r="C2731" s="131" t="str">
        <f t="shared" si="593"/>
        <v/>
      </c>
      <c r="D2731" s="132"/>
      <c r="E2731" s="132"/>
      <c r="F2731" s="55"/>
      <c r="G2731" s="132"/>
      <c r="H2731" s="132"/>
      <c r="I2731" s="132"/>
      <c r="J2731" s="132"/>
      <c r="K2731" s="132"/>
      <c r="L2731" s="133"/>
      <c r="M2731" s="134"/>
      <c r="N2731" s="132"/>
      <c r="O2731" s="132"/>
      <c r="P2731" s="134" t="str">
        <f t="shared" si="594"/>
        <v>nepildyti</v>
      </c>
      <c r="Q2731" s="135" t="str">
        <f t="shared" si="59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02"/>
        <v>0</v>
      </c>
      <c r="BH2731" s="54">
        <f t="shared" si="595"/>
        <v>0</v>
      </c>
      <c r="BI2731" s="54">
        <f t="shared" si="590"/>
        <v>0</v>
      </c>
      <c r="BJ2731" s="54">
        <f t="shared" si="603"/>
        <v>0</v>
      </c>
      <c r="BK2731" s="54">
        <f t="shared" si="591"/>
        <v>0</v>
      </c>
      <c r="BL2731" s="54">
        <f t="shared" si="596"/>
        <v>0</v>
      </c>
      <c r="BM2731" s="54">
        <f t="shared" si="597"/>
        <v>0</v>
      </c>
      <c r="BN2731" s="54" t="str">
        <f t="shared" si="598"/>
        <v>ne</v>
      </c>
      <c r="BO2731" s="54" t="str">
        <f t="shared" si="599"/>
        <v>ne</v>
      </c>
      <c r="BP2731" s="54" t="str">
        <f t="shared" si="599"/>
        <v>ne</v>
      </c>
      <c r="BQ2731" s="54" t="str">
        <f t="shared" si="600"/>
        <v>ne</v>
      </c>
      <c r="BR2731" s="54" t="str">
        <f t="shared" si="601"/>
        <v>ne</v>
      </c>
      <c r="BS2731" s="54" t="str">
        <f t="shared" si="592"/>
        <v>ne</v>
      </c>
    </row>
    <row r="2732" spans="2:71" x14ac:dyDescent="0.2">
      <c r="B2732" s="54" t="e">
        <f>VLOOKUP(E2732,'VPS1'!$J$10:$J$29,1,FALSE)</f>
        <v>#N/A</v>
      </c>
      <c r="C2732" s="131" t="str">
        <f t="shared" si="593"/>
        <v/>
      </c>
      <c r="D2732" s="132"/>
      <c r="E2732" s="132"/>
      <c r="F2732" s="55"/>
      <c r="G2732" s="132"/>
      <c r="H2732" s="132"/>
      <c r="I2732" s="132"/>
      <c r="J2732" s="132"/>
      <c r="K2732" s="132"/>
      <c r="L2732" s="133"/>
      <c r="M2732" s="134"/>
      <c r="N2732" s="132"/>
      <c r="O2732" s="132"/>
      <c r="P2732" s="134" t="str">
        <f t="shared" si="594"/>
        <v>nepildyti</v>
      </c>
      <c r="Q2732" s="135" t="str">
        <f t="shared" si="59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02"/>
        <v>0</v>
      </c>
      <c r="BH2732" s="54">
        <f t="shared" si="595"/>
        <v>0</v>
      </c>
      <c r="BI2732" s="54">
        <f t="shared" si="590"/>
        <v>0</v>
      </c>
      <c r="BJ2732" s="54">
        <f t="shared" si="603"/>
        <v>0</v>
      </c>
      <c r="BK2732" s="54">
        <f t="shared" si="591"/>
        <v>0</v>
      </c>
      <c r="BL2732" s="54">
        <f t="shared" si="596"/>
        <v>0</v>
      </c>
      <c r="BM2732" s="54">
        <f t="shared" si="597"/>
        <v>0</v>
      </c>
      <c r="BN2732" s="54" t="str">
        <f t="shared" si="598"/>
        <v>ne</v>
      </c>
      <c r="BO2732" s="54" t="str">
        <f t="shared" si="599"/>
        <v>ne</v>
      </c>
      <c r="BP2732" s="54" t="str">
        <f t="shared" si="599"/>
        <v>ne</v>
      </c>
      <c r="BQ2732" s="54" t="str">
        <f t="shared" si="600"/>
        <v>ne</v>
      </c>
      <c r="BR2732" s="54" t="str">
        <f t="shared" si="601"/>
        <v>ne</v>
      </c>
      <c r="BS2732" s="54" t="str">
        <f t="shared" si="592"/>
        <v>ne</v>
      </c>
    </row>
    <row r="2733" spans="2:71" x14ac:dyDescent="0.2">
      <c r="B2733" s="54" t="e">
        <f>VLOOKUP(E2733,'VPS1'!$J$10:$J$29,1,FALSE)</f>
        <v>#N/A</v>
      </c>
      <c r="C2733" s="131" t="str">
        <f t="shared" si="593"/>
        <v/>
      </c>
      <c r="D2733" s="132"/>
      <c r="E2733" s="132"/>
      <c r="F2733" s="55"/>
      <c r="G2733" s="132"/>
      <c r="H2733" s="132"/>
      <c r="I2733" s="132"/>
      <c r="J2733" s="132"/>
      <c r="K2733" s="132"/>
      <c r="L2733" s="133"/>
      <c r="M2733" s="134"/>
      <c r="N2733" s="132"/>
      <c r="O2733" s="132"/>
      <c r="P2733" s="134" t="str">
        <f t="shared" si="594"/>
        <v>nepildyti</v>
      </c>
      <c r="Q2733" s="135" t="str">
        <f t="shared" si="59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02"/>
        <v>0</v>
      </c>
      <c r="BH2733" s="54">
        <f t="shared" si="595"/>
        <v>0</v>
      </c>
      <c r="BI2733" s="54">
        <f t="shared" si="590"/>
        <v>0</v>
      </c>
      <c r="BJ2733" s="54">
        <f t="shared" si="603"/>
        <v>0</v>
      </c>
      <c r="BK2733" s="54">
        <f t="shared" si="591"/>
        <v>0</v>
      </c>
      <c r="BL2733" s="54">
        <f t="shared" si="596"/>
        <v>0</v>
      </c>
      <c r="BM2733" s="54">
        <f t="shared" si="597"/>
        <v>0</v>
      </c>
      <c r="BN2733" s="54" t="str">
        <f t="shared" si="598"/>
        <v>ne</v>
      </c>
      <c r="BO2733" s="54" t="str">
        <f t="shared" si="599"/>
        <v>ne</v>
      </c>
      <c r="BP2733" s="54" t="str">
        <f t="shared" si="599"/>
        <v>ne</v>
      </c>
      <c r="BQ2733" s="54" t="str">
        <f t="shared" si="600"/>
        <v>ne</v>
      </c>
      <c r="BR2733" s="54" t="str">
        <f t="shared" si="601"/>
        <v>ne</v>
      </c>
      <c r="BS2733" s="54" t="str">
        <f t="shared" si="592"/>
        <v>ne</v>
      </c>
    </row>
    <row r="2734" spans="2:71" x14ac:dyDescent="0.2">
      <c r="B2734" s="54" t="e">
        <f>VLOOKUP(E2734,'VPS1'!$J$10:$J$29,1,FALSE)</f>
        <v>#N/A</v>
      </c>
      <c r="C2734" s="131" t="str">
        <f t="shared" si="593"/>
        <v/>
      </c>
      <c r="D2734" s="132"/>
      <c r="E2734" s="132"/>
      <c r="F2734" s="55"/>
      <c r="G2734" s="132"/>
      <c r="H2734" s="132"/>
      <c r="I2734" s="132"/>
      <c r="J2734" s="132"/>
      <c r="K2734" s="132"/>
      <c r="L2734" s="133"/>
      <c r="M2734" s="134"/>
      <c r="N2734" s="132"/>
      <c r="O2734" s="132"/>
      <c r="P2734" s="134" t="str">
        <f t="shared" si="594"/>
        <v>nepildyti</v>
      </c>
      <c r="Q2734" s="135" t="str">
        <f t="shared" si="59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02"/>
        <v>0</v>
      </c>
      <c r="BH2734" s="54">
        <f t="shared" si="595"/>
        <v>0</v>
      </c>
      <c r="BI2734" s="54">
        <f t="shared" si="590"/>
        <v>0</v>
      </c>
      <c r="BJ2734" s="54">
        <f t="shared" si="603"/>
        <v>0</v>
      </c>
      <c r="BK2734" s="54">
        <f t="shared" si="591"/>
        <v>0</v>
      </c>
      <c r="BL2734" s="54">
        <f t="shared" si="596"/>
        <v>0</v>
      </c>
      <c r="BM2734" s="54">
        <f t="shared" si="597"/>
        <v>0</v>
      </c>
      <c r="BN2734" s="54" t="str">
        <f t="shared" si="598"/>
        <v>ne</v>
      </c>
      <c r="BO2734" s="54" t="str">
        <f t="shared" si="599"/>
        <v>ne</v>
      </c>
      <c r="BP2734" s="54" t="str">
        <f t="shared" si="599"/>
        <v>ne</v>
      </c>
      <c r="BQ2734" s="54" t="str">
        <f t="shared" si="600"/>
        <v>ne</v>
      </c>
      <c r="BR2734" s="54" t="str">
        <f t="shared" si="601"/>
        <v>ne</v>
      </c>
      <c r="BS2734" s="54" t="str">
        <f t="shared" si="592"/>
        <v>ne</v>
      </c>
    </row>
    <row r="2735" spans="2:71" x14ac:dyDescent="0.2">
      <c r="B2735" s="54" t="e">
        <f>VLOOKUP(E2735,'VPS1'!$J$10:$J$29,1,FALSE)</f>
        <v>#N/A</v>
      </c>
      <c r="C2735" s="131" t="str">
        <f t="shared" si="593"/>
        <v/>
      </c>
      <c r="D2735" s="132"/>
      <c r="E2735" s="132"/>
      <c r="F2735" s="55"/>
      <c r="G2735" s="132"/>
      <c r="H2735" s="132"/>
      <c r="I2735" s="132"/>
      <c r="J2735" s="132"/>
      <c r="K2735" s="132"/>
      <c r="L2735" s="133"/>
      <c r="M2735" s="134"/>
      <c r="N2735" s="132"/>
      <c r="O2735" s="132"/>
      <c r="P2735" s="134" t="str">
        <f t="shared" si="594"/>
        <v>nepildyti</v>
      </c>
      <c r="Q2735" s="135" t="str">
        <f t="shared" si="59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02"/>
        <v>0</v>
      </c>
      <c r="BH2735" s="54">
        <f t="shared" si="595"/>
        <v>0</v>
      </c>
      <c r="BI2735" s="54">
        <f t="shared" si="590"/>
        <v>0</v>
      </c>
      <c r="BJ2735" s="54">
        <f t="shared" si="603"/>
        <v>0</v>
      </c>
      <c r="BK2735" s="54">
        <f t="shared" si="591"/>
        <v>0</v>
      </c>
      <c r="BL2735" s="54">
        <f t="shared" si="596"/>
        <v>0</v>
      </c>
      <c r="BM2735" s="54">
        <f t="shared" si="597"/>
        <v>0</v>
      </c>
      <c r="BN2735" s="54" t="str">
        <f t="shared" si="598"/>
        <v>ne</v>
      </c>
      <c r="BO2735" s="54" t="str">
        <f t="shared" si="599"/>
        <v>ne</v>
      </c>
      <c r="BP2735" s="54" t="str">
        <f t="shared" si="599"/>
        <v>ne</v>
      </c>
      <c r="BQ2735" s="54" t="str">
        <f t="shared" si="600"/>
        <v>ne</v>
      </c>
      <c r="BR2735" s="54" t="str">
        <f t="shared" si="601"/>
        <v>ne</v>
      </c>
      <c r="BS2735" s="54" t="str">
        <f t="shared" si="592"/>
        <v>ne</v>
      </c>
    </row>
    <row r="2736" spans="2:71" x14ac:dyDescent="0.2">
      <c r="B2736" s="54" t="e">
        <f>VLOOKUP(E2736,'VPS1'!$J$10:$J$29,1,FALSE)</f>
        <v>#N/A</v>
      </c>
      <c r="C2736" s="131" t="str">
        <f t="shared" si="593"/>
        <v/>
      </c>
      <c r="D2736" s="132"/>
      <c r="E2736" s="132"/>
      <c r="F2736" s="55"/>
      <c r="G2736" s="132"/>
      <c r="H2736" s="132"/>
      <c r="I2736" s="132"/>
      <c r="J2736" s="132"/>
      <c r="K2736" s="132"/>
      <c r="L2736" s="133"/>
      <c r="M2736" s="134"/>
      <c r="N2736" s="132"/>
      <c r="O2736" s="132"/>
      <c r="P2736" s="134" t="str">
        <f t="shared" si="594"/>
        <v>nepildyti</v>
      </c>
      <c r="Q2736" s="135" t="str">
        <f t="shared" si="59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02"/>
        <v>0</v>
      </c>
      <c r="BH2736" s="54">
        <f t="shared" si="595"/>
        <v>0</v>
      </c>
      <c r="BI2736" s="54">
        <f t="shared" si="590"/>
        <v>0</v>
      </c>
      <c r="BJ2736" s="54">
        <f t="shared" si="603"/>
        <v>0</v>
      </c>
      <c r="BK2736" s="54">
        <f t="shared" si="591"/>
        <v>0</v>
      </c>
      <c r="BL2736" s="54">
        <f t="shared" si="596"/>
        <v>0</v>
      </c>
      <c r="BM2736" s="54">
        <f t="shared" si="597"/>
        <v>0</v>
      </c>
      <c r="BN2736" s="54" t="str">
        <f t="shared" si="598"/>
        <v>ne</v>
      </c>
      <c r="BO2736" s="54" t="str">
        <f t="shared" si="599"/>
        <v>ne</v>
      </c>
      <c r="BP2736" s="54" t="str">
        <f t="shared" si="599"/>
        <v>ne</v>
      </c>
      <c r="BQ2736" s="54" t="str">
        <f t="shared" si="600"/>
        <v>ne</v>
      </c>
      <c r="BR2736" s="54" t="str">
        <f t="shared" si="601"/>
        <v>ne</v>
      </c>
      <c r="BS2736" s="54" t="str">
        <f t="shared" si="592"/>
        <v>ne</v>
      </c>
    </row>
    <row r="2737" spans="2:71" x14ac:dyDescent="0.2">
      <c r="B2737" s="54" t="e">
        <f>VLOOKUP(E2737,'VPS1'!$J$10:$J$29,1,FALSE)</f>
        <v>#N/A</v>
      </c>
      <c r="C2737" s="131" t="str">
        <f t="shared" si="593"/>
        <v/>
      </c>
      <c r="D2737" s="132"/>
      <c r="E2737" s="132"/>
      <c r="F2737" s="55"/>
      <c r="G2737" s="132"/>
      <c r="H2737" s="132"/>
      <c r="I2737" s="132"/>
      <c r="J2737" s="132"/>
      <c r="K2737" s="132"/>
      <c r="L2737" s="133"/>
      <c r="M2737" s="134"/>
      <c r="N2737" s="132"/>
      <c r="O2737" s="132"/>
      <c r="P2737" s="134" t="str">
        <f t="shared" si="594"/>
        <v>nepildyti</v>
      </c>
      <c r="Q2737" s="135" t="str">
        <f t="shared" si="59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02"/>
        <v>0</v>
      </c>
      <c r="BH2737" s="54">
        <f t="shared" si="595"/>
        <v>0</v>
      </c>
      <c r="BI2737" s="54">
        <f t="shared" si="590"/>
        <v>0</v>
      </c>
      <c r="BJ2737" s="54">
        <f t="shared" si="603"/>
        <v>0</v>
      </c>
      <c r="BK2737" s="54">
        <f t="shared" si="591"/>
        <v>0</v>
      </c>
      <c r="BL2737" s="54">
        <f t="shared" si="596"/>
        <v>0</v>
      </c>
      <c r="BM2737" s="54">
        <f t="shared" si="597"/>
        <v>0</v>
      </c>
      <c r="BN2737" s="54" t="str">
        <f t="shared" si="598"/>
        <v>ne</v>
      </c>
      <c r="BO2737" s="54" t="str">
        <f t="shared" si="599"/>
        <v>ne</v>
      </c>
      <c r="BP2737" s="54" t="str">
        <f t="shared" si="599"/>
        <v>ne</v>
      </c>
      <c r="BQ2737" s="54" t="str">
        <f t="shared" si="600"/>
        <v>ne</v>
      </c>
      <c r="BR2737" s="54" t="str">
        <f t="shared" si="601"/>
        <v>ne</v>
      </c>
      <c r="BS2737" s="54" t="str">
        <f t="shared" si="592"/>
        <v>ne</v>
      </c>
    </row>
    <row r="2738" spans="2:71" x14ac:dyDescent="0.2">
      <c r="B2738" s="54" t="e">
        <f>VLOOKUP(E2738,'VPS1'!$J$10:$J$29,1,FALSE)</f>
        <v>#N/A</v>
      </c>
      <c r="C2738" s="131" t="str">
        <f t="shared" si="593"/>
        <v/>
      </c>
      <c r="D2738" s="132"/>
      <c r="E2738" s="132"/>
      <c r="F2738" s="55"/>
      <c r="G2738" s="132"/>
      <c r="H2738" s="132"/>
      <c r="I2738" s="132"/>
      <c r="J2738" s="132"/>
      <c r="K2738" s="132"/>
      <c r="L2738" s="133"/>
      <c r="M2738" s="134"/>
      <c r="N2738" s="132"/>
      <c r="O2738" s="132"/>
      <c r="P2738" s="134" t="str">
        <f t="shared" si="594"/>
        <v>nepildyti</v>
      </c>
      <c r="Q2738" s="135" t="str">
        <f t="shared" si="59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02"/>
        <v>0</v>
      </c>
      <c r="BH2738" s="54">
        <f t="shared" si="595"/>
        <v>0</v>
      </c>
      <c r="BI2738" s="54">
        <f t="shared" si="590"/>
        <v>0</v>
      </c>
      <c r="BJ2738" s="54">
        <f t="shared" si="603"/>
        <v>0</v>
      </c>
      <c r="BK2738" s="54">
        <f t="shared" si="591"/>
        <v>0</v>
      </c>
      <c r="BL2738" s="54">
        <f t="shared" si="596"/>
        <v>0</v>
      </c>
      <c r="BM2738" s="54">
        <f t="shared" si="597"/>
        <v>0</v>
      </c>
      <c r="BN2738" s="54" t="str">
        <f t="shared" si="598"/>
        <v>ne</v>
      </c>
      <c r="BO2738" s="54" t="str">
        <f t="shared" si="599"/>
        <v>ne</v>
      </c>
      <c r="BP2738" s="54" t="str">
        <f t="shared" si="599"/>
        <v>ne</v>
      </c>
      <c r="BQ2738" s="54" t="str">
        <f t="shared" si="600"/>
        <v>ne</v>
      </c>
      <c r="BR2738" s="54" t="str">
        <f t="shared" si="601"/>
        <v>ne</v>
      </c>
      <c r="BS2738" s="54" t="str">
        <f t="shared" si="592"/>
        <v>ne</v>
      </c>
    </row>
    <row r="2739" spans="2:71" x14ac:dyDescent="0.2">
      <c r="B2739" s="54" t="e">
        <f>VLOOKUP(E2739,'VPS1'!$J$10:$J$29,1,FALSE)</f>
        <v>#N/A</v>
      </c>
      <c r="C2739" s="131" t="str">
        <f t="shared" si="593"/>
        <v/>
      </c>
      <c r="D2739" s="132"/>
      <c r="E2739" s="132"/>
      <c r="F2739" s="55"/>
      <c r="G2739" s="132"/>
      <c r="H2739" s="132"/>
      <c r="I2739" s="132"/>
      <c r="J2739" s="132"/>
      <c r="K2739" s="132"/>
      <c r="L2739" s="133"/>
      <c r="M2739" s="134"/>
      <c r="N2739" s="132"/>
      <c r="O2739" s="132"/>
      <c r="P2739" s="134" t="str">
        <f t="shared" si="594"/>
        <v>nepildyti</v>
      </c>
      <c r="Q2739" s="135" t="str">
        <f t="shared" si="59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02"/>
        <v>0</v>
      </c>
      <c r="BH2739" s="54">
        <f t="shared" si="595"/>
        <v>0</v>
      </c>
      <c r="BI2739" s="54">
        <f t="shared" si="590"/>
        <v>0</v>
      </c>
      <c r="BJ2739" s="54">
        <f t="shared" si="603"/>
        <v>0</v>
      </c>
      <c r="BK2739" s="54">
        <f t="shared" si="591"/>
        <v>0</v>
      </c>
      <c r="BL2739" s="54">
        <f t="shared" si="596"/>
        <v>0</v>
      </c>
      <c r="BM2739" s="54">
        <f t="shared" si="597"/>
        <v>0</v>
      </c>
      <c r="BN2739" s="54" t="str">
        <f t="shared" si="598"/>
        <v>ne</v>
      </c>
      <c r="BO2739" s="54" t="str">
        <f t="shared" si="599"/>
        <v>ne</v>
      </c>
      <c r="BP2739" s="54" t="str">
        <f t="shared" si="599"/>
        <v>ne</v>
      </c>
      <c r="BQ2739" s="54" t="str">
        <f t="shared" si="600"/>
        <v>ne</v>
      </c>
      <c r="BR2739" s="54" t="str">
        <f t="shared" si="601"/>
        <v>ne</v>
      </c>
      <c r="BS2739" s="54" t="str">
        <f t="shared" si="592"/>
        <v>ne</v>
      </c>
    </row>
    <row r="2740" spans="2:71" x14ac:dyDescent="0.2">
      <c r="B2740" s="54" t="e">
        <f>VLOOKUP(E2740,'VPS1'!$J$10:$J$29,1,FALSE)</f>
        <v>#N/A</v>
      </c>
      <c r="C2740" s="131" t="str">
        <f t="shared" si="593"/>
        <v/>
      </c>
      <c r="D2740" s="132"/>
      <c r="E2740" s="132"/>
      <c r="F2740" s="55"/>
      <c r="G2740" s="132"/>
      <c r="H2740" s="132"/>
      <c r="I2740" s="132"/>
      <c r="J2740" s="132"/>
      <c r="K2740" s="132"/>
      <c r="L2740" s="133"/>
      <c r="M2740" s="134"/>
      <c r="N2740" s="132"/>
      <c r="O2740" s="132"/>
      <c r="P2740" s="134" t="str">
        <f t="shared" si="594"/>
        <v>nepildyti</v>
      </c>
      <c r="Q2740" s="135" t="str">
        <f t="shared" si="59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02"/>
        <v>0</v>
      </c>
      <c r="BH2740" s="54">
        <f t="shared" si="595"/>
        <v>0</v>
      </c>
      <c r="BI2740" s="54">
        <f t="shared" si="590"/>
        <v>0</v>
      </c>
      <c r="BJ2740" s="54">
        <f t="shared" si="603"/>
        <v>0</v>
      </c>
      <c r="BK2740" s="54">
        <f t="shared" si="591"/>
        <v>0</v>
      </c>
      <c r="BL2740" s="54">
        <f t="shared" si="596"/>
        <v>0</v>
      </c>
      <c r="BM2740" s="54">
        <f t="shared" si="597"/>
        <v>0</v>
      </c>
      <c r="BN2740" s="54" t="str">
        <f t="shared" si="598"/>
        <v>ne</v>
      </c>
      <c r="BO2740" s="54" t="str">
        <f t="shared" si="599"/>
        <v>ne</v>
      </c>
      <c r="BP2740" s="54" t="str">
        <f t="shared" si="599"/>
        <v>ne</v>
      </c>
      <c r="BQ2740" s="54" t="str">
        <f t="shared" si="600"/>
        <v>ne</v>
      </c>
      <c r="BR2740" s="54" t="str">
        <f t="shared" si="601"/>
        <v>ne</v>
      </c>
      <c r="BS2740" s="54" t="str">
        <f t="shared" si="592"/>
        <v>ne</v>
      </c>
    </row>
    <row r="2741" spans="2:71" x14ac:dyDescent="0.2">
      <c r="B2741" s="54" t="e">
        <f>VLOOKUP(E2741,'VPS1'!$J$10:$J$29,1,FALSE)</f>
        <v>#N/A</v>
      </c>
      <c r="C2741" s="131" t="str">
        <f t="shared" si="593"/>
        <v/>
      </c>
      <c r="D2741" s="132"/>
      <c r="E2741" s="132"/>
      <c r="F2741" s="55"/>
      <c r="G2741" s="132"/>
      <c r="H2741" s="132"/>
      <c r="I2741" s="132"/>
      <c r="J2741" s="132"/>
      <c r="K2741" s="132"/>
      <c r="L2741" s="133"/>
      <c r="M2741" s="134"/>
      <c r="N2741" s="132"/>
      <c r="O2741" s="132"/>
      <c r="P2741" s="134" t="str">
        <f t="shared" si="594"/>
        <v>nepildyti</v>
      </c>
      <c r="Q2741" s="135" t="str">
        <f t="shared" si="59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02"/>
        <v>0</v>
      </c>
      <c r="BH2741" s="54">
        <f t="shared" si="595"/>
        <v>0</v>
      </c>
      <c r="BI2741" s="54">
        <f t="shared" si="590"/>
        <v>0</v>
      </c>
      <c r="BJ2741" s="54">
        <f t="shared" si="603"/>
        <v>0</v>
      </c>
      <c r="BK2741" s="54">
        <f t="shared" si="591"/>
        <v>0</v>
      </c>
      <c r="BL2741" s="54">
        <f t="shared" si="596"/>
        <v>0</v>
      </c>
      <c r="BM2741" s="54">
        <f t="shared" si="597"/>
        <v>0</v>
      </c>
      <c r="BN2741" s="54" t="str">
        <f t="shared" si="598"/>
        <v>ne</v>
      </c>
      <c r="BO2741" s="54" t="str">
        <f t="shared" si="599"/>
        <v>ne</v>
      </c>
      <c r="BP2741" s="54" t="str">
        <f t="shared" si="599"/>
        <v>ne</v>
      </c>
      <c r="BQ2741" s="54" t="str">
        <f t="shared" si="600"/>
        <v>ne</v>
      </c>
      <c r="BR2741" s="54" t="str">
        <f t="shared" si="601"/>
        <v>ne</v>
      </c>
      <c r="BS2741" s="54" t="str">
        <f t="shared" si="592"/>
        <v>ne</v>
      </c>
    </row>
    <row r="2742" spans="2:71" x14ac:dyDescent="0.2">
      <c r="B2742" s="54" t="e">
        <f>VLOOKUP(E2742,'VPS1'!$J$10:$J$29,1,FALSE)</f>
        <v>#N/A</v>
      </c>
      <c r="C2742" s="131" t="str">
        <f t="shared" si="593"/>
        <v/>
      </c>
      <c r="D2742" s="132"/>
      <c r="E2742" s="132"/>
      <c r="F2742" s="55"/>
      <c r="G2742" s="132"/>
      <c r="H2742" s="132"/>
      <c r="I2742" s="132"/>
      <c r="J2742" s="132"/>
      <c r="K2742" s="132"/>
      <c r="L2742" s="133"/>
      <c r="M2742" s="134"/>
      <c r="N2742" s="132"/>
      <c r="O2742" s="132"/>
      <c r="P2742" s="134" t="str">
        <f t="shared" si="594"/>
        <v>nepildyti</v>
      </c>
      <c r="Q2742" s="135" t="str">
        <f t="shared" si="59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02"/>
        <v>0</v>
      </c>
      <c r="BH2742" s="54">
        <f t="shared" si="595"/>
        <v>0</v>
      </c>
      <c r="BI2742" s="54">
        <f t="shared" si="590"/>
        <v>0</v>
      </c>
      <c r="BJ2742" s="54">
        <f t="shared" si="603"/>
        <v>0</v>
      </c>
      <c r="BK2742" s="54">
        <f t="shared" si="591"/>
        <v>0</v>
      </c>
      <c r="BL2742" s="54">
        <f t="shared" si="596"/>
        <v>0</v>
      </c>
      <c r="BM2742" s="54">
        <f t="shared" si="597"/>
        <v>0</v>
      </c>
      <c r="BN2742" s="54" t="str">
        <f t="shared" si="598"/>
        <v>ne</v>
      </c>
      <c r="BO2742" s="54" t="str">
        <f t="shared" si="599"/>
        <v>ne</v>
      </c>
      <c r="BP2742" s="54" t="str">
        <f t="shared" si="599"/>
        <v>ne</v>
      </c>
      <c r="BQ2742" s="54" t="str">
        <f t="shared" si="600"/>
        <v>ne</v>
      </c>
      <c r="BR2742" s="54" t="str">
        <f t="shared" si="601"/>
        <v>ne</v>
      </c>
      <c r="BS2742" s="54" t="str">
        <f t="shared" si="592"/>
        <v>ne</v>
      </c>
    </row>
    <row r="2743" spans="2:71" x14ac:dyDescent="0.2">
      <c r="B2743" s="54" t="e">
        <f>VLOOKUP(E2743,'VPS1'!$J$10:$J$29,1,FALSE)</f>
        <v>#N/A</v>
      </c>
      <c r="C2743" s="131" t="str">
        <f t="shared" si="593"/>
        <v/>
      </c>
      <c r="D2743" s="132"/>
      <c r="E2743" s="132"/>
      <c r="F2743" s="55"/>
      <c r="G2743" s="132"/>
      <c r="H2743" s="132"/>
      <c r="I2743" s="132"/>
      <c r="J2743" s="132"/>
      <c r="K2743" s="132"/>
      <c r="L2743" s="133"/>
      <c r="M2743" s="134"/>
      <c r="N2743" s="132"/>
      <c r="O2743" s="132"/>
      <c r="P2743" s="134" t="str">
        <f t="shared" si="594"/>
        <v>nepildyti</v>
      </c>
      <c r="Q2743" s="135" t="str">
        <f t="shared" si="59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02"/>
        <v>0</v>
      </c>
      <c r="BH2743" s="54">
        <f t="shared" si="595"/>
        <v>0</v>
      </c>
      <c r="BI2743" s="54">
        <f t="shared" si="590"/>
        <v>0</v>
      </c>
      <c r="BJ2743" s="54">
        <f t="shared" si="603"/>
        <v>0</v>
      </c>
      <c r="BK2743" s="54">
        <f t="shared" si="591"/>
        <v>0</v>
      </c>
      <c r="BL2743" s="54">
        <f t="shared" si="596"/>
        <v>0</v>
      </c>
      <c r="BM2743" s="54">
        <f t="shared" si="597"/>
        <v>0</v>
      </c>
      <c r="BN2743" s="54" t="str">
        <f t="shared" si="598"/>
        <v>ne</v>
      </c>
      <c r="BO2743" s="54" t="str">
        <f t="shared" si="599"/>
        <v>ne</v>
      </c>
      <c r="BP2743" s="54" t="str">
        <f t="shared" si="599"/>
        <v>ne</v>
      </c>
      <c r="BQ2743" s="54" t="str">
        <f t="shared" si="600"/>
        <v>ne</v>
      </c>
      <c r="BR2743" s="54" t="str">
        <f t="shared" si="601"/>
        <v>ne</v>
      </c>
      <c r="BS2743" s="54" t="str">
        <f t="shared" si="592"/>
        <v>ne</v>
      </c>
    </row>
    <row r="2744" spans="2:71" x14ac:dyDescent="0.2">
      <c r="B2744" s="54" t="e">
        <f>VLOOKUP(E2744,'VPS1'!$J$10:$J$29,1,FALSE)</f>
        <v>#N/A</v>
      </c>
      <c r="C2744" s="131" t="str">
        <f t="shared" si="593"/>
        <v/>
      </c>
      <c r="D2744" s="132"/>
      <c r="E2744" s="132"/>
      <c r="F2744" s="55"/>
      <c r="G2744" s="132"/>
      <c r="H2744" s="132"/>
      <c r="I2744" s="132"/>
      <c r="J2744" s="132"/>
      <c r="K2744" s="132"/>
      <c r="L2744" s="133"/>
      <c r="M2744" s="134"/>
      <c r="N2744" s="132"/>
      <c r="O2744" s="132"/>
      <c r="P2744" s="134" t="str">
        <f t="shared" si="594"/>
        <v>nepildyti</v>
      </c>
      <c r="Q2744" s="135" t="str">
        <f t="shared" si="59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02"/>
        <v>0</v>
      </c>
      <c r="BH2744" s="54">
        <f t="shared" si="595"/>
        <v>0</v>
      </c>
      <c r="BI2744" s="54">
        <f t="shared" si="590"/>
        <v>0</v>
      </c>
      <c r="BJ2744" s="54">
        <f t="shared" si="603"/>
        <v>0</v>
      </c>
      <c r="BK2744" s="54">
        <f t="shared" si="591"/>
        <v>0</v>
      </c>
      <c r="BL2744" s="54">
        <f t="shared" si="596"/>
        <v>0</v>
      </c>
      <c r="BM2744" s="54">
        <f t="shared" si="597"/>
        <v>0</v>
      </c>
      <c r="BN2744" s="54" t="str">
        <f t="shared" si="598"/>
        <v>ne</v>
      </c>
      <c r="BO2744" s="54" t="str">
        <f t="shared" si="599"/>
        <v>ne</v>
      </c>
      <c r="BP2744" s="54" t="str">
        <f t="shared" si="599"/>
        <v>ne</v>
      </c>
      <c r="BQ2744" s="54" t="str">
        <f t="shared" si="600"/>
        <v>ne</v>
      </c>
      <c r="BR2744" s="54" t="str">
        <f t="shared" si="601"/>
        <v>ne</v>
      </c>
      <c r="BS2744" s="54" t="str">
        <f t="shared" si="592"/>
        <v>ne</v>
      </c>
    </row>
    <row r="2745" spans="2:71" x14ac:dyDescent="0.2">
      <c r="B2745" s="54" t="e">
        <f>VLOOKUP(E2745,'VPS1'!$J$10:$J$29,1,FALSE)</f>
        <v>#N/A</v>
      </c>
      <c r="C2745" s="131" t="str">
        <f t="shared" si="593"/>
        <v/>
      </c>
      <c r="D2745" s="132"/>
      <c r="E2745" s="132"/>
      <c r="F2745" s="55"/>
      <c r="G2745" s="132"/>
      <c r="H2745" s="132"/>
      <c r="I2745" s="132"/>
      <c r="J2745" s="132"/>
      <c r="K2745" s="132"/>
      <c r="L2745" s="133"/>
      <c r="M2745" s="134"/>
      <c r="N2745" s="132"/>
      <c r="O2745" s="132"/>
      <c r="P2745" s="134" t="str">
        <f t="shared" si="594"/>
        <v>nepildyti</v>
      </c>
      <c r="Q2745" s="135" t="str">
        <f t="shared" si="59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02"/>
        <v>0</v>
      </c>
      <c r="BH2745" s="54">
        <f t="shared" si="595"/>
        <v>0</v>
      </c>
      <c r="BI2745" s="54">
        <f t="shared" si="590"/>
        <v>0</v>
      </c>
      <c r="BJ2745" s="54">
        <f t="shared" si="603"/>
        <v>0</v>
      </c>
      <c r="BK2745" s="54">
        <f t="shared" si="591"/>
        <v>0</v>
      </c>
      <c r="BL2745" s="54">
        <f t="shared" si="596"/>
        <v>0</v>
      </c>
      <c r="BM2745" s="54">
        <f t="shared" si="597"/>
        <v>0</v>
      </c>
      <c r="BN2745" s="54" t="str">
        <f t="shared" si="598"/>
        <v>ne</v>
      </c>
      <c r="BO2745" s="54" t="str">
        <f t="shared" si="599"/>
        <v>ne</v>
      </c>
      <c r="BP2745" s="54" t="str">
        <f t="shared" si="599"/>
        <v>ne</v>
      </c>
      <c r="BQ2745" s="54" t="str">
        <f t="shared" si="600"/>
        <v>ne</v>
      </c>
      <c r="BR2745" s="54" t="str">
        <f t="shared" si="601"/>
        <v>ne</v>
      </c>
      <c r="BS2745" s="54" t="str">
        <f t="shared" si="592"/>
        <v>ne</v>
      </c>
    </row>
    <row r="2746" spans="2:71" x14ac:dyDescent="0.2">
      <c r="B2746" s="54" t="e">
        <f>VLOOKUP(E2746,'VPS1'!$J$10:$J$29,1,FALSE)</f>
        <v>#N/A</v>
      </c>
      <c r="C2746" s="131" t="str">
        <f t="shared" si="593"/>
        <v/>
      </c>
      <c r="D2746" s="132"/>
      <c r="E2746" s="132"/>
      <c r="F2746" s="55"/>
      <c r="G2746" s="132"/>
      <c r="H2746" s="132"/>
      <c r="I2746" s="132"/>
      <c r="J2746" s="132"/>
      <c r="K2746" s="132"/>
      <c r="L2746" s="133"/>
      <c r="M2746" s="134"/>
      <c r="N2746" s="132"/>
      <c r="O2746" s="132"/>
      <c r="P2746" s="134" t="str">
        <f t="shared" si="594"/>
        <v>nepildyti</v>
      </c>
      <c r="Q2746" s="135" t="str">
        <f t="shared" si="59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02"/>
        <v>0</v>
      </c>
      <c r="BH2746" s="54">
        <f t="shared" si="595"/>
        <v>0</v>
      </c>
      <c r="BI2746" s="54">
        <f t="shared" si="590"/>
        <v>0</v>
      </c>
      <c r="BJ2746" s="54">
        <f t="shared" si="603"/>
        <v>0</v>
      </c>
      <c r="BK2746" s="54">
        <f t="shared" si="591"/>
        <v>0</v>
      </c>
      <c r="BL2746" s="54">
        <f t="shared" si="596"/>
        <v>0</v>
      </c>
      <c r="BM2746" s="54">
        <f t="shared" si="597"/>
        <v>0</v>
      </c>
      <c r="BN2746" s="54" t="str">
        <f t="shared" si="598"/>
        <v>ne</v>
      </c>
      <c r="BO2746" s="54" t="str">
        <f t="shared" si="599"/>
        <v>ne</v>
      </c>
      <c r="BP2746" s="54" t="str">
        <f t="shared" si="599"/>
        <v>ne</v>
      </c>
      <c r="BQ2746" s="54" t="str">
        <f t="shared" si="600"/>
        <v>ne</v>
      </c>
      <c r="BR2746" s="54" t="str">
        <f t="shared" si="601"/>
        <v>ne</v>
      </c>
      <c r="BS2746" s="54" t="str">
        <f t="shared" si="592"/>
        <v>ne</v>
      </c>
    </row>
    <row r="2747" spans="2:71" x14ac:dyDescent="0.2">
      <c r="B2747" s="54" t="e">
        <f>VLOOKUP(E2747,'VPS1'!$J$10:$J$29,1,FALSE)</f>
        <v>#N/A</v>
      </c>
      <c r="C2747" s="131" t="str">
        <f t="shared" si="593"/>
        <v/>
      </c>
      <c r="D2747" s="132"/>
      <c r="E2747" s="132"/>
      <c r="F2747" s="55"/>
      <c r="G2747" s="132"/>
      <c r="H2747" s="132"/>
      <c r="I2747" s="132"/>
      <c r="J2747" s="132"/>
      <c r="K2747" s="132"/>
      <c r="L2747" s="133"/>
      <c r="M2747" s="134"/>
      <c r="N2747" s="132"/>
      <c r="O2747" s="132"/>
      <c r="P2747" s="134" t="str">
        <f t="shared" si="594"/>
        <v>nepildyti</v>
      </c>
      <c r="Q2747" s="135" t="str">
        <f t="shared" si="59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02"/>
        <v>0</v>
      </c>
      <c r="BH2747" s="54">
        <f t="shared" si="595"/>
        <v>0</v>
      </c>
      <c r="BI2747" s="54">
        <f t="shared" si="590"/>
        <v>0</v>
      </c>
      <c r="BJ2747" s="54">
        <f t="shared" si="603"/>
        <v>0</v>
      </c>
      <c r="BK2747" s="54">
        <f t="shared" si="591"/>
        <v>0</v>
      </c>
      <c r="BL2747" s="54">
        <f t="shared" si="596"/>
        <v>0</v>
      </c>
      <c r="BM2747" s="54">
        <f t="shared" si="597"/>
        <v>0</v>
      </c>
      <c r="BN2747" s="54" t="str">
        <f t="shared" si="598"/>
        <v>ne</v>
      </c>
      <c r="BO2747" s="54" t="str">
        <f t="shared" si="599"/>
        <v>ne</v>
      </c>
      <c r="BP2747" s="54" t="str">
        <f t="shared" si="599"/>
        <v>ne</v>
      </c>
      <c r="BQ2747" s="54" t="str">
        <f t="shared" si="600"/>
        <v>ne</v>
      </c>
      <c r="BR2747" s="54" t="str">
        <f t="shared" si="601"/>
        <v>ne</v>
      </c>
      <c r="BS2747" s="54" t="str">
        <f t="shared" si="592"/>
        <v>ne</v>
      </c>
    </row>
    <row r="2748" spans="2:71" x14ac:dyDescent="0.2">
      <c r="B2748" s="54" t="e">
        <f>VLOOKUP(E2748,'VPS1'!$J$10:$J$29,1,FALSE)</f>
        <v>#N/A</v>
      </c>
      <c r="C2748" s="131" t="str">
        <f t="shared" si="593"/>
        <v/>
      </c>
      <c r="D2748" s="132"/>
      <c r="E2748" s="132"/>
      <c r="F2748" s="55"/>
      <c r="G2748" s="132"/>
      <c r="H2748" s="132"/>
      <c r="I2748" s="132"/>
      <c r="J2748" s="132"/>
      <c r="K2748" s="132"/>
      <c r="L2748" s="133"/>
      <c r="M2748" s="134"/>
      <c r="N2748" s="132"/>
      <c r="O2748" s="132"/>
      <c r="P2748" s="134" t="str">
        <f t="shared" si="594"/>
        <v>nepildyti</v>
      </c>
      <c r="Q2748" s="135" t="str">
        <f t="shared" si="59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02"/>
        <v>0</v>
      </c>
      <c r="BH2748" s="54">
        <f t="shared" si="595"/>
        <v>0</v>
      </c>
      <c r="BI2748" s="54">
        <f t="shared" si="590"/>
        <v>0</v>
      </c>
      <c r="BJ2748" s="54">
        <f t="shared" si="603"/>
        <v>0</v>
      </c>
      <c r="BK2748" s="54">
        <f t="shared" si="591"/>
        <v>0</v>
      </c>
      <c r="BL2748" s="54">
        <f t="shared" si="596"/>
        <v>0</v>
      </c>
      <c r="BM2748" s="54">
        <f t="shared" si="597"/>
        <v>0</v>
      </c>
      <c r="BN2748" s="54" t="str">
        <f t="shared" si="598"/>
        <v>ne</v>
      </c>
      <c r="BO2748" s="54" t="str">
        <f t="shared" si="599"/>
        <v>ne</v>
      </c>
      <c r="BP2748" s="54" t="str">
        <f t="shared" si="599"/>
        <v>ne</v>
      </c>
      <c r="BQ2748" s="54" t="str">
        <f t="shared" si="600"/>
        <v>ne</v>
      </c>
      <c r="BR2748" s="54" t="str">
        <f t="shared" si="601"/>
        <v>ne</v>
      </c>
      <c r="BS2748" s="54" t="str">
        <f t="shared" si="592"/>
        <v>ne</v>
      </c>
    </row>
    <row r="2749" spans="2:71" x14ac:dyDescent="0.2">
      <c r="B2749" s="54" t="e">
        <f>VLOOKUP(E2749,'VPS1'!$J$10:$J$29,1,FALSE)</f>
        <v>#N/A</v>
      </c>
      <c r="C2749" s="131" t="str">
        <f t="shared" si="593"/>
        <v/>
      </c>
      <c r="D2749" s="132"/>
      <c r="E2749" s="132"/>
      <c r="F2749" s="55"/>
      <c r="G2749" s="132"/>
      <c r="H2749" s="132"/>
      <c r="I2749" s="132"/>
      <c r="J2749" s="132"/>
      <c r="K2749" s="132"/>
      <c r="L2749" s="133"/>
      <c r="M2749" s="134"/>
      <c r="N2749" s="132"/>
      <c r="O2749" s="132"/>
      <c r="P2749" s="134" t="str">
        <f t="shared" si="594"/>
        <v>nepildyti</v>
      </c>
      <c r="Q2749" s="135" t="str">
        <f t="shared" si="59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02"/>
        <v>0</v>
      </c>
      <c r="BH2749" s="54">
        <f t="shared" si="595"/>
        <v>0</v>
      </c>
      <c r="BI2749" s="54">
        <f t="shared" si="590"/>
        <v>0</v>
      </c>
      <c r="BJ2749" s="54">
        <f t="shared" si="603"/>
        <v>0</v>
      </c>
      <c r="BK2749" s="54">
        <f t="shared" si="591"/>
        <v>0</v>
      </c>
      <c r="BL2749" s="54">
        <f t="shared" si="596"/>
        <v>0</v>
      </c>
      <c r="BM2749" s="54">
        <f t="shared" si="597"/>
        <v>0</v>
      </c>
      <c r="BN2749" s="54" t="str">
        <f t="shared" si="598"/>
        <v>ne</v>
      </c>
      <c r="BO2749" s="54" t="str">
        <f t="shared" si="599"/>
        <v>ne</v>
      </c>
      <c r="BP2749" s="54" t="str">
        <f t="shared" si="599"/>
        <v>ne</v>
      </c>
      <c r="BQ2749" s="54" t="str">
        <f t="shared" si="600"/>
        <v>ne</v>
      </c>
      <c r="BR2749" s="54" t="str">
        <f t="shared" si="601"/>
        <v>ne</v>
      </c>
      <c r="BS2749" s="54" t="str">
        <f t="shared" si="592"/>
        <v>ne</v>
      </c>
    </row>
    <row r="2750" spans="2:71" x14ac:dyDescent="0.2">
      <c r="B2750" s="54" t="e">
        <f>VLOOKUP(E2750,'VPS1'!$J$10:$J$29,1,FALSE)</f>
        <v>#N/A</v>
      </c>
      <c r="C2750" s="131" t="str">
        <f t="shared" si="593"/>
        <v/>
      </c>
      <c r="D2750" s="132"/>
      <c r="E2750" s="132"/>
      <c r="F2750" s="55"/>
      <c r="G2750" s="132"/>
      <c r="H2750" s="132"/>
      <c r="I2750" s="132"/>
      <c r="J2750" s="132"/>
      <c r="K2750" s="132"/>
      <c r="L2750" s="133"/>
      <c r="M2750" s="134"/>
      <c r="N2750" s="132"/>
      <c r="O2750" s="132"/>
      <c r="P2750" s="134" t="str">
        <f t="shared" si="594"/>
        <v>nepildyti</v>
      </c>
      <c r="Q2750" s="135" t="str">
        <f t="shared" si="59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02"/>
        <v>0</v>
      </c>
      <c r="BH2750" s="54">
        <f t="shared" si="595"/>
        <v>0</v>
      </c>
      <c r="BI2750" s="54">
        <f t="shared" si="590"/>
        <v>0</v>
      </c>
      <c r="BJ2750" s="54">
        <f t="shared" si="603"/>
        <v>0</v>
      </c>
      <c r="BK2750" s="54">
        <f t="shared" si="591"/>
        <v>0</v>
      </c>
      <c r="BL2750" s="54">
        <f t="shared" si="596"/>
        <v>0</v>
      </c>
      <c r="BM2750" s="54">
        <f t="shared" si="597"/>
        <v>0</v>
      </c>
      <c r="BN2750" s="54" t="str">
        <f t="shared" si="598"/>
        <v>ne</v>
      </c>
      <c r="BO2750" s="54" t="str">
        <f t="shared" si="599"/>
        <v>ne</v>
      </c>
      <c r="BP2750" s="54" t="str">
        <f t="shared" si="599"/>
        <v>ne</v>
      </c>
      <c r="BQ2750" s="54" t="str">
        <f t="shared" si="600"/>
        <v>ne</v>
      </c>
      <c r="BR2750" s="54" t="str">
        <f t="shared" si="601"/>
        <v>ne</v>
      </c>
      <c r="BS2750" s="54" t="str">
        <f t="shared" si="592"/>
        <v>ne</v>
      </c>
    </row>
    <row r="2751" spans="2:71" x14ac:dyDescent="0.2">
      <c r="B2751" s="54" t="e">
        <f>VLOOKUP(E2751,'VPS1'!$J$10:$J$29,1,FALSE)</f>
        <v>#N/A</v>
      </c>
      <c r="C2751" s="131" t="str">
        <f t="shared" si="593"/>
        <v/>
      </c>
      <c r="D2751" s="132"/>
      <c r="E2751" s="132"/>
      <c r="F2751" s="55"/>
      <c r="G2751" s="132"/>
      <c r="H2751" s="132"/>
      <c r="I2751" s="132"/>
      <c r="J2751" s="132"/>
      <c r="K2751" s="132"/>
      <c r="L2751" s="133"/>
      <c r="M2751" s="134"/>
      <c r="N2751" s="132"/>
      <c r="O2751" s="132"/>
      <c r="P2751" s="134" t="str">
        <f t="shared" si="594"/>
        <v>nepildyti</v>
      </c>
      <c r="Q2751" s="135" t="str">
        <f t="shared" si="59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02"/>
        <v>0</v>
      </c>
      <c r="BH2751" s="54">
        <f t="shared" si="595"/>
        <v>0</v>
      </c>
      <c r="BI2751" s="54">
        <f t="shared" si="590"/>
        <v>0</v>
      </c>
      <c r="BJ2751" s="54">
        <f t="shared" si="603"/>
        <v>0</v>
      </c>
      <c r="BK2751" s="54">
        <f t="shared" si="591"/>
        <v>0</v>
      </c>
      <c r="BL2751" s="54">
        <f t="shared" si="596"/>
        <v>0</v>
      </c>
      <c r="BM2751" s="54">
        <f t="shared" si="597"/>
        <v>0</v>
      </c>
      <c r="BN2751" s="54" t="str">
        <f t="shared" si="598"/>
        <v>ne</v>
      </c>
      <c r="BO2751" s="54" t="str">
        <f t="shared" si="599"/>
        <v>ne</v>
      </c>
      <c r="BP2751" s="54" t="str">
        <f t="shared" si="599"/>
        <v>ne</v>
      </c>
      <c r="BQ2751" s="54" t="str">
        <f t="shared" si="600"/>
        <v>ne</v>
      </c>
      <c r="BR2751" s="54" t="str">
        <f t="shared" si="601"/>
        <v>ne</v>
      </c>
      <c r="BS2751" s="54" t="str">
        <f t="shared" si="592"/>
        <v>ne</v>
      </c>
    </row>
    <row r="2752" spans="2:71" x14ac:dyDescent="0.2">
      <c r="B2752" s="54" t="e">
        <f>VLOOKUP(E2752,'VPS1'!$J$10:$J$29,1,FALSE)</f>
        <v>#N/A</v>
      </c>
      <c r="C2752" s="131" t="str">
        <f t="shared" si="593"/>
        <v/>
      </c>
      <c r="D2752" s="132"/>
      <c r="E2752" s="132"/>
      <c r="F2752" s="55"/>
      <c r="G2752" s="132"/>
      <c r="H2752" s="132"/>
      <c r="I2752" s="132"/>
      <c r="J2752" s="132"/>
      <c r="K2752" s="132"/>
      <c r="L2752" s="133"/>
      <c r="M2752" s="134"/>
      <c r="N2752" s="132"/>
      <c r="O2752" s="132"/>
      <c r="P2752" s="134" t="str">
        <f t="shared" si="594"/>
        <v>nepildyti</v>
      </c>
      <c r="Q2752" s="135" t="str">
        <f t="shared" si="59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02"/>
        <v>0</v>
      </c>
      <c r="BH2752" s="54">
        <f t="shared" si="595"/>
        <v>0</v>
      </c>
      <c r="BI2752" s="54">
        <f t="shared" si="590"/>
        <v>0</v>
      </c>
      <c r="BJ2752" s="54">
        <f t="shared" si="603"/>
        <v>0</v>
      </c>
      <c r="BK2752" s="54">
        <f t="shared" si="591"/>
        <v>0</v>
      </c>
      <c r="BL2752" s="54">
        <f t="shared" si="596"/>
        <v>0</v>
      </c>
      <c r="BM2752" s="54">
        <f t="shared" si="597"/>
        <v>0</v>
      </c>
      <c r="BN2752" s="54" t="str">
        <f t="shared" si="598"/>
        <v>ne</v>
      </c>
      <c r="BO2752" s="54" t="str">
        <f t="shared" si="599"/>
        <v>ne</v>
      </c>
      <c r="BP2752" s="54" t="str">
        <f t="shared" si="599"/>
        <v>ne</v>
      </c>
      <c r="BQ2752" s="54" t="str">
        <f t="shared" si="600"/>
        <v>ne</v>
      </c>
      <c r="BR2752" s="54" t="str">
        <f t="shared" si="601"/>
        <v>ne</v>
      </c>
      <c r="BS2752" s="54" t="str">
        <f t="shared" si="592"/>
        <v>ne</v>
      </c>
    </row>
    <row r="2753" spans="2:71" x14ac:dyDescent="0.2">
      <c r="B2753" s="54" t="e">
        <f>VLOOKUP(E2753,'VPS1'!$J$10:$J$29,1,FALSE)</f>
        <v>#N/A</v>
      </c>
      <c r="C2753" s="131" t="str">
        <f t="shared" si="593"/>
        <v/>
      </c>
      <c r="D2753" s="132"/>
      <c r="E2753" s="132"/>
      <c r="F2753" s="55"/>
      <c r="G2753" s="132"/>
      <c r="H2753" s="132"/>
      <c r="I2753" s="132"/>
      <c r="J2753" s="132"/>
      <c r="K2753" s="132"/>
      <c r="L2753" s="133"/>
      <c r="M2753" s="134"/>
      <c r="N2753" s="132"/>
      <c r="O2753" s="132"/>
      <c r="P2753" s="134" t="str">
        <f t="shared" si="594"/>
        <v>nepildyti</v>
      </c>
      <c r="Q2753" s="135" t="str">
        <f t="shared" si="59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02"/>
        <v>0</v>
      </c>
      <c r="BH2753" s="54">
        <f t="shared" si="595"/>
        <v>0</v>
      </c>
      <c r="BI2753" s="54">
        <f t="shared" si="590"/>
        <v>0</v>
      </c>
      <c r="BJ2753" s="54">
        <f t="shared" si="603"/>
        <v>0</v>
      </c>
      <c r="BK2753" s="54">
        <f t="shared" si="591"/>
        <v>0</v>
      </c>
      <c r="BL2753" s="54">
        <f t="shared" si="596"/>
        <v>0</v>
      </c>
      <c r="BM2753" s="54">
        <f t="shared" si="597"/>
        <v>0</v>
      </c>
      <c r="BN2753" s="54" t="str">
        <f t="shared" si="598"/>
        <v>ne</v>
      </c>
      <c r="BO2753" s="54" t="str">
        <f t="shared" si="599"/>
        <v>ne</v>
      </c>
      <c r="BP2753" s="54" t="str">
        <f t="shared" si="599"/>
        <v>ne</v>
      </c>
      <c r="BQ2753" s="54" t="str">
        <f t="shared" si="600"/>
        <v>ne</v>
      </c>
      <c r="BR2753" s="54" t="str">
        <f t="shared" si="601"/>
        <v>ne</v>
      </c>
      <c r="BS2753" s="54" t="str">
        <f t="shared" si="592"/>
        <v>ne</v>
      </c>
    </row>
    <row r="2754" spans="2:71" x14ac:dyDescent="0.2">
      <c r="B2754" s="54" t="e">
        <f>VLOOKUP(E2754,'VPS1'!$J$10:$J$29,1,FALSE)</f>
        <v>#N/A</v>
      </c>
      <c r="C2754" s="131" t="str">
        <f t="shared" si="593"/>
        <v/>
      </c>
      <c r="D2754" s="132"/>
      <c r="E2754" s="132"/>
      <c r="F2754" s="55"/>
      <c r="G2754" s="132"/>
      <c r="H2754" s="132"/>
      <c r="I2754" s="132"/>
      <c r="J2754" s="132"/>
      <c r="K2754" s="132"/>
      <c r="L2754" s="133"/>
      <c r="M2754" s="134"/>
      <c r="N2754" s="132"/>
      <c r="O2754" s="132"/>
      <c r="P2754" s="134" t="str">
        <f t="shared" si="594"/>
        <v>nepildyti</v>
      </c>
      <c r="Q2754" s="135" t="str">
        <f t="shared" si="59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02"/>
        <v>0</v>
      </c>
      <c r="BH2754" s="54">
        <f t="shared" si="595"/>
        <v>0</v>
      </c>
      <c r="BI2754" s="54">
        <f t="shared" si="590"/>
        <v>0</v>
      </c>
      <c r="BJ2754" s="54">
        <f t="shared" si="603"/>
        <v>0</v>
      </c>
      <c r="BK2754" s="54">
        <f t="shared" si="591"/>
        <v>0</v>
      </c>
      <c r="BL2754" s="54">
        <f t="shared" si="596"/>
        <v>0</v>
      </c>
      <c r="BM2754" s="54">
        <f t="shared" si="597"/>
        <v>0</v>
      </c>
      <c r="BN2754" s="54" t="str">
        <f t="shared" si="598"/>
        <v>ne</v>
      </c>
      <c r="BO2754" s="54" t="str">
        <f t="shared" si="599"/>
        <v>ne</v>
      </c>
      <c r="BP2754" s="54" t="str">
        <f t="shared" si="599"/>
        <v>ne</v>
      </c>
      <c r="BQ2754" s="54" t="str">
        <f t="shared" si="600"/>
        <v>ne</v>
      </c>
      <c r="BR2754" s="54" t="str">
        <f t="shared" si="601"/>
        <v>ne</v>
      </c>
      <c r="BS2754" s="54" t="str">
        <f t="shared" si="592"/>
        <v>ne</v>
      </c>
    </row>
    <row r="2755" spans="2:71" x14ac:dyDescent="0.2">
      <c r="B2755" s="54" t="e">
        <f>VLOOKUP(E2755,'VPS1'!$J$10:$J$29,1,FALSE)</f>
        <v>#N/A</v>
      </c>
      <c r="C2755" s="131" t="str">
        <f t="shared" si="593"/>
        <v/>
      </c>
      <c r="D2755" s="132"/>
      <c r="E2755" s="132"/>
      <c r="F2755" s="55"/>
      <c r="G2755" s="132"/>
      <c r="H2755" s="132"/>
      <c r="I2755" s="132"/>
      <c r="J2755" s="132"/>
      <c r="K2755" s="132"/>
      <c r="L2755" s="133"/>
      <c r="M2755" s="134"/>
      <c r="N2755" s="132"/>
      <c r="O2755" s="132"/>
      <c r="P2755" s="134" t="str">
        <f t="shared" si="594"/>
        <v>nepildyti</v>
      </c>
      <c r="Q2755" s="135" t="str">
        <f t="shared" si="59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02"/>
        <v>0</v>
      </c>
      <c r="BH2755" s="54">
        <f t="shared" si="595"/>
        <v>0</v>
      </c>
      <c r="BI2755" s="54">
        <f t="shared" si="590"/>
        <v>0</v>
      </c>
      <c r="BJ2755" s="54">
        <f t="shared" si="603"/>
        <v>0</v>
      </c>
      <c r="BK2755" s="54">
        <f t="shared" si="591"/>
        <v>0</v>
      </c>
      <c r="BL2755" s="54">
        <f t="shared" si="596"/>
        <v>0</v>
      </c>
      <c r="BM2755" s="54">
        <f t="shared" si="597"/>
        <v>0</v>
      </c>
      <c r="BN2755" s="54" t="str">
        <f t="shared" si="598"/>
        <v>ne</v>
      </c>
      <c r="BO2755" s="54" t="str">
        <f t="shared" si="599"/>
        <v>ne</v>
      </c>
      <c r="BP2755" s="54" t="str">
        <f t="shared" si="599"/>
        <v>ne</v>
      </c>
      <c r="BQ2755" s="54" t="str">
        <f t="shared" si="600"/>
        <v>ne</v>
      </c>
      <c r="BR2755" s="54" t="str">
        <f t="shared" si="601"/>
        <v>ne</v>
      </c>
      <c r="BS2755" s="54" t="str">
        <f t="shared" si="592"/>
        <v>ne</v>
      </c>
    </row>
    <row r="2756" spans="2:71" x14ac:dyDescent="0.2">
      <c r="B2756" s="54" t="e">
        <f>VLOOKUP(E2756,'VPS1'!$J$10:$J$29,1,FALSE)</f>
        <v>#N/A</v>
      </c>
      <c r="C2756" s="131" t="str">
        <f t="shared" si="593"/>
        <v/>
      </c>
      <c r="D2756" s="132"/>
      <c r="E2756" s="132"/>
      <c r="F2756" s="55"/>
      <c r="G2756" s="132"/>
      <c r="H2756" s="132"/>
      <c r="I2756" s="132"/>
      <c r="J2756" s="132"/>
      <c r="K2756" s="132"/>
      <c r="L2756" s="133"/>
      <c r="M2756" s="134"/>
      <c r="N2756" s="132"/>
      <c r="O2756" s="132"/>
      <c r="P2756" s="134" t="str">
        <f t="shared" si="594"/>
        <v>nepildyti</v>
      </c>
      <c r="Q2756" s="135" t="str">
        <f t="shared" si="59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02"/>
        <v>0</v>
      </c>
      <c r="BH2756" s="54">
        <f t="shared" si="595"/>
        <v>0</v>
      </c>
      <c r="BI2756" s="54">
        <f t="shared" si="590"/>
        <v>0</v>
      </c>
      <c r="BJ2756" s="54">
        <f t="shared" si="603"/>
        <v>0</v>
      </c>
      <c r="BK2756" s="54">
        <f t="shared" si="591"/>
        <v>0</v>
      </c>
      <c r="BL2756" s="54">
        <f t="shared" si="596"/>
        <v>0</v>
      </c>
      <c r="BM2756" s="54">
        <f t="shared" si="597"/>
        <v>0</v>
      </c>
      <c r="BN2756" s="54" t="str">
        <f t="shared" si="598"/>
        <v>ne</v>
      </c>
      <c r="BO2756" s="54" t="str">
        <f t="shared" si="599"/>
        <v>ne</v>
      </c>
      <c r="BP2756" s="54" t="str">
        <f t="shared" si="599"/>
        <v>ne</v>
      </c>
      <c r="BQ2756" s="54" t="str">
        <f t="shared" si="600"/>
        <v>ne</v>
      </c>
      <c r="BR2756" s="54" t="str">
        <f t="shared" si="601"/>
        <v>ne</v>
      </c>
      <c r="BS2756" s="54" t="str">
        <f t="shared" si="592"/>
        <v>ne</v>
      </c>
    </row>
    <row r="2757" spans="2:71" x14ac:dyDescent="0.2">
      <c r="B2757" s="54" t="e">
        <f>VLOOKUP(E2757,'VPS1'!$J$10:$J$29,1,FALSE)</f>
        <v>#N/A</v>
      </c>
      <c r="C2757" s="131" t="str">
        <f t="shared" si="593"/>
        <v/>
      </c>
      <c r="D2757" s="132"/>
      <c r="E2757" s="132"/>
      <c r="F2757" s="55"/>
      <c r="G2757" s="132"/>
      <c r="H2757" s="132"/>
      <c r="I2757" s="132"/>
      <c r="J2757" s="132"/>
      <c r="K2757" s="132"/>
      <c r="L2757" s="133"/>
      <c r="M2757" s="134"/>
      <c r="N2757" s="132"/>
      <c r="O2757" s="132"/>
      <c r="P2757" s="134" t="str">
        <f t="shared" si="594"/>
        <v>nepildyti</v>
      </c>
      <c r="Q2757" s="135" t="str">
        <f t="shared" si="59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02"/>
        <v>0</v>
      </c>
      <c r="BH2757" s="54">
        <f t="shared" si="595"/>
        <v>0</v>
      </c>
      <c r="BI2757" s="54">
        <f t="shared" si="590"/>
        <v>0</v>
      </c>
      <c r="BJ2757" s="54">
        <f t="shared" si="603"/>
        <v>0</v>
      </c>
      <c r="BK2757" s="54">
        <f t="shared" si="591"/>
        <v>0</v>
      </c>
      <c r="BL2757" s="54">
        <f t="shared" si="596"/>
        <v>0</v>
      </c>
      <c r="BM2757" s="54">
        <f t="shared" si="597"/>
        <v>0</v>
      </c>
      <c r="BN2757" s="54" t="str">
        <f t="shared" si="598"/>
        <v>ne</v>
      </c>
      <c r="BO2757" s="54" t="str">
        <f t="shared" si="599"/>
        <v>ne</v>
      </c>
      <c r="BP2757" s="54" t="str">
        <f t="shared" si="599"/>
        <v>ne</v>
      </c>
      <c r="BQ2757" s="54" t="str">
        <f t="shared" si="600"/>
        <v>ne</v>
      </c>
      <c r="BR2757" s="54" t="str">
        <f t="shared" si="601"/>
        <v>ne</v>
      </c>
      <c r="BS2757" s="54" t="str">
        <f t="shared" si="592"/>
        <v>ne</v>
      </c>
    </row>
    <row r="2758" spans="2:71" x14ac:dyDescent="0.2">
      <c r="B2758" s="54" t="e">
        <f>VLOOKUP(E2758,'VPS1'!$J$10:$J$29,1,FALSE)</f>
        <v>#N/A</v>
      </c>
      <c r="C2758" s="131" t="str">
        <f t="shared" si="593"/>
        <v/>
      </c>
      <c r="D2758" s="132"/>
      <c r="E2758" s="132"/>
      <c r="F2758" s="55"/>
      <c r="G2758" s="132"/>
      <c r="H2758" s="132"/>
      <c r="I2758" s="132"/>
      <c r="J2758" s="132"/>
      <c r="K2758" s="132"/>
      <c r="L2758" s="133"/>
      <c r="M2758" s="134"/>
      <c r="N2758" s="132"/>
      <c r="O2758" s="132"/>
      <c r="P2758" s="134" t="str">
        <f t="shared" si="594"/>
        <v>nepildyti</v>
      </c>
      <c r="Q2758" s="135" t="str">
        <f t="shared" si="59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02"/>
        <v>0</v>
      </c>
      <c r="BH2758" s="54">
        <f t="shared" si="595"/>
        <v>0</v>
      </c>
      <c r="BI2758" s="54">
        <f t="shared" si="590"/>
        <v>0</v>
      </c>
      <c r="BJ2758" s="54">
        <f t="shared" si="603"/>
        <v>0</v>
      </c>
      <c r="BK2758" s="54">
        <f t="shared" si="591"/>
        <v>0</v>
      </c>
      <c r="BL2758" s="54">
        <f t="shared" si="596"/>
        <v>0</v>
      </c>
      <c r="BM2758" s="54">
        <f t="shared" si="597"/>
        <v>0</v>
      </c>
      <c r="BN2758" s="54" t="str">
        <f t="shared" si="598"/>
        <v>ne</v>
      </c>
      <c r="BO2758" s="54" t="str">
        <f t="shared" si="599"/>
        <v>ne</v>
      </c>
      <c r="BP2758" s="54" t="str">
        <f t="shared" si="599"/>
        <v>ne</v>
      </c>
      <c r="BQ2758" s="54" t="str">
        <f t="shared" si="600"/>
        <v>ne</v>
      </c>
      <c r="BR2758" s="54" t="str">
        <f t="shared" si="601"/>
        <v>ne</v>
      </c>
      <c r="BS2758" s="54" t="str">
        <f t="shared" si="592"/>
        <v>ne</v>
      </c>
    </row>
    <row r="2759" spans="2:71" x14ac:dyDescent="0.2">
      <c r="B2759" s="54" t="e">
        <f>VLOOKUP(E2759,'VPS1'!$J$10:$J$29,1,FALSE)</f>
        <v>#N/A</v>
      </c>
      <c r="C2759" s="131" t="str">
        <f t="shared" si="593"/>
        <v/>
      </c>
      <c r="D2759" s="132"/>
      <c r="E2759" s="132"/>
      <c r="F2759" s="55"/>
      <c r="G2759" s="132"/>
      <c r="H2759" s="132"/>
      <c r="I2759" s="132"/>
      <c r="J2759" s="132"/>
      <c r="K2759" s="132"/>
      <c r="L2759" s="133"/>
      <c r="M2759" s="134"/>
      <c r="N2759" s="132"/>
      <c r="O2759" s="132"/>
      <c r="P2759" s="134" t="str">
        <f t="shared" si="594"/>
        <v>nepildyti</v>
      </c>
      <c r="Q2759" s="135" t="str">
        <f t="shared" si="594"/>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02"/>
        <v>0</v>
      </c>
      <c r="BH2759" s="54">
        <f t="shared" si="595"/>
        <v>0</v>
      </c>
      <c r="BI2759" s="54">
        <f t="shared" si="590"/>
        <v>0</v>
      </c>
      <c r="BJ2759" s="54">
        <f t="shared" si="603"/>
        <v>0</v>
      </c>
      <c r="BK2759" s="54">
        <f t="shared" si="591"/>
        <v>0</v>
      </c>
      <c r="BL2759" s="54">
        <f t="shared" si="596"/>
        <v>0</v>
      </c>
      <c r="BM2759" s="54">
        <f t="shared" si="597"/>
        <v>0</v>
      </c>
      <c r="BN2759" s="54" t="str">
        <f t="shared" si="598"/>
        <v>ne</v>
      </c>
      <c r="BO2759" s="54" t="str">
        <f t="shared" si="599"/>
        <v>ne</v>
      </c>
      <c r="BP2759" s="54" t="str">
        <f t="shared" si="599"/>
        <v>ne</v>
      </c>
      <c r="BQ2759" s="54" t="str">
        <f t="shared" si="600"/>
        <v>ne</v>
      </c>
      <c r="BR2759" s="54" t="str">
        <f t="shared" si="601"/>
        <v>ne</v>
      </c>
      <c r="BS2759" s="54" t="str">
        <f t="shared" si="592"/>
        <v>ne</v>
      </c>
    </row>
    <row r="2760" spans="2:71" x14ac:dyDescent="0.2">
      <c r="B2760" s="54" t="e">
        <f>VLOOKUP(E2760,'VPS1'!$J$10:$J$29,1,FALSE)</f>
        <v>#N/A</v>
      </c>
      <c r="C2760" s="131" t="str">
        <f t="shared" si="593"/>
        <v/>
      </c>
      <c r="D2760" s="132"/>
      <c r="E2760" s="132"/>
      <c r="F2760" s="55"/>
      <c r="G2760" s="132"/>
      <c r="H2760" s="132"/>
      <c r="I2760" s="132"/>
      <c r="J2760" s="132"/>
      <c r="K2760" s="132"/>
      <c r="L2760" s="133"/>
      <c r="M2760" s="134"/>
      <c r="N2760" s="132"/>
      <c r="O2760" s="132"/>
      <c r="P2760" s="134" t="str">
        <f t="shared" si="594"/>
        <v>nepildyti</v>
      </c>
      <c r="Q2760" s="135" t="str">
        <f t="shared" si="594"/>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02"/>
        <v>0</v>
      </c>
      <c r="BH2760" s="54">
        <f t="shared" si="595"/>
        <v>0</v>
      </c>
      <c r="BI2760" s="54">
        <f t="shared" si="590"/>
        <v>0</v>
      </c>
      <c r="BJ2760" s="54">
        <f t="shared" si="603"/>
        <v>0</v>
      </c>
      <c r="BK2760" s="54">
        <f t="shared" si="591"/>
        <v>0</v>
      </c>
      <c r="BL2760" s="54">
        <f t="shared" si="596"/>
        <v>0</v>
      </c>
      <c r="BM2760" s="54">
        <f t="shared" si="597"/>
        <v>0</v>
      </c>
      <c r="BN2760" s="54" t="str">
        <f t="shared" si="598"/>
        <v>ne</v>
      </c>
      <c r="BO2760" s="54" t="str">
        <f t="shared" si="599"/>
        <v>ne</v>
      </c>
      <c r="BP2760" s="54" t="str">
        <f t="shared" si="599"/>
        <v>ne</v>
      </c>
      <c r="BQ2760" s="54" t="str">
        <f t="shared" si="600"/>
        <v>ne</v>
      </c>
      <c r="BR2760" s="54" t="str">
        <f t="shared" si="601"/>
        <v>ne</v>
      </c>
      <c r="BS2760" s="54" t="str">
        <f t="shared" si="592"/>
        <v>ne</v>
      </c>
    </row>
    <row r="2761" spans="2:71" x14ac:dyDescent="0.2">
      <c r="B2761" s="54" t="e">
        <f>VLOOKUP(E2761,'VPS1'!$J$10:$J$29,1,FALSE)</f>
        <v>#N/A</v>
      </c>
      <c r="C2761" s="131" t="str">
        <f t="shared" si="593"/>
        <v/>
      </c>
      <c r="D2761" s="132"/>
      <c r="E2761" s="132"/>
      <c r="F2761" s="55"/>
      <c r="G2761" s="132"/>
      <c r="H2761" s="132"/>
      <c r="I2761" s="132"/>
      <c r="J2761" s="132"/>
      <c r="K2761" s="132"/>
      <c r="L2761" s="133"/>
      <c r="M2761" s="134"/>
      <c r="N2761" s="132"/>
      <c r="O2761" s="132"/>
      <c r="P2761" s="134" t="str">
        <f t="shared" si="594"/>
        <v>nepildyti</v>
      </c>
      <c r="Q2761" s="135" t="str">
        <f t="shared" si="594"/>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02"/>
        <v>0</v>
      </c>
      <c r="BH2761" s="54">
        <f t="shared" si="595"/>
        <v>0</v>
      </c>
      <c r="BI2761" s="54">
        <f t="shared" si="590"/>
        <v>0</v>
      </c>
      <c r="BJ2761" s="54">
        <f t="shared" si="603"/>
        <v>0</v>
      </c>
      <c r="BK2761" s="54">
        <f t="shared" si="591"/>
        <v>0</v>
      </c>
      <c r="BL2761" s="54">
        <f t="shared" si="596"/>
        <v>0</v>
      </c>
      <c r="BM2761" s="54">
        <f t="shared" si="597"/>
        <v>0</v>
      </c>
      <c r="BN2761" s="54" t="str">
        <f t="shared" si="598"/>
        <v>ne</v>
      </c>
      <c r="BO2761" s="54" t="str">
        <f t="shared" si="599"/>
        <v>ne</v>
      </c>
      <c r="BP2761" s="54" t="str">
        <f t="shared" si="599"/>
        <v>ne</v>
      </c>
      <c r="BQ2761" s="54" t="str">
        <f t="shared" si="600"/>
        <v>ne</v>
      </c>
      <c r="BR2761" s="54" t="str">
        <f t="shared" si="601"/>
        <v>ne</v>
      </c>
      <c r="BS2761" s="54" t="str">
        <f t="shared" si="592"/>
        <v>ne</v>
      </c>
    </row>
    <row r="2762" spans="2:71" x14ac:dyDescent="0.2">
      <c r="B2762" s="54" t="e">
        <f>VLOOKUP(E2762,'VPS1'!$J$10:$J$29,1,FALSE)</f>
        <v>#N/A</v>
      </c>
      <c r="C2762" s="131" t="str">
        <f t="shared" si="593"/>
        <v/>
      </c>
      <c r="D2762" s="132"/>
      <c r="E2762" s="132"/>
      <c r="F2762" s="55"/>
      <c r="G2762" s="132"/>
      <c r="H2762" s="132"/>
      <c r="I2762" s="132"/>
      <c r="J2762" s="132"/>
      <c r="K2762" s="132"/>
      <c r="L2762" s="133"/>
      <c r="M2762" s="134"/>
      <c r="N2762" s="132"/>
      <c r="O2762" s="132"/>
      <c r="P2762" s="134" t="str">
        <f t="shared" si="594"/>
        <v>nepildyti</v>
      </c>
      <c r="Q2762" s="135" t="str">
        <f t="shared" si="594"/>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02"/>
        <v>0</v>
      </c>
      <c r="BH2762" s="54">
        <f t="shared" si="595"/>
        <v>0</v>
      </c>
      <c r="BI2762" s="54">
        <f t="shared" ref="BI2762:BI2825" si="604">IF($AH2762&gt;0,YEAR($AH2762),)</f>
        <v>0</v>
      </c>
      <c r="BJ2762" s="54">
        <f t="shared" si="603"/>
        <v>0</v>
      </c>
      <c r="BK2762" s="54">
        <f t="shared" ref="BK2762:BK2825" si="605">IF($AJ2762&gt;0,YEAR($AJ2762),)</f>
        <v>0</v>
      </c>
      <c r="BL2762" s="54">
        <f t="shared" si="596"/>
        <v>0</v>
      </c>
      <c r="BM2762" s="54">
        <f t="shared" si="597"/>
        <v>0</v>
      </c>
      <c r="BN2762" s="54" t="str">
        <f t="shared" si="598"/>
        <v>ne</v>
      </c>
      <c r="BO2762" s="54" t="str">
        <f t="shared" si="599"/>
        <v>ne</v>
      </c>
      <c r="BP2762" s="54" t="str">
        <f t="shared" si="599"/>
        <v>ne</v>
      </c>
      <c r="BQ2762" s="54" t="str">
        <f t="shared" si="600"/>
        <v>ne</v>
      </c>
      <c r="BR2762" s="54" t="str">
        <f t="shared" si="601"/>
        <v>ne</v>
      </c>
      <c r="BS2762" s="54" t="str">
        <f t="shared" ref="BS2762:BS2825" si="606">IF(BK2762&gt;0,"taip","ne")</f>
        <v>ne</v>
      </c>
    </row>
    <row r="2763" spans="2:71" x14ac:dyDescent="0.2">
      <c r="B2763" s="54" t="e">
        <f>VLOOKUP(E2763,'VPS1'!$J$10:$J$29,1,FALSE)</f>
        <v>#N/A</v>
      </c>
      <c r="C2763" s="131" t="str">
        <f t="shared" ref="C2763:C2826" si="607">LEFT(E2763,4)</f>
        <v/>
      </c>
      <c r="D2763" s="132"/>
      <c r="E2763" s="132"/>
      <c r="F2763" s="55"/>
      <c r="G2763" s="132"/>
      <c r="H2763" s="132"/>
      <c r="I2763" s="132"/>
      <c r="J2763" s="132"/>
      <c r="K2763" s="132"/>
      <c r="L2763" s="133"/>
      <c r="M2763" s="134"/>
      <c r="N2763" s="132"/>
      <c r="O2763" s="132"/>
      <c r="P2763" s="134" t="str">
        <f t="shared" ref="P2763:Q2826" si="608">IF($N2763="fizinis asmuo","užpildykite","nepildyti")</f>
        <v>nepildyti</v>
      </c>
      <c r="Q2763" s="135" t="str">
        <f t="shared" si="608"/>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02"/>
        <v>0</v>
      </c>
      <c r="BH2763" s="54">
        <f t="shared" ref="BH2763:BH2826" si="609">IF($AF2763&gt;0,YEAR($AF2763),)</f>
        <v>0</v>
      </c>
      <c r="BI2763" s="54">
        <f t="shared" si="604"/>
        <v>0</v>
      </c>
      <c r="BJ2763" s="54">
        <f t="shared" si="603"/>
        <v>0</v>
      </c>
      <c r="BK2763" s="54">
        <f t="shared" si="605"/>
        <v>0</v>
      </c>
      <c r="BL2763" s="54">
        <f t="shared" ref="BL2763:BL2826" si="610">IF($AK2763&gt;0,$AK2763,)</f>
        <v>0</v>
      </c>
      <c r="BM2763" s="54">
        <f t="shared" ref="BM2763:BM2826" si="611">IF($AL2763&gt;0,$AL2763,)</f>
        <v>0</v>
      </c>
      <c r="BN2763" s="54" t="str">
        <f t="shared" ref="BN2763:BN2826" si="612">IF(BH2763&gt;0,"taip","ne")</f>
        <v>ne</v>
      </c>
      <c r="BO2763" s="54" t="str">
        <f t="shared" ref="BO2763:BP2826" si="613">IF(BI2763&gt;0,"taip","ne")</f>
        <v>ne</v>
      </c>
      <c r="BP2763" s="54" t="str">
        <f t="shared" si="613"/>
        <v>ne</v>
      </c>
      <c r="BQ2763" s="54" t="str">
        <f t="shared" ref="BQ2763:BQ2826" si="614">IF(BL2763&gt;0,"taip","ne")</f>
        <v>ne</v>
      </c>
      <c r="BR2763" s="54" t="str">
        <f t="shared" ref="BR2763:BR2826" si="615">IF(BM2763&gt;0,"taip","ne")</f>
        <v>ne</v>
      </c>
      <c r="BS2763" s="54" t="str">
        <f t="shared" si="606"/>
        <v>ne</v>
      </c>
    </row>
    <row r="2764" spans="2:71" x14ac:dyDescent="0.2">
      <c r="B2764" s="54" t="e">
        <f>VLOOKUP(E2764,'VPS1'!$J$10:$J$29,1,FALSE)</f>
        <v>#N/A</v>
      </c>
      <c r="C2764" s="131" t="str">
        <f t="shared" si="607"/>
        <v/>
      </c>
      <c r="D2764" s="132"/>
      <c r="E2764" s="132"/>
      <c r="F2764" s="55"/>
      <c r="G2764" s="132"/>
      <c r="H2764" s="132"/>
      <c r="I2764" s="132"/>
      <c r="J2764" s="132"/>
      <c r="K2764" s="132"/>
      <c r="L2764" s="133"/>
      <c r="M2764" s="134"/>
      <c r="N2764" s="132"/>
      <c r="O2764" s="132"/>
      <c r="P2764" s="134" t="str">
        <f t="shared" si="608"/>
        <v>nepildyti</v>
      </c>
      <c r="Q2764" s="135" t="str">
        <f t="shared" si="60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02"/>
        <v>0</v>
      </c>
      <c r="BH2764" s="54">
        <f t="shared" si="609"/>
        <v>0</v>
      </c>
      <c r="BI2764" s="54">
        <f t="shared" si="604"/>
        <v>0</v>
      </c>
      <c r="BJ2764" s="54">
        <f t="shared" si="603"/>
        <v>0</v>
      </c>
      <c r="BK2764" s="54">
        <f t="shared" si="605"/>
        <v>0</v>
      </c>
      <c r="BL2764" s="54">
        <f t="shared" si="610"/>
        <v>0</v>
      </c>
      <c r="BM2764" s="54">
        <f t="shared" si="611"/>
        <v>0</v>
      </c>
      <c r="BN2764" s="54" t="str">
        <f t="shared" si="612"/>
        <v>ne</v>
      </c>
      <c r="BO2764" s="54" t="str">
        <f t="shared" si="613"/>
        <v>ne</v>
      </c>
      <c r="BP2764" s="54" t="str">
        <f t="shared" si="613"/>
        <v>ne</v>
      </c>
      <c r="BQ2764" s="54" t="str">
        <f t="shared" si="614"/>
        <v>ne</v>
      </c>
      <c r="BR2764" s="54" t="str">
        <f t="shared" si="615"/>
        <v>ne</v>
      </c>
      <c r="BS2764" s="54" t="str">
        <f t="shared" si="606"/>
        <v>ne</v>
      </c>
    </row>
    <row r="2765" spans="2:71" x14ac:dyDescent="0.2">
      <c r="B2765" s="54" t="e">
        <f>VLOOKUP(E2765,'VPS1'!$J$10:$J$29,1,FALSE)</f>
        <v>#N/A</v>
      </c>
      <c r="C2765" s="131" t="str">
        <f t="shared" si="607"/>
        <v/>
      </c>
      <c r="D2765" s="132"/>
      <c r="E2765" s="132"/>
      <c r="F2765" s="55"/>
      <c r="G2765" s="132"/>
      <c r="H2765" s="132"/>
      <c r="I2765" s="132"/>
      <c r="J2765" s="132"/>
      <c r="K2765" s="132"/>
      <c r="L2765" s="133"/>
      <c r="M2765" s="134"/>
      <c r="N2765" s="132"/>
      <c r="O2765" s="132"/>
      <c r="P2765" s="134" t="str">
        <f t="shared" si="608"/>
        <v>nepildyti</v>
      </c>
      <c r="Q2765" s="135" t="str">
        <f t="shared" si="60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02"/>
        <v>0</v>
      </c>
      <c r="BH2765" s="54">
        <f t="shared" si="609"/>
        <v>0</v>
      </c>
      <c r="BI2765" s="54">
        <f t="shared" si="604"/>
        <v>0</v>
      </c>
      <c r="BJ2765" s="54">
        <f t="shared" si="603"/>
        <v>0</v>
      </c>
      <c r="BK2765" s="54">
        <f t="shared" si="605"/>
        <v>0</v>
      </c>
      <c r="BL2765" s="54">
        <f t="shared" si="610"/>
        <v>0</v>
      </c>
      <c r="BM2765" s="54">
        <f t="shared" si="611"/>
        <v>0</v>
      </c>
      <c r="BN2765" s="54" t="str">
        <f t="shared" si="612"/>
        <v>ne</v>
      </c>
      <c r="BO2765" s="54" t="str">
        <f t="shared" si="613"/>
        <v>ne</v>
      </c>
      <c r="BP2765" s="54" t="str">
        <f t="shared" si="613"/>
        <v>ne</v>
      </c>
      <c r="BQ2765" s="54" t="str">
        <f t="shared" si="614"/>
        <v>ne</v>
      </c>
      <c r="BR2765" s="54" t="str">
        <f t="shared" si="615"/>
        <v>ne</v>
      </c>
      <c r="BS2765" s="54" t="str">
        <f t="shared" si="606"/>
        <v>ne</v>
      </c>
    </row>
    <row r="2766" spans="2:71" x14ac:dyDescent="0.2">
      <c r="B2766" s="54" t="e">
        <f>VLOOKUP(E2766,'VPS1'!$J$10:$J$29,1,FALSE)</f>
        <v>#N/A</v>
      </c>
      <c r="C2766" s="131" t="str">
        <f t="shared" si="607"/>
        <v/>
      </c>
      <c r="D2766" s="132"/>
      <c r="E2766" s="132"/>
      <c r="F2766" s="55"/>
      <c r="G2766" s="132"/>
      <c r="H2766" s="132"/>
      <c r="I2766" s="132"/>
      <c r="J2766" s="132"/>
      <c r="K2766" s="132"/>
      <c r="L2766" s="133"/>
      <c r="M2766" s="134"/>
      <c r="N2766" s="132"/>
      <c r="O2766" s="132"/>
      <c r="P2766" s="134" t="str">
        <f t="shared" si="608"/>
        <v>nepildyti</v>
      </c>
      <c r="Q2766" s="135" t="str">
        <f t="shared" si="60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02"/>
        <v>0</v>
      </c>
      <c r="BH2766" s="54">
        <f t="shared" si="609"/>
        <v>0</v>
      </c>
      <c r="BI2766" s="54">
        <f t="shared" si="604"/>
        <v>0</v>
      </c>
      <c r="BJ2766" s="54">
        <f t="shared" si="603"/>
        <v>0</v>
      </c>
      <c r="BK2766" s="54">
        <f t="shared" si="605"/>
        <v>0</v>
      </c>
      <c r="BL2766" s="54">
        <f t="shared" si="610"/>
        <v>0</v>
      </c>
      <c r="BM2766" s="54">
        <f t="shared" si="611"/>
        <v>0</v>
      </c>
      <c r="BN2766" s="54" t="str">
        <f t="shared" si="612"/>
        <v>ne</v>
      </c>
      <c r="BO2766" s="54" t="str">
        <f t="shared" si="613"/>
        <v>ne</v>
      </c>
      <c r="BP2766" s="54" t="str">
        <f t="shared" si="613"/>
        <v>ne</v>
      </c>
      <c r="BQ2766" s="54" t="str">
        <f t="shared" si="614"/>
        <v>ne</v>
      </c>
      <c r="BR2766" s="54" t="str">
        <f t="shared" si="615"/>
        <v>ne</v>
      </c>
      <c r="BS2766" s="54" t="str">
        <f t="shared" si="606"/>
        <v>ne</v>
      </c>
    </row>
    <row r="2767" spans="2:71" x14ac:dyDescent="0.2">
      <c r="B2767" s="54" t="e">
        <f>VLOOKUP(E2767,'VPS1'!$J$10:$J$29,1,FALSE)</f>
        <v>#N/A</v>
      </c>
      <c r="C2767" s="131" t="str">
        <f t="shared" si="607"/>
        <v/>
      </c>
      <c r="D2767" s="132"/>
      <c r="E2767" s="132"/>
      <c r="F2767" s="55"/>
      <c r="G2767" s="132"/>
      <c r="H2767" s="132"/>
      <c r="I2767" s="132"/>
      <c r="J2767" s="132"/>
      <c r="K2767" s="132"/>
      <c r="L2767" s="133"/>
      <c r="M2767" s="134"/>
      <c r="N2767" s="132"/>
      <c r="O2767" s="132"/>
      <c r="P2767" s="134" t="str">
        <f t="shared" si="608"/>
        <v>nepildyti</v>
      </c>
      <c r="Q2767" s="135" t="str">
        <f t="shared" si="60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02"/>
        <v>0</v>
      </c>
      <c r="BH2767" s="54">
        <f t="shared" si="609"/>
        <v>0</v>
      </c>
      <c r="BI2767" s="54">
        <f t="shared" si="604"/>
        <v>0</v>
      </c>
      <c r="BJ2767" s="54">
        <f t="shared" si="603"/>
        <v>0</v>
      </c>
      <c r="BK2767" s="54">
        <f t="shared" si="605"/>
        <v>0</v>
      </c>
      <c r="BL2767" s="54">
        <f t="shared" si="610"/>
        <v>0</v>
      </c>
      <c r="BM2767" s="54">
        <f t="shared" si="611"/>
        <v>0</v>
      </c>
      <c r="BN2767" s="54" t="str">
        <f t="shared" si="612"/>
        <v>ne</v>
      </c>
      <c r="BO2767" s="54" t="str">
        <f t="shared" si="613"/>
        <v>ne</v>
      </c>
      <c r="BP2767" s="54" t="str">
        <f t="shared" si="613"/>
        <v>ne</v>
      </c>
      <c r="BQ2767" s="54" t="str">
        <f t="shared" si="614"/>
        <v>ne</v>
      </c>
      <c r="BR2767" s="54" t="str">
        <f t="shared" si="615"/>
        <v>ne</v>
      </c>
      <c r="BS2767" s="54" t="str">
        <f t="shared" si="606"/>
        <v>ne</v>
      </c>
    </row>
    <row r="2768" spans="2:71" x14ac:dyDescent="0.2">
      <c r="B2768" s="54" t="e">
        <f>VLOOKUP(E2768,'VPS1'!$J$10:$J$29,1,FALSE)</f>
        <v>#N/A</v>
      </c>
      <c r="C2768" s="131" t="str">
        <f t="shared" si="607"/>
        <v/>
      </c>
      <c r="D2768" s="132"/>
      <c r="E2768" s="132"/>
      <c r="F2768" s="55"/>
      <c r="G2768" s="132"/>
      <c r="H2768" s="132"/>
      <c r="I2768" s="132"/>
      <c r="J2768" s="132"/>
      <c r="K2768" s="132"/>
      <c r="L2768" s="133"/>
      <c r="M2768" s="134"/>
      <c r="N2768" s="132"/>
      <c r="O2768" s="132"/>
      <c r="P2768" s="134" t="str">
        <f t="shared" si="608"/>
        <v>nepildyti</v>
      </c>
      <c r="Q2768" s="135" t="str">
        <f t="shared" si="60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02"/>
        <v>0</v>
      </c>
      <c r="BH2768" s="54">
        <f t="shared" si="609"/>
        <v>0</v>
      </c>
      <c r="BI2768" s="54">
        <f t="shared" si="604"/>
        <v>0</v>
      </c>
      <c r="BJ2768" s="54">
        <f t="shared" si="603"/>
        <v>0</v>
      </c>
      <c r="BK2768" s="54">
        <f t="shared" si="605"/>
        <v>0</v>
      </c>
      <c r="BL2768" s="54">
        <f t="shared" si="610"/>
        <v>0</v>
      </c>
      <c r="BM2768" s="54">
        <f t="shared" si="611"/>
        <v>0</v>
      </c>
      <c r="BN2768" s="54" t="str">
        <f t="shared" si="612"/>
        <v>ne</v>
      </c>
      <c r="BO2768" s="54" t="str">
        <f t="shared" si="613"/>
        <v>ne</v>
      </c>
      <c r="BP2768" s="54" t="str">
        <f t="shared" si="613"/>
        <v>ne</v>
      </c>
      <c r="BQ2768" s="54" t="str">
        <f t="shared" si="614"/>
        <v>ne</v>
      </c>
      <c r="BR2768" s="54" t="str">
        <f t="shared" si="615"/>
        <v>ne</v>
      </c>
      <c r="BS2768" s="54" t="str">
        <f t="shared" si="606"/>
        <v>ne</v>
      </c>
    </row>
    <row r="2769" spans="2:71" x14ac:dyDescent="0.2">
      <c r="B2769" s="54" t="e">
        <f>VLOOKUP(E2769,'VPS1'!$J$10:$J$29,1,FALSE)</f>
        <v>#N/A</v>
      </c>
      <c r="C2769" s="131" t="str">
        <f t="shared" si="607"/>
        <v/>
      </c>
      <c r="D2769" s="132"/>
      <c r="E2769" s="132"/>
      <c r="F2769" s="55"/>
      <c r="G2769" s="132"/>
      <c r="H2769" s="132"/>
      <c r="I2769" s="132"/>
      <c r="J2769" s="132"/>
      <c r="K2769" s="132"/>
      <c r="L2769" s="133"/>
      <c r="M2769" s="134"/>
      <c r="N2769" s="132"/>
      <c r="O2769" s="132"/>
      <c r="P2769" s="134" t="str">
        <f t="shared" si="608"/>
        <v>nepildyti</v>
      </c>
      <c r="Q2769" s="135" t="str">
        <f t="shared" si="60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02"/>
        <v>0</v>
      </c>
      <c r="BH2769" s="54">
        <f t="shared" si="609"/>
        <v>0</v>
      </c>
      <c r="BI2769" s="54">
        <f t="shared" si="604"/>
        <v>0</v>
      </c>
      <c r="BJ2769" s="54">
        <f t="shared" si="603"/>
        <v>0</v>
      </c>
      <c r="BK2769" s="54">
        <f t="shared" si="605"/>
        <v>0</v>
      </c>
      <c r="BL2769" s="54">
        <f t="shared" si="610"/>
        <v>0</v>
      </c>
      <c r="BM2769" s="54">
        <f t="shared" si="611"/>
        <v>0</v>
      </c>
      <c r="BN2769" s="54" t="str">
        <f t="shared" si="612"/>
        <v>ne</v>
      </c>
      <c r="BO2769" s="54" t="str">
        <f t="shared" si="613"/>
        <v>ne</v>
      </c>
      <c r="BP2769" s="54" t="str">
        <f t="shared" si="613"/>
        <v>ne</v>
      </c>
      <c r="BQ2769" s="54" t="str">
        <f t="shared" si="614"/>
        <v>ne</v>
      </c>
      <c r="BR2769" s="54" t="str">
        <f t="shared" si="615"/>
        <v>ne</v>
      </c>
      <c r="BS2769" s="54" t="str">
        <f t="shared" si="606"/>
        <v>ne</v>
      </c>
    </row>
    <row r="2770" spans="2:71" x14ac:dyDescent="0.2">
      <c r="B2770" s="54" t="e">
        <f>VLOOKUP(E2770,'VPS1'!$J$10:$J$29,1,FALSE)</f>
        <v>#N/A</v>
      </c>
      <c r="C2770" s="131" t="str">
        <f t="shared" si="607"/>
        <v/>
      </c>
      <c r="D2770" s="132"/>
      <c r="E2770" s="132"/>
      <c r="F2770" s="55"/>
      <c r="G2770" s="132"/>
      <c r="H2770" s="132"/>
      <c r="I2770" s="132"/>
      <c r="J2770" s="132"/>
      <c r="K2770" s="132"/>
      <c r="L2770" s="133"/>
      <c r="M2770" s="134"/>
      <c r="N2770" s="132"/>
      <c r="O2770" s="132"/>
      <c r="P2770" s="134" t="str">
        <f t="shared" si="608"/>
        <v>nepildyti</v>
      </c>
      <c r="Q2770" s="135" t="str">
        <f t="shared" si="60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si="602"/>
        <v>0</v>
      </c>
      <c r="BH2770" s="54">
        <f t="shared" si="609"/>
        <v>0</v>
      </c>
      <c r="BI2770" s="54">
        <f t="shared" si="604"/>
        <v>0</v>
      </c>
      <c r="BJ2770" s="54">
        <f t="shared" si="603"/>
        <v>0</v>
      </c>
      <c r="BK2770" s="54">
        <f t="shared" si="605"/>
        <v>0</v>
      </c>
      <c r="BL2770" s="54">
        <f t="shared" si="610"/>
        <v>0</v>
      </c>
      <c r="BM2770" s="54">
        <f t="shared" si="611"/>
        <v>0</v>
      </c>
      <c r="BN2770" s="54" t="str">
        <f t="shared" si="612"/>
        <v>ne</v>
      </c>
      <c r="BO2770" s="54" t="str">
        <f t="shared" si="613"/>
        <v>ne</v>
      </c>
      <c r="BP2770" s="54" t="str">
        <f t="shared" si="613"/>
        <v>ne</v>
      </c>
      <c r="BQ2770" s="54" t="str">
        <f t="shared" si="614"/>
        <v>ne</v>
      </c>
      <c r="BR2770" s="54" t="str">
        <f t="shared" si="615"/>
        <v>ne</v>
      </c>
      <c r="BS2770" s="54" t="str">
        <f t="shared" si="606"/>
        <v>ne</v>
      </c>
    </row>
    <row r="2771" spans="2:71" x14ac:dyDescent="0.2">
      <c r="B2771" s="54" t="e">
        <f>VLOOKUP(E2771,'VPS1'!$J$10:$J$29,1,FALSE)</f>
        <v>#N/A</v>
      </c>
      <c r="C2771" s="131" t="str">
        <f t="shared" si="607"/>
        <v/>
      </c>
      <c r="D2771" s="132"/>
      <c r="E2771" s="132"/>
      <c r="F2771" s="55"/>
      <c r="G2771" s="132"/>
      <c r="H2771" s="132"/>
      <c r="I2771" s="132"/>
      <c r="J2771" s="132"/>
      <c r="K2771" s="132"/>
      <c r="L2771" s="133"/>
      <c r="M2771" s="134"/>
      <c r="N2771" s="132"/>
      <c r="O2771" s="132"/>
      <c r="P2771" s="134" t="str">
        <f t="shared" si="608"/>
        <v>nepildyti</v>
      </c>
      <c r="Q2771" s="135" t="str">
        <f t="shared" si="60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02"/>
        <v>0</v>
      </c>
      <c r="BH2771" s="54">
        <f t="shared" si="609"/>
        <v>0</v>
      </c>
      <c r="BI2771" s="54">
        <f t="shared" si="604"/>
        <v>0</v>
      </c>
      <c r="BJ2771" s="54">
        <f t="shared" si="603"/>
        <v>0</v>
      </c>
      <c r="BK2771" s="54">
        <f t="shared" si="605"/>
        <v>0</v>
      </c>
      <c r="BL2771" s="54">
        <f t="shared" si="610"/>
        <v>0</v>
      </c>
      <c r="BM2771" s="54">
        <f t="shared" si="611"/>
        <v>0</v>
      </c>
      <c r="BN2771" s="54" t="str">
        <f t="shared" si="612"/>
        <v>ne</v>
      </c>
      <c r="BO2771" s="54" t="str">
        <f t="shared" si="613"/>
        <v>ne</v>
      </c>
      <c r="BP2771" s="54" t="str">
        <f t="shared" si="613"/>
        <v>ne</v>
      </c>
      <c r="BQ2771" s="54" t="str">
        <f t="shared" si="614"/>
        <v>ne</v>
      </c>
      <c r="BR2771" s="54" t="str">
        <f t="shared" si="615"/>
        <v>ne</v>
      </c>
      <c r="BS2771" s="54" t="str">
        <f t="shared" si="606"/>
        <v>ne</v>
      </c>
    </row>
    <row r="2772" spans="2:71" x14ac:dyDescent="0.2">
      <c r="B2772" s="54" t="e">
        <f>VLOOKUP(E2772,'VPS1'!$J$10:$J$29,1,FALSE)</f>
        <v>#N/A</v>
      </c>
      <c r="C2772" s="131" t="str">
        <f t="shared" si="607"/>
        <v/>
      </c>
      <c r="D2772" s="132"/>
      <c r="E2772" s="132"/>
      <c r="F2772" s="55"/>
      <c r="G2772" s="132"/>
      <c r="H2772" s="132"/>
      <c r="I2772" s="132"/>
      <c r="J2772" s="132"/>
      <c r="K2772" s="132"/>
      <c r="L2772" s="133"/>
      <c r="M2772" s="134"/>
      <c r="N2772" s="132"/>
      <c r="O2772" s="132"/>
      <c r="P2772" s="134" t="str">
        <f t="shared" si="608"/>
        <v>nepildyti</v>
      </c>
      <c r="Q2772" s="135" t="str">
        <f t="shared" si="60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02"/>
        <v>0</v>
      </c>
      <c r="BH2772" s="54">
        <f t="shared" si="609"/>
        <v>0</v>
      </c>
      <c r="BI2772" s="54">
        <f t="shared" si="604"/>
        <v>0</v>
      </c>
      <c r="BJ2772" s="54">
        <f t="shared" si="603"/>
        <v>0</v>
      </c>
      <c r="BK2772" s="54">
        <f t="shared" si="605"/>
        <v>0</v>
      </c>
      <c r="BL2772" s="54">
        <f t="shared" si="610"/>
        <v>0</v>
      </c>
      <c r="BM2772" s="54">
        <f t="shared" si="611"/>
        <v>0</v>
      </c>
      <c r="BN2772" s="54" t="str">
        <f t="shared" si="612"/>
        <v>ne</v>
      </c>
      <c r="BO2772" s="54" t="str">
        <f t="shared" si="613"/>
        <v>ne</v>
      </c>
      <c r="BP2772" s="54" t="str">
        <f t="shared" si="613"/>
        <v>ne</v>
      </c>
      <c r="BQ2772" s="54" t="str">
        <f t="shared" si="614"/>
        <v>ne</v>
      </c>
      <c r="BR2772" s="54" t="str">
        <f t="shared" si="615"/>
        <v>ne</v>
      </c>
      <c r="BS2772" s="54" t="str">
        <f t="shared" si="606"/>
        <v>ne</v>
      </c>
    </row>
    <row r="2773" spans="2:71" x14ac:dyDescent="0.2">
      <c r="B2773" s="54" t="e">
        <f>VLOOKUP(E2773,'VPS1'!$J$10:$J$29,1,FALSE)</f>
        <v>#N/A</v>
      </c>
      <c r="C2773" s="131" t="str">
        <f t="shared" si="607"/>
        <v/>
      </c>
      <c r="D2773" s="132"/>
      <c r="E2773" s="132"/>
      <c r="F2773" s="55"/>
      <c r="G2773" s="132"/>
      <c r="H2773" s="132"/>
      <c r="I2773" s="132"/>
      <c r="J2773" s="132"/>
      <c r="K2773" s="132"/>
      <c r="L2773" s="133"/>
      <c r="M2773" s="134"/>
      <c r="N2773" s="132"/>
      <c r="O2773" s="132"/>
      <c r="P2773" s="134" t="str">
        <f t="shared" si="608"/>
        <v>nepildyti</v>
      </c>
      <c r="Q2773" s="135" t="str">
        <f t="shared" si="60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02"/>
        <v>0</v>
      </c>
      <c r="BH2773" s="54">
        <f t="shared" si="609"/>
        <v>0</v>
      </c>
      <c r="BI2773" s="54">
        <f t="shared" si="604"/>
        <v>0</v>
      </c>
      <c r="BJ2773" s="54">
        <f t="shared" si="603"/>
        <v>0</v>
      </c>
      <c r="BK2773" s="54">
        <f t="shared" si="605"/>
        <v>0</v>
      </c>
      <c r="BL2773" s="54">
        <f t="shared" si="610"/>
        <v>0</v>
      </c>
      <c r="BM2773" s="54">
        <f t="shared" si="611"/>
        <v>0</v>
      </c>
      <c r="BN2773" s="54" t="str">
        <f t="shared" si="612"/>
        <v>ne</v>
      </c>
      <c r="BO2773" s="54" t="str">
        <f t="shared" si="613"/>
        <v>ne</v>
      </c>
      <c r="BP2773" s="54" t="str">
        <f t="shared" si="613"/>
        <v>ne</v>
      </c>
      <c r="BQ2773" s="54" t="str">
        <f t="shared" si="614"/>
        <v>ne</v>
      </c>
      <c r="BR2773" s="54" t="str">
        <f t="shared" si="615"/>
        <v>ne</v>
      </c>
      <c r="BS2773" s="54" t="str">
        <f t="shared" si="606"/>
        <v>ne</v>
      </c>
    </row>
    <row r="2774" spans="2:71" x14ac:dyDescent="0.2">
      <c r="B2774" s="54" t="e">
        <f>VLOOKUP(E2774,'VPS1'!$J$10:$J$29,1,FALSE)</f>
        <v>#N/A</v>
      </c>
      <c r="C2774" s="131" t="str">
        <f t="shared" si="607"/>
        <v/>
      </c>
      <c r="D2774" s="132"/>
      <c r="E2774" s="132"/>
      <c r="F2774" s="55"/>
      <c r="G2774" s="132"/>
      <c r="H2774" s="132"/>
      <c r="I2774" s="132"/>
      <c r="J2774" s="132"/>
      <c r="K2774" s="132"/>
      <c r="L2774" s="133"/>
      <c r="M2774" s="134"/>
      <c r="N2774" s="132"/>
      <c r="O2774" s="132"/>
      <c r="P2774" s="134" t="str">
        <f t="shared" si="608"/>
        <v>nepildyti</v>
      </c>
      <c r="Q2774" s="135" t="str">
        <f t="shared" si="60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ref="BG2774:BG2837" si="616">IF($F2774&gt;0,YEAR($F2774),)</f>
        <v>0</v>
      </c>
      <c r="BH2774" s="54">
        <f t="shared" si="609"/>
        <v>0</v>
      </c>
      <c r="BI2774" s="54">
        <f t="shared" si="604"/>
        <v>0</v>
      </c>
      <c r="BJ2774" s="54">
        <f t="shared" ref="BJ2774:BJ2837" si="617">IF($AI2774&gt;0,YEAR($AI2774),)</f>
        <v>0</v>
      </c>
      <c r="BK2774" s="54">
        <f t="shared" si="605"/>
        <v>0</v>
      </c>
      <c r="BL2774" s="54">
        <f t="shared" si="610"/>
        <v>0</v>
      </c>
      <c r="BM2774" s="54">
        <f t="shared" si="611"/>
        <v>0</v>
      </c>
      <c r="BN2774" s="54" t="str">
        <f t="shared" si="612"/>
        <v>ne</v>
      </c>
      <c r="BO2774" s="54" t="str">
        <f t="shared" si="613"/>
        <v>ne</v>
      </c>
      <c r="BP2774" s="54" t="str">
        <f t="shared" si="613"/>
        <v>ne</v>
      </c>
      <c r="BQ2774" s="54" t="str">
        <f t="shared" si="614"/>
        <v>ne</v>
      </c>
      <c r="BR2774" s="54" t="str">
        <f t="shared" si="615"/>
        <v>ne</v>
      </c>
      <c r="BS2774" s="54" t="str">
        <f t="shared" si="606"/>
        <v>ne</v>
      </c>
    </row>
    <row r="2775" spans="2:71" x14ac:dyDescent="0.2">
      <c r="B2775" s="54" t="e">
        <f>VLOOKUP(E2775,'VPS1'!$J$10:$J$29,1,FALSE)</f>
        <v>#N/A</v>
      </c>
      <c r="C2775" s="131" t="str">
        <f t="shared" si="607"/>
        <v/>
      </c>
      <c r="D2775" s="132"/>
      <c r="E2775" s="132"/>
      <c r="F2775" s="55"/>
      <c r="G2775" s="132"/>
      <c r="H2775" s="132"/>
      <c r="I2775" s="132"/>
      <c r="J2775" s="132"/>
      <c r="K2775" s="132"/>
      <c r="L2775" s="133"/>
      <c r="M2775" s="134"/>
      <c r="N2775" s="132"/>
      <c r="O2775" s="132"/>
      <c r="P2775" s="134" t="str">
        <f t="shared" si="608"/>
        <v>nepildyti</v>
      </c>
      <c r="Q2775" s="135" t="str">
        <f t="shared" si="60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si="616"/>
        <v>0</v>
      </c>
      <c r="BH2775" s="54">
        <f t="shared" si="609"/>
        <v>0</v>
      </c>
      <c r="BI2775" s="54">
        <f t="shared" si="604"/>
        <v>0</v>
      </c>
      <c r="BJ2775" s="54">
        <f t="shared" si="617"/>
        <v>0</v>
      </c>
      <c r="BK2775" s="54">
        <f t="shared" si="605"/>
        <v>0</v>
      </c>
      <c r="BL2775" s="54">
        <f t="shared" si="610"/>
        <v>0</v>
      </c>
      <c r="BM2775" s="54">
        <f t="shared" si="611"/>
        <v>0</v>
      </c>
      <c r="BN2775" s="54" t="str">
        <f t="shared" si="612"/>
        <v>ne</v>
      </c>
      <c r="BO2775" s="54" t="str">
        <f t="shared" si="613"/>
        <v>ne</v>
      </c>
      <c r="BP2775" s="54" t="str">
        <f t="shared" si="613"/>
        <v>ne</v>
      </c>
      <c r="BQ2775" s="54" t="str">
        <f t="shared" si="614"/>
        <v>ne</v>
      </c>
      <c r="BR2775" s="54" t="str">
        <f t="shared" si="615"/>
        <v>ne</v>
      </c>
      <c r="BS2775" s="54" t="str">
        <f t="shared" si="606"/>
        <v>ne</v>
      </c>
    </row>
    <row r="2776" spans="2:71" x14ac:dyDescent="0.2">
      <c r="B2776" s="54" t="e">
        <f>VLOOKUP(E2776,'VPS1'!$J$10:$J$29,1,FALSE)</f>
        <v>#N/A</v>
      </c>
      <c r="C2776" s="131" t="str">
        <f t="shared" si="607"/>
        <v/>
      </c>
      <c r="D2776" s="132"/>
      <c r="E2776" s="132"/>
      <c r="F2776" s="55"/>
      <c r="G2776" s="132"/>
      <c r="H2776" s="132"/>
      <c r="I2776" s="132"/>
      <c r="J2776" s="132"/>
      <c r="K2776" s="132"/>
      <c r="L2776" s="133"/>
      <c r="M2776" s="134"/>
      <c r="N2776" s="132"/>
      <c r="O2776" s="132"/>
      <c r="P2776" s="134" t="str">
        <f t="shared" si="608"/>
        <v>nepildyti</v>
      </c>
      <c r="Q2776" s="135" t="str">
        <f t="shared" si="60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16"/>
        <v>0</v>
      </c>
      <c r="BH2776" s="54">
        <f t="shared" si="609"/>
        <v>0</v>
      </c>
      <c r="BI2776" s="54">
        <f t="shared" si="604"/>
        <v>0</v>
      </c>
      <c r="BJ2776" s="54">
        <f t="shared" si="617"/>
        <v>0</v>
      </c>
      <c r="BK2776" s="54">
        <f t="shared" si="605"/>
        <v>0</v>
      </c>
      <c r="BL2776" s="54">
        <f t="shared" si="610"/>
        <v>0</v>
      </c>
      <c r="BM2776" s="54">
        <f t="shared" si="611"/>
        <v>0</v>
      </c>
      <c r="BN2776" s="54" t="str">
        <f t="shared" si="612"/>
        <v>ne</v>
      </c>
      <c r="BO2776" s="54" t="str">
        <f t="shared" si="613"/>
        <v>ne</v>
      </c>
      <c r="BP2776" s="54" t="str">
        <f t="shared" si="613"/>
        <v>ne</v>
      </c>
      <c r="BQ2776" s="54" t="str">
        <f t="shared" si="614"/>
        <v>ne</v>
      </c>
      <c r="BR2776" s="54" t="str">
        <f t="shared" si="615"/>
        <v>ne</v>
      </c>
      <c r="BS2776" s="54" t="str">
        <f t="shared" si="606"/>
        <v>ne</v>
      </c>
    </row>
    <row r="2777" spans="2:71" x14ac:dyDescent="0.2">
      <c r="B2777" s="54" t="e">
        <f>VLOOKUP(E2777,'VPS1'!$J$10:$J$29,1,FALSE)</f>
        <v>#N/A</v>
      </c>
      <c r="C2777" s="131" t="str">
        <f t="shared" si="607"/>
        <v/>
      </c>
      <c r="D2777" s="132"/>
      <c r="E2777" s="132"/>
      <c r="F2777" s="55"/>
      <c r="G2777" s="132"/>
      <c r="H2777" s="132"/>
      <c r="I2777" s="132"/>
      <c r="J2777" s="132"/>
      <c r="K2777" s="132"/>
      <c r="L2777" s="133"/>
      <c r="M2777" s="134"/>
      <c r="N2777" s="132"/>
      <c r="O2777" s="132"/>
      <c r="P2777" s="134" t="str">
        <f t="shared" si="608"/>
        <v>nepildyti</v>
      </c>
      <c r="Q2777" s="135" t="str">
        <f t="shared" si="60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16"/>
        <v>0</v>
      </c>
      <c r="BH2777" s="54">
        <f t="shared" si="609"/>
        <v>0</v>
      </c>
      <c r="BI2777" s="54">
        <f t="shared" si="604"/>
        <v>0</v>
      </c>
      <c r="BJ2777" s="54">
        <f t="shared" si="617"/>
        <v>0</v>
      </c>
      <c r="BK2777" s="54">
        <f t="shared" si="605"/>
        <v>0</v>
      </c>
      <c r="BL2777" s="54">
        <f t="shared" si="610"/>
        <v>0</v>
      </c>
      <c r="BM2777" s="54">
        <f t="shared" si="611"/>
        <v>0</v>
      </c>
      <c r="BN2777" s="54" t="str">
        <f t="shared" si="612"/>
        <v>ne</v>
      </c>
      <c r="BO2777" s="54" t="str">
        <f t="shared" si="613"/>
        <v>ne</v>
      </c>
      <c r="BP2777" s="54" t="str">
        <f t="shared" si="613"/>
        <v>ne</v>
      </c>
      <c r="BQ2777" s="54" t="str">
        <f t="shared" si="614"/>
        <v>ne</v>
      </c>
      <c r="BR2777" s="54" t="str">
        <f t="shared" si="615"/>
        <v>ne</v>
      </c>
      <c r="BS2777" s="54" t="str">
        <f t="shared" si="606"/>
        <v>ne</v>
      </c>
    </row>
    <row r="2778" spans="2:71" x14ac:dyDescent="0.2">
      <c r="B2778" s="54" t="e">
        <f>VLOOKUP(E2778,'VPS1'!$J$10:$J$29,1,FALSE)</f>
        <v>#N/A</v>
      </c>
      <c r="C2778" s="131" t="str">
        <f t="shared" si="607"/>
        <v/>
      </c>
      <c r="D2778" s="132"/>
      <c r="E2778" s="132"/>
      <c r="F2778" s="55"/>
      <c r="G2778" s="132"/>
      <c r="H2778" s="132"/>
      <c r="I2778" s="132"/>
      <c r="J2778" s="132"/>
      <c r="K2778" s="132"/>
      <c r="L2778" s="133"/>
      <c r="M2778" s="134"/>
      <c r="N2778" s="132"/>
      <c r="O2778" s="132"/>
      <c r="P2778" s="134" t="str">
        <f t="shared" si="608"/>
        <v>nepildyti</v>
      </c>
      <c r="Q2778" s="135" t="str">
        <f t="shared" si="60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16"/>
        <v>0</v>
      </c>
      <c r="BH2778" s="54">
        <f t="shared" si="609"/>
        <v>0</v>
      </c>
      <c r="BI2778" s="54">
        <f t="shared" si="604"/>
        <v>0</v>
      </c>
      <c r="BJ2778" s="54">
        <f t="shared" si="617"/>
        <v>0</v>
      </c>
      <c r="BK2778" s="54">
        <f t="shared" si="605"/>
        <v>0</v>
      </c>
      <c r="BL2778" s="54">
        <f t="shared" si="610"/>
        <v>0</v>
      </c>
      <c r="BM2778" s="54">
        <f t="shared" si="611"/>
        <v>0</v>
      </c>
      <c r="BN2778" s="54" t="str">
        <f t="shared" si="612"/>
        <v>ne</v>
      </c>
      <c r="BO2778" s="54" t="str">
        <f t="shared" si="613"/>
        <v>ne</v>
      </c>
      <c r="BP2778" s="54" t="str">
        <f t="shared" si="613"/>
        <v>ne</v>
      </c>
      <c r="BQ2778" s="54" t="str">
        <f t="shared" si="614"/>
        <v>ne</v>
      </c>
      <c r="BR2778" s="54" t="str">
        <f t="shared" si="615"/>
        <v>ne</v>
      </c>
      <c r="BS2778" s="54" t="str">
        <f t="shared" si="606"/>
        <v>ne</v>
      </c>
    </row>
    <row r="2779" spans="2:71" x14ac:dyDescent="0.2">
      <c r="B2779" s="54" t="e">
        <f>VLOOKUP(E2779,'VPS1'!$J$10:$J$29,1,FALSE)</f>
        <v>#N/A</v>
      </c>
      <c r="C2779" s="131" t="str">
        <f t="shared" si="607"/>
        <v/>
      </c>
      <c r="D2779" s="132"/>
      <c r="E2779" s="132"/>
      <c r="F2779" s="55"/>
      <c r="G2779" s="132"/>
      <c r="H2779" s="132"/>
      <c r="I2779" s="132"/>
      <c r="J2779" s="132"/>
      <c r="K2779" s="132"/>
      <c r="L2779" s="133"/>
      <c r="M2779" s="134"/>
      <c r="N2779" s="132"/>
      <c r="O2779" s="132"/>
      <c r="P2779" s="134" t="str">
        <f t="shared" si="608"/>
        <v>nepildyti</v>
      </c>
      <c r="Q2779" s="135" t="str">
        <f t="shared" si="60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16"/>
        <v>0</v>
      </c>
      <c r="BH2779" s="54">
        <f t="shared" si="609"/>
        <v>0</v>
      </c>
      <c r="BI2779" s="54">
        <f t="shared" si="604"/>
        <v>0</v>
      </c>
      <c r="BJ2779" s="54">
        <f t="shared" si="617"/>
        <v>0</v>
      </c>
      <c r="BK2779" s="54">
        <f t="shared" si="605"/>
        <v>0</v>
      </c>
      <c r="BL2779" s="54">
        <f t="shared" si="610"/>
        <v>0</v>
      </c>
      <c r="BM2779" s="54">
        <f t="shared" si="611"/>
        <v>0</v>
      </c>
      <c r="BN2779" s="54" t="str">
        <f t="shared" si="612"/>
        <v>ne</v>
      </c>
      <c r="BO2779" s="54" t="str">
        <f t="shared" si="613"/>
        <v>ne</v>
      </c>
      <c r="BP2779" s="54" t="str">
        <f t="shared" si="613"/>
        <v>ne</v>
      </c>
      <c r="BQ2779" s="54" t="str">
        <f t="shared" si="614"/>
        <v>ne</v>
      </c>
      <c r="BR2779" s="54" t="str">
        <f t="shared" si="615"/>
        <v>ne</v>
      </c>
      <c r="BS2779" s="54" t="str">
        <f t="shared" si="606"/>
        <v>ne</v>
      </c>
    </row>
    <row r="2780" spans="2:71" x14ac:dyDescent="0.2">
      <c r="B2780" s="54" t="e">
        <f>VLOOKUP(E2780,'VPS1'!$J$10:$J$29,1,FALSE)</f>
        <v>#N/A</v>
      </c>
      <c r="C2780" s="131" t="str">
        <f t="shared" si="607"/>
        <v/>
      </c>
      <c r="D2780" s="132"/>
      <c r="E2780" s="132"/>
      <c r="F2780" s="55"/>
      <c r="G2780" s="132"/>
      <c r="H2780" s="132"/>
      <c r="I2780" s="132"/>
      <c r="J2780" s="132"/>
      <c r="K2780" s="132"/>
      <c r="L2780" s="133"/>
      <c r="M2780" s="134"/>
      <c r="N2780" s="132"/>
      <c r="O2780" s="132"/>
      <c r="P2780" s="134" t="str">
        <f t="shared" si="608"/>
        <v>nepildyti</v>
      </c>
      <c r="Q2780" s="135" t="str">
        <f t="shared" si="60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16"/>
        <v>0</v>
      </c>
      <c r="BH2780" s="54">
        <f t="shared" si="609"/>
        <v>0</v>
      </c>
      <c r="BI2780" s="54">
        <f t="shared" si="604"/>
        <v>0</v>
      </c>
      <c r="BJ2780" s="54">
        <f t="shared" si="617"/>
        <v>0</v>
      </c>
      <c r="BK2780" s="54">
        <f t="shared" si="605"/>
        <v>0</v>
      </c>
      <c r="BL2780" s="54">
        <f t="shared" si="610"/>
        <v>0</v>
      </c>
      <c r="BM2780" s="54">
        <f t="shared" si="611"/>
        <v>0</v>
      </c>
      <c r="BN2780" s="54" t="str">
        <f t="shared" si="612"/>
        <v>ne</v>
      </c>
      <c r="BO2780" s="54" t="str">
        <f t="shared" si="613"/>
        <v>ne</v>
      </c>
      <c r="BP2780" s="54" t="str">
        <f t="shared" si="613"/>
        <v>ne</v>
      </c>
      <c r="BQ2780" s="54" t="str">
        <f t="shared" si="614"/>
        <v>ne</v>
      </c>
      <c r="BR2780" s="54" t="str">
        <f t="shared" si="615"/>
        <v>ne</v>
      </c>
      <c r="BS2780" s="54" t="str">
        <f t="shared" si="606"/>
        <v>ne</v>
      </c>
    </row>
    <row r="2781" spans="2:71" x14ac:dyDescent="0.2">
      <c r="B2781" s="54" t="e">
        <f>VLOOKUP(E2781,'VPS1'!$J$10:$J$29,1,FALSE)</f>
        <v>#N/A</v>
      </c>
      <c r="C2781" s="131" t="str">
        <f t="shared" si="607"/>
        <v/>
      </c>
      <c r="D2781" s="132"/>
      <c r="E2781" s="132"/>
      <c r="F2781" s="55"/>
      <c r="G2781" s="132"/>
      <c r="H2781" s="132"/>
      <c r="I2781" s="132"/>
      <c r="J2781" s="132"/>
      <c r="K2781" s="132"/>
      <c r="L2781" s="133"/>
      <c r="M2781" s="134"/>
      <c r="N2781" s="132"/>
      <c r="O2781" s="132"/>
      <c r="P2781" s="134" t="str">
        <f t="shared" si="608"/>
        <v>nepildyti</v>
      </c>
      <c r="Q2781" s="135" t="str">
        <f t="shared" si="60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16"/>
        <v>0</v>
      </c>
      <c r="BH2781" s="54">
        <f t="shared" si="609"/>
        <v>0</v>
      </c>
      <c r="BI2781" s="54">
        <f t="shared" si="604"/>
        <v>0</v>
      </c>
      <c r="BJ2781" s="54">
        <f t="shared" si="617"/>
        <v>0</v>
      </c>
      <c r="BK2781" s="54">
        <f t="shared" si="605"/>
        <v>0</v>
      </c>
      <c r="BL2781" s="54">
        <f t="shared" si="610"/>
        <v>0</v>
      </c>
      <c r="BM2781" s="54">
        <f t="shared" si="611"/>
        <v>0</v>
      </c>
      <c r="BN2781" s="54" t="str">
        <f t="shared" si="612"/>
        <v>ne</v>
      </c>
      <c r="BO2781" s="54" t="str">
        <f t="shared" si="613"/>
        <v>ne</v>
      </c>
      <c r="BP2781" s="54" t="str">
        <f t="shared" si="613"/>
        <v>ne</v>
      </c>
      <c r="BQ2781" s="54" t="str">
        <f t="shared" si="614"/>
        <v>ne</v>
      </c>
      <c r="BR2781" s="54" t="str">
        <f t="shared" si="615"/>
        <v>ne</v>
      </c>
      <c r="BS2781" s="54" t="str">
        <f t="shared" si="606"/>
        <v>ne</v>
      </c>
    </row>
    <row r="2782" spans="2:71" x14ac:dyDescent="0.2">
      <c r="B2782" s="54" t="e">
        <f>VLOOKUP(E2782,'VPS1'!$J$10:$J$29,1,FALSE)</f>
        <v>#N/A</v>
      </c>
      <c r="C2782" s="131" t="str">
        <f t="shared" si="607"/>
        <v/>
      </c>
      <c r="D2782" s="132"/>
      <c r="E2782" s="132"/>
      <c r="F2782" s="55"/>
      <c r="G2782" s="132"/>
      <c r="H2782" s="132"/>
      <c r="I2782" s="132"/>
      <c r="J2782" s="132"/>
      <c r="K2782" s="132"/>
      <c r="L2782" s="133"/>
      <c r="M2782" s="134"/>
      <c r="N2782" s="132"/>
      <c r="O2782" s="132"/>
      <c r="P2782" s="134" t="str">
        <f t="shared" si="608"/>
        <v>nepildyti</v>
      </c>
      <c r="Q2782" s="135" t="str">
        <f t="shared" si="60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16"/>
        <v>0</v>
      </c>
      <c r="BH2782" s="54">
        <f t="shared" si="609"/>
        <v>0</v>
      </c>
      <c r="BI2782" s="54">
        <f t="shared" si="604"/>
        <v>0</v>
      </c>
      <c r="BJ2782" s="54">
        <f t="shared" si="617"/>
        <v>0</v>
      </c>
      <c r="BK2782" s="54">
        <f t="shared" si="605"/>
        <v>0</v>
      </c>
      <c r="BL2782" s="54">
        <f t="shared" si="610"/>
        <v>0</v>
      </c>
      <c r="BM2782" s="54">
        <f t="shared" si="611"/>
        <v>0</v>
      </c>
      <c r="BN2782" s="54" t="str">
        <f t="shared" si="612"/>
        <v>ne</v>
      </c>
      <c r="BO2782" s="54" t="str">
        <f t="shared" si="613"/>
        <v>ne</v>
      </c>
      <c r="BP2782" s="54" t="str">
        <f t="shared" si="613"/>
        <v>ne</v>
      </c>
      <c r="BQ2782" s="54" t="str">
        <f t="shared" si="614"/>
        <v>ne</v>
      </c>
      <c r="BR2782" s="54" t="str">
        <f t="shared" si="615"/>
        <v>ne</v>
      </c>
      <c r="BS2782" s="54" t="str">
        <f t="shared" si="606"/>
        <v>ne</v>
      </c>
    </row>
    <row r="2783" spans="2:71" x14ac:dyDescent="0.2">
      <c r="B2783" s="54" t="e">
        <f>VLOOKUP(E2783,'VPS1'!$J$10:$J$29,1,FALSE)</f>
        <v>#N/A</v>
      </c>
      <c r="C2783" s="131" t="str">
        <f t="shared" si="607"/>
        <v/>
      </c>
      <c r="D2783" s="132"/>
      <c r="E2783" s="132"/>
      <c r="F2783" s="55"/>
      <c r="G2783" s="132"/>
      <c r="H2783" s="132"/>
      <c r="I2783" s="132"/>
      <c r="J2783" s="132"/>
      <c r="K2783" s="132"/>
      <c r="L2783" s="133"/>
      <c r="M2783" s="134"/>
      <c r="N2783" s="132"/>
      <c r="O2783" s="132"/>
      <c r="P2783" s="134" t="str">
        <f t="shared" si="608"/>
        <v>nepildyti</v>
      </c>
      <c r="Q2783" s="135" t="str">
        <f t="shared" si="60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16"/>
        <v>0</v>
      </c>
      <c r="BH2783" s="54">
        <f t="shared" si="609"/>
        <v>0</v>
      </c>
      <c r="BI2783" s="54">
        <f t="shared" si="604"/>
        <v>0</v>
      </c>
      <c r="BJ2783" s="54">
        <f t="shared" si="617"/>
        <v>0</v>
      </c>
      <c r="BK2783" s="54">
        <f t="shared" si="605"/>
        <v>0</v>
      </c>
      <c r="BL2783" s="54">
        <f t="shared" si="610"/>
        <v>0</v>
      </c>
      <c r="BM2783" s="54">
        <f t="shared" si="611"/>
        <v>0</v>
      </c>
      <c r="BN2783" s="54" t="str">
        <f t="shared" si="612"/>
        <v>ne</v>
      </c>
      <c r="BO2783" s="54" t="str">
        <f t="shared" si="613"/>
        <v>ne</v>
      </c>
      <c r="BP2783" s="54" t="str">
        <f t="shared" si="613"/>
        <v>ne</v>
      </c>
      <c r="BQ2783" s="54" t="str">
        <f t="shared" si="614"/>
        <v>ne</v>
      </c>
      <c r="BR2783" s="54" t="str">
        <f t="shared" si="615"/>
        <v>ne</v>
      </c>
      <c r="BS2783" s="54" t="str">
        <f t="shared" si="606"/>
        <v>ne</v>
      </c>
    </row>
    <row r="2784" spans="2:71" x14ac:dyDescent="0.2">
      <c r="B2784" s="54" t="e">
        <f>VLOOKUP(E2784,'VPS1'!$J$10:$J$29,1,FALSE)</f>
        <v>#N/A</v>
      </c>
      <c r="C2784" s="131" t="str">
        <f t="shared" si="607"/>
        <v/>
      </c>
      <c r="D2784" s="132"/>
      <c r="E2784" s="132"/>
      <c r="F2784" s="55"/>
      <c r="G2784" s="132"/>
      <c r="H2784" s="132"/>
      <c r="I2784" s="132"/>
      <c r="J2784" s="132"/>
      <c r="K2784" s="132"/>
      <c r="L2784" s="133"/>
      <c r="M2784" s="134"/>
      <c r="N2784" s="132"/>
      <c r="O2784" s="132"/>
      <c r="P2784" s="134" t="str">
        <f t="shared" si="608"/>
        <v>nepildyti</v>
      </c>
      <c r="Q2784" s="135" t="str">
        <f t="shared" si="60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16"/>
        <v>0</v>
      </c>
      <c r="BH2784" s="54">
        <f t="shared" si="609"/>
        <v>0</v>
      </c>
      <c r="BI2784" s="54">
        <f t="shared" si="604"/>
        <v>0</v>
      </c>
      <c r="BJ2784" s="54">
        <f t="shared" si="617"/>
        <v>0</v>
      </c>
      <c r="BK2784" s="54">
        <f t="shared" si="605"/>
        <v>0</v>
      </c>
      <c r="BL2784" s="54">
        <f t="shared" si="610"/>
        <v>0</v>
      </c>
      <c r="BM2784" s="54">
        <f t="shared" si="611"/>
        <v>0</v>
      </c>
      <c r="BN2784" s="54" t="str">
        <f t="shared" si="612"/>
        <v>ne</v>
      </c>
      <c r="BO2784" s="54" t="str">
        <f t="shared" si="613"/>
        <v>ne</v>
      </c>
      <c r="BP2784" s="54" t="str">
        <f t="shared" si="613"/>
        <v>ne</v>
      </c>
      <c r="BQ2784" s="54" t="str">
        <f t="shared" si="614"/>
        <v>ne</v>
      </c>
      <c r="BR2784" s="54" t="str">
        <f t="shared" si="615"/>
        <v>ne</v>
      </c>
      <c r="BS2784" s="54" t="str">
        <f t="shared" si="606"/>
        <v>ne</v>
      </c>
    </row>
    <row r="2785" spans="2:71" x14ac:dyDescent="0.2">
      <c r="B2785" s="54" t="e">
        <f>VLOOKUP(E2785,'VPS1'!$J$10:$J$29,1,FALSE)</f>
        <v>#N/A</v>
      </c>
      <c r="C2785" s="131" t="str">
        <f t="shared" si="607"/>
        <v/>
      </c>
      <c r="D2785" s="132"/>
      <c r="E2785" s="132"/>
      <c r="F2785" s="55"/>
      <c r="G2785" s="132"/>
      <c r="H2785" s="132"/>
      <c r="I2785" s="132"/>
      <c r="J2785" s="132"/>
      <c r="K2785" s="132"/>
      <c r="L2785" s="133"/>
      <c r="M2785" s="134"/>
      <c r="N2785" s="132"/>
      <c r="O2785" s="132"/>
      <c r="P2785" s="134" t="str">
        <f t="shared" si="608"/>
        <v>nepildyti</v>
      </c>
      <c r="Q2785" s="135" t="str">
        <f t="shared" si="60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16"/>
        <v>0</v>
      </c>
      <c r="BH2785" s="54">
        <f t="shared" si="609"/>
        <v>0</v>
      </c>
      <c r="BI2785" s="54">
        <f t="shared" si="604"/>
        <v>0</v>
      </c>
      <c r="BJ2785" s="54">
        <f t="shared" si="617"/>
        <v>0</v>
      </c>
      <c r="BK2785" s="54">
        <f t="shared" si="605"/>
        <v>0</v>
      </c>
      <c r="BL2785" s="54">
        <f t="shared" si="610"/>
        <v>0</v>
      </c>
      <c r="BM2785" s="54">
        <f t="shared" si="611"/>
        <v>0</v>
      </c>
      <c r="BN2785" s="54" t="str">
        <f t="shared" si="612"/>
        <v>ne</v>
      </c>
      <c r="BO2785" s="54" t="str">
        <f t="shared" si="613"/>
        <v>ne</v>
      </c>
      <c r="BP2785" s="54" t="str">
        <f t="shared" si="613"/>
        <v>ne</v>
      </c>
      <c r="BQ2785" s="54" t="str">
        <f t="shared" si="614"/>
        <v>ne</v>
      </c>
      <c r="BR2785" s="54" t="str">
        <f t="shared" si="615"/>
        <v>ne</v>
      </c>
      <c r="BS2785" s="54" t="str">
        <f t="shared" si="606"/>
        <v>ne</v>
      </c>
    </row>
    <row r="2786" spans="2:71" x14ac:dyDescent="0.2">
      <c r="B2786" s="54" t="e">
        <f>VLOOKUP(E2786,'VPS1'!$J$10:$J$29,1,FALSE)</f>
        <v>#N/A</v>
      </c>
      <c r="C2786" s="131" t="str">
        <f t="shared" si="607"/>
        <v/>
      </c>
      <c r="D2786" s="132"/>
      <c r="E2786" s="132"/>
      <c r="F2786" s="55"/>
      <c r="G2786" s="132"/>
      <c r="H2786" s="132"/>
      <c r="I2786" s="132"/>
      <c r="J2786" s="132"/>
      <c r="K2786" s="132"/>
      <c r="L2786" s="133"/>
      <c r="M2786" s="134"/>
      <c r="N2786" s="132"/>
      <c r="O2786" s="132"/>
      <c r="P2786" s="134" t="str">
        <f t="shared" si="608"/>
        <v>nepildyti</v>
      </c>
      <c r="Q2786" s="135" t="str">
        <f t="shared" si="60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16"/>
        <v>0</v>
      </c>
      <c r="BH2786" s="54">
        <f t="shared" si="609"/>
        <v>0</v>
      </c>
      <c r="BI2786" s="54">
        <f t="shared" si="604"/>
        <v>0</v>
      </c>
      <c r="BJ2786" s="54">
        <f t="shared" si="617"/>
        <v>0</v>
      </c>
      <c r="BK2786" s="54">
        <f t="shared" si="605"/>
        <v>0</v>
      </c>
      <c r="BL2786" s="54">
        <f t="shared" si="610"/>
        <v>0</v>
      </c>
      <c r="BM2786" s="54">
        <f t="shared" si="611"/>
        <v>0</v>
      </c>
      <c r="BN2786" s="54" t="str">
        <f t="shared" si="612"/>
        <v>ne</v>
      </c>
      <c r="BO2786" s="54" t="str">
        <f t="shared" si="613"/>
        <v>ne</v>
      </c>
      <c r="BP2786" s="54" t="str">
        <f t="shared" si="613"/>
        <v>ne</v>
      </c>
      <c r="BQ2786" s="54" t="str">
        <f t="shared" si="614"/>
        <v>ne</v>
      </c>
      <c r="BR2786" s="54" t="str">
        <f t="shared" si="615"/>
        <v>ne</v>
      </c>
      <c r="BS2786" s="54" t="str">
        <f t="shared" si="606"/>
        <v>ne</v>
      </c>
    </row>
    <row r="2787" spans="2:71" x14ac:dyDescent="0.2">
      <c r="B2787" s="54" t="e">
        <f>VLOOKUP(E2787,'VPS1'!$J$10:$J$29,1,FALSE)</f>
        <v>#N/A</v>
      </c>
      <c r="C2787" s="131" t="str">
        <f t="shared" si="607"/>
        <v/>
      </c>
      <c r="D2787" s="132"/>
      <c r="E2787" s="132"/>
      <c r="F2787" s="55"/>
      <c r="G2787" s="132"/>
      <c r="H2787" s="132"/>
      <c r="I2787" s="132"/>
      <c r="J2787" s="132"/>
      <c r="K2787" s="132"/>
      <c r="L2787" s="133"/>
      <c r="M2787" s="134"/>
      <c r="N2787" s="132"/>
      <c r="O2787" s="132"/>
      <c r="P2787" s="134" t="str">
        <f t="shared" si="608"/>
        <v>nepildyti</v>
      </c>
      <c r="Q2787" s="135" t="str">
        <f t="shared" si="60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16"/>
        <v>0</v>
      </c>
      <c r="BH2787" s="54">
        <f t="shared" si="609"/>
        <v>0</v>
      </c>
      <c r="BI2787" s="54">
        <f t="shared" si="604"/>
        <v>0</v>
      </c>
      <c r="BJ2787" s="54">
        <f t="shared" si="617"/>
        <v>0</v>
      </c>
      <c r="BK2787" s="54">
        <f t="shared" si="605"/>
        <v>0</v>
      </c>
      <c r="BL2787" s="54">
        <f t="shared" si="610"/>
        <v>0</v>
      </c>
      <c r="BM2787" s="54">
        <f t="shared" si="611"/>
        <v>0</v>
      </c>
      <c r="BN2787" s="54" t="str">
        <f t="shared" si="612"/>
        <v>ne</v>
      </c>
      <c r="BO2787" s="54" t="str">
        <f t="shared" si="613"/>
        <v>ne</v>
      </c>
      <c r="BP2787" s="54" t="str">
        <f t="shared" si="613"/>
        <v>ne</v>
      </c>
      <c r="BQ2787" s="54" t="str">
        <f t="shared" si="614"/>
        <v>ne</v>
      </c>
      <c r="BR2787" s="54" t="str">
        <f t="shared" si="615"/>
        <v>ne</v>
      </c>
      <c r="BS2787" s="54" t="str">
        <f t="shared" si="606"/>
        <v>ne</v>
      </c>
    </row>
    <row r="2788" spans="2:71" x14ac:dyDescent="0.2">
      <c r="B2788" s="54" t="e">
        <f>VLOOKUP(E2788,'VPS1'!$J$10:$J$29,1,FALSE)</f>
        <v>#N/A</v>
      </c>
      <c r="C2788" s="131" t="str">
        <f t="shared" si="607"/>
        <v/>
      </c>
      <c r="D2788" s="132"/>
      <c r="E2788" s="132"/>
      <c r="F2788" s="55"/>
      <c r="G2788" s="132"/>
      <c r="H2788" s="132"/>
      <c r="I2788" s="132"/>
      <c r="J2788" s="132"/>
      <c r="K2788" s="132"/>
      <c r="L2788" s="133"/>
      <c r="M2788" s="134"/>
      <c r="N2788" s="132"/>
      <c r="O2788" s="132"/>
      <c r="P2788" s="134" t="str">
        <f t="shared" si="608"/>
        <v>nepildyti</v>
      </c>
      <c r="Q2788" s="135" t="str">
        <f t="shared" si="60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16"/>
        <v>0</v>
      </c>
      <c r="BH2788" s="54">
        <f t="shared" si="609"/>
        <v>0</v>
      </c>
      <c r="BI2788" s="54">
        <f t="shared" si="604"/>
        <v>0</v>
      </c>
      <c r="BJ2788" s="54">
        <f t="shared" si="617"/>
        <v>0</v>
      </c>
      <c r="BK2788" s="54">
        <f t="shared" si="605"/>
        <v>0</v>
      </c>
      <c r="BL2788" s="54">
        <f t="shared" si="610"/>
        <v>0</v>
      </c>
      <c r="BM2788" s="54">
        <f t="shared" si="611"/>
        <v>0</v>
      </c>
      <c r="BN2788" s="54" t="str">
        <f t="shared" si="612"/>
        <v>ne</v>
      </c>
      <c r="BO2788" s="54" t="str">
        <f t="shared" si="613"/>
        <v>ne</v>
      </c>
      <c r="BP2788" s="54" t="str">
        <f t="shared" si="613"/>
        <v>ne</v>
      </c>
      <c r="BQ2788" s="54" t="str">
        <f t="shared" si="614"/>
        <v>ne</v>
      </c>
      <c r="BR2788" s="54" t="str">
        <f t="shared" si="615"/>
        <v>ne</v>
      </c>
      <c r="BS2788" s="54" t="str">
        <f t="shared" si="606"/>
        <v>ne</v>
      </c>
    </row>
    <row r="2789" spans="2:71" x14ac:dyDescent="0.2">
      <c r="B2789" s="54" t="e">
        <f>VLOOKUP(E2789,'VPS1'!$J$10:$J$29,1,FALSE)</f>
        <v>#N/A</v>
      </c>
      <c r="C2789" s="131" t="str">
        <f t="shared" si="607"/>
        <v/>
      </c>
      <c r="D2789" s="132"/>
      <c r="E2789" s="132"/>
      <c r="F2789" s="55"/>
      <c r="G2789" s="132"/>
      <c r="H2789" s="132"/>
      <c r="I2789" s="132"/>
      <c r="J2789" s="132"/>
      <c r="K2789" s="132"/>
      <c r="L2789" s="133"/>
      <c r="M2789" s="134"/>
      <c r="N2789" s="132"/>
      <c r="O2789" s="132"/>
      <c r="P2789" s="134" t="str">
        <f t="shared" si="608"/>
        <v>nepildyti</v>
      </c>
      <c r="Q2789" s="135" t="str">
        <f t="shared" si="60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16"/>
        <v>0</v>
      </c>
      <c r="BH2789" s="54">
        <f t="shared" si="609"/>
        <v>0</v>
      </c>
      <c r="BI2789" s="54">
        <f t="shared" si="604"/>
        <v>0</v>
      </c>
      <c r="BJ2789" s="54">
        <f t="shared" si="617"/>
        <v>0</v>
      </c>
      <c r="BK2789" s="54">
        <f t="shared" si="605"/>
        <v>0</v>
      </c>
      <c r="BL2789" s="54">
        <f t="shared" si="610"/>
        <v>0</v>
      </c>
      <c r="BM2789" s="54">
        <f t="shared" si="611"/>
        <v>0</v>
      </c>
      <c r="BN2789" s="54" t="str">
        <f t="shared" si="612"/>
        <v>ne</v>
      </c>
      <c r="BO2789" s="54" t="str">
        <f t="shared" si="613"/>
        <v>ne</v>
      </c>
      <c r="BP2789" s="54" t="str">
        <f t="shared" si="613"/>
        <v>ne</v>
      </c>
      <c r="BQ2789" s="54" t="str">
        <f t="shared" si="614"/>
        <v>ne</v>
      </c>
      <c r="BR2789" s="54" t="str">
        <f t="shared" si="615"/>
        <v>ne</v>
      </c>
      <c r="BS2789" s="54" t="str">
        <f t="shared" si="606"/>
        <v>ne</v>
      </c>
    </row>
    <row r="2790" spans="2:71" x14ac:dyDescent="0.2">
      <c r="B2790" s="54" t="e">
        <f>VLOOKUP(E2790,'VPS1'!$J$10:$J$29,1,FALSE)</f>
        <v>#N/A</v>
      </c>
      <c r="C2790" s="131" t="str">
        <f t="shared" si="607"/>
        <v/>
      </c>
      <c r="D2790" s="132"/>
      <c r="E2790" s="132"/>
      <c r="F2790" s="55"/>
      <c r="G2790" s="132"/>
      <c r="H2790" s="132"/>
      <c r="I2790" s="132"/>
      <c r="J2790" s="132"/>
      <c r="K2790" s="132"/>
      <c r="L2790" s="133"/>
      <c r="M2790" s="134"/>
      <c r="N2790" s="132"/>
      <c r="O2790" s="132"/>
      <c r="P2790" s="134" t="str">
        <f t="shared" si="608"/>
        <v>nepildyti</v>
      </c>
      <c r="Q2790" s="135" t="str">
        <f t="shared" si="60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16"/>
        <v>0</v>
      </c>
      <c r="BH2790" s="54">
        <f t="shared" si="609"/>
        <v>0</v>
      </c>
      <c r="BI2790" s="54">
        <f t="shared" si="604"/>
        <v>0</v>
      </c>
      <c r="BJ2790" s="54">
        <f t="shared" si="617"/>
        <v>0</v>
      </c>
      <c r="BK2790" s="54">
        <f t="shared" si="605"/>
        <v>0</v>
      </c>
      <c r="BL2790" s="54">
        <f t="shared" si="610"/>
        <v>0</v>
      </c>
      <c r="BM2790" s="54">
        <f t="shared" si="611"/>
        <v>0</v>
      </c>
      <c r="BN2790" s="54" t="str">
        <f t="shared" si="612"/>
        <v>ne</v>
      </c>
      <c r="BO2790" s="54" t="str">
        <f t="shared" si="613"/>
        <v>ne</v>
      </c>
      <c r="BP2790" s="54" t="str">
        <f t="shared" si="613"/>
        <v>ne</v>
      </c>
      <c r="BQ2790" s="54" t="str">
        <f t="shared" si="614"/>
        <v>ne</v>
      </c>
      <c r="BR2790" s="54" t="str">
        <f t="shared" si="615"/>
        <v>ne</v>
      </c>
      <c r="BS2790" s="54" t="str">
        <f t="shared" si="606"/>
        <v>ne</v>
      </c>
    </row>
    <row r="2791" spans="2:71" x14ac:dyDescent="0.2">
      <c r="B2791" s="54" t="e">
        <f>VLOOKUP(E2791,'VPS1'!$J$10:$J$29,1,FALSE)</f>
        <v>#N/A</v>
      </c>
      <c r="C2791" s="131" t="str">
        <f t="shared" si="607"/>
        <v/>
      </c>
      <c r="D2791" s="132"/>
      <c r="E2791" s="132"/>
      <c r="F2791" s="55"/>
      <c r="G2791" s="132"/>
      <c r="H2791" s="132"/>
      <c r="I2791" s="132"/>
      <c r="J2791" s="132"/>
      <c r="K2791" s="132"/>
      <c r="L2791" s="133"/>
      <c r="M2791" s="134"/>
      <c r="N2791" s="132"/>
      <c r="O2791" s="132"/>
      <c r="P2791" s="134" t="str">
        <f t="shared" si="608"/>
        <v>nepildyti</v>
      </c>
      <c r="Q2791" s="135" t="str">
        <f t="shared" si="60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16"/>
        <v>0</v>
      </c>
      <c r="BH2791" s="54">
        <f t="shared" si="609"/>
        <v>0</v>
      </c>
      <c r="BI2791" s="54">
        <f t="shared" si="604"/>
        <v>0</v>
      </c>
      <c r="BJ2791" s="54">
        <f t="shared" si="617"/>
        <v>0</v>
      </c>
      <c r="BK2791" s="54">
        <f t="shared" si="605"/>
        <v>0</v>
      </c>
      <c r="BL2791" s="54">
        <f t="shared" si="610"/>
        <v>0</v>
      </c>
      <c r="BM2791" s="54">
        <f t="shared" si="611"/>
        <v>0</v>
      </c>
      <c r="BN2791" s="54" t="str">
        <f t="shared" si="612"/>
        <v>ne</v>
      </c>
      <c r="BO2791" s="54" t="str">
        <f t="shared" si="613"/>
        <v>ne</v>
      </c>
      <c r="BP2791" s="54" t="str">
        <f t="shared" si="613"/>
        <v>ne</v>
      </c>
      <c r="BQ2791" s="54" t="str">
        <f t="shared" si="614"/>
        <v>ne</v>
      </c>
      <c r="BR2791" s="54" t="str">
        <f t="shared" si="615"/>
        <v>ne</v>
      </c>
      <c r="BS2791" s="54" t="str">
        <f t="shared" si="606"/>
        <v>ne</v>
      </c>
    </row>
    <row r="2792" spans="2:71" x14ac:dyDescent="0.2">
      <c r="B2792" s="54" t="e">
        <f>VLOOKUP(E2792,'VPS1'!$J$10:$J$29,1,FALSE)</f>
        <v>#N/A</v>
      </c>
      <c r="C2792" s="131" t="str">
        <f t="shared" si="607"/>
        <v/>
      </c>
      <c r="D2792" s="132"/>
      <c r="E2792" s="132"/>
      <c r="F2792" s="55"/>
      <c r="G2792" s="132"/>
      <c r="H2792" s="132"/>
      <c r="I2792" s="132"/>
      <c r="J2792" s="132"/>
      <c r="K2792" s="132"/>
      <c r="L2792" s="133"/>
      <c r="M2792" s="134"/>
      <c r="N2792" s="132"/>
      <c r="O2792" s="132"/>
      <c r="P2792" s="134" t="str">
        <f t="shared" si="608"/>
        <v>nepildyti</v>
      </c>
      <c r="Q2792" s="135" t="str">
        <f t="shared" si="60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16"/>
        <v>0</v>
      </c>
      <c r="BH2792" s="54">
        <f t="shared" si="609"/>
        <v>0</v>
      </c>
      <c r="BI2792" s="54">
        <f t="shared" si="604"/>
        <v>0</v>
      </c>
      <c r="BJ2792" s="54">
        <f t="shared" si="617"/>
        <v>0</v>
      </c>
      <c r="BK2792" s="54">
        <f t="shared" si="605"/>
        <v>0</v>
      </c>
      <c r="BL2792" s="54">
        <f t="shared" si="610"/>
        <v>0</v>
      </c>
      <c r="BM2792" s="54">
        <f t="shared" si="611"/>
        <v>0</v>
      </c>
      <c r="BN2792" s="54" t="str">
        <f t="shared" si="612"/>
        <v>ne</v>
      </c>
      <c r="BO2792" s="54" t="str">
        <f t="shared" si="613"/>
        <v>ne</v>
      </c>
      <c r="BP2792" s="54" t="str">
        <f t="shared" si="613"/>
        <v>ne</v>
      </c>
      <c r="BQ2792" s="54" t="str">
        <f t="shared" si="614"/>
        <v>ne</v>
      </c>
      <c r="BR2792" s="54" t="str">
        <f t="shared" si="615"/>
        <v>ne</v>
      </c>
      <c r="BS2792" s="54" t="str">
        <f t="shared" si="606"/>
        <v>ne</v>
      </c>
    </row>
    <row r="2793" spans="2:71" x14ac:dyDescent="0.2">
      <c r="B2793" s="54" t="e">
        <f>VLOOKUP(E2793,'VPS1'!$J$10:$J$29,1,FALSE)</f>
        <v>#N/A</v>
      </c>
      <c r="C2793" s="131" t="str">
        <f t="shared" si="607"/>
        <v/>
      </c>
      <c r="D2793" s="132"/>
      <c r="E2793" s="132"/>
      <c r="F2793" s="55"/>
      <c r="G2793" s="132"/>
      <c r="H2793" s="132"/>
      <c r="I2793" s="132"/>
      <c r="J2793" s="132"/>
      <c r="K2793" s="132"/>
      <c r="L2793" s="133"/>
      <c r="M2793" s="134"/>
      <c r="N2793" s="132"/>
      <c r="O2793" s="132"/>
      <c r="P2793" s="134" t="str">
        <f t="shared" si="608"/>
        <v>nepildyti</v>
      </c>
      <c r="Q2793" s="135" t="str">
        <f t="shared" si="60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16"/>
        <v>0</v>
      </c>
      <c r="BH2793" s="54">
        <f t="shared" si="609"/>
        <v>0</v>
      </c>
      <c r="BI2793" s="54">
        <f t="shared" si="604"/>
        <v>0</v>
      </c>
      <c r="BJ2793" s="54">
        <f t="shared" si="617"/>
        <v>0</v>
      </c>
      <c r="BK2793" s="54">
        <f t="shared" si="605"/>
        <v>0</v>
      </c>
      <c r="BL2793" s="54">
        <f t="shared" si="610"/>
        <v>0</v>
      </c>
      <c r="BM2793" s="54">
        <f t="shared" si="611"/>
        <v>0</v>
      </c>
      <c r="BN2793" s="54" t="str">
        <f t="shared" si="612"/>
        <v>ne</v>
      </c>
      <c r="BO2793" s="54" t="str">
        <f t="shared" si="613"/>
        <v>ne</v>
      </c>
      <c r="BP2793" s="54" t="str">
        <f t="shared" si="613"/>
        <v>ne</v>
      </c>
      <c r="BQ2793" s="54" t="str">
        <f t="shared" si="614"/>
        <v>ne</v>
      </c>
      <c r="BR2793" s="54" t="str">
        <f t="shared" si="615"/>
        <v>ne</v>
      </c>
      <c r="BS2793" s="54" t="str">
        <f t="shared" si="606"/>
        <v>ne</v>
      </c>
    </row>
    <row r="2794" spans="2:71" x14ac:dyDescent="0.2">
      <c r="B2794" s="54" t="e">
        <f>VLOOKUP(E2794,'VPS1'!$J$10:$J$29,1,FALSE)</f>
        <v>#N/A</v>
      </c>
      <c r="C2794" s="131" t="str">
        <f t="shared" si="607"/>
        <v/>
      </c>
      <c r="D2794" s="132"/>
      <c r="E2794" s="132"/>
      <c r="F2794" s="55"/>
      <c r="G2794" s="132"/>
      <c r="H2794" s="132"/>
      <c r="I2794" s="132"/>
      <c r="J2794" s="132"/>
      <c r="K2794" s="132"/>
      <c r="L2794" s="133"/>
      <c r="M2794" s="134"/>
      <c r="N2794" s="132"/>
      <c r="O2794" s="132"/>
      <c r="P2794" s="134" t="str">
        <f t="shared" si="608"/>
        <v>nepildyti</v>
      </c>
      <c r="Q2794" s="135" t="str">
        <f t="shared" si="60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16"/>
        <v>0</v>
      </c>
      <c r="BH2794" s="54">
        <f t="shared" si="609"/>
        <v>0</v>
      </c>
      <c r="BI2794" s="54">
        <f t="shared" si="604"/>
        <v>0</v>
      </c>
      <c r="BJ2794" s="54">
        <f t="shared" si="617"/>
        <v>0</v>
      </c>
      <c r="BK2794" s="54">
        <f t="shared" si="605"/>
        <v>0</v>
      </c>
      <c r="BL2794" s="54">
        <f t="shared" si="610"/>
        <v>0</v>
      </c>
      <c r="BM2794" s="54">
        <f t="shared" si="611"/>
        <v>0</v>
      </c>
      <c r="BN2794" s="54" t="str">
        <f t="shared" si="612"/>
        <v>ne</v>
      </c>
      <c r="BO2794" s="54" t="str">
        <f t="shared" si="613"/>
        <v>ne</v>
      </c>
      <c r="BP2794" s="54" t="str">
        <f t="shared" si="613"/>
        <v>ne</v>
      </c>
      <c r="BQ2794" s="54" t="str">
        <f t="shared" si="614"/>
        <v>ne</v>
      </c>
      <c r="BR2794" s="54" t="str">
        <f t="shared" si="615"/>
        <v>ne</v>
      </c>
      <c r="BS2794" s="54" t="str">
        <f t="shared" si="606"/>
        <v>ne</v>
      </c>
    </row>
    <row r="2795" spans="2:71" x14ac:dyDescent="0.2">
      <c r="B2795" s="54" t="e">
        <f>VLOOKUP(E2795,'VPS1'!$J$10:$J$29,1,FALSE)</f>
        <v>#N/A</v>
      </c>
      <c r="C2795" s="131" t="str">
        <f t="shared" si="607"/>
        <v/>
      </c>
      <c r="D2795" s="132"/>
      <c r="E2795" s="132"/>
      <c r="F2795" s="55"/>
      <c r="G2795" s="132"/>
      <c r="H2795" s="132"/>
      <c r="I2795" s="132"/>
      <c r="J2795" s="132"/>
      <c r="K2795" s="132"/>
      <c r="L2795" s="133"/>
      <c r="M2795" s="134"/>
      <c r="N2795" s="132"/>
      <c r="O2795" s="132"/>
      <c r="P2795" s="134" t="str">
        <f t="shared" si="608"/>
        <v>nepildyti</v>
      </c>
      <c r="Q2795" s="135" t="str">
        <f t="shared" si="60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16"/>
        <v>0</v>
      </c>
      <c r="BH2795" s="54">
        <f t="shared" si="609"/>
        <v>0</v>
      </c>
      <c r="BI2795" s="54">
        <f t="shared" si="604"/>
        <v>0</v>
      </c>
      <c r="BJ2795" s="54">
        <f t="shared" si="617"/>
        <v>0</v>
      </c>
      <c r="BK2795" s="54">
        <f t="shared" si="605"/>
        <v>0</v>
      </c>
      <c r="BL2795" s="54">
        <f t="shared" si="610"/>
        <v>0</v>
      </c>
      <c r="BM2795" s="54">
        <f t="shared" si="611"/>
        <v>0</v>
      </c>
      <c r="BN2795" s="54" t="str">
        <f t="shared" si="612"/>
        <v>ne</v>
      </c>
      <c r="BO2795" s="54" t="str">
        <f t="shared" si="613"/>
        <v>ne</v>
      </c>
      <c r="BP2795" s="54" t="str">
        <f t="shared" si="613"/>
        <v>ne</v>
      </c>
      <c r="BQ2795" s="54" t="str">
        <f t="shared" si="614"/>
        <v>ne</v>
      </c>
      <c r="BR2795" s="54" t="str">
        <f t="shared" si="615"/>
        <v>ne</v>
      </c>
      <c r="BS2795" s="54" t="str">
        <f t="shared" si="606"/>
        <v>ne</v>
      </c>
    </row>
    <row r="2796" spans="2:71" x14ac:dyDescent="0.2">
      <c r="B2796" s="54" t="e">
        <f>VLOOKUP(E2796,'VPS1'!$J$10:$J$29,1,FALSE)</f>
        <v>#N/A</v>
      </c>
      <c r="C2796" s="131" t="str">
        <f t="shared" si="607"/>
        <v/>
      </c>
      <c r="D2796" s="132"/>
      <c r="E2796" s="132"/>
      <c r="F2796" s="55"/>
      <c r="G2796" s="132"/>
      <c r="H2796" s="132"/>
      <c r="I2796" s="132"/>
      <c r="J2796" s="132"/>
      <c r="K2796" s="132"/>
      <c r="L2796" s="133"/>
      <c r="M2796" s="134"/>
      <c r="N2796" s="132"/>
      <c r="O2796" s="132"/>
      <c r="P2796" s="134" t="str">
        <f t="shared" si="608"/>
        <v>nepildyti</v>
      </c>
      <c r="Q2796" s="135" t="str">
        <f t="shared" si="60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16"/>
        <v>0</v>
      </c>
      <c r="BH2796" s="54">
        <f t="shared" si="609"/>
        <v>0</v>
      </c>
      <c r="BI2796" s="54">
        <f t="shared" si="604"/>
        <v>0</v>
      </c>
      <c r="BJ2796" s="54">
        <f t="shared" si="617"/>
        <v>0</v>
      </c>
      <c r="BK2796" s="54">
        <f t="shared" si="605"/>
        <v>0</v>
      </c>
      <c r="BL2796" s="54">
        <f t="shared" si="610"/>
        <v>0</v>
      </c>
      <c r="BM2796" s="54">
        <f t="shared" si="611"/>
        <v>0</v>
      </c>
      <c r="BN2796" s="54" t="str">
        <f t="shared" si="612"/>
        <v>ne</v>
      </c>
      <c r="BO2796" s="54" t="str">
        <f t="shared" si="613"/>
        <v>ne</v>
      </c>
      <c r="BP2796" s="54" t="str">
        <f t="shared" si="613"/>
        <v>ne</v>
      </c>
      <c r="BQ2796" s="54" t="str">
        <f t="shared" si="614"/>
        <v>ne</v>
      </c>
      <c r="BR2796" s="54" t="str">
        <f t="shared" si="615"/>
        <v>ne</v>
      </c>
      <c r="BS2796" s="54" t="str">
        <f t="shared" si="606"/>
        <v>ne</v>
      </c>
    </row>
    <row r="2797" spans="2:71" x14ac:dyDescent="0.2">
      <c r="B2797" s="54" t="e">
        <f>VLOOKUP(E2797,'VPS1'!$J$10:$J$29,1,FALSE)</f>
        <v>#N/A</v>
      </c>
      <c r="C2797" s="131" t="str">
        <f t="shared" si="607"/>
        <v/>
      </c>
      <c r="D2797" s="132"/>
      <c r="E2797" s="132"/>
      <c r="F2797" s="55"/>
      <c r="G2797" s="132"/>
      <c r="H2797" s="132"/>
      <c r="I2797" s="132"/>
      <c r="J2797" s="132"/>
      <c r="K2797" s="132"/>
      <c r="L2797" s="133"/>
      <c r="M2797" s="134"/>
      <c r="N2797" s="132"/>
      <c r="O2797" s="132"/>
      <c r="P2797" s="134" t="str">
        <f t="shared" si="608"/>
        <v>nepildyti</v>
      </c>
      <c r="Q2797" s="135" t="str">
        <f t="shared" si="60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16"/>
        <v>0</v>
      </c>
      <c r="BH2797" s="54">
        <f t="shared" si="609"/>
        <v>0</v>
      </c>
      <c r="BI2797" s="54">
        <f t="shared" si="604"/>
        <v>0</v>
      </c>
      <c r="BJ2797" s="54">
        <f t="shared" si="617"/>
        <v>0</v>
      </c>
      <c r="BK2797" s="54">
        <f t="shared" si="605"/>
        <v>0</v>
      </c>
      <c r="BL2797" s="54">
        <f t="shared" si="610"/>
        <v>0</v>
      </c>
      <c r="BM2797" s="54">
        <f t="shared" si="611"/>
        <v>0</v>
      </c>
      <c r="BN2797" s="54" t="str">
        <f t="shared" si="612"/>
        <v>ne</v>
      </c>
      <c r="BO2797" s="54" t="str">
        <f t="shared" si="613"/>
        <v>ne</v>
      </c>
      <c r="BP2797" s="54" t="str">
        <f t="shared" si="613"/>
        <v>ne</v>
      </c>
      <c r="BQ2797" s="54" t="str">
        <f t="shared" si="614"/>
        <v>ne</v>
      </c>
      <c r="BR2797" s="54" t="str">
        <f t="shared" si="615"/>
        <v>ne</v>
      </c>
      <c r="BS2797" s="54" t="str">
        <f t="shared" si="606"/>
        <v>ne</v>
      </c>
    </row>
    <row r="2798" spans="2:71" x14ac:dyDescent="0.2">
      <c r="B2798" s="54" t="e">
        <f>VLOOKUP(E2798,'VPS1'!$J$10:$J$29,1,FALSE)</f>
        <v>#N/A</v>
      </c>
      <c r="C2798" s="131" t="str">
        <f t="shared" si="607"/>
        <v/>
      </c>
      <c r="D2798" s="132"/>
      <c r="E2798" s="132"/>
      <c r="F2798" s="55"/>
      <c r="G2798" s="132"/>
      <c r="H2798" s="132"/>
      <c r="I2798" s="132"/>
      <c r="J2798" s="132"/>
      <c r="K2798" s="132"/>
      <c r="L2798" s="133"/>
      <c r="M2798" s="134"/>
      <c r="N2798" s="132"/>
      <c r="O2798" s="132"/>
      <c r="P2798" s="134" t="str">
        <f t="shared" si="608"/>
        <v>nepildyti</v>
      </c>
      <c r="Q2798" s="135" t="str">
        <f t="shared" si="60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16"/>
        <v>0</v>
      </c>
      <c r="BH2798" s="54">
        <f t="shared" si="609"/>
        <v>0</v>
      </c>
      <c r="BI2798" s="54">
        <f t="shared" si="604"/>
        <v>0</v>
      </c>
      <c r="BJ2798" s="54">
        <f t="shared" si="617"/>
        <v>0</v>
      </c>
      <c r="BK2798" s="54">
        <f t="shared" si="605"/>
        <v>0</v>
      </c>
      <c r="BL2798" s="54">
        <f t="shared" si="610"/>
        <v>0</v>
      </c>
      <c r="BM2798" s="54">
        <f t="shared" si="611"/>
        <v>0</v>
      </c>
      <c r="BN2798" s="54" t="str">
        <f t="shared" si="612"/>
        <v>ne</v>
      </c>
      <c r="BO2798" s="54" t="str">
        <f t="shared" si="613"/>
        <v>ne</v>
      </c>
      <c r="BP2798" s="54" t="str">
        <f t="shared" si="613"/>
        <v>ne</v>
      </c>
      <c r="BQ2798" s="54" t="str">
        <f t="shared" si="614"/>
        <v>ne</v>
      </c>
      <c r="BR2798" s="54" t="str">
        <f t="shared" si="615"/>
        <v>ne</v>
      </c>
      <c r="BS2798" s="54" t="str">
        <f t="shared" si="606"/>
        <v>ne</v>
      </c>
    </row>
    <row r="2799" spans="2:71" x14ac:dyDescent="0.2">
      <c r="B2799" s="54" t="e">
        <f>VLOOKUP(E2799,'VPS1'!$J$10:$J$29,1,FALSE)</f>
        <v>#N/A</v>
      </c>
      <c r="C2799" s="131" t="str">
        <f t="shared" si="607"/>
        <v/>
      </c>
      <c r="D2799" s="132"/>
      <c r="E2799" s="132"/>
      <c r="F2799" s="55"/>
      <c r="G2799" s="132"/>
      <c r="H2799" s="132"/>
      <c r="I2799" s="132"/>
      <c r="J2799" s="132"/>
      <c r="K2799" s="132"/>
      <c r="L2799" s="133"/>
      <c r="M2799" s="134"/>
      <c r="N2799" s="132"/>
      <c r="O2799" s="132"/>
      <c r="P2799" s="134" t="str">
        <f t="shared" si="608"/>
        <v>nepildyti</v>
      </c>
      <c r="Q2799" s="135" t="str">
        <f t="shared" si="60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16"/>
        <v>0</v>
      </c>
      <c r="BH2799" s="54">
        <f t="shared" si="609"/>
        <v>0</v>
      </c>
      <c r="BI2799" s="54">
        <f t="shared" si="604"/>
        <v>0</v>
      </c>
      <c r="BJ2799" s="54">
        <f t="shared" si="617"/>
        <v>0</v>
      </c>
      <c r="BK2799" s="54">
        <f t="shared" si="605"/>
        <v>0</v>
      </c>
      <c r="BL2799" s="54">
        <f t="shared" si="610"/>
        <v>0</v>
      </c>
      <c r="BM2799" s="54">
        <f t="shared" si="611"/>
        <v>0</v>
      </c>
      <c r="BN2799" s="54" t="str">
        <f t="shared" si="612"/>
        <v>ne</v>
      </c>
      <c r="BO2799" s="54" t="str">
        <f t="shared" si="613"/>
        <v>ne</v>
      </c>
      <c r="BP2799" s="54" t="str">
        <f t="shared" si="613"/>
        <v>ne</v>
      </c>
      <c r="BQ2799" s="54" t="str">
        <f t="shared" si="614"/>
        <v>ne</v>
      </c>
      <c r="BR2799" s="54" t="str">
        <f t="shared" si="615"/>
        <v>ne</v>
      </c>
      <c r="BS2799" s="54" t="str">
        <f t="shared" si="606"/>
        <v>ne</v>
      </c>
    </row>
    <row r="2800" spans="2:71" x14ac:dyDescent="0.2">
      <c r="B2800" s="54" t="e">
        <f>VLOOKUP(E2800,'VPS1'!$J$10:$J$29,1,FALSE)</f>
        <v>#N/A</v>
      </c>
      <c r="C2800" s="131" t="str">
        <f t="shared" si="607"/>
        <v/>
      </c>
      <c r="D2800" s="132"/>
      <c r="E2800" s="132"/>
      <c r="F2800" s="55"/>
      <c r="G2800" s="132"/>
      <c r="H2800" s="132"/>
      <c r="I2800" s="132"/>
      <c r="J2800" s="132"/>
      <c r="K2800" s="132"/>
      <c r="L2800" s="133"/>
      <c r="M2800" s="134"/>
      <c r="N2800" s="132"/>
      <c r="O2800" s="132"/>
      <c r="P2800" s="134" t="str">
        <f t="shared" si="608"/>
        <v>nepildyti</v>
      </c>
      <c r="Q2800" s="135" t="str">
        <f t="shared" si="60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16"/>
        <v>0</v>
      </c>
      <c r="BH2800" s="54">
        <f t="shared" si="609"/>
        <v>0</v>
      </c>
      <c r="BI2800" s="54">
        <f t="shared" si="604"/>
        <v>0</v>
      </c>
      <c r="BJ2800" s="54">
        <f t="shared" si="617"/>
        <v>0</v>
      </c>
      <c r="BK2800" s="54">
        <f t="shared" si="605"/>
        <v>0</v>
      </c>
      <c r="BL2800" s="54">
        <f t="shared" si="610"/>
        <v>0</v>
      </c>
      <c r="BM2800" s="54">
        <f t="shared" si="611"/>
        <v>0</v>
      </c>
      <c r="BN2800" s="54" t="str">
        <f t="shared" si="612"/>
        <v>ne</v>
      </c>
      <c r="BO2800" s="54" t="str">
        <f t="shared" si="613"/>
        <v>ne</v>
      </c>
      <c r="BP2800" s="54" t="str">
        <f t="shared" si="613"/>
        <v>ne</v>
      </c>
      <c r="BQ2800" s="54" t="str">
        <f t="shared" si="614"/>
        <v>ne</v>
      </c>
      <c r="BR2800" s="54" t="str">
        <f t="shared" si="615"/>
        <v>ne</v>
      </c>
      <c r="BS2800" s="54" t="str">
        <f t="shared" si="606"/>
        <v>ne</v>
      </c>
    </row>
    <row r="2801" spans="2:71" x14ac:dyDescent="0.2">
      <c r="B2801" s="54" t="e">
        <f>VLOOKUP(E2801,'VPS1'!$J$10:$J$29,1,FALSE)</f>
        <v>#N/A</v>
      </c>
      <c r="C2801" s="131" t="str">
        <f t="shared" si="607"/>
        <v/>
      </c>
      <c r="D2801" s="132"/>
      <c r="E2801" s="132"/>
      <c r="F2801" s="55"/>
      <c r="G2801" s="132"/>
      <c r="H2801" s="132"/>
      <c r="I2801" s="132"/>
      <c r="J2801" s="132"/>
      <c r="K2801" s="132"/>
      <c r="L2801" s="133"/>
      <c r="M2801" s="134"/>
      <c r="N2801" s="132"/>
      <c r="O2801" s="132"/>
      <c r="P2801" s="134" t="str">
        <f t="shared" si="608"/>
        <v>nepildyti</v>
      </c>
      <c r="Q2801" s="135" t="str">
        <f t="shared" si="60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16"/>
        <v>0</v>
      </c>
      <c r="BH2801" s="54">
        <f t="shared" si="609"/>
        <v>0</v>
      </c>
      <c r="BI2801" s="54">
        <f t="shared" si="604"/>
        <v>0</v>
      </c>
      <c r="BJ2801" s="54">
        <f t="shared" si="617"/>
        <v>0</v>
      </c>
      <c r="BK2801" s="54">
        <f t="shared" si="605"/>
        <v>0</v>
      </c>
      <c r="BL2801" s="54">
        <f t="shared" si="610"/>
        <v>0</v>
      </c>
      <c r="BM2801" s="54">
        <f t="shared" si="611"/>
        <v>0</v>
      </c>
      <c r="BN2801" s="54" t="str">
        <f t="shared" si="612"/>
        <v>ne</v>
      </c>
      <c r="BO2801" s="54" t="str">
        <f t="shared" si="613"/>
        <v>ne</v>
      </c>
      <c r="BP2801" s="54" t="str">
        <f t="shared" si="613"/>
        <v>ne</v>
      </c>
      <c r="BQ2801" s="54" t="str">
        <f t="shared" si="614"/>
        <v>ne</v>
      </c>
      <c r="BR2801" s="54" t="str">
        <f t="shared" si="615"/>
        <v>ne</v>
      </c>
      <c r="BS2801" s="54" t="str">
        <f t="shared" si="606"/>
        <v>ne</v>
      </c>
    </row>
    <row r="2802" spans="2:71" x14ac:dyDescent="0.2">
      <c r="B2802" s="54" t="e">
        <f>VLOOKUP(E2802,'VPS1'!$J$10:$J$29,1,FALSE)</f>
        <v>#N/A</v>
      </c>
      <c r="C2802" s="131" t="str">
        <f t="shared" si="607"/>
        <v/>
      </c>
      <c r="D2802" s="132"/>
      <c r="E2802" s="132"/>
      <c r="F2802" s="55"/>
      <c r="G2802" s="132"/>
      <c r="H2802" s="132"/>
      <c r="I2802" s="132"/>
      <c r="J2802" s="132"/>
      <c r="K2802" s="132"/>
      <c r="L2802" s="133"/>
      <c r="M2802" s="134"/>
      <c r="N2802" s="132"/>
      <c r="O2802" s="132"/>
      <c r="P2802" s="134" t="str">
        <f t="shared" si="608"/>
        <v>nepildyti</v>
      </c>
      <c r="Q2802" s="135" t="str">
        <f t="shared" si="60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16"/>
        <v>0</v>
      </c>
      <c r="BH2802" s="54">
        <f t="shared" si="609"/>
        <v>0</v>
      </c>
      <c r="BI2802" s="54">
        <f t="shared" si="604"/>
        <v>0</v>
      </c>
      <c r="BJ2802" s="54">
        <f t="shared" si="617"/>
        <v>0</v>
      </c>
      <c r="BK2802" s="54">
        <f t="shared" si="605"/>
        <v>0</v>
      </c>
      <c r="BL2802" s="54">
        <f t="shared" si="610"/>
        <v>0</v>
      </c>
      <c r="BM2802" s="54">
        <f t="shared" si="611"/>
        <v>0</v>
      </c>
      <c r="BN2802" s="54" t="str">
        <f t="shared" si="612"/>
        <v>ne</v>
      </c>
      <c r="BO2802" s="54" t="str">
        <f t="shared" si="613"/>
        <v>ne</v>
      </c>
      <c r="BP2802" s="54" t="str">
        <f t="shared" si="613"/>
        <v>ne</v>
      </c>
      <c r="BQ2802" s="54" t="str">
        <f t="shared" si="614"/>
        <v>ne</v>
      </c>
      <c r="BR2802" s="54" t="str">
        <f t="shared" si="615"/>
        <v>ne</v>
      </c>
      <c r="BS2802" s="54" t="str">
        <f t="shared" si="606"/>
        <v>ne</v>
      </c>
    </row>
    <row r="2803" spans="2:71" x14ac:dyDescent="0.2">
      <c r="B2803" s="54" t="e">
        <f>VLOOKUP(E2803,'VPS1'!$J$10:$J$29,1,FALSE)</f>
        <v>#N/A</v>
      </c>
      <c r="C2803" s="131" t="str">
        <f t="shared" si="607"/>
        <v/>
      </c>
      <c r="D2803" s="132"/>
      <c r="E2803" s="132"/>
      <c r="F2803" s="55"/>
      <c r="G2803" s="132"/>
      <c r="H2803" s="132"/>
      <c r="I2803" s="132"/>
      <c r="J2803" s="132"/>
      <c r="K2803" s="132"/>
      <c r="L2803" s="133"/>
      <c r="M2803" s="134"/>
      <c r="N2803" s="132"/>
      <c r="O2803" s="132"/>
      <c r="P2803" s="134" t="str">
        <f t="shared" si="608"/>
        <v>nepildyti</v>
      </c>
      <c r="Q2803" s="135" t="str">
        <f t="shared" si="60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16"/>
        <v>0</v>
      </c>
      <c r="BH2803" s="54">
        <f t="shared" si="609"/>
        <v>0</v>
      </c>
      <c r="BI2803" s="54">
        <f t="shared" si="604"/>
        <v>0</v>
      </c>
      <c r="BJ2803" s="54">
        <f t="shared" si="617"/>
        <v>0</v>
      </c>
      <c r="BK2803" s="54">
        <f t="shared" si="605"/>
        <v>0</v>
      </c>
      <c r="BL2803" s="54">
        <f t="shared" si="610"/>
        <v>0</v>
      </c>
      <c r="BM2803" s="54">
        <f t="shared" si="611"/>
        <v>0</v>
      </c>
      <c r="BN2803" s="54" t="str">
        <f t="shared" si="612"/>
        <v>ne</v>
      </c>
      <c r="BO2803" s="54" t="str">
        <f t="shared" si="613"/>
        <v>ne</v>
      </c>
      <c r="BP2803" s="54" t="str">
        <f t="shared" si="613"/>
        <v>ne</v>
      </c>
      <c r="BQ2803" s="54" t="str">
        <f t="shared" si="614"/>
        <v>ne</v>
      </c>
      <c r="BR2803" s="54" t="str">
        <f t="shared" si="615"/>
        <v>ne</v>
      </c>
      <c r="BS2803" s="54" t="str">
        <f t="shared" si="606"/>
        <v>ne</v>
      </c>
    </row>
    <row r="2804" spans="2:71" x14ac:dyDescent="0.2">
      <c r="B2804" s="54" t="e">
        <f>VLOOKUP(E2804,'VPS1'!$J$10:$J$29,1,FALSE)</f>
        <v>#N/A</v>
      </c>
      <c r="C2804" s="131" t="str">
        <f t="shared" si="607"/>
        <v/>
      </c>
      <c r="D2804" s="132"/>
      <c r="E2804" s="132"/>
      <c r="F2804" s="55"/>
      <c r="G2804" s="132"/>
      <c r="H2804" s="132"/>
      <c r="I2804" s="132"/>
      <c r="J2804" s="132"/>
      <c r="K2804" s="132"/>
      <c r="L2804" s="133"/>
      <c r="M2804" s="134"/>
      <c r="N2804" s="132"/>
      <c r="O2804" s="132"/>
      <c r="P2804" s="134" t="str">
        <f t="shared" si="608"/>
        <v>nepildyti</v>
      </c>
      <c r="Q2804" s="135" t="str">
        <f t="shared" si="60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16"/>
        <v>0</v>
      </c>
      <c r="BH2804" s="54">
        <f t="shared" si="609"/>
        <v>0</v>
      </c>
      <c r="BI2804" s="54">
        <f t="shared" si="604"/>
        <v>0</v>
      </c>
      <c r="BJ2804" s="54">
        <f t="shared" si="617"/>
        <v>0</v>
      </c>
      <c r="BK2804" s="54">
        <f t="shared" si="605"/>
        <v>0</v>
      </c>
      <c r="BL2804" s="54">
        <f t="shared" si="610"/>
        <v>0</v>
      </c>
      <c r="BM2804" s="54">
        <f t="shared" si="611"/>
        <v>0</v>
      </c>
      <c r="BN2804" s="54" t="str">
        <f t="shared" si="612"/>
        <v>ne</v>
      </c>
      <c r="BO2804" s="54" t="str">
        <f t="shared" si="613"/>
        <v>ne</v>
      </c>
      <c r="BP2804" s="54" t="str">
        <f t="shared" si="613"/>
        <v>ne</v>
      </c>
      <c r="BQ2804" s="54" t="str">
        <f t="shared" si="614"/>
        <v>ne</v>
      </c>
      <c r="BR2804" s="54" t="str">
        <f t="shared" si="615"/>
        <v>ne</v>
      </c>
      <c r="BS2804" s="54" t="str">
        <f t="shared" si="606"/>
        <v>ne</v>
      </c>
    </row>
    <row r="2805" spans="2:71" x14ac:dyDescent="0.2">
      <c r="B2805" s="54" t="e">
        <f>VLOOKUP(E2805,'VPS1'!$J$10:$J$29,1,FALSE)</f>
        <v>#N/A</v>
      </c>
      <c r="C2805" s="131" t="str">
        <f t="shared" si="607"/>
        <v/>
      </c>
      <c r="D2805" s="132"/>
      <c r="E2805" s="132"/>
      <c r="F2805" s="55"/>
      <c r="G2805" s="132"/>
      <c r="H2805" s="132"/>
      <c r="I2805" s="132"/>
      <c r="J2805" s="132"/>
      <c r="K2805" s="132"/>
      <c r="L2805" s="133"/>
      <c r="M2805" s="134"/>
      <c r="N2805" s="132"/>
      <c r="O2805" s="132"/>
      <c r="P2805" s="134" t="str">
        <f t="shared" si="608"/>
        <v>nepildyti</v>
      </c>
      <c r="Q2805" s="135" t="str">
        <f t="shared" si="60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16"/>
        <v>0</v>
      </c>
      <c r="BH2805" s="54">
        <f t="shared" si="609"/>
        <v>0</v>
      </c>
      <c r="BI2805" s="54">
        <f t="shared" si="604"/>
        <v>0</v>
      </c>
      <c r="BJ2805" s="54">
        <f t="shared" si="617"/>
        <v>0</v>
      </c>
      <c r="BK2805" s="54">
        <f t="shared" si="605"/>
        <v>0</v>
      </c>
      <c r="BL2805" s="54">
        <f t="shared" si="610"/>
        <v>0</v>
      </c>
      <c r="BM2805" s="54">
        <f t="shared" si="611"/>
        <v>0</v>
      </c>
      <c r="BN2805" s="54" t="str">
        <f t="shared" si="612"/>
        <v>ne</v>
      </c>
      <c r="BO2805" s="54" t="str">
        <f t="shared" si="613"/>
        <v>ne</v>
      </c>
      <c r="BP2805" s="54" t="str">
        <f t="shared" si="613"/>
        <v>ne</v>
      </c>
      <c r="BQ2805" s="54" t="str">
        <f t="shared" si="614"/>
        <v>ne</v>
      </c>
      <c r="BR2805" s="54" t="str">
        <f t="shared" si="615"/>
        <v>ne</v>
      </c>
      <c r="BS2805" s="54" t="str">
        <f t="shared" si="606"/>
        <v>ne</v>
      </c>
    </row>
    <row r="2806" spans="2:71" x14ac:dyDescent="0.2">
      <c r="B2806" s="54" t="e">
        <f>VLOOKUP(E2806,'VPS1'!$J$10:$J$29,1,FALSE)</f>
        <v>#N/A</v>
      </c>
      <c r="C2806" s="131" t="str">
        <f t="shared" si="607"/>
        <v/>
      </c>
      <c r="D2806" s="132"/>
      <c r="E2806" s="132"/>
      <c r="F2806" s="55"/>
      <c r="G2806" s="132"/>
      <c r="H2806" s="132"/>
      <c r="I2806" s="132"/>
      <c r="J2806" s="132"/>
      <c r="K2806" s="132"/>
      <c r="L2806" s="133"/>
      <c r="M2806" s="134"/>
      <c r="N2806" s="132"/>
      <c r="O2806" s="132"/>
      <c r="P2806" s="134" t="str">
        <f t="shared" si="608"/>
        <v>nepildyti</v>
      </c>
      <c r="Q2806" s="135" t="str">
        <f t="shared" si="60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16"/>
        <v>0</v>
      </c>
      <c r="BH2806" s="54">
        <f t="shared" si="609"/>
        <v>0</v>
      </c>
      <c r="BI2806" s="54">
        <f t="shared" si="604"/>
        <v>0</v>
      </c>
      <c r="BJ2806" s="54">
        <f t="shared" si="617"/>
        <v>0</v>
      </c>
      <c r="BK2806" s="54">
        <f t="shared" si="605"/>
        <v>0</v>
      </c>
      <c r="BL2806" s="54">
        <f t="shared" si="610"/>
        <v>0</v>
      </c>
      <c r="BM2806" s="54">
        <f t="shared" si="611"/>
        <v>0</v>
      </c>
      <c r="BN2806" s="54" t="str">
        <f t="shared" si="612"/>
        <v>ne</v>
      </c>
      <c r="BO2806" s="54" t="str">
        <f t="shared" si="613"/>
        <v>ne</v>
      </c>
      <c r="BP2806" s="54" t="str">
        <f t="shared" si="613"/>
        <v>ne</v>
      </c>
      <c r="BQ2806" s="54" t="str">
        <f t="shared" si="614"/>
        <v>ne</v>
      </c>
      <c r="BR2806" s="54" t="str">
        <f t="shared" si="615"/>
        <v>ne</v>
      </c>
      <c r="BS2806" s="54" t="str">
        <f t="shared" si="606"/>
        <v>ne</v>
      </c>
    </row>
    <row r="2807" spans="2:71" x14ac:dyDescent="0.2">
      <c r="B2807" s="54" t="e">
        <f>VLOOKUP(E2807,'VPS1'!$J$10:$J$29,1,FALSE)</f>
        <v>#N/A</v>
      </c>
      <c r="C2807" s="131" t="str">
        <f t="shared" si="607"/>
        <v/>
      </c>
      <c r="D2807" s="132"/>
      <c r="E2807" s="132"/>
      <c r="F2807" s="55"/>
      <c r="G2807" s="132"/>
      <c r="H2807" s="132"/>
      <c r="I2807" s="132"/>
      <c r="J2807" s="132"/>
      <c r="K2807" s="132"/>
      <c r="L2807" s="133"/>
      <c r="M2807" s="134"/>
      <c r="N2807" s="132"/>
      <c r="O2807" s="132"/>
      <c r="P2807" s="134" t="str">
        <f t="shared" si="608"/>
        <v>nepildyti</v>
      </c>
      <c r="Q2807" s="135" t="str">
        <f t="shared" si="60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16"/>
        <v>0</v>
      </c>
      <c r="BH2807" s="54">
        <f t="shared" si="609"/>
        <v>0</v>
      </c>
      <c r="BI2807" s="54">
        <f t="shared" si="604"/>
        <v>0</v>
      </c>
      <c r="BJ2807" s="54">
        <f t="shared" si="617"/>
        <v>0</v>
      </c>
      <c r="BK2807" s="54">
        <f t="shared" si="605"/>
        <v>0</v>
      </c>
      <c r="BL2807" s="54">
        <f t="shared" si="610"/>
        <v>0</v>
      </c>
      <c r="BM2807" s="54">
        <f t="shared" si="611"/>
        <v>0</v>
      </c>
      <c r="BN2807" s="54" t="str">
        <f t="shared" si="612"/>
        <v>ne</v>
      </c>
      <c r="BO2807" s="54" t="str">
        <f t="shared" si="613"/>
        <v>ne</v>
      </c>
      <c r="BP2807" s="54" t="str">
        <f t="shared" si="613"/>
        <v>ne</v>
      </c>
      <c r="BQ2807" s="54" t="str">
        <f t="shared" si="614"/>
        <v>ne</v>
      </c>
      <c r="BR2807" s="54" t="str">
        <f t="shared" si="615"/>
        <v>ne</v>
      </c>
      <c r="BS2807" s="54" t="str">
        <f t="shared" si="606"/>
        <v>ne</v>
      </c>
    </row>
    <row r="2808" spans="2:71" x14ac:dyDescent="0.2">
      <c r="B2808" s="54" t="e">
        <f>VLOOKUP(E2808,'VPS1'!$J$10:$J$29,1,FALSE)</f>
        <v>#N/A</v>
      </c>
      <c r="C2808" s="131" t="str">
        <f t="shared" si="607"/>
        <v/>
      </c>
      <c r="D2808" s="132"/>
      <c r="E2808" s="132"/>
      <c r="F2808" s="55"/>
      <c r="G2808" s="132"/>
      <c r="H2808" s="132"/>
      <c r="I2808" s="132"/>
      <c r="J2808" s="132"/>
      <c r="K2808" s="132"/>
      <c r="L2808" s="133"/>
      <c r="M2808" s="134"/>
      <c r="N2808" s="132"/>
      <c r="O2808" s="132"/>
      <c r="P2808" s="134" t="str">
        <f t="shared" si="608"/>
        <v>nepildyti</v>
      </c>
      <c r="Q2808" s="135" t="str">
        <f t="shared" si="60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16"/>
        <v>0</v>
      </c>
      <c r="BH2808" s="54">
        <f t="shared" si="609"/>
        <v>0</v>
      </c>
      <c r="BI2808" s="54">
        <f t="shared" si="604"/>
        <v>0</v>
      </c>
      <c r="BJ2808" s="54">
        <f t="shared" si="617"/>
        <v>0</v>
      </c>
      <c r="BK2808" s="54">
        <f t="shared" si="605"/>
        <v>0</v>
      </c>
      <c r="BL2808" s="54">
        <f t="shared" si="610"/>
        <v>0</v>
      </c>
      <c r="BM2808" s="54">
        <f t="shared" si="611"/>
        <v>0</v>
      </c>
      <c r="BN2808" s="54" t="str">
        <f t="shared" si="612"/>
        <v>ne</v>
      </c>
      <c r="BO2808" s="54" t="str">
        <f t="shared" si="613"/>
        <v>ne</v>
      </c>
      <c r="BP2808" s="54" t="str">
        <f t="shared" si="613"/>
        <v>ne</v>
      </c>
      <c r="BQ2808" s="54" t="str">
        <f t="shared" si="614"/>
        <v>ne</v>
      </c>
      <c r="BR2808" s="54" t="str">
        <f t="shared" si="615"/>
        <v>ne</v>
      </c>
      <c r="BS2808" s="54" t="str">
        <f t="shared" si="606"/>
        <v>ne</v>
      </c>
    </row>
    <row r="2809" spans="2:71" x14ac:dyDescent="0.2">
      <c r="B2809" s="54" t="e">
        <f>VLOOKUP(E2809,'VPS1'!$J$10:$J$29,1,FALSE)</f>
        <v>#N/A</v>
      </c>
      <c r="C2809" s="131" t="str">
        <f t="shared" si="607"/>
        <v/>
      </c>
      <c r="D2809" s="132"/>
      <c r="E2809" s="132"/>
      <c r="F2809" s="55"/>
      <c r="G2809" s="132"/>
      <c r="H2809" s="132"/>
      <c r="I2809" s="132"/>
      <c r="J2809" s="132"/>
      <c r="K2809" s="132"/>
      <c r="L2809" s="133"/>
      <c r="M2809" s="134"/>
      <c r="N2809" s="132"/>
      <c r="O2809" s="132"/>
      <c r="P2809" s="134" t="str">
        <f t="shared" si="608"/>
        <v>nepildyti</v>
      </c>
      <c r="Q2809" s="135" t="str">
        <f t="shared" si="60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16"/>
        <v>0</v>
      </c>
      <c r="BH2809" s="54">
        <f t="shared" si="609"/>
        <v>0</v>
      </c>
      <c r="BI2809" s="54">
        <f t="shared" si="604"/>
        <v>0</v>
      </c>
      <c r="BJ2809" s="54">
        <f t="shared" si="617"/>
        <v>0</v>
      </c>
      <c r="BK2809" s="54">
        <f t="shared" si="605"/>
        <v>0</v>
      </c>
      <c r="BL2809" s="54">
        <f t="shared" si="610"/>
        <v>0</v>
      </c>
      <c r="BM2809" s="54">
        <f t="shared" si="611"/>
        <v>0</v>
      </c>
      <c r="BN2809" s="54" t="str">
        <f t="shared" si="612"/>
        <v>ne</v>
      </c>
      <c r="BO2809" s="54" t="str">
        <f t="shared" si="613"/>
        <v>ne</v>
      </c>
      <c r="BP2809" s="54" t="str">
        <f t="shared" si="613"/>
        <v>ne</v>
      </c>
      <c r="BQ2809" s="54" t="str">
        <f t="shared" si="614"/>
        <v>ne</v>
      </c>
      <c r="BR2809" s="54" t="str">
        <f t="shared" si="615"/>
        <v>ne</v>
      </c>
      <c r="BS2809" s="54" t="str">
        <f t="shared" si="606"/>
        <v>ne</v>
      </c>
    </row>
    <row r="2810" spans="2:71" x14ac:dyDescent="0.2">
      <c r="B2810" s="54" t="e">
        <f>VLOOKUP(E2810,'VPS1'!$J$10:$J$29,1,FALSE)</f>
        <v>#N/A</v>
      </c>
      <c r="C2810" s="131" t="str">
        <f t="shared" si="607"/>
        <v/>
      </c>
      <c r="D2810" s="132"/>
      <c r="E2810" s="132"/>
      <c r="F2810" s="55"/>
      <c r="G2810" s="132"/>
      <c r="H2810" s="132"/>
      <c r="I2810" s="132"/>
      <c r="J2810" s="132"/>
      <c r="K2810" s="132"/>
      <c r="L2810" s="133"/>
      <c r="M2810" s="134"/>
      <c r="N2810" s="132"/>
      <c r="O2810" s="132"/>
      <c r="P2810" s="134" t="str">
        <f t="shared" si="608"/>
        <v>nepildyti</v>
      </c>
      <c r="Q2810" s="135" t="str">
        <f t="shared" si="60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16"/>
        <v>0</v>
      </c>
      <c r="BH2810" s="54">
        <f t="shared" si="609"/>
        <v>0</v>
      </c>
      <c r="BI2810" s="54">
        <f t="shared" si="604"/>
        <v>0</v>
      </c>
      <c r="BJ2810" s="54">
        <f t="shared" si="617"/>
        <v>0</v>
      </c>
      <c r="BK2810" s="54">
        <f t="shared" si="605"/>
        <v>0</v>
      </c>
      <c r="BL2810" s="54">
        <f t="shared" si="610"/>
        <v>0</v>
      </c>
      <c r="BM2810" s="54">
        <f t="shared" si="611"/>
        <v>0</v>
      </c>
      <c r="BN2810" s="54" t="str">
        <f t="shared" si="612"/>
        <v>ne</v>
      </c>
      <c r="BO2810" s="54" t="str">
        <f t="shared" si="613"/>
        <v>ne</v>
      </c>
      <c r="BP2810" s="54" t="str">
        <f t="shared" si="613"/>
        <v>ne</v>
      </c>
      <c r="BQ2810" s="54" t="str">
        <f t="shared" si="614"/>
        <v>ne</v>
      </c>
      <c r="BR2810" s="54" t="str">
        <f t="shared" si="615"/>
        <v>ne</v>
      </c>
      <c r="BS2810" s="54" t="str">
        <f t="shared" si="606"/>
        <v>ne</v>
      </c>
    </row>
    <row r="2811" spans="2:71" x14ac:dyDescent="0.2">
      <c r="B2811" s="54" t="e">
        <f>VLOOKUP(E2811,'VPS1'!$J$10:$J$29,1,FALSE)</f>
        <v>#N/A</v>
      </c>
      <c r="C2811" s="131" t="str">
        <f t="shared" si="607"/>
        <v/>
      </c>
      <c r="D2811" s="132"/>
      <c r="E2811" s="132"/>
      <c r="F2811" s="55"/>
      <c r="G2811" s="132"/>
      <c r="H2811" s="132"/>
      <c r="I2811" s="132"/>
      <c r="J2811" s="132"/>
      <c r="K2811" s="132"/>
      <c r="L2811" s="133"/>
      <c r="M2811" s="134"/>
      <c r="N2811" s="132"/>
      <c r="O2811" s="132"/>
      <c r="P2811" s="134" t="str">
        <f t="shared" si="608"/>
        <v>nepildyti</v>
      </c>
      <c r="Q2811" s="135" t="str">
        <f t="shared" si="60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16"/>
        <v>0</v>
      </c>
      <c r="BH2811" s="54">
        <f t="shared" si="609"/>
        <v>0</v>
      </c>
      <c r="BI2811" s="54">
        <f t="shared" si="604"/>
        <v>0</v>
      </c>
      <c r="BJ2811" s="54">
        <f t="shared" si="617"/>
        <v>0</v>
      </c>
      <c r="BK2811" s="54">
        <f t="shared" si="605"/>
        <v>0</v>
      </c>
      <c r="BL2811" s="54">
        <f t="shared" si="610"/>
        <v>0</v>
      </c>
      <c r="BM2811" s="54">
        <f t="shared" si="611"/>
        <v>0</v>
      </c>
      <c r="BN2811" s="54" t="str">
        <f t="shared" si="612"/>
        <v>ne</v>
      </c>
      <c r="BO2811" s="54" t="str">
        <f t="shared" si="613"/>
        <v>ne</v>
      </c>
      <c r="BP2811" s="54" t="str">
        <f t="shared" si="613"/>
        <v>ne</v>
      </c>
      <c r="BQ2811" s="54" t="str">
        <f t="shared" si="614"/>
        <v>ne</v>
      </c>
      <c r="BR2811" s="54" t="str">
        <f t="shared" si="615"/>
        <v>ne</v>
      </c>
      <c r="BS2811" s="54" t="str">
        <f t="shared" si="606"/>
        <v>ne</v>
      </c>
    </row>
    <row r="2812" spans="2:71" x14ac:dyDescent="0.2">
      <c r="B2812" s="54" t="e">
        <f>VLOOKUP(E2812,'VPS1'!$J$10:$J$29,1,FALSE)</f>
        <v>#N/A</v>
      </c>
      <c r="C2812" s="131" t="str">
        <f t="shared" si="607"/>
        <v/>
      </c>
      <c r="D2812" s="132"/>
      <c r="E2812" s="132"/>
      <c r="F2812" s="55"/>
      <c r="G2812" s="132"/>
      <c r="H2812" s="132"/>
      <c r="I2812" s="132"/>
      <c r="J2812" s="132"/>
      <c r="K2812" s="132"/>
      <c r="L2812" s="133"/>
      <c r="M2812" s="134"/>
      <c r="N2812" s="132"/>
      <c r="O2812" s="132"/>
      <c r="P2812" s="134" t="str">
        <f t="shared" si="608"/>
        <v>nepildyti</v>
      </c>
      <c r="Q2812" s="135" t="str">
        <f t="shared" si="60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16"/>
        <v>0</v>
      </c>
      <c r="BH2812" s="54">
        <f t="shared" si="609"/>
        <v>0</v>
      </c>
      <c r="BI2812" s="54">
        <f t="shared" si="604"/>
        <v>0</v>
      </c>
      <c r="BJ2812" s="54">
        <f t="shared" si="617"/>
        <v>0</v>
      </c>
      <c r="BK2812" s="54">
        <f t="shared" si="605"/>
        <v>0</v>
      </c>
      <c r="BL2812" s="54">
        <f t="shared" si="610"/>
        <v>0</v>
      </c>
      <c r="BM2812" s="54">
        <f t="shared" si="611"/>
        <v>0</v>
      </c>
      <c r="BN2812" s="54" t="str">
        <f t="shared" si="612"/>
        <v>ne</v>
      </c>
      <c r="BO2812" s="54" t="str">
        <f t="shared" si="613"/>
        <v>ne</v>
      </c>
      <c r="BP2812" s="54" t="str">
        <f t="shared" si="613"/>
        <v>ne</v>
      </c>
      <c r="BQ2812" s="54" t="str">
        <f t="shared" si="614"/>
        <v>ne</v>
      </c>
      <c r="BR2812" s="54" t="str">
        <f t="shared" si="615"/>
        <v>ne</v>
      </c>
      <c r="BS2812" s="54" t="str">
        <f t="shared" si="606"/>
        <v>ne</v>
      </c>
    </row>
    <row r="2813" spans="2:71" x14ac:dyDescent="0.2">
      <c r="B2813" s="54" t="e">
        <f>VLOOKUP(E2813,'VPS1'!$J$10:$J$29,1,FALSE)</f>
        <v>#N/A</v>
      </c>
      <c r="C2813" s="131" t="str">
        <f t="shared" si="607"/>
        <v/>
      </c>
      <c r="D2813" s="132"/>
      <c r="E2813" s="132"/>
      <c r="F2813" s="55"/>
      <c r="G2813" s="132"/>
      <c r="H2813" s="132"/>
      <c r="I2813" s="132"/>
      <c r="J2813" s="132"/>
      <c r="K2813" s="132"/>
      <c r="L2813" s="133"/>
      <c r="M2813" s="134"/>
      <c r="N2813" s="132"/>
      <c r="O2813" s="132"/>
      <c r="P2813" s="134" t="str">
        <f t="shared" si="608"/>
        <v>nepildyti</v>
      </c>
      <c r="Q2813" s="135" t="str">
        <f t="shared" si="60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16"/>
        <v>0</v>
      </c>
      <c r="BH2813" s="54">
        <f t="shared" si="609"/>
        <v>0</v>
      </c>
      <c r="BI2813" s="54">
        <f t="shared" si="604"/>
        <v>0</v>
      </c>
      <c r="BJ2813" s="54">
        <f t="shared" si="617"/>
        <v>0</v>
      </c>
      <c r="BK2813" s="54">
        <f t="shared" si="605"/>
        <v>0</v>
      </c>
      <c r="BL2813" s="54">
        <f t="shared" si="610"/>
        <v>0</v>
      </c>
      <c r="BM2813" s="54">
        <f t="shared" si="611"/>
        <v>0</v>
      </c>
      <c r="BN2813" s="54" t="str">
        <f t="shared" si="612"/>
        <v>ne</v>
      </c>
      <c r="BO2813" s="54" t="str">
        <f t="shared" si="613"/>
        <v>ne</v>
      </c>
      <c r="BP2813" s="54" t="str">
        <f t="shared" si="613"/>
        <v>ne</v>
      </c>
      <c r="BQ2813" s="54" t="str">
        <f t="shared" si="614"/>
        <v>ne</v>
      </c>
      <c r="BR2813" s="54" t="str">
        <f t="shared" si="615"/>
        <v>ne</v>
      </c>
      <c r="BS2813" s="54" t="str">
        <f t="shared" si="606"/>
        <v>ne</v>
      </c>
    </row>
    <row r="2814" spans="2:71" x14ac:dyDescent="0.2">
      <c r="B2814" s="54" t="e">
        <f>VLOOKUP(E2814,'VPS1'!$J$10:$J$29,1,FALSE)</f>
        <v>#N/A</v>
      </c>
      <c r="C2814" s="131" t="str">
        <f t="shared" si="607"/>
        <v/>
      </c>
      <c r="D2814" s="132"/>
      <c r="E2814" s="132"/>
      <c r="F2814" s="55"/>
      <c r="G2814" s="132"/>
      <c r="H2814" s="132"/>
      <c r="I2814" s="132"/>
      <c r="J2814" s="132"/>
      <c r="K2814" s="132"/>
      <c r="L2814" s="133"/>
      <c r="M2814" s="134"/>
      <c r="N2814" s="132"/>
      <c r="O2814" s="132"/>
      <c r="P2814" s="134" t="str">
        <f t="shared" si="608"/>
        <v>nepildyti</v>
      </c>
      <c r="Q2814" s="135" t="str">
        <f t="shared" si="60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16"/>
        <v>0</v>
      </c>
      <c r="BH2814" s="54">
        <f t="shared" si="609"/>
        <v>0</v>
      </c>
      <c r="BI2814" s="54">
        <f t="shared" si="604"/>
        <v>0</v>
      </c>
      <c r="BJ2814" s="54">
        <f t="shared" si="617"/>
        <v>0</v>
      </c>
      <c r="BK2814" s="54">
        <f t="shared" si="605"/>
        <v>0</v>
      </c>
      <c r="BL2814" s="54">
        <f t="shared" si="610"/>
        <v>0</v>
      </c>
      <c r="BM2814" s="54">
        <f t="shared" si="611"/>
        <v>0</v>
      </c>
      <c r="BN2814" s="54" t="str">
        <f t="shared" si="612"/>
        <v>ne</v>
      </c>
      <c r="BO2814" s="54" t="str">
        <f t="shared" si="613"/>
        <v>ne</v>
      </c>
      <c r="BP2814" s="54" t="str">
        <f t="shared" si="613"/>
        <v>ne</v>
      </c>
      <c r="BQ2814" s="54" t="str">
        <f t="shared" si="614"/>
        <v>ne</v>
      </c>
      <c r="BR2814" s="54" t="str">
        <f t="shared" si="615"/>
        <v>ne</v>
      </c>
      <c r="BS2814" s="54" t="str">
        <f t="shared" si="606"/>
        <v>ne</v>
      </c>
    </row>
    <row r="2815" spans="2:71" x14ac:dyDescent="0.2">
      <c r="B2815" s="54" t="e">
        <f>VLOOKUP(E2815,'VPS1'!$J$10:$J$29,1,FALSE)</f>
        <v>#N/A</v>
      </c>
      <c r="C2815" s="131" t="str">
        <f t="shared" si="607"/>
        <v/>
      </c>
      <c r="D2815" s="132"/>
      <c r="E2815" s="132"/>
      <c r="F2815" s="55"/>
      <c r="G2815" s="132"/>
      <c r="H2815" s="132"/>
      <c r="I2815" s="132"/>
      <c r="J2815" s="132"/>
      <c r="K2815" s="132"/>
      <c r="L2815" s="133"/>
      <c r="M2815" s="134"/>
      <c r="N2815" s="132"/>
      <c r="O2815" s="132"/>
      <c r="P2815" s="134" t="str">
        <f t="shared" si="608"/>
        <v>nepildyti</v>
      </c>
      <c r="Q2815" s="135" t="str">
        <f t="shared" si="60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16"/>
        <v>0</v>
      </c>
      <c r="BH2815" s="54">
        <f t="shared" si="609"/>
        <v>0</v>
      </c>
      <c r="BI2815" s="54">
        <f t="shared" si="604"/>
        <v>0</v>
      </c>
      <c r="BJ2815" s="54">
        <f t="shared" si="617"/>
        <v>0</v>
      </c>
      <c r="BK2815" s="54">
        <f t="shared" si="605"/>
        <v>0</v>
      </c>
      <c r="BL2815" s="54">
        <f t="shared" si="610"/>
        <v>0</v>
      </c>
      <c r="BM2815" s="54">
        <f t="shared" si="611"/>
        <v>0</v>
      </c>
      <c r="BN2815" s="54" t="str">
        <f t="shared" si="612"/>
        <v>ne</v>
      </c>
      <c r="BO2815" s="54" t="str">
        <f t="shared" si="613"/>
        <v>ne</v>
      </c>
      <c r="BP2815" s="54" t="str">
        <f t="shared" si="613"/>
        <v>ne</v>
      </c>
      <c r="BQ2815" s="54" t="str">
        <f t="shared" si="614"/>
        <v>ne</v>
      </c>
      <c r="BR2815" s="54" t="str">
        <f t="shared" si="615"/>
        <v>ne</v>
      </c>
      <c r="BS2815" s="54" t="str">
        <f t="shared" si="606"/>
        <v>ne</v>
      </c>
    </row>
    <row r="2816" spans="2:71" x14ac:dyDescent="0.2">
      <c r="B2816" s="54" t="e">
        <f>VLOOKUP(E2816,'VPS1'!$J$10:$J$29,1,FALSE)</f>
        <v>#N/A</v>
      </c>
      <c r="C2816" s="131" t="str">
        <f t="shared" si="607"/>
        <v/>
      </c>
      <c r="D2816" s="132"/>
      <c r="E2816" s="132"/>
      <c r="F2816" s="55"/>
      <c r="G2816" s="132"/>
      <c r="H2816" s="132"/>
      <c r="I2816" s="132"/>
      <c r="J2816" s="132"/>
      <c r="K2816" s="132"/>
      <c r="L2816" s="133"/>
      <c r="M2816" s="134"/>
      <c r="N2816" s="132"/>
      <c r="O2816" s="132"/>
      <c r="P2816" s="134" t="str">
        <f t="shared" si="608"/>
        <v>nepildyti</v>
      </c>
      <c r="Q2816" s="135" t="str">
        <f t="shared" si="60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16"/>
        <v>0</v>
      </c>
      <c r="BH2816" s="54">
        <f t="shared" si="609"/>
        <v>0</v>
      </c>
      <c r="BI2816" s="54">
        <f t="shared" si="604"/>
        <v>0</v>
      </c>
      <c r="BJ2816" s="54">
        <f t="shared" si="617"/>
        <v>0</v>
      </c>
      <c r="BK2816" s="54">
        <f t="shared" si="605"/>
        <v>0</v>
      </c>
      <c r="BL2816" s="54">
        <f t="shared" si="610"/>
        <v>0</v>
      </c>
      <c r="BM2816" s="54">
        <f t="shared" si="611"/>
        <v>0</v>
      </c>
      <c r="BN2816" s="54" t="str">
        <f t="shared" si="612"/>
        <v>ne</v>
      </c>
      <c r="BO2816" s="54" t="str">
        <f t="shared" si="613"/>
        <v>ne</v>
      </c>
      <c r="BP2816" s="54" t="str">
        <f t="shared" si="613"/>
        <v>ne</v>
      </c>
      <c r="BQ2816" s="54" t="str">
        <f t="shared" si="614"/>
        <v>ne</v>
      </c>
      <c r="BR2816" s="54" t="str">
        <f t="shared" si="615"/>
        <v>ne</v>
      </c>
      <c r="BS2816" s="54" t="str">
        <f t="shared" si="606"/>
        <v>ne</v>
      </c>
    </row>
    <row r="2817" spans="2:71" x14ac:dyDescent="0.2">
      <c r="B2817" s="54" t="e">
        <f>VLOOKUP(E2817,'VPS1'!$J$10:$J$29,1,FALSE)</f>
        <v>#N/A</v>
      </c>
      <c r="C2817" s="131" t="str">
        <f t="shared" si="607"/>
        <v/>
      </c>
      <c r="D2817" s="132"/>
      <c r="E2817" s="132"/>
      <c r="F2817" s="55"/>
      <c r="G2817" s="132"/>
      <c r="H2817" s="132"/>
      <c r="I2817" s="132"/>
      <c r="J2817" s="132"/>
      <c r="K2817" s="132"/>
      <c r="L2817" s="133"/>
      <c r="M2817" s="134"/>
      <c r="N2817" s="132"/>
      <c r="O2817" s="132"/>
      <c r="P2817" s="134" t="str">
        <f t="shared" si="608"/>
        <v>nepildyti</v>
      </c>
      <c r="Q2817" s="135" t="str">
        <f t="shared" si="60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16"/>
        <v>0</v>
      </c>
      <c r="BH2817" s="54">
        <f t="shared" si="609"/>
        <v>0</v>
      </c>
      <c r="BI2817" s="54">
        <f t="shared" si="604"/>
        <v>0</v>
      </c>
      <c r="BJ2817" s="54">
        <f t="shared" si="617"/>
        <v>0</v>
      </c>
      <c r="BK2817" s="54">
        <f t="shared" si="605"/>
        <v>0</v>
      </c>
      <c r="BL2817" s="54">
        <f t="shared" si="610"/>
        <v>0</v>
      </c>
      <c r="BM2817" s="54">
        <f t="shared" si="611"/>
        <v>0</v>
      </c>
      <c r="BN2817" s="54" t="str">
        <f t="shared" si="612"/>
        <v>ne</v>
      </c>
      <c r="BO2817" s="54" t="str">
        <f t="shared" si="613"/>
        <v>ne</v>
      </c>
      <c r="BP2817" s="54" t="str">
        <f t="shared" si="613"/>
        <v>ne</v>
      </c>
      <c r="BQ2817" s="54" t="str">
        <f t="shared" si="614"/>
        <v>ne</v>
      </c>
      <c r="BR2817" s="54" t="str">
        <f t="shared" si="615"/>
        <v>ne</v>
      </c>
      <c r="BS2817" s="54" t="str">
        <f t="shared" si="606"/>
        <v>ne</v>
      </c>
    </row>
    <row r="2818" spans="2:71" x14ac:dyDescent="0.2">
      <c r="B2818" s="54" t="e">
        <f>VLOOKUP(E2818,'VPS1'!$J$10:$J$29,1,FALSE)</f>
        <v>#N/A</v>
      </c>
      <c r="C2818" s="131" t="str">
        <f t="shared" si="607"/>
        <v/>
      </c>
      <c r="D2818" s="132"/>
      <c r="E2818" s="132"/>
      <c r="F2818" s="55"/>
      <c r="G2818" s="132"/>
      <c r="H2818" s="132"/>
      <c r="I2818" s="132"/>
      <c r="J2818" s="132"/>
      <c r="K2818" s="132"/>
      <c r="L2818" s="133"/>
      <c r="M2818" s="134"/>
      <c r="N2818" s="132"/>
      <c r="O2818" s="132"/>
      <c r="P2818" s="134" t="str">
        <f t="shared" si="608"/>
        <v>nepildyti</v>
      </c>
      <c r="Q2818" s="135" t="str">
        <f t="shared" si="60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16"/>
        <v>0</v>
      </c>
      <c r="BH2818" s="54">
        <f t="shared" si="609"/>
        <v>0</v>
      </c>
      <c r="BI2818" s="54">
        <f t="shared" si="604"/>
        <v>0</v>
      </c>
      <c r="BJ2818" s="54">
        <f t="shared" si="617"/>
        <v>0</v>
      </c>
      <c r="BK2818" s="54">
        <f t="shared" si="605"/>
        <v>0</v>
      </c>
      <c r="BL2818" s="54">
        <f t="shared" si="610"/>
        <v>0</v>
      </c>
      <c r="BM2818" s="54">
        <f t="shared" si="611"/>
        <v>0</v>
      </c>
      <c r="BN2818" s="54" t="str">
        <f t="shared" si="612"/>
        <v>ne</v>
      </c>
      <c r="BO2818" s="54" t="str">
        <f t="shared" si="613"/>
        <v>ne</v>
      </c>
      <c r="BP2818" s="54" t="str">
        <f t="shared" si="613"/>
        <v>ne</v>
      </c>
      <c r="BQ2818" s="54" t="str">
        <f t="shared" si="614"/>
        <v>ne</v>
      </c>
      <c r="BR2818" s="54" t="str">
        <f t="shared" si="615"/>
        <v>ne</v>
      </c>
      <c r="BS2818" s="54" t="str">
        <f t="shared" si="606"/>
        <v>ne</v>
      </c>
    </row>
    <row r="2819" spans="2:71" x14ac:dyDescent="0.2">
      <c r="B2819" s="54" t="e">
        <f>VLOOKUP(E2819,'VPS1'!$J$10:$J$29,1,FALSE)</f>
        <v>#N/A</v>
      </c>
      <c r="C2819" s="131" t="str">
        <f t="shared" si="607"/>
        <v/>
      </c>
      <c r="D2819" s="132"/>
      <c r="E2819" s="132"/>
      <c r="F2819" s="55"/>
      <c r="G2819" s="132"/>
      <c r="H2819" s="132"/>
      <c r="I2819" s="132"/>
      <c r="J2819" s="132"/>
      <c r="K2819" s="132"/>
      <c r="L2819" s="133"/>
      <c r="M2819" s="134"/>
      <c r="N2819" s="132"/>
      <c r="O2819" s="132"/>
      <c r="P2819" s="134" t="str">
        <f t="shared" si="608"/>
        <v>nepildyti</v>
      </c>
      <c r="Q2819" s="135" t="str">
        <f t="shared" si="60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16"/>
        <v>0</v>
      </c>
      <c r="BH2819" s="54">
        <f t="shared" si="609"/>
        <v>0</v>
      </c>
      <c r="BI2819" s="54">
        <f t="shared" si="604"/>
        <v>0</v>
      </c>
      <c r="BJ2819" s="54">
        <f t="shared" si="617"/>
        <v>0</v>
      </c>
      <c r="BK2819" s="54">
        <f t="shared" si="605"/>
        <v>0</v>
      </c>
      <c r="BL2819" s="54">
        <f t="shared" si="610"/>
        <v>0</v>
      </c>
      <c r="BM2819" s="54">
        <f t="shared" si="611"/>
        <v>0</v>
      </c>
      <c r="BN2819" s="54" t="str">
        <f t="shared" si="612"/>
        <v>ne</v>
      </c>
      <c r="BO2819" s="54" t="str">
        <f t="shared" si="613"/>
        <v>ne</v>
      </c>
      <c r="BP2819" s="54" t="str">
        <f t="shared" si="613"/>
        <v>ne</v>
      </c>
      <c r="BQ2819" s="54" t="str">
        <f t="shared" si="614"/>
        <v>ne</v>
      </c>
      <c r="BR2819" s="54" t="str">
        <f t="shared" si="615"/>
        <v>ne</v>
      </c>
      <c r="BS2819" s="54" t="str">
        <f t="shared" si="606"/>
        <v>ne</v>
      </c>
    </row>
    <row r="2820" spans="2:71" x14ac:dyDescent="0.2">
      <c r="B2820" s="54" t="e">
        <f>VLOOKUP(E2820,'VPS1'!$J$10:$J$29,1,FALSE)</f>
        <v>#N/A</v>
      </c>
      <c r="C2820" s="131" t="str">
        <f t="shared" si="607"/>
        <v/>
      </c>
      <c r="D2820" s="132"/>
      <c r="E2820" s="132"/>
      <c r="F2820" s="55"/>
      <c r="G2820" s="132"/>
      <c r="H2820" s="132"/>
      <c r="I2820" s="132"/>
      <c r="J2820" s="132"/>
      <c r="K2820" s="132"/>
      <c r="L2820" s="133"/>
      <c r="M2820" s="134"/>
      <c r="N2820" s="132"/>
      <c r="O2820" s="132"/>
      <c r="P2820" s="134" t="str">
        <f t="shared" si="608"/>
        <v>nepildyti</v>
      </c>
      <c r="Q2820" s="135" t="str">
        <f t="shared" si="60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16"/>
        <v>0</v>
      </c>
      <c r="BH2820" s="54">
        <f t="shared" si="609"/>
        <v>0</v>
      </c>
      <c r="BI2820" s="54">
        <f t="shared" si="604"/>
        <v>0</v>
      </c>
      <c r="BJ2820" s="54">
        <f t="shared" si="617"/>
        <v>0</v>
      </c>
      <c r="BK2820" s="54">
        <f t="shared" si="605"/>
        <v>0</v>
      </c>
      <c r="BL2820" s="54">
        <f t="shared" si="610"/>
        <v>0</v>
      </c>
      <c r="BM2820" s="54">
        <f t="shared" si="611"/>
        <v>0</v>
      </c>
      <c r="BN2820" s="54" t="str">
        <f t="shared" si="612"/>
        <v>ne</v>
      </c>
      <c r="BO2820" s="54" t="str">
        <f t="shared" si="613"/>
        <v>ne</v>
      </c>
      <c r="BP2820" s="54" t="str">
        <f t="shared" si="613"/>
        <v>ne</v>
      </c>
      <c r="BQ2820" s="54" t="str">
        <f t="shared" si="614"/>
        <v>ne</v>
      </c>
      <c r="BR2820" s="54" t="str">
        <f t="shared" si="615"/>
        <v>ne</v>
      </c>
      <c r="BS2820" s="54" t="str">
        <f t="shared" si="606"/>
        <v>ne</v>
      </c>
    </row>
    <row r="2821" spans="2:71" x14ac:dyDescent="0.2">
      <c r="B2821" s="54" t="e">
        <f>VLOOKUP(E2821,'VPS1'!$J$10:$J$29,1,FALSE)</f>
        <v>#N/A</v>
      </c>
      <c r="C2821" s="131" t="str">
        <f t="shared" si="607"/>
        <v/>
      </c>
      <c r="D2821" s="132"/>
      <c r="E2821" s="132"/>
      <c r="F2821" s="55"/>
      <c r="G2821" s="132"/>
      <c r="H2821" s="132"/>
      <c r="I2821" s="132"/>
      <c r="J2821" s="132"/>
      <c r="K2821" s="132"/>
      <c r="L2821" s="133"/>
      <c r="M2821" s="134"/>
      <c r="N2821" s="132"/>
      <c r="O2821" s="132"/>
      <c r="P2821" s="134" t="str">
        <f t="shared" si="608"/>
        <v>nepildyti</v>
      </c>
      <c r="Q2821" s="135" t="str">
        <f t="shared" si="60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16"/>
        <v>0</v>
      </c>
      <c r="BH2821" s="54">
        <f t="shared" si="609"/>
        <v>0</v>
      </c>
      <c r="BI2821" s="54">
        <f t="shared" si="604"/>
        <v>0</v>
      </c>
      <c r="BJ2821" s="54">
        <f t="shared" si="617"/>
        <v>0</v>
      </c>
      <c r="BK2821" s="54">
        <f t="shared" si="605"/>
        <v>0</v>
      </c>
      <c r="BL2821" s="54">
        <f t="shared" si="610"/>
        <v>0</v>
      </c>
      <c r="BM2821" s="54">
        <f t="shared" si="611"/>
        <v>0</v>
      </c>
      <c r="BN2821" s="54" t="str">
        <f t="shared" si="612"/>
        <v>ne</v>
      </c>
      <c r="BO2821" s="54" t="str">
        <f t="shared" si="613"/>
        <v>ne</v>
      </c>
      <c r="BP2821" s="54" t="str">
        <f t="shared" si="613"/>
        <v>ne</v>
      </c>
      <c r="BQ2821" s="54" t="str">
        <f t="shared" si="614"/>
        <v>ne</v>
      </c>
      <c r="BR2821" s="54" t="str">
        <f t="shared" si="615"/>
        <v>ne</v>
      </c>
      <c r="BS2821" s="54" t="str">
        <f t="shared" si="606"/>
        <v>ne</v>
      </c>
    </row>
    <row r="2822" spans="2:71" x14ac:dyDescent="0.2">
      <c r="B2822" s="54" t="e">
        <f>VLOOKUP(E2822,'VPS1'!$J$10:$J$29,1,FALSE)</f>
        <v>#N/A</v>
      </c>
      <c r="C2822" s="131" t="str">
        <f t="shared" si="607"/>
        <v/>
      </c>
      <c r="D2822" s="132"/>
      <c r="E2822" s="132"/>
      <c r="F2822" s="55"/>
      <c r="G2822" s="132"/>
      <c r="H2822" s="132"/>
      <c r="I2822" s="132"/>
      <c r="J2822" s="132"/>
      <c r="K2822" s="132"/>
      <c r="L2822" s="133"/>
      <c r="M2822" s="134"/>
      <c r="N2822" s="132"/>
      <c r="O2822" s="132"/>
      <c r="P2822" s="134" t="str">
        <f t="shared" si="608"/>
        <v>nepildyti</v>
      </c>
      <c r="Q2822" s="135" t="str">
        <f t="shared" si="60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16"/>
        <v>0</v>
      </c>
      <c r="BH2822" s="54">
        <f t="shared" si="609"/>
        <v>0</v>
      </c>
      <c r="BI2822" s="54">
        <f t="shared" si="604"/>
        <v>0</v>
      </c>
      <c r="BJ2822" s="54">
        <f t="shared" si="617"/>
        <v>0</v>
      </c>
      <c r="BK2822" s="54">
        <f t="shared" si="605"/>
        <v>0</v>
      </c>
      <c r="BL2822" s="54">
        <f t="shared" si="610"/>
        <v>0</v>
      </c>
      <c r="BM2822" s="54">
        <f t="shared" si="611"/>
        <v>0</v>
      </c>
      <c r="BN2822" s="54" t="str">
        <f t="shared" si="612"/>
        <v>ne</v>
      </c>
      <c r="BO2822" s="54" t="str">
        <f t="shared" si="613"/>
        <v>ne</v>
      </c>
      <c r="BP2822" s="54" t="str">
        <f t="shared" si="613"/>
        <v>ne</v>
      </c>
      <c r="BQ2822" s="54" t="str">
        <f t="shared" si="614"/>
        <v>ne</v>
      </c>
      <c r="BR2822" s="54" t="str">
        <f t="shared" si="615"/>
        <v>ne</v>
      </c>
      <c r="BS2822" s="54" t="str">
        <f t="shared" si="606"/>
        <v>ne</v>
      </c>
    </row>
    <row r="2823" spans="2:71" x14ac:dyDescent="0.2">
      <c r="B2823" s="54" t="e">
        <f>VLOOKUP(E2823,'VPS1'!$J$10:$J$29,1,FALSE)</f>
        <v>#N/A</v>
      </c>
      <c r="C2823" s="131" t="str">
        <f t="shared" si="607"/>
        <v/>
      </c>
      <c r="D2823" s="132"/>
      <c r="E2823" s="132"/>
      <c r="F2823" s="55"/>
      <c r="G2823" s="132"/>
      <c r="H2823" s="132"/>
      <c r="I2823" s="132"/>
      <c r="J2823" s="132"/>
      <c r="K2823" s="132"/>
      <c r="L2823" s="133"/>
      <c r="M2823" s="134"/>
      <c r="N2823" s="132"/>
      <c r="O2823" s="132"/>
      <c r="P2823" s="134" t="str">
        <f t="shared" si="608"/>
        <v>nepildyti</v>
      </c>
      <c r="Q2823" s="135" t="str">
        <f t="shared" si="608"/>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16"/>
        <v>0</v>
      </c>
      <c r="BH2823" s="54">
        <f t="shared" si="609"/>
        <v>0</v>
      </c>
      <c r="BI2823" s="54">
        <f t="shared" si="604"/>
        <v>0</v>
      </c>
      <c r="BJ2823" s="54">
        <f t="shared" si="617"/>
        <v>0</v>
      </c>
      <c r="BK2823" s="54">
        <f t="shared" si="605"/>
        <v>0</v>
      </c>
      <c r="BL2823" s="54">
        <f t="shared" si="610"/>
        <v>0</v>
      </c>
      <c r="BM2823" s="54">
        <f t="shared" si="611"/>
        <v>0</v>
      </c>
      <c r="BN2823" s="54" t="str">
        <f t="shared" si="612"/>
        <v>ne</v>
      </c>
      <c r="BO2823" s="54" t="str">
        <f t="shared" si="613"/>
        <v>ne</v>
      </c>
      <c r="BP2823" s="54" t="str">
        <f t="shared" si="613"/>
        <v>ne</v>
      </c>
      <c r="BQ2823" s="54" t="str">
        <f t="shared" si="614"/>
        <v>ne</v>
      </c>
      <c r="BR2823" s="54" t="str">
        <f t="shared" si="615"/>
        <v>ne</v>
      </c>
      <c r="BS2823" s="54" t="str">
        <f t="shared" si="606"/>
        <v>ne</v>
      </c>
    </row>
    <row r="2824" spans="2:71" x14ac:dyDescent="0.2">
      <c r="B2824" s="54" t="e">
        <f>VLOOKUP(E2824,'VPS1'!$J$10:$J$29,1,FALSE)</f>
        <v>#N/A</v>
      </c>
      <c r="C2824" s="131" t="str">
        <f t="shared" si="607"/>
        <v/>
      </c>
      <c r="D2824" s="132"/>
      <c r="E2824" s="132"/>
      <c r="F2824" s="55"/>
      <c r="G2824" s="132"/>
      <c r="H2824" s="132"/>
      <c r="I2824" s="132"/>
      <c r="J2824" s="132"/>
      <c r="K2824" s="132"/>
      <c r="L2824" s="133"/>
      <c r="M2824" s="134"/>
      <c r="N2824" s="132"/>
      <c r="O2824" s="132"/>
      <c r="P2824" s="134" t="str">
        <f t="shared" si="608"/>
        <v>nepildyti</v>
      </c>
      <c r="Q2824" s="135" t="str">
        <f t="shared" si="608"/>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16"/>
        <v>0</v>
      </c>
      <c r="BH2824" s="54">
        <f t="shared" si="609"/>
        <v>0</v>
      </c>
      <c r="BI2824" s="54">
        <f t="shared" si="604"/>
        <v>0</v>
      </c>
      <c r="BJ2824" s="54">
        <f t="shared" si="617"/>
        <v>0</v>
      </c>
      <c r="BK2824" s="54">
        <f t="shared" si="605"/>
        <v>0</v>
      </c>
      <c r="BL2824" s="54">
        <f t="shared" si="610"/>
        <v>0</v>
      </c>
      <c r="BM2824" s="54">
        <f t="shared" si="611"/>
        <v>0</v>
      </c>
      <c r="BN2824" s="54" t="str">
        <f t="shared" si="612"/>
        <v>ne</v>
      </c>
      <c r="BO2824" s="54" t="str">
        <f t="shared" si="613"/>
        <v>ne</v>
      </c>
      <c r="BP2824" s="54" t="str">
        <f t="shared" si="613"/>
        <v>ne</v>
      </c>
      <c r="BQ2824" s="54" t="str">
        <f t="shared" si="614"/>
        <v>ne</v>
      </c>
      <c r="BR2824" s="54" t="str">
        <f t="shared" si="615"/>
        <v>ne</v>
      </c>
      <c r="BS2824" s="54" t="str">
        <f t="shared" si="606"/>
        <v>ne</v>
      </c>
    </row>
    <row r="2825" spans="2:71" x14ac:dyDescent="0.2">
      <c r="B2825" s="54" t="e">
        <f>VLOOKUP(E2825,'VPS1'!$J$10:$J$29,1,FALSE)</f>
        <v>#N/A</v>
      </c>
      <c r="C2825" s="131" t="str">
        <f t="shared" si="607"/>
        <v/>
      </c>
      <c r="D2825" s="132"/>
      <c r="E2825" s="132"/>
      <c r="F2825" s="55"/>
      <c r="G2825" s="132"/>
      <c r="H2825" s="132"/>
      <c r="I2825" s="132"/>
      <c r="J2825" s="132"/>
      <c r="K2825" s="132"/>
      <c r="L2825" s="133"/>
      <c r="M2825" s="134"/>
      <c r="N2825" s="132"/>
      <c r="O2825" s="132"/>
      <c r="P2825" s="134" t="str">
        <f t="shared" si="608"/>
        <v>nepildyti</v>
      </c>
      <c r="Q2825" s="135" t="str">
        <f t="shared" si="608"/>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16"/>
        <v>0</v>
      </c>
      <c r="BH2825" s="54">
        <f t="shared" si="609"/>
        <v>0</v>
      </c>
      <c r="BI2825" s="54">
        <f t="shared" si="604"/>
        <v>0</v>
      </c>
      <c r="BJ2825" s="54">
        <f t="shared" si="617"/>
        <v>0</v>
      </c>
      <c r="BK2825" s="54">
        <f t="shared" si="605"/>
        <v>0</v>
      </c>
      <c r="BL2825" s="54">
        <f t="shared" si="610"/>
        <v>0</v>
      </c>
      <c r="BM2825" s="54">
        <f t="shared" si="611"/>
        <v>0</v>
      </c>
      <c r="BN2825" s="54" t="str">
        <f t="shared" si="612"/>
        <v>ne</v>
      </c>
      <c r="BO2825" s="54" t="str">
        <f t="shared" si="613"/>
        <v>ne</v>
      </c>
      <c r="BP2825" s="54" t="str">
        <f t="shared" si="613"/>
        <v>ne</v>
      </c>
      <c r="BQ2825" s="54" t="str">
        <f t="shared" si="614"/>
        <v>ne</v>
      </c>
      <c r="BR2825" s="54" t="str">
        <f t="shared" si="615"/>
        <v>ne</v>
      </c>
      <c r="BS2825" s="54" t="str">
        <f t="shared" si="606"/>
        <v>ne</v>
      </c>
    </row>
    <row r="2826" spans="2:71" x14ac:dyDescent="0.2">
      <c r="B2826" s="54" t="e">
        <f>VLOOKUP(E2826,'VPS1'!$J$10:$J$29,1,FALSE)</f>
        <v>#N/A</v>
      </c>
      <c r="C2826" s="131" t="str">
        <f t="shared" si="607"/>
        <v/>
      </c>
      <c r="D2826" s="132"/>
      <c r="E2826" s="132"/>
      <c r="F2826" s="55"/>
      <c r="G2826" s="132"/>
      <c r="H2826" s="132"/>
      <c r="I2826" s="132"/>
      <c r="J2826" s="132"/>
      <c r="K2826" s="132"/>
      <c r="L2826" s="133"/>
      <c r="M2826" s="134"/>
      <c r="N2826" s="132"/>
      <c r="O2826" s="132"/>
      <c r="P2826" s="134" t="str">
        <f t="shared" si="608"/>
        <v>nepildyti</v>
      </c>
      <c r="Q2826" s="135" t="str">
        <f t="shared" si="608"/>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16"/>
        <v>0</v>
      </c>
      <c r="BH2826" s="54">
        <f t="shared" si="609"/>
        <v>0</v>
      </c>
      <c r="BI2826" s="54">
        <f t="shared" ref="BI2826:BI2889" si="618">IF($AH2826&gt;0,YEAR($AH2826),)</f>
        <v>0</v>
      </c>
      <c r="BJ2826" s="54">
        <f t="shared" si="617"/>
        <v>0</v>
      </c>
      <c r="BK2826" s="54">
        <f t="shared" ref="BK2826:BK2889" si="619">IF($AJ2826&gt;0,YEAR($AJ2826),)</f>
        <v>0</v>
      </c>
      <c r="BL2826" s="54">
        <f t="shared" si="610"/>
        <v>0</v>
      </c>
      <c r="BM2826" s="54">
        <f t="shared" si="611"/>
        <v>0</v>
      </c>
      <c r="BN2826" s="54" t="str">
        <f t="shared" si="612"/>
        <v>ne</v>
      </c>
      <c r="BO2826" s="54" t="str">
        <f t="shared" si="613"/>
        <v>ne</v>
      </c>
      <c r="BP2826" s="54" t="str">
        <f t="shared" si="613"/>
        <v>ne</v>
      </c>
      <c r="BQ2826" s="54" t="str">
        <f t="shared" si="614"/>
        <v>ne</v>
      </c>
      <c r="BR2826" s="54" t="str">
        <f t="shared" si="615"/>
        <v>ne</v>
      </c>
      <c r="BS2826" s="54" t="str">
        <f t="shared" ref="BS2826:BS2889" si="620">IF(BK2826&gt;0,"taip","ne")</f>
        <v>ne</v>
      </c>
    </row>
    <row r="2827" spans="2:71" x14ac:dyDescent="0.2">
      <c r="B2827" s="54" t="e">
        <f>VLOOKUP(E2827,'VPS1'!$J$10:$J$29,1,FALSE)</f>
        <v>#N/A</v>
      </c>
      <c r="C2827" s="131" t="str">
        <f t="shared" ref="C2827:C2890" si="621">LEFT(E2827,4)</f>
        <v/>
      </c>
      <c r="D2827" s="132"/>
      <c r="E2827" s="132"/>
      <c r="F2827" s="55"/>
      <c r="G2827" s="132"/>
      <c r="H2827" s="132"/>
      <c r="I2827" s="132"/>
      <c r="J2827" s="132"/>
      <c r="K2827" s="132"/>
      <c r="L2827" s="133"/>
      <c r="M2827" s="134"/>
      <c r="N2827" s="132"/>
      <c r="O2827" s="132"/>
      <c r="P2827" s="134" t="str">
        <f t="shared" ref="P2827:Q2890" si="622">IF($N2827="fizinis asmuo","užpildykite","nepildyti")</f>
        <v>nepildyti</v>
      </c>
      <c r="Q2827" s="135" t="str">
        <f t="shared" si="622"/>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16"/>
        <v>0</v>
      </c>
      <c r="BH2827" s="54">
        <f t="shared" ref="BH2827:BH2890" si="623">IF($AF2827&gt;0,YEAR($AF2827),)</f>
        <v>0</v>
      </c>
      <c r="BI2827" s="54">
        <f t="shared" si="618"/>
        <v>0</v>
      </c>
      <c r="BJ2827" s="54">
        <f t="shared" si="617"/>
        <v>0</v>
      </c>
      <c r="BK2827" s="54">
        <f t="shared" si="619"/>
        <v>0</v>
      </c>
      <c r="BL2827" s="54">
        <f t="shared" ref="BL2827:BL2890" si="624">IF($AK2827&gt;0,$AK2827,)</f>
        <v>0</v>
      </c>
      <c r="BM2827" s="54">
        <f t="shared" ref="BM2827:BM2890" si="625">IF($AL2827&gt;0,$AL2827,)</f>
        <v>0</v>
      </c>
      <c r="BN2827" s="54" t="str">
        <f t="shared" ref="BN2827:BN2890" si="626">IF(BH2827&gt;0,"taip","ne")</f>
        <v>ne</v>
      </c>
      <c r="BO2827" s="54" t="str">
        <f t="shared" ref="BO2827:BP2890" si="627">IF(BI2827&gt;0,"taip","ne")</f>
        <v>ne</v>
      </c>
      <c r="BP2827" s="54" t="str">
        <f t="shared" si="627"/>
        <v>ne</v>
      </c>
      <c r="BQ2827" s="54" t="str">
        <f t="shared" ref="BQ2827:BQ2890" si="628">IF(BL2827&gt;0,"taip","ne")</f>
        <v>ne</v>
      </c>
      <c r="BR2827" s="54" t="str">
        <f t="shared" ref="BR2827:BR2890" si="629">IF(BM2827&gt;0,"taip","ne")</f>
        <v>ne</v>
      </c>
      <c r="BS2827" s="54" t="str">
        <f t="shared" si="620"/>
        <v>ne</v>
      </c>
    </row>
    <row r="2828" spans="2:71" x14ac:dyDescent="0.2">
      <c r="B2828" s="54" t="e">
        <f>VLOOKUP(E2828,'VPS1'!$J$10:$J$29,1,FALSE)</f>
        <v>#N/A</v>
      </c>
      <c r="C2828" s="131" t="str">
        <f t="shared" si="621"/>
        <v/>
      </c>
      <c r="D2828" s="132"/>
      <c r="E2828" s="132"/>
      <c r="F2828" s="55"/>
      <c r="G2828" s="132"/>
      <c r="H2828" s="132"/>
      <c r="I2828" s="132"/>
      <c r="J2828" s="132"/>
      <c r="K2828" s="132"/>
      <c r="L2828" s="133"/>
      <c r="M2828" s="134"/>
      <c r="N2828" s="132"/>
      <c r="O2828" s="132"/>
      <c r="P2828" s="134" t="str">
        <f t="shared" si="622"/>
        <v>nepildyti</v>
      </c>
      <c r="Q2828" s="135" t="str">
        <f t="shared" si="62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16"/>
        <v>0</v>
      </c>
      <c r="BH2828" s="54">
        <f t="shared" si="623"/>
        <v>0</v>
      </c>
      <c r="BI2828" s="54">
        <f t="shared" si="618"/>
        <v>0</v>
      </c>
      <c r="BJ2828" s="54">
        <f t="shared" si="617"/>
        <v>0</v>
      </c>
      <c r="BK2828" s="54">
        <f t="shared" si="619"/>
        <v>0</v>
      </c>
      <c r="BL2828" s="54">
        <f t="shared" si="624"/>
        <v>0</v>
      </c>
      <c r="BM2828" s="54">
        <f t="shared" si="625"/>
        <v>0</v>
      </c>
      <c r="BN2828" s="54" t="str">
        <f t="shared" si="626"/>
        <v>ne</v>
      </c>
      <c r="BO2828" s="54" t="str">
        <f t="shared" si="627"/>
        <v>ne</v>
      </c>
      <c r="BP2828" s="54" t="str">
        <f t="shared" si="627"/>
        <v>ne</v>
      </c>
      <c r="BQ2828" s="54" t="str">
        <f t="shared" si="628"/>
        <v>ne</v>
      </c>
      <c r="BR2828" s="54" t="str">
        <f t="shared" si="629"/>
        <v>ne</v>
      </c>
      <c r="BS2828" s="54" t="str">
        <f t="shared" si="620"/>
        <v>ne</v>
      </c>
    </row>
    <row r="2829" spans="2:71" x14ac:dyDescent="0.2">
      <c r="B2829" s="54" t="e">
        <f>VLOOKUP(E2829,'VPS1'!$J$10:$J$29,1,FALSE)</f>
        <v>#N/A</v>
      </c>
      <c r="C2829" s="131" t="str">
        <f t="shared" si="621"/>
        <v/>
      </c>
      <c r="D2829" s="132"/>
      <c r="E2829" s="132"/>
      <c r="F2829" s="55"/>
      <c r="G2829" s="132"/>
      <c r="H2829" s="132"/>
      <c r="I2829" s="132"/>
      <c r="J2829" s="132"/>
      <c r="K2829" s="132"/>
      <c r="L2829" s="133"/>
      <c r="M2829" s="134"/>
      <c r="N2829" s="132"/>
      <c r="O2829" s="132"/>
      <c r="P2829" s="134" t="str">
        <f t="shared" si="622"/>
        <v>nepildyti</v>
      </c>
      <c r="Q2829" s="135" t="str">
        <f t="shared" si="62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16"/>
        <v>0</v>
      </c>
      <c r="BH2829" s="54">
        <f t="shared" si="623"/>
        <v>0</v>
      </c>
      <c r="BI2829" s="54">
        <f t="shared" si="618"/>
        <v>0</v>
      </c>
      <c r="BJ2829" s="54">
        <f t="shared" si="617"/>
        <v>0</v>
      </c>
      <c r="BK2829" s="54">
        <f t="shared" si="619"/>
        <v>0</v>
      </c>
      <c r="BL2829" s="54">
        <f t="shared" si="624"/>
        <v>0</v>
      </c>
      <c r="BM2829" s="54">
        <f t="shared" si="625"/>
        <v>0</v>
      </c>
      <c r="BN2829" s="54" t="str">
        <f t="shared" si="626"/>
        <v>ne</v>
      </c>
      <c r="BO2829" s="54" t="str">
        <f t="shared" si="627"/>
        <v>ne</v>
      </c>
      <c r="BP2829" s="54" t="str">
        <f t="shared" si="627"/>
        <v>ne</v>
      </c>
      <c r="BQ2829" s="54" t="str">
        <f t="shared" si="628"/>
        <v>ne</v>
      </c>
      <c r="BR2829" s="54" t="str">
        <f t="shared" si="629"/>
        <v>ne</v>
      </c>
      <c r="BS2829" s="54" t="str">
        <f t="shared" si="620"/>
        <v>ne</v>
      </c>
    </row>
    <row r="2830" spans="2:71" x14ac:dyDescent="0.2">
      <c r="B2830" s="54" t="e">
        <f>VLOOKUP(E2830,'VPS1'!$J$10:$J$29,1,FALSE)</f>
        <v>#N/A</v>
      </c>
      <c r="C2830" s="131" t="str">
        <f t="shared" si="621"/>
        <v/>
      </c>
      <c r="D2830" s="132"/>
      <c r="E2830" s="132"/>
      <c r="F2830" s="55"/>
      <c r="G2830" s="132"/>
      <c r="H2830" s="132"/>
      <c r="I2830" s="132"/>
      <c r="J2830" s="132"/>
      <c r="K2830" s="132"/>
      <c r="L2830" s="133"/>
      <c r="M2830" s="134"/>
      <c r="N2830" s="132"/>
      <c r="O2830" s="132"/>
      <c r="P2830" s="134" t="str">
        <f t="shared" si="622"/>
        <v>nepildyti</v>
      </c>
      <c r="Q2830" s="135" t="str">
        <f t="shared" si="62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16"/>
        <v>0</v>
      </c>
      <c r="BH2830" s="54">
        <f t="shared" si="623"/>
        <v>0</v>
      </c>
      <c r="BI2830" s="54">
        <f t="shared" si="618"/>
        <v>0</v>
      </c>
      <c r="BJ2830" s="54">
        <f t="shared" si="617"/>
        <v>0</v>
      </c>
      <c r="BK2830" s="54">
        <f t="shared" si="619"/>
        <v>0</v>
      </c>
      <c r="BL2830" s="54">
        <f t="shared" si="624"/>
        <v>0</v>
      </c>
      <c r="BM2830" s="54">
        <f t="shared" si="625"/>
        <v>0</v>
      </c>
      <c r="BN2830" s="54" t="str">
        <f t="shared" si="626"/>
        <v>ne</v>
      </c>
      <c r="BO2830" s="54" t="str">
        <f t="shared" si="627"/>
        <v>ne</v>
      </c>
      <c r="BP2830" s="54" t="str">
        <f t="shared" si="627"/>
        <v>ne</v>
      </c>
      <c r="BQ2830" s="54" t="str">
        <f t="shared" si="628"/>
        <v>ne</v>
      </c>
      <c r="BR2830" s="54" t="str">
        <f t="shared" si="629"/>
        <v>ne</v>
      </c>
      <c r="BS2830" s="54" t="str">
        <f t="shared" si="620"/>
        <v>ne</v>
      </c>
    </row>
    <row r="2831" spans="2:71" x14ac:dyDescent="0.2">
      <c r="B2831" s="54" t="e">
        <f>VLOOKUP(E2831,'VPS1'!$J$10:$J$29,1,FALSE)</f>
        <v>#N/A</v>
      </c>
      <c r="C2831" s="131" t="str">
        <f t="shared" si="621"/>
        <v/>
      </c>
      <c r="D2831" s="132"/>
      <c r="E2831" s="132"/>
      <c r="F2831" s="55"/>
      <c r="G2831" s="132"/>
      <c r="H2831" s="132"/>
      <c r="I2831" s="132"/>
      <c r="J2831" s="132"/>
      <c r="K2831" s="132"/>
      <c r="L2831" s="133"/>
      <c r="M2831" s="134"/>
      <c r="N2831" s="132"/>
      <c r="O2831" s="132"/>
      <c r="P2831" s="134" t="str">
        <f t="shared" si="622"/>
        <v>nepildyti</v>
      </c>
      <c r="Q2831" s="135" t="str">
        <f t="shared" si="62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16"/>
        <v>0</v>
      </c>
      <c r="BH2831" s="54">
        <f t="shared" si="623"/>
        <v>0</v>
      </c>
      <c r="BI2831" s="54">
        <f t="shared" si="618"/>
        <v>0</v>
      </c>
      <c r="BJ2831" s="54">
        <f t="shared" si="617"/>
        <v>0</v>
      </c>
      <c r="BK2831" s="54">
        <f t="shared" si="619"/>
        <v>0</v>
      </c>
      <c r="BL2831" s="54">
        <f t="shared" si="624"/>
        <v>0</v>
      </c>
      <c r="BM2831" s="54">
        <f t="shared" si="625"/>
        <v>0</v>
      </c>
      <c r="BN2831" s="54" t="str">
        <f t="shared" si="626"/>
        <v>ne</v>
      </c>
      <c r="BO2831" s="54" t="str">
        <f t="shared" si="627"/>
        <v>ne</v>
      </c>
      <c r="BP2831" s="54" t="str">
        <f t="shared" si="627"/>
        <v>ne</v>
      </c>
      <c r="BQ2831" s="54" t="str">
        <f t="shared" si="628"/>
        <v>ne</v>
      </c>
      <c r="BR2831" s="54" t="str">
        <f t="shared" si="629"/>
        <v>ne</v>
      </c>
      <c r="BS2831" s="54" t="str">
        <f t="shared" si="620"/>
        <v>ne</v>
      </c>
    </row>
    <row r="2832" spans="2:71" x14ac:dyDescent="0.2">
      <c r="B2832" s="54" t="e">
        <f>VLOOKUP(E2832,'VPS1'!$J$10:$J$29,1,FALSE)</f>
        <v>#N/A</v>
      </c>
      <c r="C2832" s="131" t="str">
        <f t="shared" si="621"/>
        <v/>
      </c>
      <c r="D2832" s="132"/>
      <c r="E2832" s="132"/>
      <c r="F2832" s="55"/>
      <c r="G2832" s="132"/>
      <c r="H2832" s="132"/>
      <c r="I2832" s="132"/>
      <c r="J2832" s="132"/>
      <c r="K2832" s="132"/>
      <c r="L2832" s="133"/>
      <c r="M2832" s="134"/>
      <c r="N2832" s="132"/>
      <c r="O2832" s="132"/>
      <c r="P2832" s="134" t="str">
        <f t="shared" si="622"/>
        <v>nepildyti</v>
      </c>
      <c r="Q2832" s="135" t="str">
        <f t="shared" si="62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16"/>
        <v>0</v>
      </c>
      <c r="BH2832" s="54">
        <f t="shared" si="623"/>
        <v>0</v>
      </c>
      <c r="BI2832" s="54">
        <f t="shared" si="618"/>
        <v>0</v>
      </c>
      <c r="BJ2832" s="54">
        <f t="shared" si="617"/>
        <v>0</v>
      </c>
      <c r="BK2832" s="54">
        <f t="shared" si="619"/>
        <v>0</v>
      </c>
      <c r="BL2832" s="54">
        <f t="shared" si="624"/>
        <v>0</v>
      </c>
      <c r="BM2832" s="54">
        <f t="shared" si="625"/>
        <v>0</v>
      </c>
      <c r="BN2832" s="54" t="str">
        <f t="shared" si="626"/>
        <v>ne</v>
      </c>
      <c r="BO2832" s="54" t="str">
        <f t="shared" si="627"/>
        <v>ne</v>
      </c>
      <c r="BP2832" s="54" t="str">
        <f t="shared" si="627"/>
        <v>ne</v>
      </c>
      <c r="BQ2832" s="54" t="str">
        <f t="shared" si="628"/>
        <v>ne</v>
      </c>
      <c r="BR2832" s="54" t="str">
        <f t="shared" si="629"/>
        <v>ne</v>
      </c>
      <c r="BS2832" s="54" t="str">
        <f t="shared" si="620"/>
        <v>ne</v>
      </c>
    </row>
    <row r="2833" spans="2:71" x14ac:dyDescent="0.2">
      <c r="B2833" s="54" t="e">
        <f>VLOOKUP(E2833,'VPS1'!$J$10:$J$29,1,FALSE)</f>
        <v>#N/A</v>
      </c>
      <c r="C2833" s="131" t="str">
        <f t="shared" si="621"/>
        <v/>
      </c>
      <c r="D2833" s="132"/>
      <c r="E2833" s="132"/>
      <c r="F2833" s="55"/>
      <c r="G2833" s="132"/>
      <c r="H2833" s="132"/>
      <c r="I2833" s="132"/>
      <c r="J2833" s="132"/>
      <c r="K2833" s="132"/>
      <c r="L2833" s="133"/>
      <c r="M2833" s="134"/>
      <c r="N2833" s="132"/>
      <c r="O2833" s="132"/>
      <c r="P2833" s="134" t="str">
        <f t="shared" si="622"/>
        <v>nepildyti</v>
      </c>
      <c r="Q2833" s="135" t="str">
        <f t="shared" si="62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16"/>
        <v>0</v>
      </c>
      <c r="BH2833" s="54">
        <f t="shared" si="623"/>
        <v>0</v>
      </c>
      <c r="BI2833" s="54">
        <f t="shared" si="618"/>
        <v>0</v>
      </c>
      <c r="BJ2833" s="54">
        <f t="shared" si="617"/>
        <v>0</v>
      </c>
      <c r="BK2833" s="54">
        <f t="shared" si="619"/>
        <v>0</v>
      </c>
      <c r="BL2833" s="54">
        <f t="shared" si="624"/>
        <v>0</v>
      </c>
      <c r="BM2833" s="54">
        <f t="shared" si="625"/>
        <v>0</v>
      </c>
      <c r="BN2833" s="54" t="str">
        <f t="shared" si="626"/>
        <v>ne</v>
      </c>
      <c r="BO2833" s="54" t="str">
        <f t="shared" si="627"/>
        <v>ne</v>
      </c>
      <c r="BP2833" s="54" t="str">
        <f t="shared" si="627"/>
        <v>ne</v>
      </c>
      <c r="BQ2833" s="54" t="str">
        <f t="shared" si="628"/>
        <v>ne</v>
      </c>
      <c r="BR2833" s="54" t="str">
        <f t="shared" si="629"/>
        <v>ne</v>
      </c>
      <c r="BS2833" s="54" t="str">
        <f t="shared" si="620"/>
        <v>ne</v>
      </c>
    </row>
    <row r="2834" spans="2:71" x14ac:dyDescent="0.2">
      <c r="B2834" s="54" t="e">
        <f>VLOOKUP(E2834,'VPS1'!$J$10:$J$29,1,FALSE)</f>
        <v>#N/A</v>
      </c>
      <c r="C2834" s="131" t="str">
        <f t="shared" si="621"/>
        <v/>
      </c>
      <c r="D2834" s="132"/>
      <c r="E2834" s="132"/>
      <c r="F2834" s="55"/>
      <c r="G2834" s="132"/>
      <c r="H2834" s="132"/>
      <c r="I2834" s="132"/>
      <c r="J2834" s="132"/>
      <c r="K2834" s="132"/>
      <c r="L2834" s="133"/>
      <c r="M2834" s="134"/>
      <c r="N2834" s="132"/>
      <c r="O2834" s="132"/>
      <c r="P2834" s="134" t="str">
        <f t="shared" si="622"/>
        <v>nepildyti</v>
      </c>
      <c r="Q2834" s="135" t="str">
        <f t="shared" si="62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si="616"/>
        <v>0</v>
      </c>
      <c r="BH2834" s="54">
        <f t="shared" si="623"/>
        <v>0</v>
      </c>
      <c r="BI2834" s="54">
        <f t="shared" si="618"/>
        <v>0</v>
      </c>
      <c r="BJ2834" s="54">
        <f t="shared" si="617"/>
        <v>0</v>
      </c>
      <c r="BK2834" s="54">
        <f t="shared" si="619"/>
        <v>0</v>
      </c>
      <c r="BL2834" s="54">
        <f t="shared" si="624"/>
        <v>0</v>
      </c>
      <c r="BM2834" s="54">
        <f t="shared" si="625"/>
        <v>0</v>
      </c>
      <c r="BN2834" s="54" t="str">
        <f t="shared" si="626"/>
        <v>ne</v>
      </c>
      <c r="BO2834" s="54" t="str">
        <f t="shared" si="627"/>
        <v>ne</v>
      </c>
      <c r="BP2834" s="54" t="str">
        <f t="shared" si="627"/>
        <v>ne</v>
      </c>
      <c r="BQ2834" s="54" t="str">
        <f t="shared" si="628"/>
        <v>ne</v>
      </c>
      <c r="BR2834" s="54" t="str">
        <f t="shared" si="629"/>
        <v>ne</v>
      </c>
      <c r="BS2834" s="54" t="str">
        <f t="shared" si="620"/>
        <v>ne</v>
      </c>
    </row>
    <row r="2835" spans="2:71" x14ac:dyDescent="0.2">
      <c r="B2835" s="54" t="e">
        <f>VLOOKUP(E2835,'VPS1'!$J$10:$J$29,1,FALSE)</f>
        <v>#N/A</v>
      </c>
      <c r="C2835" s="131" t="str">
        <f t="shared" si="621"/>
        <v/>
      </c>
      <c r="D2835" s="132"/>
      <c r="E2835" s="132"/>
      <c r="F2835" s="55"/>
      <c r="G2835" s="132"/>
      <c r="H2835" s="132"/>
      <c r="I2835" s="132"/>
      <c r="J2835" s="132"/>
      <c r="K2835" s="132"/>
      <c r="L2835" s="133"/>
      <c r="M2835" s="134"/>
      <c r="N2835" s="132"/>
      <c r="O2835" s="132"/>
      <c r="P2835" s="134" t="str">
        <f t="shared" si="622"/>
        <v>nepildyti</v>
      </c>
      <c r="Q2835" s="135" t="str">
        <f t="shared" si="62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16"/>
        <v>0</v>
      </c>
      <c r="BH2835" s="54">
        <f t="shared" si="623"/>
        <v>0</v>
      </c>
      <c r="BI2835" s="54">
        <f t="shared" si="618"/>
        <v>0</v>
      </c>
      <c r="BJ2835" s="54">
        <f t="shared" si="617"/>
        <v>0</v>
      </c>
      <c r="BK2835" s="54">
        <f t="shared" si="619"/>
        <v>0</v>
      </c>
      <c r="BL2835" s="54">
        <f t="shared" si="624"/>
        <v>0</v>
      </c>
      <c r="BM2835" s="54">
        <f t="shared" si="625"/>
        <v>0</v>
      </c>
      <c r="BN2835" s="54" t="str">
        <f t="shared" si="626"/>
        <v>ne</v>
      </c>
      <c r="BO2835" s="54" t="str">
        <f t="shared" si="627"/>
        <v>ne</v>
      </c>
      <c r="BP2835" s="54" t="str">
        <f t="shared" si="627"/>
        <v>ne</v>
      </c>
      <c r="BQ2835" s="54" t="str">
        <f t="shared" si="628"/>
        <v>ne</v>
      </c>
      <c r="BR2835" s="54" t="str">
        <f t="shared" si="629"/>
        <v>ne</v>
      </c>
      <c r="BS2835" s="54" t="str">
        <f t="shared" si="620"/>
        <v>ne</v>
      </c>
    </row>
    <row r="2836" spans="2:71" x14ac:dyDescent="0.2">
      <c r="B2836" s="54" t="e">
        <f>VLOOKUP(E2836,'VPS1'!$J$10:$J$29,1,FALSE)</f>
        <v>#N/A</v>
      </c>
      <c r="C2836" s="131" t="str">
        <f t="shared" si="621"/>
        <v/>
      </c>
      <c r="D2836" s="132"/>
      <c r="E2836" s="132"/>
      <c r="F2836" s="55"/>
      <c r="G2836" s="132"/>
      <c r="H2836" s="132"/>
      <c r="I2836" s="132"/>
      <c r="J2836" s="132"/>
      <c r="K2836" s="132"/>
      <c r="L2836" s="133"/>
      <c r="M2836" s="134"/>
      <c r="N2836" s="132"/>
      <c r="O2836" s="132"/>
      <c r="P2836" s="134" t="str">
        <f t="shared" si="622"/>
        <v>nepildyti</v>
      </c>
      <c r="Q2836" s="135" t="str">
        <f t="shared" si="62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16"/>
        <v>0</v>
      </c>
      <c r="BH2836" s="54">
        <f t="shared" si="623"/>
        <v>0</v>
      </c>
      <c r="BI2836" s="54">
        <f t="shared" si="618"/>
        <v>0</v>
      </c>
      <c r="BJ2836" s="54">
        <f t="shared" si="617"/>
        <v>0</v>
      </c>
      <c r="BK2836" s="54">
        <f t="shared" si="619"/>
        <v>0</v>
      </c>
      <c r="BL2836" s="54">
        <f t="shared" si="624"/>
        <v>0</v>
      </c>
      <c r="BM2836" s="54">
        <f t="shared" si="625"/>
        <v>0</v>
      </c>
      <c r="BN2836" s="54" t="str">
        <f t="shared" si="626"/>
        <v>ne</v>
      </c>
      <c r="BO2836" s="54" t="str">
        <f t="shared" si="627"/>
        <v>ne</v>
      </c>
      <c r="BP2836" s="54" t="str">
        <f t="shared" si="627"/>
        <v>ne</v>
      </c>
      <c r="BQ2836" s="54" t="str">
        <f t="shared" si="628"/>
        <v>ne</v>
      </c>
      <c r="BR2836" s="54" t="str">
        <f t="shared" si="629"/>
        <v>ne</v>
      </c>
      <c r="BS2836" s="54" t="str">
        <f t="shared" si="620"/>
        <v>ne</v>
      </c>
    </row>
    <row r="2837" spans="2:71" x14ac:dyDescent="0.2">
      <c r="B2837" s="54" t="e">
        <f>VLOOKUP(E2837,'VPS1'!$J$10:$J$29,1,FALSE)</f>
        <v>#N/A</v>
      </c>
      <c r="C2837" s="131" t="str">
        <f t="shared" si="621"/>
        <v/>
      </c>
      <c r="D2837" s="132"/>
      <c r="E2837" s="132"/>
      <c r="F2837" s="55"/>
      <c r="G2837" s="132"/>
      <c r="H2837" s="132"/>
      <c r="I2837" s="132"/>
      <c r="J2837" s="132"/>
      <c r="K2837" s="132"/>
      <c r="L2837" s="133"/>
      <c r="M2837" s="134"/>
      <c r="N2837" s="132"/>
      <c r="O2837" s="132"/>
      <c r="P2837" s="134" t="str">
        <f t="shared" si="622"/>
        <v>nepildyti</v>
      </c>
      <c r="Q2837" s="135" t="str">
        <f t="shared" si="62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16"/>
        <v>0</v>
      </c>
      <c r="BH2837" s="54">
        <f t="shared" si="623"/>
        <v>0</v>
      </c>
      <c r="BI2837" s="54">
        <f t="shared" si="618"/>
        <v>0</v>
      </c>
      <c r="BJ2837" s="54">
        <f t="shared" si="617"/>
        <v>0</v>
      </c>
      <c r="BK2837" s="54">
        <f t="shared" si="619"/>
        <v>0</v>
      </c>
      <c r="BL2837" s="54">
        <f t="shared" si="624"/>
        <v>0</v>
      </c>
      <c r="BM2837" s="54">
        <f t="shared" si="625"/>
        <v>0</v>
      </c>
      <c r="BN2837" s="54" t="str">
        <f t="shared" si="626"/>
        <v>ne</v>
      </c>
      <c r="BO2837" s="54" t="str">
        <f t="shared" si="627"/>
        <v>ne</v>
      </c>
      <c r="BP2837" s="54" t="str">
        <f t="shared" si="627"/>
        <v>ne</v>
      </c>
      <c r="BQ2837" s="54" t="str">
        <f t="shared" si="628"/>
        <v>ne</v>
      </c>
      <c r="BR2837" s="54" t="str">
        <f t="shared" si="629"/>
        <v>ne</v>
      </c>
      <c r="BS2837" s="54" t="str">
        <f t="shared" si="620"/>
        <v>ne</v>
      </c>
    </row>
    <row r="2838" spans="2:71" x14ac:dyDescent="0.2">
      <c r="B2838" s="54" t="e">
        <f>VLOOKUP(E2838,'VPS1'!$J$10:$J$29,1,FALSE)</f>
        <v>#N/A</v>
      </c>
      <c r="C2838" s="131" t="str">
        <f t="shared" si="621"/>
        <v/>
      </c>
      <c r="D2838" s="132"/>
      <c r="E2838" s="132"/>
      <c r="F2838" s="55"/>
      <c r="G2838" s="132"/>
      <c r="H2838" s="132"/>
      <c r="I2838" s="132"/>
      <c r="J2838" s="132"/>
      <c r="K2838" s="132"/>
      <c r="L2838" s="133"/>
      <c r="M2838" s="134"/>
      <c r="N2838" s="132"/>
      <c r="O2838" s="132"/>
      <c r="P2838" s="134" t="str">
        <f t="shared" si="622"/>
        <v>nepildyti</v>
      </c>
      <c r="Q2838" s="135" t="str">
        <f t="shared" si="62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ref="BG2838:BG2901" si="630">IF($F2838&gt;0,YEAR($F2838),)</f>
        <v>0</v>
      </c>
      <c r="BH2838" s="54">
        <f t="shared" si="623"/>
        <v>0</v>
      </c>
      <c r="BI2838" s="54">
        <f t="shared" si="618"/>
        <v>0</v>
      </c>
      <c r="BJ2838" s="54">
        <f t="shared" ref="BJ2838:BJ2901" si="631">IF($AI2838&gt;0,YEAR($AI2838),)</f>
        <v>0</v>
      </c>
      <c r="BK2838" s="54">
        <f t="shared" si="619"/>
        <v>0</v>
      </c>
      <c r="BL2838" s="54">
        <f t="shared" si="624"/>
        <v>0</v>
      </c>
      <c r="BM2838" s="54">
        <f t="shared" si="625"/>
        <v>0</v>
      </c>
      <c r="BN2838" s="54" t="str">
        <f t="shared" si="626"/>
        <v>ne</v>
      </c>
      <c r="BO2838" s="54" t="str">
        <f t="shared" si="627"/>
        <v>ne</v>
      </c>
      <c r="BP2838" s="54" t="str">
        <f t="shared" si="627"/>
        <v>ne</v>
      </c>
      <c r="BQ2838" s="54" t="str">
        <f t="shared" si="628"/>
        <v>ne</v>
      </c>
      <c r="BR2838" s="54" t="str">
        <f t="shared" si="629"/>
        <v>ne</v>
      </c>
      <c r="BS2838" s="54" t="str">
        <f t="shared" si="620"/>
        <v>ne</v>
      </c>
    </row>
    <row r="2839" spans="2:71" x14ac:dyDescent="0.2">
      <c r="B2839" s="54" t="e">
        <f>VLOOKUP(E2839,'VPS1'!$J$10:$J$29,1,FALSE)</f>
        <v>#N/A</v>
      </c>
      <c r="C2839" s="131" t="str">
        <f t="shared" si="621"/>
        <v/>
      </c>
      <c r="D2839" s="132"/>
      <c r="E2839" s="132"/>
      <c r="F2839" s="55"/>
      <c r="G2839" s="132"/>
      <c r="H2839" s="132"/>
      <c r="I2839" s="132"/>
      <c r="J2839" s="132"/>
      <c r="K2839" s="132"/>
      <c r="L2839" s="133"/>
      <c r="M2839" s="134"/>
      <c r="N2839" s="132"/>
      <c r="O2839" s="132"/>
      <c r="P2839" s="134" t="str">
        <f t="shared" si="622"/>
        <v>nepildyti</v>
      </c>
      <c r="Q2839" s="135" t="str">
        <f t="shared" si="62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si="630"/>
        <v>0</v>
      </c>
      <c r="BH2839" s="54">
        <f t="shared" si="623"/>
        <v>0</v>
      </c>
      <c r="BI2839" s="54">
        <f t="shared" si="618"/>
        <v>0</v>
      </c>
      <c r="BJ2839" s="54">
        <f t="shared" si="631"/>
        <v>0</v>
      </c>
      <c r="BK2839" s="54">
        <f t="shared" si="619"/>
        <v>0</v>
      </c>
      <c r="BL2839" s="54">
        <f t="shared" si="624"/>
        <v>0</v>
      </c>
      <c r="BM2839" s="54">
        <f t="shared" si="625"/>
        <v>0</v>
      </c>
      <c r="BN2839" s="54" t="str">
        <f t="shared" si="626"/>
        <v>ne</v>
      </c>
      <c r="BO2839" s="54" t="str">
        <f t="shared" si="627"/>
        <v>ne</v>
      </c>
      <c r="BP2839" s="54" t="str">
        <f t="shared" si="627"/>
        <v>ne</v>
      </c>
      <c r="BQ2839" s="54" t="str">
        <f t="shared" si="628"/>
        <v>ne</v>
      </c>
      <c r="BR2839" s="54" t="str">
        <f t="shared" si="629"/>
        <v>ne</v>
      </c>
      <c r="BS2839" s="54" t="str">
        <f t="shared" si="620"/>
        <v>ne</v>
      </c>
    </row>
    <row r="2840" spans="2:71" x14ac:dyDescent="0.2">
      <c r="B2840" s="54" t="e">
        <f>VLOOKUP(E2840,'VPS1'!$J$10:$J$29,1,FALSE)</f>
        <v>#N/A</v>
      </c>
      <c r="C2840" s="131" t="str">
        <f t="shared" si="621"/>
        <v/>
      </c>
      <c r="D2840" s="132"/>
      <c r="E2840" s="132"/>
      <c r="F2840" s="55"/>
      <c r="G2840" s="132"/>
      <c r="H2840" s="132"/>
      <c r="I2840" s="132"/>
      <c r="J2840" s="132"/>
      <c r="K2840" s="132"/>
      <c r="L2840" s="133"/>
      <c r="M2840" s="134"/>
      <c r="N2840" s="132"/>
      <c r="O2840" s="132"/>
      <c r="P2840" s="134" t="str">
        <f t="shared" si="622"/>
        <v>nepildyti</v>
      </c>
      <c r="Q2840" s="135" t="str">
        <f t="shared" si="62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30"/>
        <v>0</v>
      </c>
      <c r="BH2840" s="54">
        <f t="shared" si="623"/>
        <v>0</v>
      </c>
      <c r="BI2840" s="54">
        <f t="shared" si="618"/>
        <v>0</v>
      </c>
      <c r="BJ2840" s="54">
        <f t="shared" si="631"/>
        <v>0</v>
      </c>
      <c r="BK2840" s="54">
        <f t="shared" si="619"/>
        <v>0</v>
      </c>
      <c r="BL2840" s="54">
        <f t="shared" si="624"/>
        <v>0</v>
      </c>
      <c r="BM2840" s="54">
        <f t="shared" si="625"/>
        <v>0</v>
      </c>
      <c r="BN2840" s="54" t="str">
        <f t="shared" si="626"/>
        <v>ne</v>
      </c>
      <c r="BO2840" s="54" t="str">
        <f t="shared" si="627"/>
        <v>ne</v>
      </c>
      <c r="BP2840" s="54" t="str">
        <f t="shared" si="627"/>
        <v>ne</v>
      </c>
      <c r="BQ2840" s="54" t="str">
        <f t="shared" si="628"/>
        <v>ne</v>
      </c>
      <c r="BR2840" s="54" t="str">
        <f t="shared" si="629"/>
        <v>ne</v>
      </c>
      <c r="BS2840" s="54" t="str">
        <f t="shared" si="620"/>
        <v>ne</v>
      </c>
    </row>
    <row r="2841" spans="2:71" x14ac:dyDescent="0.2">
      <c r="B2841" s="54" t="e">
        <f>VLOOKUP(E2841,'VPS1'!$J$10:$J$29,1,FALSE)</f>
        <v>#N/A</v>
      </c>
      <c r="C2841" s="131" t="str">
        <f t="shared" si="621"/>
        <v/>
      </c>
      <c r="D2841" s="132"/>
      <c r="E2841" s="132"/>
      <c r="F2841" s="55"/>
      <c r="G2841" s="132"/>
      <c r="H2841" s="132"/>
      <c r="I2841" s="132"/>
      <c r="J2841" s="132"/>
      <c r="K2841" s="132"/>
      <c r="L2841" s="133"/>
      <c r="M2841" s="134"/>
      <c r="N2841" s="132"/>
      <c r="O2841" s="132"/>
      <c r="P2841" s="134" t="str">
        <f t="shared" si="622"/>
        <v>nepildyti</v>
      </c>
      <c r="Q2841" s="135" t="str">
        <f t="shared" si="62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30"/>
        <v>0</v>
      </c>
      <c r="BH2841" s="54">
        <f t="shared" si="623"/>
        <v>0</v>
      </c>
      <c r="BI2841" s="54">
        <f t="shared" si="618"/>
        <v>0</v>
      </c>
      <c r="BJ2841" s="54">
        <f t="shared" si="631"/>
        <v>0</v>
      </c>
      <c r="BK2841" s="54">
        <f t="shared" si="619"/>
        <v>0</v>
      </c>
      <c r="BL2841" s="54">
        <f t="shared" si="624"/>
        <v>0</v>
      </c>
      <c r="BM2841" s="54">
        <f t="shared" si="625"/>
        <v>0</v>
      </c>
      <c r="BN2841" s="54" t="str">
        <f t="shared" si="626"/>
        <v>ne</v>
      </c>
      <c r="BO2841" s="54" t="str">
        <f t="shared" si="627"/>
        <v>ne</v>
      </c>
      <c r="BP2841" s="54" t="str">
        <f t="shared" si="627"/>
        <v>ne</v>
      </c>
      <c r="BQ2841" s="54" t="str">
        <f t="shared" si="628"/>
        <v>ne</v>
      </c>
      <c r="BR2841" s="54" t="str">
        <f t="shared" si="629"/>
        <v>ne</v>
      </c>
      <c r="BS2841" s="54" t="str">
        <f t="shared" si="620"/>
        <v>ne</v>
      </c>
    </row>
    <row r="2842" spans="2:71" x14ac:dyDescent="0.2">
      <c r="B2842" s="54" t="e">
        <f>VLOOKUP(E2842,'VPS1'!$J$10:$J$29,1,FALSE)</f>
        <v>#N/A</v>
      </c>
      <c r="C2842" s="131" t="str">
        <f t="shared" si="621"/>
        <v/>
      </c>
      <c r="D2842" s="132"/>
      <c r="E2842" s="132"/>
      <c r="F2842" s="55"/>
      <c r="G2842" s="132"/>
      <c r="H2842" s="132"/>
      <c r="I2842" s="132"/>
      <c r="J2842" s="132"/>
      <c r="K2842" s="132"/>
      <c r="L2842" s="133"/>
      <c r="M2842" s="134"/>
      <c r="N2842" s="132"/>
      <c r="O2842" s="132"/>
      <c r="P2842" s="134" t="str">
        <f t="shared" si="622"/>
        <v>nepildyti</v>
      </c>
      <c r="Q2842" s="135" t="str">
        <f t="shared" si="62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30"/>
        <v>0</v>
      </c>
      <c r="BH2842" s="54">
        <f t="shared" si="623"/>
        <v>0</v>
      </c>
      <c r="BI2842" s="54">
        <f t="shared" si="618"/>
        <v>0</v>
      </c>
      <c r="BJ2842" s="54">
        <f t="shared" si="631"/>
        <v>0</v>
      </c>
      <c r="BK2842" s="54">
        <f t="shared" si="619"/>
        <v>0</v>
      </c>
      <c r="BL2842" s="54">
        <f t="shared" si="624"/>
        <v>0</v>
      </c>
      <c r="BM2842" s="54">
        <f t="shared" si="625"/>
        <v>0</v>
      </c>
      <c r="BN2842" s="54" t="str">
        <f t="shared" si="626"/>
        <v>ne</v>
      </c>
      <c r="BO2842" s="54" t="str">
        <f t="shared" si="627"/>
        <v>ne</v>
      </c>
      <c r="BP2842" s="54" t="str">
        <f t="shared" si="627"/>
        <v>ne</v>
      </c>
      <c r="BQ2842" s="54" t="str">
        <f t="shared" si="628"/>
        <v>ne</v>
      </c>
      <c r="BR2842" s="54" t="str">
        <f t="shared" si="629"/>
        <v>ne</v>
      </c>
      <c r="BS2842" s="54" t="str">
        <f t="shared" si="620"/>
        <v>ne</v>
      </c>
    </row>
    <row r="2843" spans="2:71" x14ac:dyDescent="0.2">
      <c r="B2843" s="54" t="e">
        <f>VLOOKUP(E2843,'VPS1'!$J$10:$J$29,1,FALSE)</f>
        <v>#N/A</v>
      </c>
      <c r="C2843" s="131" t="str">
        <f t="shared" si="621"/>
        <v/>
      </c>
      <c r="D2843" s="132"/>
      <c r="E2843" s="132"/>
      <c r="F2843" s="55"/>
      <c r="G2843" s="132"/>
      <c r="H2843" s="132"/>
      <c r="I2843" s="132"/>
      <c r="J2843" s="132"/>
      <c r="K2843" s="132"/>
      <c r="L2843" s="133"/>
      <c r="M2843" s="134"/>
      <c r="N2843" s="132"/>
      <c r="O2843" s="132"/>
      <c r="P2843" s="134" t="str">
        <f t="shared" si="622"/>
        <v>nepildyti</v>
      </c>
      <c r="Q2843" s="135" t="str">
        <f t="shared" si="62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30"/>
        <v>0</v>
      </c>
      <c r="BH2843" s="54">
        <f t="shared" si="623"/>
        <v>0</v>
      </c>
      <c r="BI2843" s="54">
        <f t="shared" si="618"/>
        <v>0</v>
      </c>
      <c r="BJ2843" s="54">
        <f t="shared" si="631"/>
        <v>0</v>
      </c>
      <c r="BK2843" s="54">
        <f t="shared" si="619"/>
        <v>0</v>
      </c>
      <c r="BL2843" s="54">
        <f t="shared" si="624"/>
        <v>0</v>
      </c>
      <c r="BM2843" s="54">
        <f t="shared" si="625"/>
        <v>0</v>
      </c>
      <c r="BN2843" s="54" t="str">
        <f t="shared" si="626"/>
        <v>ne</v>
      </c>
      <c r="BO2843" s="54" t="str">
        <f t="shared" si="627"/>
        <v>ne</v>
      </c>
      <c r="BP2843" s="54" t="str">
        <f t="shared" si="627"/>
        <v>ne</v>
      </c>
      <c r="BQ2843" s="54" t="str">
        <f t="shared" si="628"/>
        <v>ne</v>
      </c>
      <c r="BR2843" s="54" t="str">
        <f t="shared" si="629"/>
        <v>ne</v>
      </c>
      <c r="BS2843" s="54" t="str">
        <f t="shared" si="620"/>
        <v>ne</v>
      </c>
    </row>
    <row r="2844" spans="2:71" x14ac:dyDescent="0.2">
      <c r="B2844" s="54" t="e">
        <f>VLOOKUP(E2844,'VPS1'!$J$10:$J$29,1,FALSE)</f>
        <v>#N/A</v>
      </c>
      <c r="C2844" s="131" t="str">
        <f t="shared" si="621"/>
        <v/>
      </c>
      <c r="D2844" s="132"/>
      <c r="E2844" s="132"/>
      <c r="F2844" s="55"/>
      <c r="G2844" s="132"/>
      <c r="H2844" s="132"/>
      <c r="I2844" s="132"/>
      <c r="J2844" s="132"/>
      <c r="K2844" s="132"/>
      <c r="L2844" s="133"/>
      <c r="M2844" s="134"/>
      <c r="N2844" s="132"/>
      <c r="O2844" s="132"/>
      <c r="P2844" s="134" t="str">
        <f t="shared" si="622"/>
        <v>nepildyti</v>
      </c>
      <c r="Q2844" s="135" t="str">
        <f t="shared" si="62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30"/>
        <v>0</v>
      </c>
      <c r="BH2844" s="54">
        <f t="shared" si="623"/>
        <v>0</v>
      </c>
      <c r="BI2844" s="54">
        <f t="shared" si="618"/>
        <v>0</v>
      </c>
      <c r="BJ2844" s="54">
        <f t="shared" si="631"/>
        <v>0</v>
      </c>
      <c r="BK2844" s="54">
        <f t="shared" si="619"/>
        <v>0</v>
      </c>
      <c r="BL2844" s="54">
        <f t="shared" si="624"/>
        <v>0</v>
      </c>
      <c r="BM2844" s="54">
        <f t="shared" si="625"/>
        <v>0</v>
      </c>
      <c r="BN2844" s="54" t="str">
        <f t="shared" si="626"/>
        <v>ne</v>
      </c>
      <c r="BO2844" s="54" t="str">
        <f t="shared" si="627"/>
        <v>ne</v>
      </c>
      <c r="BP2844" s="54" t="str">
        <f t="shared" si="627"/>
        <v>ne</v>
      </c>
      <c r="BQ2844" s="54" t="str">
        <f t="shared" si="628"/>
        <v>ne</v>
      </c>
      <c r="BR2844" s="54" t="str">
        <f t="shared" si="629"/>
        <v>ne</v>
      </c>
      <c r="BS2844" s="54" t="str">
        <f t="shared" si="620"/>
        <v>ne</v>
      </c>
    </row>
    <row r="2845" spans="2:71" x14ac:dyDescent="0.2">
      <c r="B2845" s="54" t="e">
        <f>VLOOKUP(E2845,'VPS1'!$J$10:$J$29,1,FALSE)</f>
        <v>#N/A</v>
      </c>
      <c r="C2845" s="131" t="str">
        <f t="shared" si="621"/>
        <v/>
      </c>
      <c r="D2845" s="132"/>
      <c r="E2845" s="132"/>
      <c r="F2845" s="55"/>
      <c r="G2845" s="132"/>
      <c r="H2845" s="132"/>
      <c r="I2845" s="132"/>
      <c r="J2845" s="132"/>
      <c r="K2845" s="132"/>
      <c r="L2845" s="133"/>
      <c r="M2845" s="134"/>
      <c r="N2845" s="132"/>
      <c r="O2845" s="132"/>
      <c r="P2845" s="134" t="str">
        <f t="shared" si="622"/>
        <v>nepildyti</v>
      </c>
      <c r="Q2845" s="135" t="str">
        <f t="shared" si="62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30"/>
        <v>0</v>
      </c>
      <c r="BH2845" s="54">
        <f t="shared" si="623"/>
        <v>0</v>
      </c>
      <c r="BI2845" s="54">
        <f t="shared" si="618"/>
        <v>0</v>
      </c>
      <c r="BJ2845" s="54">
        <f t="shared" si="631"/>
        <v>0</v>
      </c>
      <c r="BK2845" s="54">
        <f t="shared" si="619"/>
        <v>0</v>
      </c>
      <c r="BL2845" s="54">
        <f t="shared" si="624"/>
        <v>0</v>
      </c>
      <c r="BM2845" s="54">
        <f t="shared" si="625"/>
        <v>0</v>
      </c>
      <c r="BN2845" s="54" t="str">
        <f t="shared" si="626"/>
        <v>ne</v>
      </c>
      <c r="BO2845" s="54" t="str">
        <f t="shared" si="627"/>
        <v>ne</v>
      </c>
      <c r="BP2845" s="54" t="str">
        <f t="shared" si="627"/>
        <v>ne</v>
      </c>
      <c r="BQ2845" s="54" t="str">
        <f t="shared" si="628"/>
        <v>ne</v>
      </c>
      <c r="BR2845" s="54" t="str">
        <f t="shared" si="629"/>
        <v>ne</v>
      </c>
      <c r="BS2845" s="54" t="str">
        <f t="shared" si="620"/>
        <v>ne</v>
      </c>
    </row>
    <row r="2846" spans="2:71" x14ac:dyDescent="0.2">
      <c r="B2846" s="54" t="e">
        <f>VLOOKUP(E2846,'VPS1'!$J$10:$J$29,1,FALSE)</f>
        <v>#N/A</v>
      </c>
      <c r="C2846" s="131" t="str">
        <f t="shared" si="621"/>
        <v/>
      </c>
      <c r="D2846" s="132"/>
      <c r="E2846" s="132"/>
      <c r="F2846" s="55"/>
      <c r="G2846" s="132"/>
      <c r="H2846" s="132"/>
      <c r="I2846" s="132"/>
      <c r="J2846" s="132"/>
      <c r="K2846" s="132"/>
      <c r="L2846" s="133"/>
      <c r="M2846" s="134"/>
      <c r="N2846" s="132"/>
      <c r="O2846" s="132"/>
      <c r="P2846" s="134" t="str">
        <f t="shared" si="622"/>
        <v>nepildyti</v>
      </c>
      <c r="Q2846" s="135" t="str">
        <f t="shared" si="62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30"/>
        <v>0</v>
      </c>
      <c r="BH2846" s="54">
        <f t="shared" si="623"/>
        <v>0</v>
      </c>
      <c r="BI2846" s="54">
        <f t="shared" si="618"/>
        <v>0</v>
      </c>
      <c r="BJ2846" s="54">
        <f t="shared" si="631"/>
        <v>0</v>
      </c>
      <c r="BK2846" s="54">
        <f t="shared" si="619"/>
        <v>0</v>
      </c>
      <c r="BL2846" s="54">
        <f t="shared" si="624"/>
        <v>0</v>
      </c>
      <c r="BM2846" s="54">
        <f t="shared" si="625"/>
        <v>0</v>
      </c>
      <c r="BN2846" s="54" t="str">
        <f t="shared" si="626"/>
        <v>ne</v>
      </c>
      <c r="BO2846" s="54" t="str">
        <f t="shared" si="627"/>
        <v>ne</v>
      </c>
      <c r="BP2846" s="54" t="str">
        <f t="shared" si="627"/>
        <v>ne</v>
      </c>
      <c r="BQ2846" s="54" t="str">
        <f t="shared" si="628"/>
        <v>ne</v>
      </c>
      <c r="BR2846" s="54" t="str">
        <f t="shared" si="629"/>
        <v>ne</v>
      </c>
      <c r="BS2846" s="54" t="str">
        <f t="shared" si="620"/>
        <v>ne</v>
      </c>
    </row>
    <row r="2847" spans="2:71" x14ac:dyDescent="0.2">
      <c r="B2847" s="54" t="e">
        <f>VLOOKUP(E2847,'VPS1'!$J$10:$J$29,1,FALSE)</f>
        <v>#N/A</v>
      </c>
      <c r="C2847" s="131" t="str">
        <f t="shared" si="621"/>
        <v/>
      </c>
      <c r="D2847" s="132"/>
      <c r="E2847" s="132"/>
      <c r="F2847" s="55"/>
      <c r="G2847" s="132"/>
      <c r="H2847" s="132"/>
      <c r="I2847" s="132"/>
      <c r="J2847" s="132"/>
      <c r="K2847" s="132"/>
      <c r="L2847" s="133"/>
      <c r="M2847" s="134"/>
      <c r="N2847" s="132"/>
      <c r="O2847" s="132"/>
      <c r="P2847" s="134" t="str">
        <f t="shared" si="622"/>
        <v>nepildyti</v>
      </c>
      <c r="Q2847" s="135" t="str">
        <f t="shared" si="62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30"/>
        <v>0</v>
      </c>
      <c r="BH2847" s="54">
        <f t="shared" si="623"/>
        <v>0</v>
      </c>
      <c r="BI2847" s="54">
        <f t="shared" si="618"/>
        <v>0</v>
      </c>
      <c r="BJ2847" s="54">
        <f t="shared" si="631"/>
        <v>0</v>
      </c>
      <c r="BK2847" s="54">
        <f t="shared" si="619"/>
        <v>0</v>
      </c>
      <c r="BL2847" s="54">
        <f t="shared" si="624"/>
        <v>0</v>
      </c>
      <c r="BM2847" s="54">
        <f t="shared" si="625"/>
        <v>0</v>
      </c>
      <c r="BN2847" s="54" t="str">
        <f t="shared" si="626"/>
        <v>ne</v>
      </c>
      <c r="BO2847" s="54" t="str">
        <f t="shared" si="627"/>
        <v>ne</v>
      </c>
      <c r="BP2847" s="54" t="str">
        <f t="shared" si="627"/>
        <v>ne</v>
      </c>
      <c r="BQ2847" s="54" t="str">
        <f t="shared" si="628"/>
        <v>ne</v>
      </c>
      <c r="BR2847" s="54" t="str">
        <f t="shared" si="629"/>
        <v>ne</v>
      </c>
      <c r="BS2847" s="54" t="str">
        <f t="shared" si="620"/>
        <v>ne</v>
      </c>
    </row>
    <row r="2848" spans="2:71" x14ac:dyDescent="0.2">
      <c r="B2848" s="54" t="e">
        <f>VLOOKUP(E2848,'VPS1'!$J$10:$J$29,1,FALSE)</f>
        <v>#N/A</v>
      </c>
      <c r="C2848" s="131" t="str">
        <f t="shared" si="621"/>
        <v/>
      </c>
      <c r="D2848" s="132"/>
      <c r="E2848" s="132"/>
      <c r="F2848" s="55"/>
      <c r="G2848" s="132"/>
      <c r="H2848" s="132"/>
      <c r="I2848" s="132"/>
      <c r="J2848" s="132"/>
      <c r="K2848" s="132"/>
      <c r="L2848" s="133"/>
      <c r="M2848" s="134"/>
      <c r="N2848" s="132"/>
      <c r="O2848" s="132"/>
      <c r="P2848" s="134" t="str">
        <f t="shared" si="622"/>
        <v>nepildyti</v>
      </c>
      <c r="Q2848" s="135" t="str">
        <f t="shared" si="62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30"/>
        <v>0</v>
      </c>
      <c r="BH2848" s="54">
        <f t="shared" si="623"/>
        <v>0</v>
      </c>
      <c r="BI2848" s="54">
        <f t="shared" si="618"/>
        <v>0</v>
      </c>
      <c r="BJ2848" s="54">
        <f t="shared" si="631"/>
        <v>0</v>
      </c>
      <c r="BK2848" s="54">
        <f t="shared" si="619"/>
        <v>0</v>
      </c>
      <c r="BL2848" s="54">
        <f t="shared" si="624"/>
        <v>0</v>
      </c>
      <c r="BM2848" s="54">
        <f t="shared" si="625"/>
        <v>0</v>
      </c>
      <c r="BN2848" s="54" t="str">
        <f t="shared" si="626"/>
        <v>ne</v>
      </c>
      <c r="BO2848" s="54" t="str">
        <f t="shared" si="627"/>
        <v>ne</v>
      </c>
      <c r="BP2848" s="54" t="str">
        <f t="shared" si="627"/>
        <v>ne</v>
      </c>
      <c r="BQ2848" s="54" t="str">
        <f t="shared" si="628"/>
        <v>ne</v>
      </c>
      <c r="BR2848" s="54" t="str">
        <f t="shared" si="629"/>
        <v>ne</v>
      </c>
      <c r="BS2848" s="54" t="str">
        <f t="shared" si="620"/>
        <v>ne</v>
      </c>
    </row>
    <row r="2849" spans="2:71" x14ac:dyDescent="0.2">
      <c r="B2849" s="54" t="e">
        <f>VLOOKUP(E2849,'VPS1'!$J$10:$J$29,1,FALSE)</f>
        <v>#N/A</v>
      </c>
      <c r="C2849" s="131" t="str">
        <f t="shared" si="621"/>
        <v/>
      </c>
      <c r="D2849" s="132"/>
      <c r="E2849" s="132"/>
      <c r="F2849" s="55"/>
      <c r="G2849" s="132"/>
      <c r="H2849" s="132"/>
      <c r="I2849" s="132"/>
      <c r="J2849" s="132"/>
      <c r="K2849" s="132"/>
      <c r="L2849" s="133"/>
      <c r="M2849" s="134"/>
      <c r="N2849" s="132"/>
      <c r="O2849" s="132"/>
      <c r="P2849" s="134" t="str">
        <f t="shared" si="622"/>
        <v>nepildyti</v>
      </c>
      <c r="Q2849" s="135" t="str">
        <f t="shared" si="62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30"/>
        <v>0</v>
      </c>
      <c r="BH2849" s="54">
        <f t="shared" si="623"/>
        <v>0</v>
      </c>
      <c r="BI2849" s="54">
        <f t="shared" si="618"/>
        <v>0</v>
      </c>
      <c r="BJ2849" s="54">
        <f t="shared" si="631"/>
        <v>0</v>
      </c>
      <c r="BK2849" s="54">
        <f t="shared" si="619"/>
        <v>0</v>
      </c>
      <c r="BL2849" s="54">
        <f t="shared" si="624"/>
        <v>0</v>
      </c>
      <c r="BM2849" s="54">
        <f t="shared" si="625"/>
        <v>0</v>
      </c>
      <c r="BN2849" s="54" t="str">
        <f t="shared" si="626"/>
        <v>ne</v>
      </c>
      <c r="BO2849" s="54" t="str">
        <f t="shared" si="627"/>
        <v>ne</v>
      </c>
      <c r="BP2849" s="54" t="str">
        <f t="shared" si="627"/>
        <v>ne</v>
      </c>
      <c r="BQ2849" s="54" t="str">
        <f t="shared" si="628"/>
        <v>ne</v>
      </c>
      <c r="BR2849" s="54" t="str">
        <f t="shared" si="629"/>
        <v>ne</v>
      </c>
      <c r="BS2849" s="54" t="str">
        <f t="shared" si="620"/>
        <v>ne</v>
      </c>
    </row>
    <row r="2850" spans="2:71" x14ac:dyDescent="0.2">
      <c r="B2850" s="54" t="e">
        <f>VLOOKUP(E2850,'VPS1'!$J$10:$J$29,1,FALSE)</f>
        <v>#N/A</v>
      </c>
      <c r="C2850" s="131" t="str">
        <f t="shared" si="621"/>
        <v/>
      </c>
      <c r="D2850" s="132"/>
      <c r="E2850" s="132"/>
      <c r="F2850" s="55"/>
      <c r="G2850" s="132"/>
      <c r="H2850" s="132"/>
      <c r="I2850" s="132"/>
      <c r="J2850" s="132"/>
      <c r="K2850" s="132"/>
      <c r="L2850" s="133"/>
      <c r="M2850" s="134"/>
      <c r="N2850" s="132"/>
      <c r="O2850" s="132"/>
      <c r="P2850" s="134" t="str">
        <f t="shared" si="622"/>
        <v>nepildyti</v>
      </c>
      <c r="Q2850" s="135" t="str">
        <f t="shared" si="62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30"/>
        <v>0</v>
      </c>
      <c r="BH2850" s="54">
        <f t="shared" si="623"/>
        <v>0</v>
      </c>
      <c r="BI2850" s="54">
        <f t="shared" si="618"/>
        <v>0</v>
      </c>
      <c r="BJ2850" s="54">
        <f t="shared" si="631"/>
        <v>0</v>
      </c>
      <c r="BK2850" s="54">
        <f t="shared" si="619"/>
        <v>0</v>
      </c>
      <c r="BL2850" s="54">
        <f t="shared" si="624"/>
        <v>0</v>
      </c>
      <c r="BM2850" s="54">
        <f t="shared" si="625"/>
        <v>0</v>
      </c>
      <c r="BN2850" s="54" t="str">
        <f t="shared" si="626"/>
        <v>ne</v>
      </c>
      <c r="BO2850" s="54" t="str">
        <f t="shared" si="627"/>
        <v>ne</v>
      </c>
      <c r="BP2850" s="54" t="str">
        <f t="shared" si="627"/>
        <v>ne</v>
      </c>
      <c r="BQ2850" s="54" t="str">
        <f t="shared" si="628"/>
        <v>ne</v>
      </c>
      <c r="BR2850" s="54" t="str">
        <f t="shared" si="629"/>
        <v>ne</v>
      </c>
      <c r="BS2850" s="54" t="str">
        <f t="shared" si="620"/>
        <v>ne</v>
      </c>
    </row>
    <row r="2851" spans="2:71" x14ac:dyDescent="0.2">
      <c r="B2851" s="54" t="e">
        <f>VLOOKUP(E2851,'VPS1'!$J$10:$J$29,1,FALSE)</f>
        <v>#N/A</v>
      </c>
      <c r="C2851" s="131" t="str">
        <f t="shared" si="621"/>
        <v/>
      </c>
      <c r="D2851" s="132"/>
      <c r="E2851" s="132"/>
      <c r="F2851" s="55"/>
      <c r="G2851" s="132"/>
      <c r="H2851" s="132"/>
      <c r="I2851" s="132"/>
      <c r="J2851" s="132"/>
      <c r="K2851" s="132"/>
      <c r="L2851" s="133"/>
      <c r="M2851" s="134"/>
      <c r="N2851" s="132"/>
      <c r="O2851" s="132"/>
      <c r="P2851" s="134" t="str">
        <f t="shared" si="622"/>
        <v>nepildyti</v>
      </c>
      <c r="Q2851" s="135" t="str">
        <f t="shared" si="62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30"/>
        <v>0</v>
      </c>
      <c r="BH2851" s="54">
        <f t="shared" si="623"/>
        <v>0</v>
      </c>
      <c r="BI2851" s="54">
        <f t="shared" si="618"/>
        <v>0</v>
      </c>
      <c r="BJ2851" s="54">
        <f t="shared" si="631"/>
        <v>0</v>
      </c>
      <c r="BK2851" s="54">
        <f t="shared" si="619"/>
        <v>0</v>
      </c>
      <c r="BL2851" s="54">
        <f t="shared" si="624"/>
        <v>0</v>
      </c>
      <c r="BM2851" s="54">
        <f t="shared" si="625"/>
        <v>0</v>
      </c>
      <c r="BN2851" s="54" t="str">
        <f t="shared" si="626"/>
        <v>ne</v>
      </c>
      <c r="BO2851" s="54" t="str">
        <f t="shared" si="627"/>
        <v>ne</v>
      </c>
      <c r="BP2851" s="54" t="str">
        <f t="shared" si="627"/>
        <v>ne</v>
      </c>
      <c r="BQ2851" s="54" t="str">
        <f t="shared" si="628"/>
        <v>ne</v>
      </c>
      <c r="BR2851" s="54" t="str">
        <f t="shared" si="629"/>
        <v>ne</v>
      </c>
      <c r="BS2851" s="54" t="str">
        <f t="shared" si="620"/>
        <v>ne</v>
      </c>
    </row>
    <row r="2852" spans="2:71" x14ac:dyDescent="0.2">
      <c r="B2852" s="54" t="e">
        <f>VLOOKUP(E2852,'VPS1'!$J$10:$J$29,1,FALSE)</f>
        <v>#N/A</v>
      </c>
      <c r="C2852" s="131" t="str">
        <f t="shared" si="621"/>
        <v/>
      </c>
      <c r="D2852" s="132"/>
      <c r="E2852" s="132"/>
      <c r="F2852" s="55"/>
      <c r="G2852" s="132"/>
      <c r="H2852" s="132"/>
      <c r="I2852" s="132"/>
      <c r="J2852" s="132"/>
      <c r="K2852" s="132"/>
      <c r="L2852" s="133"/>
      <c r="M2852" s="134"/>
      <c r="N2852" s="132"/>
      <c r="O2852" s="132"/>
      <c r="P2852" s="134" t="str">
        <f t="shared" si="622"/>
        <v>nepildyti</v>
      </c>
      <c r="Q2852" s="135" t="str">
        <f t="shared" si="62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30"/>
        <v>0</v>
      </c>
      <c r="BH2852" s="54">
        <f t="shared" si="623"/>
        <v>0</v>
      </c>
      <c r="BI2852" s="54">
        <f t="shared" si="618"/>
        <v>0</v>
      </c>
      <c r="BJ2852" s="54">
        <f t="shared" si="631"/>
        <v>0</v>
      </c>
      <c r="BK2852" s="54">
        <f t="shared" si="619"/>
        <v>0</v>
      </c>
      <c r="BL2852" s="54">
        <f t="shared" si="624"/>
        <v>0</v>
      </c>
      <c r="BM2852" s="54">
        <f t="shared" si="625"/>
        <v>0</v>
      </c>
      <c r="BN2852" s="54" t="str">
        <f t="shared" si="626"/>
        <v>ne</v>
      </c>
      <c r="BO2852" s="54" t="str">
        <f t="shared" si="627"/>
        <v>ne</v>
      </c>
      <c r="BP2852" s="54" t="str">
        <f t="shared" si="627"/>
        <v>ne</v>
      </c>
      <c r="BQ2852" s="54" t="str">
        <f t="shared" si="628"/>
        <v>ne</v>
      </c>
      <c r="BR2852" s="54" t="str">
        <f t="shared" si="629"/>
        <v>ne</v>
      </c>
      <c r="BS2852" s="54" t="str">
        <f t="shared" si="620"/>
        <v>ne</v>
      </c>
    </row>
    <row r="2853" spans="2:71" x14ac:dyDescent="0.2">
      <c r="B2853" s="54" t="e">
        <f>VLOOKUP(E2853,'VPS1'!$J$10:$J$29,1,FALSE)</f>
        <v>#N/A</v>
      </c>
      <c r="C2853" s="131" t="str">
        <f t="shared" si="621"/>
        <v/>
      </c>
      <c r="D2853" s="132"/>
      <c r="E2853" s="132"/>
      <c r="F2853" s="55"/>
      <c r="G2853" s="132"/>
      <c r="H2853" s="132"/>
      <c r="I2853" s="132"/>
      <c r="J2853" s="132"/>
      <c r="K2853" s="132"/>
      <c r="L2853" s="133"/>
      <c r="M2853" s="134"/>
      <c r="N2853" s="132"/>
      <c r="O2853" s="132"/>
      <c r="P2853" s="134" t="str">
        <f t="shared" si="622"/>
        <v>nepildyti</v>
      </c>
      <c r="Q2853" s="135" t="str">
        <f t="shared" si="62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30"/>
        <v>0</v>
      </c>
      <c r="BH2853" s="54">
        <f t="shared" si="623"/>
        <v>0</v>
      </c>
      <c r="BI2853" s="54">
        <f t="shared" si="618"/>
        <v>0</v>
      </c>
      <c r="BJ2853" s="54">
        <f t="shared" si="631"/>
        <v>0</v>
      </c>
      <c r="BK2853" s="54">
        <f t="shared" si="619"/>
        <v>0</v>
      </c>
      <c r="BL2853" s="54">
        <f t="shared" si="624"/>
        <v>0</v>
      </c>
      <c r="BM2853" s="54">
        <f t="shared" si="625"/>
        <v>0</v>
      </c>
      <c r="BN2853" s="54" t="str">
        <f t="shared" si="626"/>
        <v>ne</v>
      </c>
      <c r="BO2853" s="54" t="str">
        <f t="shared" si="627"/>
        <v>ne</v>
      </c>
      <c r="BP2853" s="54" t="str">
        <f t="shared" si="627"/>
        <v>ne</v>
      </c>
      <c r="BQ2853" s="54" t="str">
        <f t="shared" si="628"/>
        <v>ne</v>
      </c>
      <c r="BR2853" s="54" t="str">
        <f t="shared" si="629"/>
        <v>ne</v>
      </c>
      <c r="BS2853" s="54" t="str">
        <f t="shared" si="620"/>
        <v>ne</v>
      </c>
    </row>
    <row r="2854" spans="2:71" x14ac:dyDescent="0.2">
      <c r="B2854" s="54" t="e">
        <f>VLOOKUP(E2854,'VPS1'!$J$10:$J$29,1,FALSE)</f>
        <v>#N/A</v>
      </c>
      <c r="C2854" s="131" t="str">
        <f t="shared" si="621"/>
        <v/>
      </c>
      <c r="D2854" s="132"/>
      <c r="E2854" s="132"/>
      <c r="F2854" s="55"/>
      <c r="G2854" s="132"/>
      <c r="H2854" s="132"/>
      <c r="I2854" s="132"/>
      <c r="J2854" s="132"/>
      <c r="K2854" s="132"/>
      <c r="L2854" s="133"/>
      <c r="M2854" s="134"/>
      <c r="N2854" s="132"/>
      <c r="O2854" s="132"/>
      <c r="P2854" s="134" t="str">
        <f t="shared" si="622"/>
        <v>nepildyti</v>
      </c>
      <c r="Q2854" s="135" t="str">
        <f t="shared" si="62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30"/>
        <v>0</v>
      </c>
      <c r="BH2854" s="54">
        <f t="shared" si="623"/>
        <v>0</v>
      </c>
      <c r="BI2854" s="54">
        <f t="shared" si="618"/>
        <v>0</v>
      </c>
      <c r="BJ2854" s="54">
        <f t="shared" si="631"/>
        <v>0</v>
      </c>
      <c r="BK2854" s="54">
        <f t="shared" si="619"/>
        <v>0</v>
      </c>
      <c r="BL2854" s="54">
        <f t="shared" si="624"/>
        <v>0</v>
      </c>
      <c r="BM2854" s="54">
        <f t="shared" si="625"/>
        <v>0</v>
      </c>
      <c r="BN2854" s="54" t="str">
        <f t="shared" si="626"/>
        <v>ne</v>
      </c>
      <c r="BO2854" s="54" t="str">
        <f t="shared" si="627"/>
        <v>ne</v>
      </c>
      <c r="BP2854" s="54" t="str">
        <f t="shared" si="627"/>
        <v>ne</v>
      </c>
      <c r="BQ2854" s="54" t="str">
        <f t="shared" si="628"/>
        <v>ne</v>
      </c>
      <c r="BR2854" s="54" t="str">
        <f t="shared" si="629"/>
        <v>ne</v>
      </c>
      <c r="BS2854" s="54" t="str">
        <f t="shared" si="620"/>
        <v>ne</v>
      </c>
    </row>
    <row r="2855" spans="2:71" x14ac:dyDescent="0.2">
      <c r="B2855" s="54" t="e">
        <f>VLOOKUP(E2855,'VPS1'!$J$10:$J$29,1,FALSE)</f>
        <v>#N/A</v>
      </c>
      <c r="C2855" s="131" t="str">
        <f t="shared" si="621"/>
        <v/>
      </c>
      <c r="D2855" s="132"/>
      <c r="E2855" s="132"/>
      <c r="F2855" s="55"/>
      <c r="G2855" s="132"/>
      <c r="H2855" s="132"/>
      <c r="I2855" s="132"/>
      <c r="J2855" s="132"/>
      <c r="K2855" s="132"/>
      <c r="L2855" s="133"/>
      <c r="M2855" s="134"/>
      <c r="N2855" s="132"/>
      <c r="O2855" s="132"/>
      <c r="P2855" s="134" t="str">
        <f t="shared" si="622"/>
        <v>nepildyti</v>
      </c>
      <c r="Q2855" s="135" t="str">
        <f t="shared" si="62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30"/>
        <v>0</v>
      </c>
      <c r="BH2855" s="54">
        <f t="shared" si="623"/>
        <v>0</v>
      </c>
      <c r="BI2855" s="54">
        <f t="shared" si="618"/>
        <v>0</v>
      </c>
      <c r="BJ2855" s="54">
        <f t="shared" si="631"/>
        <v>0</v>
      </c>
      <c r="BK2855" s="54">
        <f t="shared" si="619"/>
        <v>0</v>
      </c>
      <c r="BL2855" s="54">
        <f t="shared" si="624"/>
        <v>0</v>
      </c>
      <c r="BM2855" s="54">
        <f t="shared" si="625"/>
        <v>0</v>
      </c>
      <c r="BN2855" s="54" t="str">
        <f t="shared" si="626"/>
        <v>ne</v>
      </c>
      <c r="BO2855" s="54" t="str">
        <f t="shared" si="627"/>
        <v>ne</v>
      </c>
      <c r="BP2855" s="54" t="str">
        <f t="shared" si="627"/>
        <v>ne</v>
      </c>
      <c r="BQ2855" s="54" t="str">
        <f t="shared" si="628"/>
        <v>ne</v>
      </c>
      <c r="BR2855" s="54" t="str">
        <f t="shared" si="629"/>
        <v>ne</v>
      </c>
      <c r="BS2855" s="54" t="str">
        <f t="shared" si="620"/>
        <v>ne</v>
      </c>
    </row>
    <row r="2856" spans="2:71" x14ac:dyDescent="0.2">
      <c r="B2856" s="54" t="e">
        <f>VLOOKUP(E2856,'VPS1'!$J$10:$J$29,1,FALSE)</f>
        <v>#N/A</v>
      </c>
      <c r="C2856" s="131" t="str">
        <f t="shared" si="621"/>
        <v/>
      </c>
      <c r="D2856" s="132"/>
      <c r="E2856" s="132"/>
      <c r="F2856" s="55"/>
      <c r="G2856" s="132"/>
      <c r="H2856" s="132"/>
      <c r="I2856" s="132"/>
      <c r="J2856" s="132"/>
      <c r="K2856" s="132"/>
      <c r="L2856" s="133"/>
      <c r="M2856" s="134"/>
      <c r="N2856" s="132"/>
      <c r="O2856" s="132"/>
      <c r="P2856" s="134" t="str">
        <f t="shared" si="622"/>
        <v>nepildyti</v>
      </c>
      <c r="Q2856" s="135" t="str">
        <f t="shared" si="62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30"/>
        <v>0</v>
      </c>
      <c r="BH2856" s="54">
        <f t="shared" si="623"/>
        <v>0</v>
      </c>
      <c r="BI2856" s="54">
        <f t="shared" si="618"/>
        <v>0</v>
      </c>
      <c r="BJ2856" s="54">
        <f t="shared" si="631"/>
        <v>0</v>
      </c>
      <c r="BK2856" s="54">
        <f t="shared" si="619"/>
        <v>0</v>
      </c>
      <c r="BL2856" s="54">
        <f t="shared" si="624"/>
        <v>0</v>
      </c>
      <c r="BM2856" s="54">
        <f t="shared" si="625"/>
        <v>0</v>
      </c>
      <c r="BN2856" s="54" t="str">
        <f t="shared" si="626"/>
        <v>ne</v>
      </c>
      <c r="BO2856" s="54" t="str">
        <f t="shared" si="627"/>
        <v>ne</v>
      </c>
      <c r="BP2856" s="54" t="str">
        <f t="shared" si="627"/>
        <v>ne</v>
      </c>
      <c r="BQ2856" s="54" t="str">
        <f t="shared" si="628"/>
        <v>ne</v>
      </c>
      <c r="BR2856" s="54" t="str">
        <f t="shared" si="629"/>
        <v>ne</v>
      </c>
      <c r="BS2856" s="54" t="str">
        <f t="shared" si="620"/>
        <v>ne</v>
      </c>
    </row>
    <row r="2857" spans="2:71" x14ac:dyDescent="0.2">
      <c r="B2857" s="54" t="e">
        <f>VLOOKUP(E2857,'VPS1'!$J$10:$J$29,1,FALSE)</f>
        <v>#N/A</v>
      </c>
      <c r="C2857" s="131" t="str">
        <f t="shared" si="621"/>
        <v/>
      </c>
      <c r="D2857" s="132"/>
      <c r="E2857" s="132"/>
      <c r="F2857" s="55"/>
      <c r="G2857" s="132"/>
      <c r="H2857" s="132"/>
      <c r="I2857" s="132"/>
      <c r="J2857" s="132"/>
      <c r="K2857" s="132"/>
      <c r="L2857" s="133"/>
      <c r="M2857" s="134"/>
      <c r="N2857" s="132"/>
      <c r="O2857" s="132"/>
      <c r="P2857" s="134" t="str">
        <f t="shared" si="622"/>
        <v>nepildyti</v>
      </c>
      <c r="Q2857" s="135" t="str">
        <f t="shared" si="62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30"/>
        <v>0</v>
      </c>
      <c r="BH2857" s="54">
        <f t="shared" si="623"/>
        <v>0</v>
      </c>
      <c r="BI2857" s="54">
        <f t="shared" si="618"/>
        <v>0</v>
      </c>
      <c r="BJ2857" s="54">
        <f t="shared" si="631"/>
        <v>0</v>
      </c>
      <c r="BK2857" s="54">
        <f t="shared" si="619"/>
        <v>0</v>
      </c>
      <c r="BL2857" s="54">
        <f t="shared" si="624"/>
        <v>0</v>
      </c>
      <c r="BM2857" s="54">
        <f t="shared" si="625"/>
        <v>0</v>
      </c>
      <c r="BN2857" s="54" t="str">
        <f t="shared" si="626"/>
        <v>ne</v>
      </c>
      <c r="BO2857" s="54" t="str">
        <f t="shared" si="627"/>
        <v>ne</v>
      </c>
      <c r="BP2857" s="54" t="str">
        <f t="shared" si="627"/>
        <v>ne</v>
      </c>
      <c r="BQ2857" s="54" t="str">
        <f t="shared" si="628"/>
        <v>ne</v>
      </c>
      <c r="BR2857" s="54" t="str">
        <f t="shared" si="629"/>
        <v>ne</v>
      </c>
      <c r="BS2857" s="54" t="str">
        <f t="shared" si="620"/>
        <v>ne</v>
      </c>
    </row>
    <row r="2858" spans="2:71" x14ac:dyDescent="0.2">
      <c r="B2858" s="54" t="e">
        <f>VLOOKUP(E2858,'VPS1'!$J$10:$J$29,1,FALSE)</f>
        <v>#N/A</v>
      </c>
      <c r="C2858" s="131" t="str">
        <f t="shared" si="621"/>
        <v/>
      </c>
      <c r="D2858" s="132"/>
      <c r="E2858" s="132"/>
      <c r="F2858" s="55"/>
      <c r="G2858" s="132"/>
      <c r="H2858" s="132"/>
      <c r="I2858" s="132"/>
      <c r="J2858" s="132"/>
      <c r="K2858" s="132"/>
      <c r="L2858" s="133"/>
      <c r="M2858" s="134"/>
      <c r="N2858" s="132"/>
      <c r="O2858" s="132"/>
      <c r="P2858" s="134" t="str">
        <f t="shared" si="622"/>
        <v>nepildyti</v>
      </c>
      <c r="Q2858" s="135" t="str">
        <f t="shared" si="62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30"/>
        <v>0</v>
      </c>
      <c r="BH2858" s="54">
        <f t="shared" si="623"/>
        <v>0</v>
      </c>
      <c r="BI2858" s="54">
        <f t="shared" si="618"/>
        <v>0</v>
      </c>
      <c r="BJ2858" s="54">
        <f t="shared" si="631"/>
        <v>0</v>
      </c>
      <c r="BK2858" s="54">
        <f t="shared" si="619"/>
        <v>0</v>
      </c>
      <c r="BL2858" s="54">
        <f t="shared" si="624"/>
        <v>0</v>
      </c>
      <c r="BM2858" s="54">
        <f t="shared" si="625"/>
        <v>0</v>
      </c>
      <c r="BN2858" s="54" t="str">
        <f t="shared" si="626"/>
        <v>ne</v>
      </c>
      <c r="BO2858" s="54" t="str">
        <f t="shared" si="627"/>
        <v>ne</v>
      </c>
      <c r="BP2858" s="54" t="str">
        <f t="shared" si="627"/>
        <v>ne</v>
      </c>
      <c r="BQ2858" s="54" t="str">
        <f t="shared" si="628"/>
        <v>ne</v>
      </c>
      <c r="BR2858" s="54" t="str">
        <f t="shared" si="629"/>
        <v>ne</v>
      </c>
      <c r="BS2858" s="54" t="str">
        <f t="shared" si="620"/>
        <v>ne</v>
      </c>
    </row>
    <row r="2859" spans="2:71" x14ac:dyDescent="0.2">
      <c r="B2859" s="54" t="e">
        <f>VLOOKUP(E2859,'VPS1'!$J$10:$J$29,1,FALSE)</f>
        <v>#N/A</v>
      </c>
      <c r="C2859" s="131" t="str">
        <f t="shared" si="621"/>
        <v/>
      </c>
      <c r="D2859" s="132"/>
      <c r="E2859" s="132"/>
      <c r="F2859" s="55"/>
      <c r="G2859" s="132"/>
      <c r="H2859" s="132"/>
      <c r="I2859" s="132"/>
      <c r="J2859" s="132"/>
      <c r="K2859" s="132"/>
      <c r="L2859" s="133"/>
      <c r="M2859" s="134"/>
      <c r="N2859" s="132"/>
      <c r="O2859" s="132"/>
      <c r="P2859" s="134" t="str">
        <f t="shared" si="622"/>
        <v>nepildyti</v>
      </c>
      <c r="Q2859" s="135" t="str">
        <f t="shared" si="62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30"/>
        <v>0</v>
      </c>
      <c r="BH2859" s="54">
        <f t="shared" si="623"/>
        <v>0</v>
      </c>
      <c r="BI2859" s="54">
        <f t="shared" si="618"/>
        <v>0</v>
      </c>
      <c r="BJ2859" s="54">
        <f t="shared" si="631"/>
        <v>0</v>
      </c>
      <c r="BK2859" s="54">
        <f t="shared" si="619"/>
        <v>0</v>
      </c>
      <c r="BL2859" s="54">
        <f t="shared" si="624"/>
        <v>0</v>
      </c>
      <c r="BM2859" s="54">
        <f t="shared" si="625"/>
        <v>0</v>
      </c>
      <c r="BN2859" s="54" t="str">
        <f t="shared" si="626"/>
        <v>ne</v>
      </c>
      <c r="BO2859" s="54" t="str">
        <f t="shared" si="627"/>
        <v>ne</v>
      </c>
      <c r="BP2859" s="54" t="str">
        <f t="shared" si="627"/>
        <v>ne</v>
      </c>
      <c r="BQ2859" s="54" t="str">
        <f t="shared" si="628"/>
        <v>ne</v>
      </c>
      <c r="BR2859" s="54" t="str">
        <f t="shared" si="629"/>
        <v>ne</v>
      </c>
      <c r="BS2859" s="54" t="str">
        <f t="shared" si="620"/>
        <v>ne</v>
      </c>
    </row>
    <row r="2860" spans="2:71" x14ac:dyDescent="0.2">
      <c r="B2860" s="54" t="e">
        <f>VLOOKUP(E2860,'VPS1'!$J$10:$J$29,1,FALSE)</f>
        <v>#N/A</v>
      </c>
      <c r="C2860" s="131" t="str">
        <f t="shared" si="621"/>
        <v/>
      </c>
      <c r="D2860" s="132"/>
      <c r="E2860" s="132"/>
      <c r="F2860" s="55"/>
      <c r="G2860" s="132"/>
      <c r="H2860" s="132"/>
      <c r="I2860" s="132"/>
      <c r="J2860" s="132"/>
      <c r="K2860" s="132"/>
      <c r="L2860" s="133"/>
      <c r="M2860" s="134"/>
      <c r="N2860" s="132"/>
      <c r="O2860" s="132"/>
      <c r="P2860" s="134" t="str">
        <f t="shared" si="622"/>
        <v>nepildyti</v>
      </c>
      <c r="Q2860" s="135" t="str">
        <f t="shared" si="62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30"/>
        <v>0</v>
      </c>
      <c r="BH2860" s="54">
        <f t="shared" si="623"/>
        <v>0</v>
      </c>
      <c r="BI2860" s="54">
        <f t="shared" si="618"/>
        <v>0</v>
      </c>
      <c r="BJ2860" s="54">
        <f t="shared" si="631"/>
        <v>0</v>
      </c>
      <c r="BK2860" s="54">
        <f t="shared" si="619"/>
        <v>0</v>
      </c>
      <c r="BL2860" s="54">
        <f t="shared" si="624"/>
        <v>0</v>
      </c>
      <c r="BM2860" s="54">
        <f t="shared" si="625"/>
        <v>0</v>
      </c>
      <c r="BN2860" s="54" t="str">
        <f t="shared" si="626"/>
        <v>ne</v>
      </c>
      <c r="BO2860" s="54" t="str">
        <f t="shared" si="627"/>
        <v>ne</v>
      </c>
      <c r="BP2860" s="54" t="str">
        <f t="shared" si="627"/>
        <v>ne</v>
      </c>
      <c r="BQ2860" s="54" t="str">
        <f t="shared" si="628"/>
        <v>ne</v>
      </c>
      <c r="BR2860" s="54" t="str">
        <f t="shared" si="629"/>
        <v>ne</v>
      </c>
      <c r="BS2860" s="54" t="str">
        <f t="shared" si="620"/>
        <v>ne</v>
      </c>
    </row>
    <row r="2861" spans="2:71" x14ac:dyDescent="0.2">
      <c r="B2861" s="54" t="e">
        <f>VLOOKUP(E2861,'VPS1'!$J$10:$J$29,1,FALSE)</f>
        <v>#N/A</v>
      </c>
      <c r="C2861" s="131" t="str">
        <f t="shared" si="621"/>
        <v/>
      </c>
      <c r="D2861" s="132"/>
      <c r="E2861" s="132"/>
      <c r="F2861" s="55"/>
      <c r="G2861" s="132"/>
      <c r="H2861" s="132"/>
      <c r="I2861" s="132"/>
      <c r="J2861" s="132"/>
      <c r="K2861" s="132"/>
      <c r="L2861" s="133"/>
      <c r="M2861" s="134"/>
      <c r="N2861" s="132"/>
      <c r="O2861" s="132"/>
      <c r="P2861" s="134" t="str">
        <f t="shared" si="622"/>
        <v>nepildyti</v>
      </c>
      <c r="Q2861" s="135" t="str">
        <f t="shared" si="62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30"/>
        <v>0</v>
      </c>
      <c r="BH2861" s="54">
        <f t="shared" si="623"/>
        <v>0</v>
      </c>
      <c r="BI2861" s="54">
        <f t="shared" si="618"/>
        <v>0</v>
      </c>
      <c r="BJ2861" s="54">
        <f t="shared" si="631"/>
        <v>0</v>
      </c>
      <c r="BK2861" s="54">
        <f t="shared" si="619"/>
        <v>0</v>
      </c>
      <c r="BL2861" s="54">
        <f t="shared" si="624"/>
        <v>0</v>
      </c>
      <c r="BM2861" s="54">
        <f t="shared" si="625"/>
        <v>0</v>
      </c>
      <c r="BN2861" s="54" t="str">
        <f t="shared" si="626"/>
        <v>ne</v>
      </c>
      <c r="BO2861" s="54" t="str">
        <f t="shared" si="627"/>
        <v>ne</v>
      </c>
      <c r="BP2861" s="54" t="str">
        <f t="shared" si="627"/>
        <v>ne</v>
      </c>
      <c r="BQ2861" s="54" t="str">
        <f t="shared" si="628"/>
        <v>ne</v>
      </c>
      <c r="BR2861" s="54" t="str">
        <f t="shared" si="629"/>
        <v>ne</v>
      </c>
      <c r="BS2861" s="54" t="str">
        <f t="shared" si="620"/>
        <v>ne</v>
      </c>
    </row>
    <row r="2862" spans="2:71" x14ac:dyDescent="0.2">
      <c r="B2862" s="54" t="e">
        <f>VLOOKUP(E2862,'VPS1'!$J$10:$J$29,1,FALSE)</f>
        <v>#N/A</v>
      </c>
      <c r="C2862" s="131" t="str">
        <f t="shared" si="621"/>
        <v/>
      </c>
      <c r="D2862" s="132"/>
      <c r="E2862" s="132"/>
      <c r="F2862" s="55"/>
      <c r="G2862" s="132"/>
      <c r="H2862" s="132"/>
      <c r="I2862" s="132"/>
      <c r="J2862" s="132"/>
      <c r="K2862" s="132"/>
      <c r="L2862" s="133"/>
      <c r="M2862" s="134"/>
      <c r="N2862" s="132"/>
      <c r="O2862" s="132"/>
      <c r="P2862" s="134" t="str">
        <f t="shared" si="622"/>
        <v>nepildyti</v>
      </c>
      <c r="Q2862" s="135" t="str">
        <f t="shared" si="62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30"/>
        <v>0</v>
      </c>
      <c r="BH2862" s="54">
        <f t="shared" si="623"/>
        <v>0</v>
      </c>
      <c r="BI2862" s="54">
        <f t="shared" si="618"/>
        <v>0</v>
      </c>
      <c r="BJ2862" s="54">
        <f t="shared" si="631"/>
        <v>0</v>
      </c>
      <c r="BK2862" s="54">
        <f t="shared" si="619"/>
        <v>0</v>
      </c>
      <c r="BL2862" s="54">
        <f t="shared" si="624"/>
        <v>0</v>
      </c>
      <c r="BM2862" s="54">
        <f t="shared" si="625"/>
        <v>0</v>
      </c>
      <c r="BN2862" s="54" t="str">
        <f t="shared" si="626"/>
        <v>ne</v>
      </c>
      <c r="BO2862" s="54" t="str">
        <f t="shared" si="627"/>
        <v>ne</v>
      </c>
      <c r="BP2862" s="54" t="str">
        <f t="shared" si="627"/>
        <v>ne</v>
      </c>
      <c r="BQ2862" s="54" t="str">
        <f t="shared" si="628"/>
        <v>ne</v>
      </c>
      <c r="BR2862" s="54" t="str">
        <f t="shared" si="629"/>
        <v>ne</v>
      </c>
      <c r="BS2862" s="54" t="str">
        <f t="shared" si="620"/>
        <v>ne</v>
      </c>
    </row>
    <row r="2863" spans="2:71" x14ac:dyDescent="0.2">
      <c r="B2863" s="54" t="e">
        <f>VLOOKUP(E2863,'VPS1'!$J$10:$J$29,1,FALSE)</f>
        <v>#N/A</v>
      </c>
      <c r="C2863" s="131" t="str">
        <f t="shared" si="621"/>
        <v/>
      </c>
      <c r="D2863" s="132"/>
      <c r="E2863" s="132"/>
      <c r="F2863" s="55"/>
      <c r="G2863" s="132"/>
      <c r="H2863" s="132"/>
      <c r="I2863" s="132"/>
      <c r="J2863" s="132"/>
      <c r="K2863" s="132"/>
      <c r="L2863" s="133"/>
      <c r="M2863" s="134"/>
      <c r="N2863" s="132"/>
      <c r="O2863" s="132"/>
      <c r="P2863" s="134" t="str">
        <f t="shared" si="622"/>
        <v>nepildyti</v>
      </c>
      <c r="Q2863" s="135" t="str">
        <f t="shared" si="62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30"/>
        <v>0</v>
      </c>
      <c r="BH2863" s="54">
        <f t="shared" si="623"/>
        <v>0</v>
      </c>
      <c r="BI2863" s="54">
        <f t="shared" si="618"/>
        <v>0</v>
      </c>
      <c r="BJ2863" s="54">
        <f t="shared" si="631"/>
        <v>0</v>
      </c>
      <c r="BK2863" s="54">
        <f t="shared" si="619"/>
        <v>0</v>
      </c>
      <c r="BL2863" s="54">
        <f t="shared" si="624"/>
        <v>0</v>
      </c>
      <c r="BM2863" s="54">
        <f t="shared" si="625"/>
        <v>0</v>
      </c>
      <c r="BN2863" s="54" t="str">
        <f t="shared" si="626"/>
        <v>ne</v>
      </c>
      <c r="BO2863" s="54" t="str">
        <f t="shared" si="627"/>
        <v>ne</v>
      </c>
      <c r="BP2863" s="54" t="str">
        <f t="shared" si="627"/>
        <v>ne</v>
      </c>
      <c r="BQ2863" s="54" t="str">
        <f t="shared" si="628"/>
        <v>ne</v>
      </c>
      <c r="BR2863" s="54" t="str">
        <f t="shared" si="629"/>
        <v>ne</v>
      </c>
      <c r="BS2863" s="54" t="str">
        <f t="shared" si="620"/>
        <v>ne</v>
      </c>
    </row>
    <row r="2864" spans="2:71" x14ac:dyDescent="0.2">
      <c r="B2864" s="54" t="e">
        <f>VLOOKUP(E2864,'VPS1'!$J$10:$J$29,1,FALSE)</f>
        <v>#N/A</v>
      </c>
      <c r="C2864" s="131" t="str">
        <f t="shared" si="621"/>
        <v/>
      </c>
      <c r="D2864" s="132"/>
      <c r="E2864" s="132"/>
      <c r="F2864" s="55"/>
      <c r="G2864" s="132"/>
      <c r="H2864" s="132"/>
      <c r="I2864" s="132"/>
      <c r="J2864" s="132"/>
      <c r="K2864" s="132"/>
      <c r="L2864" s="133"/>
      <c r="M2864" s="134"/>
      <c r="N2864" s="132"/>
      <c r="O2864" s="132"/>
      <c r="P2864" s="134" t="str">
        <f t="shared" si="622"/>
        <v>nepildyti</v>
      </c>
      <c r="Q2864" s="135" t="str">
        <f t="shared" si="62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30"/>
        <v>0</v>
      </c>
      <c r="BH2864" s="54">
        <f t="shared" si="623"/>
        <v>0</v>
      </c>
      <c r="BI2864" s="54">
        <f t="shared" si="618"/>
        <v>0</v>
      </c>
      <c r="BJ2864" s="54">
        <f t="shared" si="631"/>
        <v>0</v>
      </c>
      <c r="BK2864" s="54">
        <f t="shared" si="619"/>
        <v>0</v>
      </c>
      <c r="BL2864" s="54">
        <f t="shared" si="624"/>
        <v>0</v>
      </c>
      <c r="BM2864" s="54">
        <f t="shared" si="625"/>
        <v>0</v>
      </c>
      <c r="BN2864" s="54" t="str">
        <f t="shared" si="626"/>
        <v>ne</v>
      </c>
      <c r="BO2864" s="54" t="str">
        <f t="shared" si="627"/>
        <v>ne</v>
      </c>
      <c r="BP2864" s="54" t="str">
        <f t="shared" si="627"/>
        <v>ne</v>
      </c>
      <c r="BQ2864" s="54" t="str">
        <f t="shared" si="628"/>
        <v>ne</v>
      </c>
      <c r="BR2864" s="54" t="str">
        <f t="shared" si="629"/>
        <v>ne</v>
      </c>
      <c r="BS2864" s="54" t="str">
        <f t="shared" si="620"/>
        <v>ne</v>
      </c>
    </row>
    <row r="2865" spans="2:71" x14ac:dyDescent="0.2">
      <c r="B2865" s="54" t="e">
        <f>VLOOKUP(E2865,'VPS1'!$J$10:$J$29,1,FALSE)</f>
        <v>#N/A</v>
      </c>
      <c r="C2865" s="131" t="str">
        <f t="shared" si="621"/>
        <v/>
      </c>
      <c r="D2865" s="132"/>
      <c r="E2865" s="132"/>
      <c r="F2865" s="55"/>
      <c r="G2865" s="132"/>
      <c r="H2865" s="132"/>
      <c r="I2865" s="132"/>
      <c r="J2865" s="132"/>
      <c r="K2865" s="132"/>
      <c r="L2865" s="133"/>
      <c r="M2865" s="134"/>
      <c r="N2865" s="132"/>
      <c r="O2865" s="132"/>
      <c r="P2865" s="134" t="str">
        <f t="shared" si="622"/>
        <v>nepildyti</v>
      </c>
      <c r="Q2865" s="135" t="str">
        <f t="shared" si="62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30"/>
        <v>0</v>
      </c>
      <c r="BH2865" s="54">
        <f t="shared" si="623"/>
        <v>0</v>
      </c>
      <c r="BI2865" s="54">
        <f t="shared" si="618"/>
        <v>0</v>
      </c>
      <c r="BJ2865" s="54">
        <f t="shared" si="631"/>
        <v>0</v>
      </c>
      <c r="BK2865" s="54">
        <f t="shared" si="619"/>
        <v>0</v>
      </c>
      <c r="BL2865" s="54">
        <f t="shared" si="624"/>
        <v>0</v>
      </c>
      <c r="BM2865" s="54">
        <f t="shared" si="625"/>
        <v>0</v>
      </c>
      <c r="BN2865" s="54" t="str">
        <f t="shared" si="626"/>
        <v>ne</v>
      </c>
      <c r="BO2865" s="54" t="str">
        <f t="shared" si="627"/>
        <v>ne</v>
      </c>
      <c r="BP2865" s="54" t="str">
        <f t="shared" si="627"/>
        <v>ne</v>
      </c>
      <c r="BQ2865" s="54" t="str">
        <f t="shared" si="628"/>
        <v>ne</v>
      </c>
      <c r="BR2865" s="54" t="str">
        <f t="shared" si="629"/>
        <v>ne</v>
      </c>
      <c r="BS2865" s="54" t="str">
        <f t="shared" si="620"/>
        <v>ne</v>
      </c>
    </row>
    <row r="2866" spans="2:71" x14ac:dyDescent="0.2">
      <c r="B2866" s="54" t="e">
        <f>VLOOKUP(E2866,'VPS1'!$J$10:$J$29,1,FALSE)</f>
        <v>#N/A</v>
      </c>
      <c r="C2866" s="131" t="str">
        <f t="shared" si="621"/>
        <v/>
      </c>
      <c r="D2866" s="132"/>
      <c r="E2866" s="132"/>
      <c r="F2866" s="55"/>
      <c r="G2866" s="132"/>
      <c r="H2866" s="132"/>
      <c r="I2866" s="132"/>
      <c r="J2866" s="132"/>
      <c r="K2866" s="132"/>
      <c r="L2866" s="133"/>
      <c r="M2866" s="134"/>
      <c r="N2866" s="132"/>
      <c r="O2866" s="132"/>
      <c r="P2866" s="134" t="str">
        <f t="shared" si="622"/>
        <v>nepildyti</v>
      </c>
      <c r="Q2866" s="135" t="str">
        <f t="shared" si="62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30"/>
        <v>0</v>
      </c>
      <c r="BH2866" s="54">
        <f t="shared" si="623"/>
        <v>0</v>
      </c>
      <c r="BI2866" s="54">
        <f t="shared" si="618"/>
        <v>0</v>
      </c>
      <c r="BJ2866" s="54">
        <f t="shared" si="631"/>
        <v>0</v>
      </c>
      <c r="BK2866" s="54">
        <f t="shared" si="619"/>
        <v>0</v>
      </c>
      <c r="BL2866" s="54">
        <f t="shared" si="624"/>
        <v>0</v>
      </c>
      <c r="BM2866" s="54">
        <f t="shared" si="625"/>
        <v>0</v>
      </c>
      <c r="BN2866" s="54" t="str">
        <f t="shared" si="626"/>
        <v>ne</v>
      </c>
      <c r="BO2866" s="54" t="str">
        <f t="shared" si="627"/>
        <v>ne</v>
      </c>
      <c r="BP2866" s="54" t="str">
        <f t="shared" si="627"/>
        <v>ne</v>
      </c>
      <c r="BQ2866" s="54" t="str">
        <f t="shared" si="628"/>
        <v>ne</v>
      </c>
      <c r="BR2866" s="54" t="str">
        <f t="shared" si="629"/>
        <v>ne</v>
      </c>
      <c r="BS2866" s="54" t="str">
        <f t="shared" si="620"/>
        <v>ne</v>
      </c>
    </row>
    <row r="2867" spans="2:71" x14ac:dyDescent="0.2">
      <c r="B2867" s="54" t="e">
        <f>VLOOKUP(E2867,'VPS1'!$J$10:$J$29,1,FALSE)</f>
        <v>#N/A</v>
      </c>
      <c r="C2867" s="131" t="str">
        <f t="shared" si="621"/>
        <v/>
      </c>
      <c r="D2867" s="132"/>
      <c r="E2867" s="132"/>
      <c r="F2867" s="55"/>
      <c r="G2867" s="132"/>
      <c r="H2867" s="132"/>
      <c r="I2867" s="132"/>
      <c r="J2867" s="132"/>
      <c r="K2867" s="132"/>
      <c r="L2867" s="133"/>
      <c r="M2867" s="134"/>
      <c r="N2867" s="132"/>
      <c r="O2867" s="132"/>
      <c r="P2867" s="134" t="str">
        <f t="shared" si="622"/>
        <v>nepildyti</v>
      </c>
      <c r="Q2867" s="135" t="str">
        <f t="shared" si="62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30"/>
        <v>0</v>
      </c>
      <c r="BH2867" s="54">
        <f t="shared" si="623"/>
        <v>0</v>
      </c>
      <c r="BI2867" s="54">
        <f t="shared" si="618"/>
        <v>0</v>
      </c>
      <c r="BJ2867" s="54">
        <f t="shared" si="631"/>
        <v>0</v>
      </c>
      <c r="BK2867" s="54">
        <f t="shared" si="619"/>
        <v>0</v>
      </c>
      <c r="BL2867" s="54">
        <f t="shared" si="624"/>
        <v>0</v>
      </c>
      <c r="BM2867" s="54">
        <f t="shared" si="625"/>
        <v>0</v>
      </c>
      <c r="BN2867" s="54" t="str">
        <f t="shared" si="626"/>
        <v>ne</v>
      </c>
      <c r="BO2867" s="54" t="str">
        <f t="shared" si="627"/>
        <v>ne</v>
      </c>
      <c r="BP2867" s="54" t="str">
        <f t="shared" si="627"/>
        <v>ne</v>
      </c>
      <c r="BQ2867" s="54" t="str">
        <f t="shared" si="628"/>
        <v>ne</v>
      </c>
      <c r="BR2867" s="54" t="str">
        <f t="shared" si="629"/>
        <v>ne</v>
      </c>
      <c r="BS2867" s="54" t="str">
        <f t="shared" si="620"/>
        <v>ne</v>
      </c>
    </row>
    <row r="2868" spans="2:71" x14ac:dyDescent="0.2">
      <c r="B2868" s="54" t="e">
        <f>VLOOKUP(E2868,'VPS1'!$J$10:$J$29,1,FALSE)</f>
        <v>#N/A</v>
      </c>
      <c r="C2868" s="131" t="str">
        <f t="shared" si="621"/>
        <v/>
      </c>
      <c r="D2868" s="132"/>
      <c r="E2868" s="132"/>
      <c r="F2868" s="55"/>
      <c r="G2868" s="132"/>
      <c r="H2868" s="132"/>
      <c r="I2868" s="132"/>
      <c r="J2868" s="132"/>
      <c r="K2868" s="132"/>
      <c r="L2868" s="133"/>
      <c r="M2868" s="134"/>
      <c r="N2868" s="132"/>
      <c r="O2868" s="132"/>
      <c r="P2868" s="134" t="str">
        <f t="shared" si="622"/>
        <v>nepildyti</v>
      </c>
      <c r="Q2868" s="135" t="str">
        <f t="shared" si="62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30"/>
        <v>0</v>
      </c>
      <c r="BH2868" s="54">
        <f t="shared" si="623"/>
        <v>0</v>
      </c>
      <c r="BI2868" s="54">
        <f t="shared" si="618"/>
        <v>0</v>
      </c>
      <c r="BJ2868" s="54">
        <f t="shared" si="631"/>
        <v>0</v>
      </c>
      <c r="BK2868" s="54">
        <f t="shared" si="619"/>
        <v>0</v>
      </c>
      <c r="BL2868" s="54">
        <f t="shared" si="624"/>
        <v>0</v>
      </c>
      <c r="BM2868" s="54">
        <f t="shared" si="625"/>
        <v>0</v>
      </c>
      <c r="BN2868" s="54" t="str">
        <f t="shared" si="626"/>
        <v>ne</v>
      </c>
      <c r="BO2868" s="54" t="str">
        <f t="shared" si="627"/>
        <v>ne</v>
      </c>
      <c r="BP2868" s="54" t="str">
        <f t="shared" si="627"/>
        <v>ne</v>
      </c>
      <c r="BQ2868" s="54" t="str">
        <f t="shared" si="628"/>
        <v>ne</v>
      </c>
      <c r="BR2868" s="54" t="str">
        <f t="shared" si="629"/>
        <v>ne</v>
      </c>
      <c r="BS2868" s="54" t="str">
        <f t="shared" si="620"/>
        <v>ne</v>
      </c>
    </row>
    <row r="2869" spans="2:71" x14ac:dyDescent="0.2">
      <c r="B2869" s="54" t="e">
        <f>VLOOKUP(E2869,'VPS1'!$J$10:$J$29,1,FALSE)</f>
        <v>#N/A</v>
      </c>
      <c r="C2869" s="131" t="str">
        <f t="shared" si="621"/>
        <v/>
      </c>
      <c r="D2869" s="132"/>
      <c r="E2869" s="132"/>
      <c r="F2869" s="55"/>
      <c r="G2869" s="132"/>
      <c r="H2869" s="132"/>
      <c r="I2869" s="132"/>
      <c r="J2869" s="132"/>
      <c r="K2869" s="132"/>
      <c r="L2869" s="133"/>
      <c r="M2869" s="134"/>
      <c r="N2869" s="132"/>
      <c r="O2869" s="132"/>
      <c r="P2869" s="134" t="str">
        <f t="shared" si="622"/>
        <v>nepildyti</v>
      </c>
      <c r="Q2869" s="135" t="str">
        <f t="shared" si="62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30"/>
        <v>0</v>
      </c>
      <c r="BH2869" s="54">
        <f t="shared" si="623"/>
        <v>0</v>
      </c>
      <c r="BI2869" s="54">
        <f t="shared" si="618"/>
        <v>0</v>
      </c>
      <c r="BJ2869" s="54">
        <f t="shared" si="631"/>
        <v>0</v>
      </c>
      <c r="BK2869" s="54">
        <f t="shared" si="619"/>
        <v>0</v>
      </c>
      <c r="BL2869" s="54">
        <f t="shared" si="624"/>
        <v>0</v>
      </c>
      <c r="BM2869" s="54">
        <f t="shared" si="625"/>
        <v>0</v>
      </c>
      <c r="BN2869" s="54" t="str">
        <f t="shared" si="626"/>
        <v>ne</v>
      </c>
      <c r="BO2869" s="54" t="str">
        <f t="shared" si="627"/>
        <v>ne</v>
      </c>
      <c r="BP2869" s="54" t="str">
        <f t="shared" si="627"/>
        <v>ne</v>
      </c>
      <c r="BQ2869" s="54" t="str">
        <f t="shared" si="628"/>
        <v>ne</v>
      </c>
      <c r="BR2869" s="54" t="str">
        <f t="shared" si="629"/>
        <v>ne</v>
      </c>
      <c r="BS2869" s="54" t="str">
        <f t="shared" si="620"/>
        <v>ne</v>
      </c>
    </row>
    <row r="2870" spans="2:71" x14ac:dyDescent="0.2">
      <c r="B2870" s="54" t="e">
        <f>VLOOKUP(E2870,'VPS1'!$J$10:$J$29,1,FALSE)</f>
        <v>#N/A</v>
      </c>
      <c r="C2870" s="131" t="str">
        <f t="shared" si="621"/>
        <v/>
      </c>
      <c r="D2870" s="132"/>
      <c r="E2870" s="132"/>
      <c r="F2870" s="55"/>
      <c r="G2870" s="132"/>
      <c r="H2870" s="132"/>
      <c r="I2870" s="132"/>
      <c r="J2870" s="132"/>
      <c r="K2870" s="132"/>
      <c r="L2870" s="133"/>
      <c r="M2870" s="134"/>
      <c r="N2870" s="132"/>
      <c r="O2870" s="132"/>
      <c r="P2870" s="134" t="str">
        <f t="shared" si="622"/>
        <v>nepildyti</v>
      </c>
      <c r="Q2870" s="135" t="str">
        <f t="shared" si="62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30"/>
        <v>0</v>
      </c>
      <c r="BH2870" s="54">
        <f t="shared" si="623"/>
        <v>0</v>
      </c>
      <c r="BI2870" s="54">
        <f t="shared" si="618"/>
        <v>0</v>
      </c>
      <c r="BJ2870" s="54">
        <f t="shared" si="631"/>
        <v>0</v>
      </c>
      <c r="BK2870" s="54">
        <f t="shared" si="619"/>
        <v>0</v>
      </c>
      <c r="BL2870" s="54">
        <f t="shared" si="624"/>
        <v>0</v>
      </c>
      <c r="BM2870" s="54">
        <f t="shared" si="625"/>
        <v>0</v>
      </c>
      <c r="BN2870" s="54" t="str">
        <f t="shared" si="626"/>
        <v>ne</v>
      </c>
      <c r="BO2870" s="54" t="str">
        <f t="shared" si="627"/>
        <v>ne</v>
      </c>
      <c r="BP2870" s="54" t="str">
        <f t="shared" si="627"/>
        <v>ne</v>
      </c>
      <c r="BQ2870" s="54" t="str">
        <f t="shared" si="628"/>
        <v>ne</v>
      </c>
      <c r="BR2870" s="54" t="str">
        <f t="shared" si="629"/>
        <v>ne</v>
      </c>
      <c r="BS2870" s="54" t="str">
        <f t="shared" si="620"/>
        <v>ne</v>
      </c>
    </row>
    <row r="2871" spans="2:71" x14ac:dyDescent="0.2">
      <c r="B2871" s="54" t="e">
        <f>VLOOKUP(E2871,'VPS1'!$J$10:$J$29,1,FALSE)</f>
        <v>#N/A</v>
      </c>
      <c r="C2871" s="131" t="str">
        <f t="shared" si="621"/>
        <v/>
      </c>
      <c r="D2871" s="132"/>
      <c r="E2871" s="132"/>
      <c r="F2871" s="55"/>
      <c r="G2871" s="132"/>
      <c r="H2871" s="132"/>
      <c r="I2871" s="132"/>
      <c r="J2871" s="132"/>
      <c r="K2871" s="132"/>
      <c r="L2871" s="133"/>
      <c r="M2871" s="134"/>
      <c r="N2871" s="132"/>
      <c r="O2871" s="132"/>
      <c r="P2871" s="134" t="str">
        <f t="shared" si="622"/>
        <v>nepildyti</v>
      </c>
      <c r="Q2871" s="135" t="str">
        <f t="shared" si="62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30"/>
        <v>0</v>
      </c>
      <c r="BH2871" s="54">
        <f t="shared" si="623"/>
        <v>0</v>
      </c>
      <c r="BI2871" s="54">
        <f t="shared" si="618"/>
        <v>0</v>
      </c>
      <c r="BJ2871" s="54">
        <f t="shared" si="631"/>
        <v>0</v>
      </c>
      <c r="BK2871" s="54">
        <f t="shared" si="619"/>
        <v>0</v>
      </c>
      <c r="BL2871" s="54">
        <f t="shared" si="624"/>
        <v>0</v>
      </c>
      <c r="BM2871" s="54">
        <f t="shared" si="625"/>
        <v>0</v>
      </c>
      <c r="BN2871" s="54" t="str">
        <f t="shared" si="626"/>
        <v>ne</v>
      </c>
      <c r="BO2871" s="54" t="str">
        <f t="shared" si="627"/>
        <v>ne</v>
      </c>
      <c r="BP2871" s="54" t="str">
        <f t="shared" si="627"/>
        <v>ne</v>
      </c>
      <c r="BQ2871" s="54" t="str">
        <f t="shared" si="628"/>
        <v>ne</v>
      </c>
      <c r="BR2871" s="54" t="str">
        <f t="shared" si="629"/>
        <v>ne</v>
      </c>
      <c r="BS2871" s="54" t="str">
        <f t="shared" si="620"/>
        <v>ne</v>
      </c>
    </row>
    <row r="2872" spans="2:71" x14ac:dyDescent="0.2">
      <c r="B2872" s="54" t="e">
        <f>VLOOKUP(E2872,'VPS1'!$J$10:$J$29,1,FALSE)</f>
        <v>#N/A</v>
      </c>
      <c r="C2872" s="131" t="str">
        <f t="shared" si="621"/>
        <v/>
      </c>
      <c r="D2872" s="132"/>
      <c r="E2872" s="132"/>
      <c r="F2872" s="55"/>
      <c r="G2872" s="132"/>
      <c r="H2872" s="132"/>
      <c r="I2872" s="132"/>
      <c r="J2872" s="132"/>
      <c r="K2872" s="132"/>
      <c r="L2872" s="133"/>
      <c r="M2872" s="134"/>
      <c r="N2872" s="132"/>
      <c r="O2872" s="132"/>
      <c r="P2872" s="134" t="str">
        <f t="shared" si="622"/>
        <v>nepildyti</v>
      </c>
      <c r="Q2872" s="135" t="str">
        <f t="shared" si="62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30"/>
        <v>0</v>
      </c>
      <c r="BH2872" s="54">
        <f t="shared" si="623"/>
        <v>0</v>
      </c>
      <c r="BI2872" s="54">
        <f t="shared" si="618"/>
        <v>0</v>
      </c>
      <c r="BJ2872" s="54">
        <f t="shared" si="631"/>
        <v>0</v>
      </c>
      <c r="BK2872" s="54">
        <f t="shared" si="619"/>
        <v>0</v>
      </c>
      <c r="BL2872" s="54">
        <f t="shared" si="624"/>
        <v>0</v>
      </c>
      <c r="BM2872" s="54">
        <f t="shared" si="625"/>
        <v>0</v>
      </c>
      <c r="BN2872" s="54" t="str">
        <f t="shared" si="626"/>
        <v>ne</v>
      </c>
      <c r="BO2872" s="54" t="str">
        <f t="shared" si="627"/>
        <v>ne</v>
      </c>
      <c r="BP2872" s="54" t="str">
        <f t="shared" si="627"/>
        <v>ne</v>
      </c>
      <c r="BQ2872" s="54" t="str">
        <f t="shared" si="628"/>
        <v>ne</v>
      </c>
      <c r="BR2872" s="54" t="str">
        <f t="shared" si="629"/>
        <v>ne</v>
      </c>
      <c r="BS2872" s="54" t="str">
        <f t="shared" si="620"/>
        <v>ne</v>
      </c>
    </row>
    <row r="2873" spans="2:71" x14ac:dyDescent="0.2">
      <c r="B2873" s="54" t="e">
        <f>VLOOKUP(E2873,'VPS1'!$J$10:$J$29,1,FALSE)</f>
        <v>#N/A</v>
      </c>
      <c r="C2873" s="131" t="str">
        <f t="shared" si="621"/>
        <v/>
      </c>
      <c r="D2873" s="132"/>
      <c r="E2873" s="132"/>
      <c r="F2873" s="55"/>
      <c r="G2873" s="132"/>
      <c r="H2873" s="132"/>
      <c r="I2873" s="132"/>
      <c r="J2873" s="132"/>
      <c r="K2873" s="132"/>
      <c r="L2873" s="133"/>
      <c r="M2873" s="134"/>
      <c r="N2873" s="132"/>
      <c r="O2873" s="132"/>
      <c r="P2873" s="134" t="str">
        <f t="shared" si="622"/>
        <v>nepildyti</v>
      </c>
      <c r="Q2873" s="135" t="str">
        <f t="shared" si="62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30"/>
        <v>0</v>
      </c>
      <c r="BH2873" s="54">
        <f t="shared" si="623"/>
        <v>0</v>
      </c>
      <c r="BI2873" s="54">
        <f t="shared" si="618"/>
        <v>0</v>
      </c>
      <c r="BJ2873" s="54">
        <f t="shared" si="631"/>
        <v>0</v>
      </c>
      <c r="BK2873" s="54">
        <f t="shared" si="619"/>
        <v>0</v>
      </c>
      <c r="BL2873" s="54">
        <f t="shared" si="624"/>
        <v>0</v>
      </c>
      <c r="BM2873" s="54">
        <f t="shared" si="625"/>
        <v>0</v>
      </c>
      <c r="BN2873" s="54" t="str">
        <f t="shared" si="626"/>
        <v>ne</v>
      </c>
      <c r="BO2873" s="54" t="str">
        <f t="shared" si="627"/>
        <v>ne</v>
      </c>
      <c r="BP2873" s="54" t="str">
        <f t="shared" si="627"/>
        <v>ne</v>
      </c>
      <c r="BQ2873" s="54" t="str">
        <f t="shared" si="628"/>
        <v>ne</v>
      </c>
      <c r="BR2873" s="54" t="str">
        <f t="shared" si="629"/>
        <v>ne</v>
      </c>
      <c r="BS2873" s="54" t="str">
        <f t="shared" si="620"/>
        <v>ne</v>
      </c>
    </row>
    <row r="2874" spans="2:71" x14ac:dyDescent="0.2">
      <c r="B2874" s="54" t="e">
        <f>VLOOKUP(E2874,'VPS1'!$J$10:$J$29,1,FALSE)</f>
        <v>#N/A</v>
      </c>
      <c r="C2874" s="131" t="str">
        <f t="shared" si="621"/>
        <v/>
      </c>
      <c r="D2874" s="132"/>
      <c r="E2874" s="132"/>
      <c r="F2874" s="55"/>
      <c r="G2874" s="132"/>
      <c r="H2874" s="132"/>
      <c r="I2874" s="132"/>
      <c r="J2874" s="132"/>
      <c r="K2874" s="132"/>
      <c r="L2874" s="133"/>
      <c r="M2874" s="134"/>
      <c r="N2874" s="132"/>
      <c r="O2874" s="132"/>
      <c r="P2874" s="134" t="str">
        <f t="shared" si="622"/>
        <v>nepildyti</v>
      </c>
      <c r="Q2874" s="135" t="str">
        <f t="shared" si="62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30"/>
        <v>0</v>
      </c>
      <c r="BH2874" s="54">
        <f t="shared" si="623"/>
        <v>0</v>
      </c>
      <c r="BI2874" s="54">
        <f t="shared" si="618"/>
        <v>0</v>
      </c>
      <c r="BJ2874" s="54">
        <f t="shared" si="631"/>
        <v>0</v>
      </c>
      <c r="BK2874" s="54">
        <f t="shared" si="619"/>
        <v>0</v>
      </c>
      <c r="BL2874" s="54">
        <f t="shared" si="624"/>
        <v>0</v>
      </c>
      <c r="BM2874" s="54">
        <f t="shared" si="625"/>
        <v>0</v>
      </c>
      <c r="BN2874" s="54" t="str">
        <f t="shared" si="626"/>
        <v>ne</v>
      </c>
      <c r="BO2874" s="54" t="str">
        <f t="shared" si="627"/>
        <v>ne</v>
      </c>
      <c r="BP2874" s="54" t="str">
        <f t="shared" si="627"/>
        <v>ne</v>
      </c>
      <c r="BQ2874" s="54" t="str">
        <f t="shared" si="628"/>
        <v>ne</v>
      </c>
      <c r="BR2874" s="54" t="str">
        <f t="shared" si="629"/>
        <v>ne</v>
      </c>
      <c r="BS2874" s="54" t="str">
        <f t="shared" si="620"/>
        <v>ne</v>
      </c>
    </row>
    <row r="2875" spans="2:71" x14ac:dyDescent="0.2">
      <c r="B2875" s="54" t="e">
        <f>VLOOKUP(E2875,'VPS1'!$J$10:$J$29,1,FALSE)</f>
        <v>#N/A</v>
      </c>
      <c r="C2875" s="131" t="str">
        <f t="shared" si="621"/>
        <v/>
      </c>
      <c r="D2875" s="132"/>
      <c r="E2875" s="132"/>
      <c r="F2875" s="55"/>
      <c r="G2875" s="132"/>
      <c r="H2875" s="132"/>
      <c r="I2875" s="132"/>
      <c r="J2875" s="132"/>
      <c r="K2875" s="132"/>
      <c r="L2875" s="133"/>
      <c r="M2875" s="134"/>
      <c r="N2875" s="132"/>
      <c r="O2875" s="132"/>
      <c r="P2875" s="134" t="str">
        <f t="shared" si="622"/>
        <v>nepildyti</v>
      </c>
      <c r="Q2875" s="135" t="str">
        <f t="shared" si="62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30"/>
        <v>0</v>
      </c>
      <c r="BH2875" s="54">
        <f t="shared" si="623"/>
        <v>0</v>
      </c>
      <c r="BI2875" s="54">
        <f t="shared" si="618"/>
        <v>0</v>
      </c>
      <c r="BJ2875" s="54">
        <f t="shared" si="631"/>
        <v>0</v>
      </c>
      <c r="BK2875" s="54">
        <f t="shared" si="619"/>
        <v>0</v>
      </c>
      <c r="BL2875" s="54">
        <f t="shared" si="624"/>
        <v>0</v>
      </c>
      <c r="BM2875" s="54">
        <f t="shared" si="625"/>
        <v>0</v>
      </c>
      <c r="BN2875" s="54" t="str">
        <f t="shared" si="626"/>
        <v>ne</v>
      </c>
      <c r="BO2875" s="54" t="str">
        <f t="shared" si="627"/>
        <v>ne</v>
      </c>
      <c r="BP2875" s="54" t="str">
        <f t="shared" si="627"/>
        <v>ne</v>
      </c>
      <c r="BQ2875" s="54" t="str">
        <f t="shared" si="628"/>
        <v>ne</v>
      </c>
      <c r="BR2875" s="54" t="str">
        <f t="shared" si="629"/>
        <v>ne</v>
      </c>
      <c r="BS2875" s="54" t="str">
        <f t="shared" si="620"/>
        <v>ne</v>
      </c>
    </row>
    <row r="2876" spans="2:71" x14ac:dyDescent="0.2">
      <c r="B2876" s="54" t="e">
        <f>VLOOKUP(E2876,'VPS1'!$J$10:$J$29,1,FALSE)</f>
        <v>#N/A</v>
      </c>
      <c r="C2876" s="131" t="str">
        <f t="shared" si="621"/>
        <v/>
      </c>
      <c r="D2876" s="132"/>
      <c r="E2876" s="132"/>
      <c r="F2876" s="55"/>
      <c r="G2876" s="132"/>
      <c r="H2876" s="132"/>
      <c r="I2876" s="132"/>
      <c r="J2876" s="132"/>
      <c r="K2876" s="132"/>
      <c r="L2876" s="133"/>
      <c r="M2876" s="134"/>
      <c r="N2876" s="132"/>
      <c r="O2876" s="132"/>
      <c r="P2876" s="134" t="str">
        <f t="shared" si="622"/>
        <v>nepildyti</v>
      </c>
      <c r="Q2876" s="135" t="str">
        <f t="shared" si="62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30"/>
        <v>0</v>
      </c>
      <c r="BH2876" s="54">
        <f t="shared" si="623"/>
        <v>0</v>
      </c>
      <c r="BI2876" s="54">
        <f t="shared" si="618"/>
        <v>0</v>
      </c>
      <c r="BJ2876" s="54">
        <f t="shared" si="631"/>
        <v>0</v>
      </c>
      <c r="BK2876" s="54">
        <f t="shared" si="619"/>
        <v>0</v>
      </c>
      <c r="BL2876" s="54">
        <f t="shared" si="624"/>
        <v>0</v>
      </c>
      <c r="BM2876" s="54">
        <f t="shared" si="625"/>
        <v>0</v>
      </c>
      <c r="BN2876" s="54" t="str">
        <f t="shared" si="626"/>
        <v>ne</v>
      </c>
      <c r="BO2876" s="54" t="str">
        <f t="shared" si="627"/>
        <v>ne</v>
      </c>
      <c r="BP2876" s="54" t="str">
        <f t="shared" si="627"/>
        <v>ne</v>
      </c>
      <c r="BQ2876" s="54" t="str">
        <f t="shared" si="628"/>
        <v>ne</v>
      </c>
      <c r="BR2876" s="54" t="str">
        <f t="shared" si="629"/>
        <v>ne</v>
      </c>
      <c r="BS2876" s="54" t="str">
        <f t="shared" si="620"/>
        <v>ne</v>
      </c>
    </row>
    <row r="2877" spans="2:71" x14ac:dyDescent="0.2">
      <c r="B2877" s="54" t="e">
        <f>VLOOKUP(E2877,'VPS1'!$J$10:$J$29,1,FALSE)</f>
        <v>#N/A</v>
      </c>
      <c r="C2877" s="131" t="str">
        <f t="shared" si="621"/>
        <v/>
      </c>
      <c r="D2877" s="132"/>
      <c r="E2877" s="132"/>
      <c r="F2877" s="55"/>
      <c r="G2877" s="132"/>
      <c r="H2877" s="132"/>
      <c r="I2877" s="132"/>
      <c r="J2877" s="132"/>
      <c r="K2877" s="132"/>
      <c r="L2877" s="133"/>
      <c r="M2877" s="134"/>
      <c r="N2877" s="132"/>
      <c r="O2877" s="132"/>
      <c r="P2877" s="134" t="str">
        <f t="shared" si="622"/>
        <v>nepildyti</v>
      </c>
      <c r="Q2877" s="135" t="str">
        <f t="shared" si="62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30"/>
        <v>0</v>
      </c>
      <c r="BH2877" s="54">
        <f t="shared" si="623"/>
        <v>0</v>
      </c>
      <c r="BI2877" s="54">
        <f t="shared" si="618"/>
        <v>0</v>
      </c>
      <c r="BJ2877" s="54">
        <f t="shared" si="631"/>
        <v>0</v>
      </c>
      <c r="BK2877" s="54">
        <f t="shared" si="619"/>
        <v>0</v>
      </c>
      <c r="BL2877" s="54">
        <f t="shared" si="624"/>
        <v>0</v>
      </c>
      <c r="BM2877" s="54">
        <f t="shared" si="625"/>
        <v>0</v>
      </c>
      <c r="BN2877" s="54" t="str">
        <f t="shared" si="626"/>
        <v>ne</v>
      </c>
      <c r="BO2877" s="54" t="str">
        <f t="shared" si="627"/>
        <v>ne</v>
      </c>
      <c r="BP2877" s="54" t="str">
        <f t="shared" si="627"/>
        <v>ne</v>
      </c>
      <c r="BQ2877" s="54" t="str">
        <f t="shared" si="628"/>
        <v>ne</v>
      </c>
      <c r="BR2877" s="54" t="str">
        <f t="shared" si="629"/>
        <v>ne</v>
      </c>
      <c r="BS2877" s="54" t="str">
        <f t="shared" si="620"/>
        <v>ne</v>
      </c>
    </row>
    <row r="2878" spans="2:71" x14ac:dyDescent="0.2">
      <c r="B2878" s="54" t="e">
        <f>VLOOKUP(E2878,'VPS1'!$J$10:$J$29,1,FALSE)</f>
        <v>#N/A</v>
      </c>
      <c r="C2878" s="131" t="str">
        <f t="shared" si="621"/>
        <v/>
      </c>
      <c r="D2878" s="132"/>
      <c r="E2878" s="132"/>
      <c r="F2878" s="55"/>
      <c r="G2878" s="132"/>
      <c r="H2878" s="132"/>
      <c r="I2878" s="132"/>
      <c r="J2878" s="132"/>
      <c r="K2878" s="132"/>
      <c r="L2878" s="133"/>
      <c r="M2878" s="134"/>
      <c r="N2878" s="132"/>
      <c r="O2878" s="132"/>
      <c r="P2878" s="134" t="str">
        <f t="shared" si="622"/>
        <v>nepildyti</v>
      </c>
      <c r="Q2878" s="135" t="str">
        <f t="shared" si="62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30"/>
        <v>0</v>
      </c>
      <c r="BH2878" s="54">
        <f t="shared" si="623"/>
        <v>0</v>
      </c>
      <c r="BI2878" s="54">
        <f t="shared" si="618"/>
        <v>0</v>
      </c>
      <c r="BJ2878" s="54">
        <f t="shared" si="631"/>
        <v>0</v>
      </c>
      <c r="BK2878" s="54">
        <f t="shared" si="619"/>
        <v>0</v>
      </c>
      <c r="BL2878" s="54">
        <f t="shared" si="624"/>
        <v>0</v>
      </c>
      <c r="BM2878" s="54">
        <f t="shared" si="625"/>
        <v>0</v>
      </c>
      <c r="BN2878" s="54" t="str">
        <f t="shared" si="626"/>
        <v>ne</v>
      </c>
      <c r="BO2878" s="54" t="str">
        <f t="shared" si="627"/>
        <v>ne</v>
      </c>
      <c r="BP2878" s="54" t="str">
        <f t="shared" si="627"/>
        <v>ne</v>
      </c>
      <c r="BQ2878" s="54" t="str">
        <f t="shared" si="628"/>
        <v>ne</v>
      </c>
      <c r="BR2878" s="54" t="str">
        <f t="shared" si="629"/>
        <v>ne</v>
      </c>
      <c r="BS2878" s="54" t="str">
        <f t="shared" si="620"/>
        <v>ne</v>
      </c>
    </row>
    <row r="2879" spans="2:71" x14ac:dyDescent="0.2">
      <c r="B2879" s="54" t="e">
        <f>VLOOKUP(E2879,'VPS1'!$J$10:$J$29,1,FALSE)</f>
        <v>#N/A</v>
      </c>
      <c r="C2879" s="131" t="str">
        <f t="shared" si="621"/>
        <v/>
      </c>
      <c r="D2879" s="132"/>
      <c r="E2879" s="132"/>
      <c r="F2879" s="55"/>
      <c r="G2879" s="132"/>
      <c r="H2879" s="132"/>
      <c r="I2879" s="132"/>
      <c r="J2879" s="132"/>
      <c r="K2879" s="132"/>
      <c r="L2879" s="133"/>
      <c r="M2879" s="134"/>
      <c r="N2879" s="132"/>
      <c r="O2879" s="132"/>
      <c r="P2879" s="134" t="str">
        <f t="shared" si="622"/>
        <v>nepildyti</v>
      </c>
      <c r="Q2879" s="135" t="str">
        <f t="shared" si="62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30"/>
        <v>0</v>
      </c>
      <c r="BH2879" s="54">
        <f t="shared" si="623"/>
        <v>0</v>
      </c>
      <c r="BI2879" s="54">
        <f t="shared" si="618"/>
        <v>0</v>
      </c>
      <c r="BJ2879" s="54">
        <f t="shared" si="631"/>
        <v>0</v>
      </c>
      <c r="BK2879" s="54">
        <f t="shared" si="619"/>
        <v>0</v>
      </c>
      <c r="BL2879" s="54">
        <f t="shared" si="624"/>
        <v>0</v>
      </c>
      <c r="BM2879" s="54">
        <f t="shared" si="625"/>
        <v>0</v>
      </c>
      <c r="BN2879" s="54" t="str">
        <f t="shared" si="626"/>
        <v>ne</v>
      </c>
      <c r="BO2879" s="54" t="str">
        <f t="shared" si="627"/>
        <v>ne</v>
      </c>
      <c r="BP2879" s="54" t="str">
        <f t="shared" si="627"/>
        <v>ne</v>
      </c>
      <c r="BQ2879" s="54" t="str">
        <f t="shared" si="628"/>
        <v>ne</v>
      </c>
      <c r="BR2879" s="54" t="str">
        <f t="shared" si="629"/>
        <v>ne</v>
      </c>
      <c r="BS2879" s="54" t="str">
        <f t="shared" si="620"/>
        <v>ne</v>
      </c>
    </row>
    <row r="2880" spans="2:71" x14ac:dyDescent="0.2">
      <c r="B2880" s="54" t="e">
        <f>VLOOKUP(E2880,'VPS1'!$J$10:$J$29,1,FALSE)</f>
        <v>#N/A</v>
      </c>
      <c r="C2880" s="131" t="str">
        <f t="shared" si="621"/>
        <v/>
      </c>
      <c r="D2880" s="132"/>
      <c r="E2880" s="132"/>
      <c r="F2880" s="55"/>
      <c r="G2880" s="132"/>
      <c r="H2880" s="132"/>
      <c r="I2880" s="132"/>
      <c r="J2880" s="132"/>
      <c r="K2880" s="132"/>
      <c r="L2880" s="133"/>
      <c r="M2880" s="134"/>
      <c r="N2880" s="132"/>
      <c r="O2880" s="132"/>
      <c r="P2880" s="134" t="str">
        <f t="shared" si="622"/>
        <v>nepildyti</v>
      </c>
      <c r="Q2880" s="135" t="str">
        <f t="shared" si="62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30"/>
        <v>0</v>
      </c>
      <c r="BH2880" s="54">
        <f t="shared" si="623"/>
        <v>0</v>
      </c>
      <c r="BI2880" s="54">
        <f t="shared" si="618"/>
        <v>0</v>
      </c>
      <c r="BJ2880" s="54">
        <f t="shared" si="631"/>
        <v>0</v>
      </c>
      <c r="BK2880" s="54">
        <f t="shared" si="619"/>
        <v>0</v>
      </c>
      <c r="BL2880" s="54">
        <f t="shared" si="624"/>
        <v>0</v>
      </c>
      <c r="BM2880" s="54">
        <f t="shared" si="625"/>
        <v>0</v>
      </c>
      <c r="BN2880" s="54" t="str">
        <f t="shared" si="626"/>
        <v>ne</v>
      </c>
      <c r="BO2880" s="54" t="str">
        <f t="shared" si="627"/>
        <v>ne</v>
      </c>
      <c r="BP2880" s="54" t="str">
        <f t="shared" si="627"/>
        <v>ne</v>
      </c>
      <c r="BQ2880" s="54" t="str">
        <f t="shared" si="628"/>
        <v>ne</v>
      </c>
      <c r="BR2880" s="54" t="str">
        <f t="shared" si="629"/>
        <v>ne</v>
      </c>
      <c r="BS2880" s="54" t="str">
        <f t="shared" si="620"/>
        <v>ne</v>
      </c>
    </row>
    <row r="2881" spans="2:71" x14ac:dyDescent="0.2">
      <c r="B2881" s="54" t="e">
        <f>VLOOKUP(E2881,'VPS1'!$J$10:$J$29,1,FALSE)</f>
        <v>#N/A</v>
      </c>
      <c r="C2881" s="131" t="str">
        <f t="shared" si="621"/>
        <v/>
      </c>
      <c r="D2881" s="132"/>
      <c r="E2881" s="132"/>
      <c r="F2881" s="55"/>
      <c r="G2881" s="132"/>
      <c r="H2881" s="132"/>
      <c r="I2881" s="132"/>
      <c r="J2881" s="132"/>
      <c r="K2881" s="132"/>
      <c r="L2881" s="133"/>
      <c r="M2881" s="134"/>
      <c r="N2881" s="132"/>
      <c r="O2881" s="132"/>
      <c r="P2881" s="134" t="str">
        <f t="shared" si="622"/>
        <v>nepildyti</v>
      </c>
      <c r="Q2881" s="135" t="str">
        <f t="shared" si="62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30"/>
        <v>0</v>
      </c>
      <c r="BH2881" s="54">
        <f t="shared" si="623"/>
        <v>0</v>
      </c>
      <c r="BI2881" s="54">
        <f t="shared" si="618"/>
        <v>0</v>
      </c>
      <c r="BJ2881" s="54">
        <f t="shared" si="631"/>
        <v>0</v>
      </c>
      <c r="BK2881" s="54">
        <f t="shared" si="619"/>
        <v>0</v>
      </c>
      <c r="BL2881" s="54">
        <f t="shared" si="624"/>
        <v>0</v>
      </c>
      <c r="BM2881" s="54">
        <f t="shared" si="625"/>
        <v>0</v>
      </c>
      <c r="BN2881" s="54" t="str">
        <f t="shared" si="626"/>
        <v>ne</v>
      </c>
      <c r="BO2881" s="54" t="str">
        <f t="shared" si="627"/>
        <v>ne</v>
      </c>
      <c r="BP2881" s="54" t="str">
        <f t="shared" si="627"/>
        <v>ne</v>
      </c>
      <c r="BQ2881" s="54" t="str">
        <f t="shared" si="628"/>
        <v>ne</v>
      </c>
      <c r="BR2881" s="54" t="str">
        <f t="shared" si="629"/>
        <v>ne</v>
      </c>
      <c r="BS2881" s="54" t="str">
        <f t="shared" si="620"/>
        <v>ne</v>
      </c>
    </row>
    <row r="2882" spans="2:71" x14ac:dyDescent="0.2">
      <c r="B2882" s="54" t="e">
        <f>VLOOKUP(E2882,'VPS1'!$J$10:$J$29,1,FALSE)</f>
        <v>#N/A</v>
      </c>
      <c r="C2882" s="131" t="str">
        <f t="shared" si="621"/>
        <v/>
      </c>
      <c r="D2882" s="132"/>
      <c r="E2882" s="132"/>
      <c r="F2882" s="55"/>
      <c r="G2882" s="132"/>
      <c r="H2882" s="132"/>
      <c r="I2882" s="132"/>
      <c r="J2882" s="132"/>
      <c r="K2882" s="132"/>
      <c r="L2882" s="133"/>
      <c r="M2882" s="134"/>
      <c r="N2882" s="132"/>
      <c r="O2882" s="132"/>
      <c r="P2882" s="134" t="str">
        <f t="shared" si="622"/>
        <v>nepildyti</v>
      </c>
      <c r="Q2882" s="135" t="str">
        <f t="shared" si="62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30"/>
        <v>0</v>
      </c>
      <c r="BH2882" s="54">
        <f t="shared" si="623"/>
        <v>0</v>
      </c>
      <c r="BI2882" s="54">
        <f t="shared" si="618"/>
        <v>0</v>
      </c>
      <c r="BJ2882" s="54">
        <f t="shared" si="631"/>
        <v>0</v>
      </c>
      <c r="BK2882" s="54">
        <f t="shared" si="619"/>
        <v>0</v>
      </c>
      <c r="BL2882" s="54">
        <f t="shared" si="624"/>
        <v>0</v>
      </c>
      <c r="BM2882" s="54">
        <f t="shared" si="625"/>
        <v>0</v>
      </c>
      <c r="BN2882" s="54" t="str">
        <f t="shared" si="626"/>
        <v>ne</v>
      </c>
      <c r="BO2882" s="54" t="str">
        <f t="shared" si="627"/>
        <v>ne</v>
      </c>
      <c r="BP2882" s="54" t="str">
        <f t="shared" si="627"/>
        <v>ne</v>
      </c>
      <c r="BQ2882" s="54" t="str">
        <f t="shared" si="628"/>
        <v>ne</v>
      </c>
      <c r="BR2882" s="54" t="str">
        <f t="shared" si="629"/>
        <v>ne</v>
      </c>
      <c r="BS2882" s="54" t="str">
        <f t="shared" si="620"/>
        <v>ne</v>
      </c>
    </row>
    <row r="2883" spans="2:71" x14ac:dyDescent="0.2">
      <c r="B2883" s="54" t="e">
        <f>VLOOKUP(E2883,'VPS1'!$J$10:$J$29,1,FALSE)</f>
        <v>#N/A</v>
      </c>
      <c r="C2883" s="131" t="str">
        <f t="shared" si="621"/>
        <v/>
      </c>
      <c r="D2883" s="132"/>
      <c r="E2883" s="132"/>
      <c r="F2883" s="55"/>
      <c r="G2883" s="132"/>
      <c r="H2883" s="132"/>
      <c r="I2883" s="132"/>
      <c r="J2883" s="132"/>
      <c r="K2883" s="132"/>
      <c r="L2883" s="133"/>
      <c r="M2883" s="134"/>
      <c r="N2883" s="132"/>
      <c r="O2883" s="132"/>
      <c r="P2883" s="134" t="str">
        <f t="shared" si="622"/>
        <v>nepildyti</v>
      </c>
      <c r="Q2883" s="135" t="str">
        <f t="shared" si="62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30"/>
        <v>0</v>
      </c>
      <c r="BH2883" s="54">
        <f t="shared" si="623"/>
        <v>0</v>
      </c>
      <c r="BI2883" s="54">
        <f t="shared" si="618"/>
        <v>0</v>
      </c>
      <c r="BJ2883" s="54">
        <f t="shared" si="631"/>
        <v>0</v>
      </c>
      <c r="BK2883" s="54">
        <f t="shared" si="619"/>
        <v>0</v>
      </c>
      <c r="BL2883" s="54">
        <f t="shared" si="624"/>
        <v>0</v>
      </c>
      <c r="BM2883" s="54">
        <f t="shared" si="625"/>
        <v>0</v>
      </c>
      <c r="BN2883" s="54" t="str">
        <f t="shared" si="626"/>
        <v>ne</v>
      </c>
      <c r="BO2883" s="54" t="str">
        <f t="shared" si="627"/>
        <v>ne</v>
      </c>
      <c r="BP2883" s="54" t="str">
        <f t="shared" si="627"/>
        <v>ne</v>
      </c>
      <c r="BQ2883" s="54" t="str">
        <f t="shared" si="628"/>
        <v>ne</v>
      </c>
      <c r="BR2883" s="54" t="str">
        <f t="shared" si="629"/>
        <v>ne</v>
      </c>
      <c r="BS2883" s="54" t="str">
        <f t="shared" si="620"/>
        <v>ne</v>
      </c>
    </row>
    <row r="2884" spans="2:71" x14ac:dyDescent="0.2">
      <c r="B2884" s="54" t="e">
        <f>VLOOKUP(E2884,'VPS1'!$J$10:$J$29,1,FALSE)</f>
        <v>#N/A</v>
      </c>
      <c r="C2884" s="131" t="str">
        <f t="shared" si="621"/>
        <v/>
      </c>
      <c r="D2884" s="132"/>
      <c r="E2884" s="132"/>
      <c r="F2884" s="55"/>
      <c r="G2884" s="132"/>
      <c r="H2884" s="132"/>
      <c r="I2884" s="132"/>
      <c r="J2884" s="132"/>
      <c r="K2884" s="132"/>
      <c r="L2884" s="133"/>
      <c r="M2884" s="134"/>
      <c r="N2884" s="132"/>
      <c r="O2884" s="132"/>
      <c r="P2884" s="134" t="str">
        <f t="shared" si="622"/>
        <v>nepildyti</v>
      </c>
      <c r="Q2884" s="135" t="str">
        <f t="shared" si="62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30"/>
        <v>0</v>
      </c>
      <c r="BH2884" s="54">
        <f t="shared" si="623"/>
        <v>0</v>
      </c>
      <c r="BI2884" s="54">
        <f t="shared" si="618"/>
        <v>0</v>
      </c>
      <c r="BJ2884" s="54">
        <f t="shared" si="631"/>
        <v>0</v>
      </c>
      <c r="BK2884" s="54">
        <f t="shared" si="619"/>
        <v>0</v>
      </c>
      <c r="BL2884" s="54">
        <f t="shared" si="624"/>
        <v>0</v>
      </c>
      <c r="BM2884" s="54">
        <f t="shared" si="625"/>
        <v>0</v>
      </c>
      <c r="BN2884" s="54" t="str">
        <f t="shared" si="626"/>
        <v>ne</v>
      </c>
      <c r="BO2884" s="54" t="str">
        <f t="shared" si="627"/>
        <v>ne</v>
      </c>
      <c r="BP2884" s="54" t="str">
        <f t="shared" si="627"/>
        <v>ne</v>
      </c>
      <c r="BQ2884" s="54" t="str">
        <f t="shared" si="628"/>
        <v>ne</v>
      </c>
      <c r="BR2884" s="54" t="str">
        <f t="shared" si="629"/>
        <v>ne</v>
      </c>
      <c r="BS2884" s="54" t="str">
        <f t="shared" si="620"/>
        <v>ne</v>
      </c>
    </row>
    <row r="2885" spans="2:71" x14ac:dyDescent="0.2">
      <c r="B2885" s="54" t="e">
        <f>VLOOKUP(E2885,'VPS1'!$J$10:$J$29,1,FALSE)</f>
        <v>#N/A</v>
      </c>
      <c r="C2885" s="131" t="str">
        <f t="shared" si="621"/>
        <v/>
      </c>
      <c r="D2885" s="132"/>
      <c r="E2885" s="132"/>
      <c r="F2885" s="55"/>
      <c r="G2885" s="132"/>
      <c r="H2885" s="132"/>
      <c r="I2885" s="132"/>
      <c r="J2885" s="132"/>
      <c r="K2885" s="132"/>
      <c r="L2885" s="133"/>
      <c r="M2885" s="134"/>
      <c r="N2885" s="132"/>
      <c r="O2885" s="132"/>
      <c r="P2885" s="134" t="str">
        <f t="shared" si="622"/>
        <v>nepildyti</v>
      </c>
      <c r="Q2885" s="135" t="str">
        <f t="shared" si="62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30"/>
        <v>0</v>
      </c>
      <c r="BH2885" s="54">
        <f t="shared" si="623"/>
        <v>0</v>
      </c>
      <c r="BI2885" s="54">
        <f t="shared" si="618"/>
        <v>0</v>
      </c>
      <c r="BJ2885" s="54">
        <f t="shared" si="631"/>
        <v>0</v>
      </c>
      <c r="BK2885" s="54">
        <f t="shared" si="619"/>
        <v>0</v>
      </c>
      <c r="BL2885" s="54">
        <f t="shared" si="624"/>
        <v>0</v>
      </c>
      <c r="BM2885" s="54">
        <f t="shared" si="625"/>
        <v>0</v>
      </c>
      <c r="BN2885" s="54" t="str">
        <f t="shared" si="626"/>
        <v>ne</v>
      </c>
      <c r="BO2885" s="54" t="str">
        <f t="shared" si="627"/>
        <v>ne</v>
      </c>
      <c r="BP2885" s="54" t="str">
        <f t="shared" si="627"/>
        <v>ne</v>
      </c>
      <c r="BQ2885" s="54" t="str">
        <f t="shared" si="628"/>
        <v>ne</v>
      </c>
      <c r="BR2885" s="54" t="str">
        <f t="shared" si="629"/>
        <v>ne</v>
      </c>
      <c r="BS2885" s="54" t="str">
        <f t="shared" si="620"/>
        <v>ne</v>
      </c>
    </row>
    <row r="2886" spans="2:71" x14ac:dyDescent="0.2">
      <c r="B2886" s="54" t="e">
        <f>VLOOKUP(E2886,'VPS1'!$J$10:$J$29,1,FALSE)</f>
        <v>#N/A</v>
      </c>
      <c r="C2886" s="131" t="str">
        <f t="shared" si="621"/>
        <v/>
      </c>
      <c r="D2886" s="132"/>
      <c r="E2886" s="132"/>
      <c r="F2886" s="55"/>
      <c r="G2886" s="132"/>
      <c r="H2886" s="132"/>
      <c r="I2886" s="132"/>
      <c r="J2886" s="132"/>
      <c r="K2886" s="132"/>
      <c r="L2886" s="133"/>
      <c r="M2886" s="134"/>
      <c r="N2886" s="132"/>
      <c r="O2886" s="132"/>
      <c r="P2886" s="134" t="str">
        <f t="shared" si="622"/>
        <v>nepildyti</v>
      </c>
      <c r="Q2886" s="135" t="str">
        <f t="shared" si="62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30"/>
        <v>0</v>
      </c>
      <c r="BH2886" s="54">
        <f t="shared" si="623"/>
        <v>0</v>
      </c>
      <c r="BI2886" s="54">
        <f t="shared" si="618"/>
        <v>0</v>
      </c>
      <c r="BJ2886" s="54">
        <f t="shared" si="631"/>
        <v>0</v>
      </c>
      <c r="BK2886" s="54">
        <f t="shared" si="619"/>
        <v>0</v>
      </c>
      <c r="BL2886" s="54">
        <f t="shared" si="624"/>
        <v>0</v>
      </c>
      <c r="BM2886" s="54">
        <f t="shared" si="625"/>
        <v>0</v>
      </c>
      <c r="BN2886" s="54" t="str">
        <f t="shared" si="626"/>
        <v>ne</v>
      </c>
      <c r="BO2886" s="54" t="str">
        <f t="shared" si="627"/>
        <v>ne</v>
      </c>
      <c r="BP2886" s="54" t="str">
        <f t="shared" si="627"/>
        <v>ne</v>
      </c>
      <c r="BQ2886" s="54" t="str">
        <f t="shared" si="628"/>
        <v>ne</v>
      </c>
      <c r="BR2886" s="54" t="str">
        <f t="shared" si="629"/>
        <v>ne</v>
      </c>
      <c r="BS2886" s="54" t="str">
        <f t="shared" si="620"/>
        <v>ne</v>
      </c>
    </row>
    <row r="2887" spans="2:71" x14ac:dyDescent="0.2">
      <c r="B2887" s="54" t="e">
        <f>VLOOKUP(E2887,'VPS1'!$J$10:$J$29,1,FALSE)</f>
        <v>#N/A</v>
      </c>
      <c r="C2887" s="131" t="str">
        <f t="shared" si="621"/>
        <v/>
      </c>
      <c r="D2887" s="132"/>
      <c r="E2887" s="132"/>
      <c r="F2887" s="55"/>
      <c r="G2887" s="132"/>
      <c r="H2887" s="132"/>
      <c r="I2887" s="132"/>
      <c r="J2887" s="132"/>
      <c r="K2887" s="132"/>
      <c r="L2887" s="133"/>
      <c r="M2887" s="134"/>
      <c r="N2887" s="132"/>
      <c r="O2887" s="132"/>
      <c r="P2887" s="134" t="str">
        <f t="shared" si="622"/>
        <v>nepildyti</v>
      </c>
      <c r="Q2887" s="135" t="str">
        <f t="shared" si="622"/>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30"/>
        <v>0</v>
      </c>
      <c r="BH2887" s="54">
        <f t="shared" si="623"/>
        <v>0</v>
      </c>
      <c r="BI2887" s="54">
        <f t="shared" si="618"/>
        <v>0</v>
      </c>
      <c r="BJ2887" s="54">
        <f t="shared" si="631"/>
        <v>0</v>
      </c>
      <c r="BK2887" s="54">
        <f t="shared" si="619"/>
        <v>0</v>
      </c>
      <c r="BL2887" s="54">
        <f t="shared" si="624"/>
        <v>0</v>
      </c>
      <c r="BM2887" s="54">
        <f t="shared" si="625"/>
        <v>0</v>
      </c>
      <c r="BN2887" s="54" t="str">
        <f t="shared" si="626"/>
        <v>ne</v>
      </c>
      <c r="BO2887" s="54" t="str">
        <f t="shared" si="627"/>
        <v>ne</v>
      </c>
      <c r="BP2887" s="54" t="str">
        <f t="shared" si="627"/>
        <v>ne</v>
      </c>
      <c r="BQ2887" s="54" t="str">
        <f t="shared" si="628"/>
        <v>ne</v>
      </c>
      <c r="BR2887" s="54" t="str">
        <f t="shared" si="629"/>
        <v>ne</v>
      </c>
      <c r="BS2887" s="54" t="str">
        <f t="shared" si="620"/>
        <v>ne</v>
      </c>
    </row>
    <row r="2888" spans="2:71" x14ac:dyDescent="0.2">
      <c r="B2888" s="54" t="e">
        <f>VLOOKUP(E2888,'VPS1'!$J$10:$J$29,1,FALSE)</f>
        <v>#N/A</v>
      </c>
      <c r="C2888" s="131" t="str">
        <f t="shared" si="621"/>
        <v/>
      </c>
      <c r="D2888" s="132"/>
      <c r="E2888" s="132"/>
      <c r="F2888" s="55"/>
      <c r="G2888" s="132"/>
      <c r="H2888" s="132"/>
      <c r="I2888" s="132"/>
      <c r="J2888" s="132"/>
      <c r="K2888" s="132"/>
      <c r="L2888" s="133"/>
      <c r="M2888" s="134"/>
      <c r="N2888" s="132"/>
      <c r="O2888" s="132"/>
      <c r="P2888" s="134" t="str">
        <f t="shared" si="622"/>
        <v>nepildyti</v>
      </c>
      <c r="Q2888" s="135" t="str">
        <f t="shared" si="622"/>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30"/>
        <v>0</v>
      </c>
      <c r="BH2888" s="54">
        <f t="shared" si="623"/>
        <v>0</v>
      </c>
      <c r="BI2888" s="54">
        <f t="shared" si="618"/>
        <v>0</v>
      </c>
      <c r="BJ2888" s="54">
        <f t="shared" si="631"/>
        <v>0</v>
      </c>
      <c r="BK2888" s="54">
        <f t="shared" si="619"/>
        <v>0</v>
      </c>
      <c r="BL2888" s="54">
        <f t="shared" si="624"/>
        <v>0</v>
      </c>
      <c r="BM2888" s="54">
        <f t="shared" si="625"/>
        <v>0</v>
      </c>
      <c r="BN2888" s="54" t="str">
        <f t="shared" si="626"/>
        <v>ne</v>
      </c>
      <c r="BO2888" s="54" t="str">
        <f t="shared" si="627"/>
        <v>ne</v>
      </c>
      <c r="BP2888" s="54" t="str">
        <f t="shared" si="627"/>
        <v>ne</v>
      </c>
      <c r="BQ2888" s="54" t="str">
        <f t="shared" si="628"/>
        <v>ne</v>
      </c>
      <c r="BR2888" s="54" t="str">
        <f t="shared" si="629"/>
        <v>ne</v>
      </c>
      <c r="BS2888" s="54" t="str">
        <f t="shared" si="620"/>
        <v>ne</v>
      </c>
    </row>
    <row r="2889" spans="2:71" x14ac:dyDescent="0.2">
      <c r="B2889" s="54" t="e">
        <f>VLOOKUP(E2889,'VPS1'!$J$10:$J$29,1,FALSE)</f>
        <v>#N/A</v>
      </c>
      <c r="C2889" s="131" t="str">
        <f t="shared" si="621"/>
        <v/>
      </c>
      <c r="D2889" s="132"/>
      <c r="E2889" s="132"/>
      <c r="F2889" s="55"/>
      <c r="G2889" s="132"/>
      <c r="H2889" s="132"/>
      <c r="I2889" s="132"/>
      <c r="J2889" s="132"/>
      <c r="K2889" s="132"/>
      <c r="L2889" s="133"/>
      <c r="M2889" s="134"/>
      <c r="N2889" s="132"/>
      <c r="O2889" s="132"/>
      <c r="P2889" s="134" t="str">
        <f t="shared" si="622"/>
        <v>nepildyti</v>
      </c>
      <c r="Q2889" s="135" t="str">
        <f t="shared" si="622"/>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30"/>
        <v>0</v>
      </c>
      <c r="BH2889" s="54">
        <f t="shared" si="623"/>
        <v>0</v>
      </c>
      <c r="BI2889" s="54">
        <f t="shared" si="618"/>
        <v>0</v>
      </c>
      <c r="BJ2889" s="54">
        <f t="shared" si="631"/>
        <v>0</v>
      </c>
      <c r="BK2889" s="54">
        <f t="shared" si="619"/>
        <v>0</v>
      </c>
      <c r="BL2889" s="54">
        <f t="shared" si="624"/>
        <v>0</v>
      </c>
      <c r="BM2889" s="54">
        <f t="shared" si="625"/>
        <v>0</v>
      </c>
      <c r="BN2889" s="54" t="str">
        <f t="shared" si="626"/>
        <v>ne</v>
      </c>
      <c r="BO2889" s="54" t="str">
        <f t="shared" si="627"/>
        <v>ne</v>
      </c>
      <c r="BP2889" s="54" t="str">
        <f t="shared" si="627"/>
        <v>ne</v>
      </c>
      <c r="BQ2889" s="54" t="str">
        <f t="shared" si="628"/>
        <v>ne</v>
      </c>
      <c r="BR2889" s="54" t="str">
        <f t="shared" si="629"/>
        <v>ne</v>
      </c>
      <c r="BS2889" s="54" t="str">
        <f t="shared" si="620"/>
        <v>ne</v>
      </c>
    </row>
    <row r="2890" spans="2:71" x14ac:dyDescent="0.2">
      <c r="B2890" s="54" t="e">
        <f>VLOOKUP(E2890,'VPS1'!$J$10:$J$29,1,FALSE)</f>
        <v>#N/A</v>
      </c>
      <c r="C2890" s="131" t="str">
        <f t="shared" si="621"/>
        <v/>
      </c>
      <c r="D2890" s="132"/>
      <c r="E2890" s="132"/>
      <c r="F2890" s="55"/>
      <c r="G2890" s="132"/>
      <c r="H2890" s="132"/>
      <c r="I2890" s="132"/>
      <c r="J2890" s="132"/>
      <c r="K2890" s="132"/>
      <c r="L2890" s="133"/>
      <c r="M2890" s="134"/>
      <c r="N2890" s="132"/>
      <c r="O2890" s="132"/>
      <c r="P2890" s="134" t="str">
        <f t="shared" si="622"/>
        <v>nepildyti</v>
      </c>
      <c r="Q2890" s="135" t="str">
        <f t="shared" si="622"/>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30"/>
        <v>0</v>
      </c>
      <c r="BH2890" s="54">
        <f t="shared" si="623"/>
        <v>0</v>
      </c>
      <c r="BI2890" s="54">
        <f t="shared" ref="BI2890:BI2953" si="632">IF($AH2890&gt;0,YEAR($AH2890),)</f>
        <v>0</v>
      </c>
      <c r="BJ2890" s="54">
        <f t="shared" si="631"/>
        <v>0</v>
      </c>
      <c r="BK2890" s="54">
        <f t="shared" ref="BK2890:BK2953" si="633">IF($AJ2890&gt;0,YEAR($AJ2890),)</f>
        <v>0</v>
      </c>
      <c r="BL2890" s="54">
        <f t="shared" si="624"/>
        <v>0</v>
      </c>
      <c r="BM2890" s="54">
        <f t="shared" si="625"/>
        <v>0</v>
      </c>
      <c r="BN2890" s="54" t="str">
        <f t="shared" si="626"/>
        <v>ne</v>
      </c>
      <c r="BO2890" s="54" t="str">
        <f t="shared" si="627"/>
        <v>ne</v>
      </c>
      <c r="BP2890" s="54" t="str">
        <f t="shared" si="627"/>
        <v>ne</v>
      </c>
      <c r="BQ2890" s="54" t="str">
        <f t="shared" si="628"/>
        <v>ne</v>
      </c>
      <c r="BR2890" s="54" t="str">
        <f t="shared" si="629"/>
        <v>ne</v>
      </c>
      <c r="BS2890" s="54" t="str">
        <f t="shared" ref="BS2890:BS2953" si="634">IF(BK2890&gt;0,"taip","ne")</f>
        <v>ne</v>
      </c>
    </row>
    <row r="2891" spans="2:71" x14ac:dyDescent="0.2">
      <c r="B2891" s="54" t="e">
        <f>VLOOKUP(E2891,'VPS1'!$J$10:$J$29,1,FALSE)</f>
        <v>#N/A</v>
      </c>
      <c r="C2891" s="131" t="str">
        <f t="shared" ref="C2891:C2954" si="635">LEFT(E2891,4)</f>
        <v/>
      </c>
      <c r="D2891" s="132"/>
      <c r="E2891" s="132"/>
      <c r="F2891" s="55"/>
      <c r="G2891" s="132"/>
      <c r="H2891" s="132"/>
      <c r="I2891" s="132"/>
      <c r="J2891" s="132"/>
      <c r="K2891" s="132"/>
      <c r="L2891" s="133"/>
      <c r="M2891" s="134"/>
      <c r="N2891" s="132"/>
      <c r="O2891" s="132"/>
      <c r="P2891" s="134" t="str">
        <f t="shared" ref="P2891:Q2954" si="636">IF($N2891="fizinis asmuo","užpildykite","nepildyti")</f>
        <v>nepildyti</v>
      </c>
      <c r="Q2891" s="135" t="str">
        <f t="shared" si="636"/>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30"/>
        <v>0</v>
      </c>
      <c r="BH2891" s="54">
        <f t="shared" ref="BH2891:BH2954" si="637">IF($AF2891&gt;0,YEAR($AF2891),)</f>
        <v>0</v>
      </c>
      <c r="BI2891" s="54">
        <f t="shared" si="632"/>
        <v>0</v>
      </c>
      <c r="BJ2891" s="54">
        <f t="shared" si="631"/>
        <v>0</v>
      </c>
      <c r="BK2891" s="54">
        <f t="shared" si="633"/>
        <v>0</v>
      </c>
      <c r="BL2891" s="54">
        <f t="shared" ref="BL2891:BL2954" si="638">IF($AK2891&gt;0,$AK2891,)</f>
        <v>0</v>
      </c>
      <c r="BM2891" s="54">
        <f t="shared" ref="BM2891:BM2954" si="639">IF($AL2891&gt;0,$AL2891,)</f>
        <v>0</v>
      </c>
      <c r="BN2891" s="54" t="str">
        <f t="shared" ref="BN2891:BN2954" si="640">IF(BH2891&gt;0,"taip","ne")</f>
        <v>ne</v>
      </c>
      <c r="BO2891" s="54" t="str">
        <f t="shared" ref="BO2891:BP2954" si="641">IF(BI2891&gt;0,"taip","ne")</f>
        <v>ne</v>
      </c>
      <c r="BP2891" s="54" t="str">
        <f t="shared" si="641"/>
        <v>ne</v>
      </c>
      <c r="BQ2891" s="54" t="str">
        <f t="shared" ref="BQ2891:BQ2954" si="642">IF(BL2891&gt;0,"taip","ne")</f>
        <v>ne</v>
      </c>
      <c r="BR2891" s="54" t="str">
        <f t="shared" ref="BR2891:BR2954" si="643">IF(BM2891&gt;0,"taip","ne")</f>
        <v>ne</v>
      </c>
      <c r="BS2891" s="54" t="str">
        <f t="shared" si="634"/>
        <v>ne</v>
      </c>
    </row>
    <row r="2892" spans="2:71" x14ac:dyDescent="0.2">
      <c r="B2892" s="54" t="e">
        <f>VLOOKUP(E2892,'VPS1'!$J$10:$J$29,1,FALSE)</f>
        <v>#N/A</v>
      </c>
      <c r="C2892" s="131" t="str">
        <f t="shared" si="635"/>
        <v/>
      </c>
      <c r="D2892" s="132"/>
      <c r="E2892" s="132"/>
      <c r="F2892" s="55"/>
      <c r="G2892" s="132"/>
      <c r="H2892" s="132"/>
      <c r="I2892" s="132"/>
      <c r="J2892" s="132"/>
      <c r="K2892" s="132"/>
      <c r="L2892" s="133"/>
      <c r="M2892" s="134"/>
      <c r="N2892" s="132"/>
      <c r="O2892" s="132"/>
      <c r="P2892" s="134" t="str">
        <f t="shared" si="636"/>
        <v>nepildyti</v>
      </c>
      <c r="Q2892" s="135" t="str">
        <f t="shared" si="63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30"/>
        <v>0</v>
      </c>
      <c r="BH2892" s="54">
        <f t="shared" si="637"/>
        <v>0</v>
      </c>
      <c r="BI2892" s="54">
        <f t="shared" si="632"/>
        <v>0</v>
      </c>
      <c r="BJ2892" s="54">
        <f t="shared" si="631"/>
        <v>0</v>
      </c>
      <c r="BK2892" s="54">
        <f t="shared" si="633"/>
        <v>0</v>
      </c>
      <c r="BL2892" s="54">
        <f t="shared" si="638"/>
        <v>0</v>
      </c>
      <c r="BM2892" s="54">
        <f t="shared" si="639"/>
        <v>0</v>
      </c>
      <c r="BN2892" s="54" t="str">
        <f t="shared" si="640"/>
        <v>ne</v>
      </c>
      <c r="BO2892" s="54" t="str">
        <f t="shared" si="641"/>
        <v>ne</v>
      </c>
      <c r="BP2892" s="54" t="str">
        <f t="shared" si="641"/>
        <v>ne</v>
      </c>
      <c r="BQ2892" s="54" t="str">
        <f t="shared" si="642"/>
        <v>ne</v>
      </c>
      <c r="BR2892" s="54" t="str">
        <f t="shared" si="643"/>
        <v>ne</v>
      </c>
      <c r="BS2892" s="54" t="str">
        <f t="shared" si="634"/>
        <v>ne</v>
      </c>
    </row>
    <row r="2893" spans="2:71" x14ac:dyDescent="0.2">
      <c r="B2893" s="54" t="e">
        <f>VLOOKUP(E2893,'VPS1'!$J$10:$J$29,1,FALSE)</f>
        <v>#N/A</v>
      </c>
      <c r="C2893" s="131" t="str">
        <f t="shared" si="635"/>
        <v/>
      </c>
      <c r="D2893" s="132"/>
      <c r="E2893" s="132"/>
      <c r="F2893" s="55"/>
      <c r="G2893" s="132"/>
      <c r="H2893" s="132"/>
      <c r="I2893" s="132"/>
      <c r="J2893" s="132"/>
      <c r="K2893" s="132"/>
      <c r="L2893" s="133"/>
      <c r="M2893" s="134"/>
      <c r="N2893" s="132"/>
      <c r="O2893" s="132"/>
      <c r="P2893" s="134" t="str">
        <f t="shared" si="636"/>
        <v>nepildyti</v>
      </c>
      <c r="Q2893" s="135" t="str">
        <f t="shared" si="63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30"/>
        <v>0</v>
      </c>
      <c r="BH2893" s="54">
        <f t="shared" si="637"/>
        <v>0</v>
      </c>
      <c r="BI2893" s="54">
        <f t="shared" si="632"/>
        <v>0</v>
      </c>
      <c r="BJ2893" s="54">
        <f t="shared" si="631"/>
        <v>0</v>
      </c>
      <c r="BK2893" s="54">
        <f t="shared" si="633"/>
        <v>0</v>
      </c>
      <c r="BL2893" s="54">
        <f t="shared" si="638"/>
        <v>0</v>
      </c>
      <c r="BM2893" s="54">
        <f t="shared" si="639"/>
        <v>0</v>
      </c>
      <c r="BN2893" s="54" t="str">
        <f t="shared" si="640"/>
        <v>ne</v>
      </c>
      <c r="BO2893" s="54" t="str">
        <f t="shared" si="641"/>
        <v>ne</v>
      </c>
      <c r="BP2893" s="54" t="str">
        <f t="shared" si="641"/>
        <v>ne</v>
      </c>
      <c r="BQ2893" s="54" t="str">
        <f t="shared" si="642"/>
        <v>ne</v>
      </c>
      <c r="BR2893" s="54" t="str">
        <f t="shared" si="643"/>
        <v>ne</v>
      </c>
      <c r="BS2893" s="54" t="str">
        <f t="shared" si="634"/>
        <v>ne</v>
      </c>
    </row>
    <row r="2894" spans="2:71" x14ac:dyDescent="0.2">
      <c r="B2894" s="54" t="e">
        <f>VLOOKUP(E2894,'VPS1'!$J$10:$J$29,1,FALSE)</f>
        <v>#N/A</v>
      </c>
      <c r="C2894" s="131" t="str">
        <f t="shared" si="635"/>
        <v/>
      </c>
      <c r="D2894" s="132"/>
      <c r="E2894" s="132"/>
      <c r="F2894" s="55"/>
      <c r="G2894" s="132"/>
      <c r="H2894" s="132"/>
      <c r="I2894" s="132"/>
      <c r="J2894" s="132"/>
      <c r="K2894" s="132"/>
      <c r="L2894" s="133"/>
      <c r="M2894" s="134"/>
      <c r="N2894" s="132"/>
      <c r="O2894" s="132"/>
      <c r="P2894" s="134" t="str">
        <f t="shared" si="636"/>
        <v>nepildyti</v>
      </c>
      <c r="Q2894" s="135" t="str">
        <f t="shared" si="63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30"/>
        <v>0</v>
      </c>
      <c r="BH2894" s="54">
        <f t="shared" si="637"/>
        <v>0</v>
      </c>
      <c r="BI2894" s="54">
        <f t="shared" si="632"/>
        <v>0</v>
      </c>
      <c r="BJ2894" s="54">
        <f t="shared" si="631"/>
        <v>0</v>
      </c>
      <c r="BK2894" s="54">
        <f t="shared" si="633"/>
        <v>0</v>
      </c>
      <c r="BL2894" s="54">
        <f t="shared" si="638"/>
        <v>0</v>
      </c>
      <c r="BM2894" s="54">
        <f t="shared" si="639"/>
        <v>0</v>
      </c>
      <c r="BN2894" s="54" t="str">
        <f t="shared" si="640"/>
        <v>ne</v>
      </c>
      <c r="BO2894" s="54" t="str">
        <f t="shared" si="641"/>
        <v>ne</v>
      </c>
      <c r="BP2894" s="54" t="str">
        <f t="shared" si="641"/>
        <v>ne</v>
      </c>
      <c r="BQ2894" s="54" t="str">
        <f t="shared" si="642"/>
        <v>ne</v>
      </c>
      <c r="BR2894" s="54" t="str">
        <f t="shared" si="643"/>
        <v>ne</v>
      </c>
      <c r="BS2894" s="54" t="str">
        <f t="shared" si="634"/>
        <v>ne</v>
      </c>
    </row>
    <row r="2895" spans="2:71" x14ac:dyDescent="0.2">
      <c r="B2895" s="54" t="e">
        <f>VLOOKUP(E2895,'VPS1'!$J$10:$J$29,1,FALSE)</f>
        <v>#N/A</v>
      </c>
      <c r="C2895" s="131" t="str">
        <f t="shared" si="635"/>
        <v/>
      </c>
      <c r="D2895" s="132"/>
      <c r="E2895" s="132"/>
      <c r="F2895" s="55"/>
      <c r="G2895" s="132"/>
      <c r="H2895" s="132"/>
      <c r="I2895" s="132"/>
      <c r="J2895" s="132"/>
      <c r="K2895" s="132"/>
      <c r="L2895" s="133"/>
      <c r="M2895" s="134"/>
      <c r="N2895" s="132"/>
      <c r="O2895" s="132"/>
      <c r="P2895" s="134" t="str">
        <f t="shared" si="636"/>
        <v>nepildyti</v>
      </c>
      <c r="Q2895" s="135" t="str">
        <f t="shared" si="63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30"/>
        <v>0</v>
      </c>
      <c r="BH2895" s="54">
        <f t="shared" si="637"/>
        <v>0</v>
      </c>
      <c r="BI2895" s="54">
        <f t="shared" si="632"/>
        <v>0</v>
      </c>
      <c r="BJ2895" s="54">
        <f t="shared" si="631"/>
        <v>0</v>
      </c>
      <c r="BK2895" s="54">
        <f t="shared" si="633"/>
        <v>0</v>
      </c>
      <c r="BL2895" s="54">
        <f t="shared" si="638"/>
        <v>0</v>
      </c>
      <c r="BM2895" s="54">
        <f t="shared" si="639"/>
        <v>0</v>
      </c>
      <c r="BN2895" s="54" t="str">
        <f t="shared" si="640"/>
        <v>ne</v>
      </c>
      <c r="BO2895" s="54" t="str">
        <f t="shared" si="641"/>
        <v>ne</v>
      </c>
      <c r="BP2895" s="54" t="str">
        <f t="shared" si="641"/>
        <v>ne</v>
      </c>
      <c r="BQ2895" s="54" t="str">
        <f t="shared" si="642"/>
        <v>ne</v>
      </c>
      <c r="BR2895" s="54" t="str">
        <f t="shared" si="643"/>
        <v>ne</v>
      </c>
      <c r="BS2895" s="54" t="str">
        <f t="shared" si="634"/>
        <v>ne</v>
      </c>
    </row>
    <row r="2896" spans="2:71" x14ac:dyDescent="0.2">
      <c r="B2896" s="54" t="e">
        <f>VLOOKUP(E2896,'VPS1'!$J$10:$J$29,1,FALSE)</f>
        <v>#N/A</v>
      </c>
      <c r="C2896" s="131" t="str">
        <f t="shared" si="635"/>
        <v/>
      </c>
      <c r="D2896" s="132"/>
      <c r="E2896" s="132"/>
      <c r="F2896" s="55"/>
      <c r="G2896" s="132"/>
      <c r="H2896" s="132"/>
      <c r="I2896" s="132"/>
      <c r="J2896" s="132"/>
      <c r="K2896" s="132"/>
      <c r="L2896" s="133"/>
      <c r="M2896" s="134"/>
      <c r="N2896" s="132"/>
      <c r="O2896" s="132"/>
      <c r="P2896" s="134" t="str">
        <f t="shared" si="636"/>
        <v>nepildyti</v>
      </c>
      <c r="Q2896" s="135" t="str">
        <f t="shared" si="63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30"/>
        <v>0</v>
      </c>
      <c r="BH2896" s="54">
        <f t="shared" si="637"/>
        <v>0</v>
      </c>
      <c r="BI2896" s="54">
        <f t="shared" si="632"/>
        <v>0</v>
      </c>
      <c r="BJ2896" s="54">
        <f t="shared" si="631"/>
        <v>0</v>
      </c>
      <c r="BK2896" s="54">
        <f t="shared" si="633"/>
        <v>0</v>
      </c>
      <c r="BL2896" s="54">
        <f t="shared" si="638"/>
        <v>0</v>
      </c>
      <c r="BM2896" s="54">
        <f t="shared" si="639"/>
        <v>0</v>
      </c>
      <c r="BN2896" s="54" t="str">
        <f t="shared" si="640"/>
        <v>ne</v>
      </c>
      <c r="BO2896" s="54" t="str">
        <f t="shared" si="641"/>
        <v>ne</v>
      </c>
      <c r="BP2896" s="54" t="str">
        <f t="shared" si="641"/>
        <v>ne</v>
      </c>
      <c r="BQ2896" s="54" t="str">
        <f t="shared" si="642"/>
        <v>ne</v>
      </c>
      <c r="BR2896" s="54" t="str">
        <f t="shared" si="643"/>
        <v>ne</v>
      </c>
      <c r="BS2896" s="54" t="str">
        <f t="shared" si="634"/>
        <v>ne</v>
      </c>
    </row>
    <row r="2897" spans="2:71" x14ac:dyDescent="0.2">
      <c r="B2897" s="54" t="e">
        <f>VLOOKUP(E2897,'VPS1'!$J$10:$J$29,1,FALSE)</f>
        <v>#N/A</v>
      </c>
      <c r="C2897" s="131" t="str">
        <f t="shared" si="635"/>
        <v/>
      </c>
      <c r="D2897" s="132"/>
      <c r="E2897" s="132"/>
      <c r="F2897" s="55"/>
      <c r="G2897" s="132"/>
      <c r="H2897" s="132"/>
      <c r="I2897" s="132"/>
      <c r="J2897" s="132"/>
      <c r="K2897" s="132"/>
      <c r="L2897" s="133"/>
      <c r="M2897" s="134"/>
      <c r="N2897" s="132"/>
      <c r="O2897" s="132"/>
      <c r="P2897" s="134" t="str">
        <f t="shared" si="636"/>
        <v>nepildyti</v>
      </c>
      <c r="Q2897" s="135" t="str">
        <f t="shared" si="63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30"/>
        <v>0</v>
      </c>
      <c r="BH2897" s="54">
        <f t="shared" si="637"/>
        <v>0</v>
      </c>
      <c r="BI2897" s="54">
        <f t="shared" si="632"/>
        <v>0</v>
      </c>
      <c r="BJ2897" s="54">
        <f t="shared" si="631"/>
        <v>0</v>
      </c>
      <c r="BK2897" s="54">
        <f t="shared" si="633"/>
        <v>0</v>
      </c>
      <c r="BL2897" s="54">
        <f t="shared" si="638"/>
        <v>0</v>
      </c>
      <c r="BM2897" s="54">
        <f t="shared" si="639"/>
        <v>0</v>
      </c>
      <c r="BN2897" s="54" t="str">
        <f t="shared" si="640"/>
        <v>ne</v>
      </c>
      <c r="BO2897" s="54" t="str">
        <f t="shared" si="641"/>
        <v>ne</v>
      </c>
      <c r="BP2897" s="54" t="str">
        <f t="shared" si="641"/>
        <v>ne</v>
      </c>
      <c r="BQ2897" s="54" t="str">
        <f t="shared" si="642"/>
        <v>ne</v>
      </c>
      <c r="BR2897" s="54" t="str">
        <f t="shared" si="643"/>
        <v>ne</v>
      </c>
      <c r="BS2897" s="54" t="str">
        <f t="shared" si="634"/>
        <v>ne</v>
      </c>
    </row>
    <row r="2898" spans="2:71" x14ac:dyDescent="0.2">
      <c r="B2898" s="54" t="e">
        <f>VLOOKUP(E2898,'VPS1'!$J$10:$J$29,1,FALSE)</f>
        <v>#N/A</v>
      </c>
      <c r="C2898" s="131" t="str">
        <f t="shared" si="635"/>
        <v/>
      </c>
      <c r="D2898" s="132"/>
      <c r="E2898" s="132"/>
      <c r="F2898" s="55"/>
      <c r="G2898" s="132"/>
      <c r="H2898" s="132"/>
      <c r="I2898" s="132"/>
      <c r="J2898" s="132"/>
      <c r="K2898" s="132"/>
      <c r="L2898" s="133"/>
      <c r="M2898" s="134"/>
      <c r="N2898" s="132"/>
      <c r="O2898" s="132"/>
      <c r="P2898" s="134" t="str">
        <f t="shared" si="636"/>
        <v>nepildyti</v>
      </c>
      <c r="Q2898" s="135" t="str">
        <f t="shared" si="63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si="630"/>
        <v>0</v>
      </c>
      <c r="BH2898" s="54">
        <f t="shared" si="637"/>
        <v>0</v>
      </c>
      <c r="BI2898" s="54">
        <f t="shared" si="632"/>
        <v>0</v>
      </c>
      <c r="BJ2898" s="54">
        <f t="shared" si="631"/>
        <v>0</v>
      </c>
      <c r="BK2898" s="54">
        <f t="shared" si="633"/>
        <v>0</v>
      </c>
      <c r="BL2898" s="54">
        <f t="shared" si="638"/>
        <v>0</v>
      </c>
      <c r="BM2898" s="54">
        <f t="shared" si="639"/>
        <v>0</v>
      </c>
      <c r="BN2898" s="54" t="str">
        <f t="shared" si="640"/>
        <v>ne</v>
      </c>
      <c r="BO2898" s="54" t="str">
        <f t="shared" si="641"/>
        <v>ne</v>
      </c>
      <c r="BP2898" s="54" t="str">
        <f t="shared" si="641"/>
        <v>ne</v>
      </c>
      <c r="BQ2898" s="54" t="str">
        <f t="shared" si="642"/>
        <v>ne</v>
      </c>
      <c r="BR2898" s="54" t="str">
        <f t="shared" si="643"/>
        <v>ne</v>
      </c>
      <c r="BS2898" s="54" t="str">
        <f t="shared" si="634"/>
        <v>ne</v>
      </c>
    </row>
    <row r="2899" spans="2:71" x14ac:dyDescent="0.2">
      <c r="B2899" s="54" t="e">
        <f>VLOOKUP(E2899,'VPS1'!$J$10:$J$29,1,FALSE)</f>
        <v>#N/A</v>
      </c>
      <c r="C2899" s="131" t="str">
        <f t="shared" si="635"/>
        <v/>
      </c>
      <c r="D2899" s="132"/>
      <c r="E2899" s="132"/>
      <c r="F2899" s="55"/>
      <c r="G2899" s="132"/>
      <c r="H2899" s="132"/>
      <c r="I2899" s="132"/>
      <c r="J2899" s="132"/>
      <c r="K2899" s="132"/>
      <c r="L2899" s="133"/>
      <c r="M2899" s="134"/>
      <c r="N2899" s="132"/>
      <c r="O2899" s="132"/>
      <c r="P2899" s="134" t="str">
        <f t="shared" si="636"/>
        <v>nepildyti</v>
      </c>
      <c r="Q2899" s="135" t="str">
        <f t="shared" si="63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30"/>
        <v>0</v>
      </c>
      <c r="BH2899" s="54">
        <f t="shared" si="637"/>
        <v>0</v>
      </c>
      <c r="BI2899" s="54">
        <f t="shared" si="632"/>
        <v>0</v>
      </c>
      <c r="BJ2899" s="54">
        <f t="shared" si="631"/>
        <v>0</v>
      </c>
      <c r="BK2899" s="54">
        <f t="shared" si="633"/>
        <v>0</v>
      </c>
      <c r="BL2899" s="54">
        <f t="shared" si="638"/>
        <v>0</v>
      </c>
      <c r="BM2899" s="54">
        <f t="shared" si="639"/>
        <v>0</v>
      </c>
      <c r="BN2899" s="54" t="str">
        <f t="shared" si="640"/>
        <v>ne</v>
      </c>
      <c r="BO2899" s="54" t="str">
        <f t="shared" si="641"/>
        <v>ne</v>
      </c>
      <c r="BP2899" s="54" t="str">
        <f t="shared" si="641"/>
        <v>ne</v>
      </c>
      <c r="BQ2899" s="54" t="str">
        <f t="shared" si="642"/>
        <v>ne</v>
      </c>
      <c r="BR2899" s="54" t="str">
        <f t="shared" si="643"/>
        <v>ne</v>
      </c>
      <c r="BS2899" s="54" t="str">
        <f t="shared" si="634"/>
        <v>ne</v>
      </c>
    </row>
    <row r="2900" spans="2:71" x14ac:dyDescent="0.2">
      <c r="B2900" s="54" t="e">
        <f>VLOOKUP(E2900,'VPS1'!$J$10:$J$29,1,FALSE)</f>
        <v>#N/A</v>
      </c>
      <c r="C2900" s="131" t="str">
        <f t="shared" si="635"/>
        <v/>
      </c>
      <c r="D2900" s="132"/>
      <c r="E2900" s="132"/>
      <c r="F2900" s="55"/>
      <c r="G2900" s="132"/>
      <c r="H2900" s="132"/>
      <c r="I2900" s="132"/>
      <c r="J2900" s="132"/>
      <c r="K2900" s="132"/>
      <c r="L2900" s="133"/>
      <c r="M2900" s="134"/>
      <c r="N2900" s="132"/>
      <c r="O2900" s="132"/>
      <c r="P2900" s="134" t="str">
        <f t="shared" si="636"/>
        <v>nepildyti</v>
      </c>
      <c r="Q2900" s="135" t="str">
        <f t="shared" si="63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30"/>
        <v>0</v>
      </c>
      <c r="BH2900" s="54">
        <f t="shared" si="637"/>
        <v>0</v>
      </c>
      <c r="BI2900" s="54">
        <f t="shared" si="632"/>
        <v>0</v>
      </c>
      <c r="BJ2900" s="54">
        <f t="shared" si="631"/>
        <v>0</v>
      </c>
      <c r="BK2900" s="54">
        <f t="shared" si="633"/>
        <v>0</v>
      </c>
      <c r="BL2900" s="54">
        <f t="shared" si="638"/>
        <v>0</v>
      </c>
      <c r="BM2900" s="54">
        <f t="shared" si="639"/>
        <v>0</v>
      </c>
      <c r="BN2900" s="54" t="str">
        <f t="shared" si="640"/>
        <v>ne</v>
      </c>
      <c r="BO2900" s="54" t="str">
        <f t="shared" si="641"/>
        <v>ne</v>
      </c>
      <c r="BP2900" s="54" t="str">
        <f t="shared" si="641"/>
        <v>ne</v>
      </c>
      <c r="BQ2900" s="54" t="str">
        <f t="shared" si="642"/>
        <v>ne</v>
      </c>
      <c r="BR2900" s="54" t="str">
        <f t="shared" si="643"/>
        <v>ne</v>
      </c>
      <c r="BS2900" s="54" t="str">
        <f t="shared" si="634"/>
        <v>ne</v>
      </c>
    </row>
    <row r="2901" spans="2:71" x14ac:dyDescent="0.2">
      <c r="B2901" s="54" t="e">
        <f>VLOOKUP(E2901,'VPS1'!$J$10:$J$29,1,FALSE)</f>
        <v>#N/A</v>
      </c>
      <c r="C2901" s="131" t="str">
        <f t="shared" si="635"/>
        <v/>
      </c>
      <c r="D2901" s="132"/>
      <c r="E2901" s="132"/>
      <c r="F2901" s="55"/>
      <c r="G2901" s="132"/>
      <c r="H2901" s="132"/>
      <c r="I2901" s="132"/>
      <c r="J2901" s="132"/>
      <c r="K2901" s="132"/>
      <c r="L2901" s="133"/>
      <c r="M2901" s="134"/>
      <c r="N2901" s="132"/>
      <c r="O2901" s="132"/>
      <c r="P2901" s="134" t="str">
        <f t="shared" si="636"/>
        <v>nepildyti</v>
      </c>
      <c r="Q2901" s="135" t="str">
        <f t="shared" si="63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30"/>
        <v>0</v>
      </c>
      <c r="BH2901" s="54">
        <f t="shared" si="637"/>
        <v>0</v>
      </c>
      <c r="BI2901" s="54">
        <f t="shared" si="632"/>
        <v>0</v>
      </c>
      <c r="BJ2901" s="54">
        <f t="shared" si="631"/>
        <v>0</v>
      </c>
      <c r="BK2901" s="54">
        <f t="shared" si="633"/>
        <v>0</v>
      </c>
      <c r="BL2901" s="54">
        <f t="shared" si="638"/>
        <v>0</v>
      </c>
      <c r="BM2901" s="54">
        <f t="shared" si="639"/>
        <v>0</v>
      </c>
      <c r="BN2901" s="54" t="str">
        <f t="shared" si="640"/>
        <v>ne</v>
      </c>
      <c r="BO2901" s="54" t="str">
        <f t="shared" si="641"/>
        <v>ne</v>
      </c>
      <c r="BP2901" s="54" t="str">
        <f t="shared" si="641"/>
        <v>ne</v>
      </c>
      <c r="BQ2901" s="54" t="str">
        <f t="shared" si="642"/>
        <v>ne</v>
      </c>
      <c r="BR2901" s="54" t="str">
        <f t="shared" si="643"/>
        <v>ne</v>
      </c>
      <c r="BS2901" s="54" t="str">
        <f t="shared" si="634"/>
        <v>ne</v>
      </c>
    </row>
    <row r="2902" spans="2:71" x14ac:dyDescent="0.2">
      <c r="B2902" s="54" t="e">
        <f>VLOOKUP(E2902,'VPS1'!$J$10:$J$29,1,FALSE)</f>
        <v>#N/A</v>
      </c>
      <c r="C2902" s="131" t="str">
        <f t="shared" si="635"/>
        <v/>
      </c>
      <c r="D2902" s="132"/>
      <c r="E2902" s="132"/>
      <c r="F2902" s="55"/>
      <c r="G2902" s="132"/>
      <c r="H2902" s="132"/>
      <c r="I2902" s="132"/>
      <c r="J2902" s="132"/>
      <c r="K2902" s="132"/>
      <c r="L2902" s="133"/>
      <c r="M2902" s="134"/>
      <c r="N2902" s="132"/>
      <c r="O2902" s="132"/>
      <c r="P2902" s="134" t="str">
        <f t="shared" si="636"/>
        <v>nepildyti</v>
      </c>
      <c r="Q2902" s="135" t="str">
        <f t="shared" si="63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ref="BG2902:BG2965" si="644">IF($F2902&gt;0,YEAR($F2902),)</f>
        <v>0</v>
      </c>
      <c r="BH2902" s="54">
        <f t="shared" si="637"/>
        <v>0</v>
      </c>
      <c r="BI2902" s="54">
        <f t="shared" si="632"/>
        <v>0</v>
      </c>
      <c r="BJ2902" s="54">
        <f t="shared" ref="BJ2902:BJ2965" si="645">IF($AI2902&gt;0,YEAR($AI2902),)</f>
        <v>0</v>
      </c>
      <c r="BK2902" s="54">
        <f t="shared" si="633"/>
        <v>0</v>
      </c>
      <c r="BL2902" s="54">
        <f t="shared" si="638"/>
        <v>0</v>
      </c>
      <c r="BM2902" s="54">
        <f t="shared" si="639"/>
        <v>0</v>
      </c>
      <c r="BN2902" s="54" t="str">
        <f t="shared" si="640"/>
        <v>ne</v>
      </c>
      <c r="BO2902" s="54" t="str">
        <f t="shared" si="641"/>
        <v>ne</v>
      </c>
      <c r="BP2902" s="54" t="str">
        <f t="shared" si="641"/>
        <v>ne</v>
      </c>
      <c r="BQ2902" s="54" t="str">
        <f t="shared" si="642"/>
        <v>ne</v>
      </c>
      <c r="BR2902" s="54" t="str">
        <f t="shared" si="643"/>
        <v>ne</v>
      </c>
      <c r="BS2902" s="54" t="str">
        <f t="shared" si="634"/>
        <v>ne</v>
      </c>
    </row>
    <row r="2903" spans="2:71" x14ac:dyDescent="0.2">
      <c r="B2903" s="54" t="e">
        <f>VLOOKUP(E2903,'VPS1'!$J$10:$J$29,1,FALSE)</f>
        <v>#N/A</v>
      </c>
      <c r="C2903" s="131" t="str">
        <f t="shared" si="635"/>
        <v/>
      </c>
      <c r="D2903" s="132"/>
      <c r="E2903" s="132"/>
      <c r="F2903" s="55"/>
      <c r="G2903" s="132"/>
      <c r="H2903" s="132"/>
      <c r="I2903" s="132"/>
      <c r="J2903" s="132"/>
      <c r="K2903" s="132"/>
      <c r="L2903" s="133"/>
      <c r="M2903" s="134"/>
      <c r="N2903" s="132"/>
      <c r="O2903" s="132"/>
      <c r="P2903" s="134" t="str">
        <f t="shared" si="636"/>
        <v>nepildyti</v>
      </c>
      <c r="Q2903" s="135" t="str">
        <f t="shared" si="63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si="644"/>
        <v>0</v>
      </c>
      <c r="BH2903" s="54">
        <f t="shared" si="637"/>
        <v>0</v>
      </c>
      <c r="BI2903" s="54">
        <f t="shared" si="632"/>
        <v>0</v>
      </c>
      <c r="BJ2903" s="54">
        <f t="shared" si="645"/>
        <v>0</v>
      </c>
      <c r="BK2903" s="54">
        <f t="shared" si="633"/>
        <v>0</v>
      </c>
      <c r="BL2903" s="54">
        <f t="shared" si="638"/>
        <v>0</v>
      </c>
      <c r="BM2903" s="54">
        <f t="shared" si="639"/>
        <v>0</v>
      </c>
      <c r="BN2903" s="54" t="str">
        <f t="shared" si="640"/>
        <v>ne</v>
      </c>
      <c r="BO2903" s="54" t="str">
        <f t="shared" si="641"/>
        <v>ne</v>
      </c>
      <c r="BP2903" s="54" t="str">
        <f t="shared" si="641"/>
        <v>ne</v>
      </c>
      <c r="BQ2903" s="54" t="str">
        <f t="shared" si="642"/>
        <v>ne</v>
      </c>
      <c r="BR2903" s="54" t="str">
        <f t="shared" si="643"/>
        <v>ne</v>
      </c>
      <c r="BS2903" s="54" t="str">
        <f t="shared" si="634"/>
        <v>ne</v>
      </c>
    </row>
    <row r="2904" spans="2:71" x14ac:dyDescent="0.2">
      <c r="B2904" s="54" t="e">
        <f>VLOOKUP(E2904,'VPS1'!$J$10:$J$29,1,FALSE)</f>
        <v>#N/A</v>
      </c>
      <c r="C2904" s="131" t="str">
        <f t="shared" si="635"/>
        <v/>
      </c>
      <c r="D2904" s="132"/>
      <c r="E2904" s="132"/>
      <c r="F2904" s="55"/>
      <c r="G2904" s="132"/>
      <c r="H2904" s="132"/>
      <c r="I2904" s="132"/>
      <c r="J2904" s="132"/>
      <c r="K2904" s="132"/>
      <c r="L2904" s="133"/>
      <c r="M2904" s="134"/>
      <c r="N2904" s="132"/>
      <c r="O2904" s="132"/>
      <c r="P2904" s="134" t="str">
        <f t="shared" si="636"/>
        <v>nepildyti</v>
      </c>
      <c r="Q2904" s="135" t="str">
        <f t="shared" si="63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44"/>
        <v>0</v>
      </c>
      <c r="BH2904" s="54">
        <f t="shared" si="637"/>
        <v>0</v>
      </c>
      <c r="BI2904" s="54">
        <f t="shared" si="632"/>
        <v>0</v>
      </c>
      <c r="BJ2904" s="54">
        <f t="shared" si="645"/>
        <v>0</v>
      </c>
      <c r="BK2904" s="54">
        <f t="shared" si="633"/>
        <v>0</v>
      </c>
      <c r="BL2904" s="54">
        <f t="shared" si="638"/>
        <v>0</v>
      </c>
      <c r="BM2904" s="54">
        <f t="shared" si="639"/>
        <v>0</v>
      </c>
      <c r="BN2904" s="54" t="str">
        <f t="shared" si="640"/>
        <v>ne</v>
      </c>
      <c r="BO2904" s="54" t="str">
        <f t="shared" si="641"/>
        <v>ne</v>
      </c>
      <c r="BP2904" s="54" t="str">
        <f t="shared" si="641"/>
        <v>ne</v>
      </c>
      <c r="BQ2904" s="54" t="str">
        <f t="shared" si="642"/>
        <v>ne</v>
      </c>
      <c r="BR2904" s="54" t="str">
        <f t="shared" si="643"/>
        <v>ne</v>
      </c>
      <c r="BS2904" s="54" t="str">
        <f t="shared" si="634"/>
        <v>ne</v>
      </c>
    </row>
    <row r="2905" spans="2:71" x14ac:dyDescent="0.2">
      <c r="B2905" s="54" t="e">
        <f>VLOOKUP(E2905,'VPS1'!$J$10:$J$29,1,FALSE)</f>
        <v>#N/A</v>
      </c>
      <c r="C2905" s="131" t="str">
        <f t="shared" si="635"/>
        <v/>
      </c>
      <c r="D2905" s="132"/>
      <c r="E2905" s="132"/>
      <c r="F2905" s="55"/>
      <c r="G2905" s="132"/>
      <c r="H2905" s="132"/>
      <c r="I2905" s="132"/>
      <c r="J2905" s="132"/>
      <c r="K2905" s="132"/>
      <c r="L2905" s="133"/>
      <c r="M2905" s="134"/>
      <c r="N2905" s="132"/>
      <c r="O2905" s="132"/>
      <c r="P2905" s="134" t="str">
        <f t="shared" si="636"/>
        <v>nepildyti</v>
      </c>
      <c r="Q2905" s="135" t="str">
        <f t="shared" si="63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44"/>
        <v>0</v>
      </c>
      <c r="BH2905" s="54">
        <f t="shared" si="637"/>
        <v>0</v>
      </c>
      <c r="BI2905" s="54">
        <f t="shared" si="632"/>
        <v>0</v>
      </c>
      <c r="BJ2905" s="54">
        <f t="shared" si="645"/>
        <v>0</v>
      </c>
      <c r="BK2905" s="54">
        <f t="shared" si="633"/>
        <v>0</v>
      </c>
      <c r="BL2905" s="54">
        <f t="shared" si="638"/>
        <v>0</v>
      </c>
      <c r="BM2905" s="54">
        <f t="shared" si="639"/>
        <v>0</v>
      </c>
      <c r="BN2905" s="54" t="str">
        <f t="shared" si="640"/>
        <v>ne</v>
      </c>
      <c r="BO2905" s="54" t="str">
        <f t="shared" si="641"/>
        <v>ne</v>
      </c>
      <c r="BP2905" s="54" t="str">
        <f t="shared" si="641"/>
        <v>ne</v>
      </c>
      <c r="BQ2905" s="54" t="str">
        <f t="shared" si="642"/>
        <v>ne</v>
      </c>
      <c r="BR2905" s="54" t="str">
        <f t="shared" si="643"/>
        <v>ne</v>
      </c>
      <c r="BS2905" s="54" t="str">
        <f t="shared" si="634"/>
        <v>ne</v>
      </c>
    </row>
    <row r="2906" spans="2:71" x14ac:dyDescent="0.2">
      <c r="B2906" s="54" t="e">
        <f>VLOOKUP(E2906,'VPS1'!$J$10:$J$29,1,FALSE)</f>
        <v>#N/A</v>
      </c>
      <c r="C2906" s="131" t="str">
        <f t="shared" si="635"/>
        <v/>
      </c>
      <c r="D2906" s="132"/>
      <c r="E2906" s="132"/>
      <c r="F2906" s="55"/>
      <c r="G2906" s="132"/>
      <c r="H2906" s="132"/>
      <c r="I2906" s="132"/>
      <c r="J2906" s="132"/>
      <c r="K2906" s="132"/>
      <c r="L2906" s="133"/>
      <c r="M2906" s="134"/>
      <c r="N2906" s="132"/>
      <c r="O2906" s="132"/>
      <c r="P2906" s="134" t="str">
        <f t="shared" si="636"/>
        <v>nepildyti</v>
      </c>
      <c r="Q2906" s="135" t="str">
        <f t="shared" si="63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44"/>
        <v>0</v>
      </c>
      <c r="BH2906" s="54">
        <f t="shared" si="637"/>
        <v>0</v>
      </c>
      <c r="BI2906" s="54">
        <f t="shared" si="632"/>
        <v>0</v>
      </c>
      <c r="BJ2906" s="54">
        <f t="shared" si="645"/>
        <v>0</v>
      </c>
      <c r="BK2906" s="54">
        <f t="shared" si="633"/>
        <v>0</v>
      </c>
      <c r="BL2906" s="54">
        <f t="shared" si="638"/>
        <v>0</v>
      </c>
      <c r="BM2906" s="54">
        <f t="shared" si="639"/>
        <v>0</v>
      </c>
      <c r="BN2906" s="54" t="str">
        <f t="shared" si="640"/>
        <v>ne</v>
      </c>
      <c r="BO2906" s="54" t="str">
        <f t="shared" si="641"/>
        <v>ne</v>
      </c>
      <c r="BP2906" s="54" t="str">
        <f t="shared" si="641"/>
        <v>ne</v>
      </c>
      <c r="BQ2906" s="54" t="str">
        <f t="shared" si="642"/>
        <v>ne</v>
      </c>
      <c r="BR2906" s="54" t="str">
        <f t="shared" si="643"/>
        <v>ne</v>
      </c>
      <c r="BS2906" s="54" t="str">
        <f t="shared" si="634"/>
        <v>ne</v>
      </c>
    </row>
    <row r="2907" spans="2:71" x14ac:dyDescent="0.2">
      <c r="B2907" s="54" t="e">
        <f>VLOOKUP(E2907,'VPS1'!$J$10:$J$29,1,FALSE)</f>
        <v>#N/A</v>
      </c>
      <c r="C2907" s="131" t="str">
        <f t="shared" si="635"/>
        <v/>
      </c>
      <c r="D2907" s="132"/>
      <c r="E2907" s="132"/>
      <c r="F2907" s="55"/>
      <c r="G2907" s="132"/>
      <c r="H2907" s="132"/>
      <c r="I2907" s="132"/>
      <c r="J2907" s="132"/>
      <c r="K2907" s="132"/>
      <c r="L2907" s="133"/>
      <c r="M2907" s="134"/>
      <c r="N2907" s="132"/>
      <c r="O2907" s="132"/>
      <c r="P2907" s="134" t="str">
        <f t="shared" si="636"/>
        <v>nepildyti</v>
      </c>
      <c r="Q2907" s="135" t="str">
        <f t="shared" si="63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44"/>
        <v>0</v>
      </c>
      <c r="BH2907" s="54">
        <f t="shared" si="637"/>
        <v>0</v>
      </c>
      <c r="BI2907" s="54">
        <f t="shared" si="632"/>
        <v>0</v>
      </c>
      <c r="BJ2907" s="54">
        <f t="shared" si="645"/>
        <v>0</v>
      </c>
      <c r="BK2907" s="54">
        <f t="shared" si="633"/>
        <v>0</v>
      </c>
      <c r="BL2907" s="54">
        <f t="shared" si="638"/>
        <v>0</v>
      </c>
      <c r="BM2907" s="54">
        <f t="shared" si="639"/>
        <v>0</v>
      </c>
      <c r="BN2907" s="54" t="str">
        <f t="shared" si="640"/>
        <v>ne</v>
      </c>
      <c r="BO2907" s="54" t="str">
        <f t="shared" si="641"/>
        <v>ne</v>
      </c>
      <c r="BP2907" s="54" t="str">
        <f t="shared" si="641"/>
        <v>ne</v>
      </c>
      <c r="BQ2907" s="54" t="str">
        <f t="shared" si="642"/>
        <v>ne</v>
      </c>
      <c r="BR2907" s="54" t="str">
        <f t="shared" si="643"/>
        <v>ne</v>
      </c>
      <c r="BS2907" s="54" t="str">
        <f t="shared" si="634"/>
        <v>ne</v>
      </c>
    </row>
    <row r="2908" spans="2:71" x14ac:dyDescent="0.2">
      <c r="B2908" s="54" t="e">
        <f>VLOOKUP(E2908,'VPS1'!$J$10:$J$29,1,FALSE)</f>
        <v>#N/A</v>
      </c>
      <c r="C2908" s="131" t="str">
        <f t="shared" si="635"/>
        <v/>
      </c>
      <c r="D2908" s="132"/>
      <c r="E2908" s="132"/>
      <c r="F2908" s="55"/>
      <c r="G2908" s="132"/>
      <c r="H2908" s="132"/>
      <c r="I2908" s="132"/>
      <c r="J2908" s="132"/>
      <c r="K2908" s="132"/>
      <c r="L2908" s="133"/>
      <c r="M2908" s="134"/>
      <c r="N2908" s="132"/>
      <c r="O2908" s="132"/>
      <c r="P2908" s="134" t="str">
        <f t="shared" si="636"/>
        <v>nepildyti</v>
      </c>
      <c r="Q2908" s="135" t="str">
        <f t="shared" si="63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44"/>
        <v>0</v>
      </c>
      <c r="BH2908" s="54">
        <f t="shared" si="637"/>
        <v>0</v>
      </c>
      <c r="BI2908" s="54">
        <f t="shared" si="632"/>
        <v>0</v>
      </c>
      <c r="BJ2908" s="54">
        <f t="shared" si="645"/>
        <v>0</v>
      </c>
      <c r="BK2908" s="54">
        <f t="shared" si="633"/>
        <v>0</v>
      </c>
      <c r="BL2908" s="54">
        <f t="shared" si="638"/>
        <v>0</v>
      </c>
      <c r="BM2908" s="54">
        <f t="shared" si="639"/>
        <v>0</v>
      </c>
      <c r="BN2908" s="54" t="str">
        <f t="shared" si="640"/>
        <v>ne</v>
      </c>
      <c r="BO2908" s="54" t="str">
        <f t="shared" si="641"/>
        <v>ne</v>
      </c>
      <c r="BP2908" s="54" t="str">
        <f t="shared" si="641"/>
        <v>ne</v>
      </c>
      <c r="BQ2908" s="54" t="str">
        <f t="shared" si="642"/>
        <v>ne</v>
      </c>
      <c r="BR2908" s="54" t="str">
        <f t="shared" si="643"/>
        <v>ne</v>
      </c>
      <c r="BS2908" s="54" t="str">
        <f t="shared" si="634"/>
        <v>ne</v>
      </c>
    </row>
    <row r="2909" spans="2:71" x14ac:dyDescent="0.2">
      <c r="B2909" s="54" t="e">
        <f>VLOOKUP(E2909,'VPS1'!$J$10:$J$29,1,FALSE)</f>
        <v>#N/A</v>
      </c>
      <c r="C2909" s="131" t="str">
        <f t="shared" si="635"/>
        <v/>
      </c>
      <c r="D2909" s="132"/>
      <c r="E2909" s="132"/>
      <c r="F2909" s="55"/>
      <c r="G2909" s="132"/>
      <c r="H2909" s="132"/>
      <c r="I2909" s="132"/>
      <c r="J2909" s="132"/>
      <c r="K2909" s="132"/>
      <c r="L2909" s="133"/>
      <c r="M2909" s="134"/>
      <c r="N2909" s="132"/>
      <c r="O2909" s="132"/>
      <c r="P2909" s="134" t="str">
        <f t="shared" si="636"/>
        <v>nepildyti</v>
      </c>
      <c r="Q2909" s="135" t="str">
        <f t="shared" si="63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44"/>
        <v>0</v>
      </c>
      <c r="BH2909" s="54">
        <f t="shared" si="637"/>
        <v>0</v>
      </c>
      <c r="BI2909" s="54">
        <f t="shared" si="632"/>
        <v>0</v>
      </c>
      <c r="BJ2909" s="54">
        <f t="shared" si="645"/>
        <v>0</v>
      </c>
      <c r="BK2909" s="54">
        <f t="shared" si="633"/>
        <v>0</v>
      </c>
      <c r="BL2909" s="54">
        <f t="shared" si="638"/>
        <v>0</v>
      </c>
      <c r="BM2909" s="54">
        <f t="shared" si="639"/>
        <v>0</v>
      </c>
      <c r="BN2909" s="54" t="str">
        <f t="shared" si="640"/>
        <v>ne</v>
      </c>
      <c r="BO2909" s="54" t="str">
        <f t="shared" si="641"/>
        <v>ne</v>
      </c>
      <c r="BP2909" s="54" t="str">
        <f t="shared" si="641"/>
        <v>ne</v>
      </c>
      <c r="BQ2909" s="54" t="str">
        <f t="shared" si="642"/>
        <v>ne</v>
      </c>
      <c r="BR2909" s="54" t="str">
        <f t="shared" si="643"/>
        <v>ne</v>
      </c>
      <c r="BS2909" s="54" t="str">
        <f t="shared" si="634"/>
        <v>ne</v>
      </c>
    </row>
    <row r="2910" spans="2:71" x14ac:dyDescent="0.2">
      <c r="B2910" s="54" t="e">
        <f>VLOOKUP(E2910,'VPS1'!$J$10:$J$29,1,FALSE)</f>
        <v>#N/A</v>
      </c>
      <c r="C2910" s="131" t="str">
        <f t="shared" si="635"/>
        <v/>
      </c>
      <c r="D2910" s="132"/>
      <c r="E2910" s="132"/>
      <c r="F2910" s="55"/>
      <c r="G2910" s="132"/>
      <c r="H2910" s="132"/>
      <c r="I2910" s="132"/>
      <c r="J2910" s="132"/>
      <c r="K2910" s="132"/>
      <c r="L2910" s="133"/>
      <c r="M2910" s="134"/>
      <c r="N2910" s="132"/>
      <c r="O2910" s="132"/>
      <c r="P2910" s="134" t="str">
        <f t="shared" si="636"/>
        <v>nepildyti</v>
      </c>
      <c r="Q2910" s="135" t="str">
        <f t="shared" si="63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44"/>
        <v>0</v>
      </c>
      <c r="BH2910" s="54">
        <f t="shared" si="637"/>
        <v>0</v>
      </c>
      <c r="BI2910" s="54">
        <f t="shared" si="632"/>
        <v>0</v>
      </c>
      <c r="BJ2910" s="54">
        <f t="shared" si="645"/>
        <v>0</v>
      </c>
      <c r="BK2910" s="54">
        <f t="shared" si="633"/>
        <v>0</v>
      </c>
      <c r="BL2910" s="54">
        <f t="shared" si="638"/>
        <v>0</v>
      </c>
      <c r="BM2910" s="54">
        <f t="shared" si="639"/>
        <v>0</v>
      </c>
      <c r="BN2910" s="54" t="str">
        <f t="shared" si="640"/>
        <v>ne</v>
      </c>
      <c r="BO2910" s="54" t="str">
        <f t="shared" si="641"/>
        <v>ne</v>
      </c>
      <c r="BP2910" s="54" t="str">
        <f t="shared" si="641"/>
        <v>ne</v>
      </c>
      <c r="BQ2910" s="54" t="str">
        <f t="shared" si="642"/>
        <v>ne</v>
      </c>
      <c r="BR2910" s="54" t="str">
        <f t="shared" si="643"/>
        <v>ne</v>
      </c>
      <c r="BS2910" s="54" t="str">
        <f t="shared" si="634"/>
        <v>ne</v>
      </c>
    </row>
    <row r="2911" spans="2:71" x14ac:dyDescent="0.2">
      <c r="B2911" s="54" t="e">
        <f>VLOOKUP(E2911,'VPS1'!$J$10:$J$29,1,FALSE)</f>
        <v>#N/A</v>
      </c>
      <c r="C2911" s="131" t="str">
        <f t="shared" si="635"/>
        <v/>
      </c>
      <c r="D2911" s="132"/>
      <c r="E2911" s="132"/>
      <c r="F2911" s="55"/>
      <c r="G2911" s="132"/>
      <c r="H2911" s="132"/>
      <c r="I2911" s="132"/>
      <c r="J2911" s="132"/>
      <c r="K2911" s="132"/>
      <c r="L2911" s="133"/>
      <c r="M2911" s="134"/>
      <c r="N2911" s="132"/>
      <c r="O2911" s="132"/>
      <c r="P2911" s="134" t="str">
        <f t="shared" si="636"/>
        <v>nepildyti</v>
      </c>
      <c r="Q2911" s="135" t="str">
        <f t="shared" si="63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44"/>
        <v>0</v>
      </c>
      <c r="BH2911" s="54">
        <f t="shared" si="637"/>
        <v>0</v>
      </c>
      <c r="BI2911" s="54">
        <f t="shared" si="632"/>
        <v>0</v>
      </c>
      <c r="BJ2911" s="54">
        <f t="shared" si="645"/>
        <v>0</v>
      </c>
      <c r="BK2911" s="54">
        <f t="shared" si="633"/>
        <v>0</v>
      </c>
      <c r="BL2911" s="54">
        <f t="shared" si="638"/>
        <v>0</v>
      </c>
      <c r="BM2911" s="54">
        <f t="shared" si="639"/>
        <v>0</v>
      </c>
      <c r="BN2911" s="54" t="str">
        <f t="shared" si="640"/>
        <v>ne</v>
      </c>
      <c r="BO2911" s="54" t="str">
        <f t="shared" si="641"/>
        <v>ne</v>
      </c>
      <c r="BP2911" s="54" t="str">
        <f t="shared" si="641"/>
        <v>ne</v>
      </c>
      <c r="BQ2911" s="54" t="str">
        <f t="shared" si="642"/>
        <v>ne</v>
      </c>
      <c r="BR2911" s="54" t="str">
        <f t="shared" si="643"/>
        <v>ne</v>
      </c>
      <c r="BS2911" s="54" t="str">
        <f t="shared" si="634"/>
        <v>ne</v>
      </c>
    </row>
    <row r="2912" spans="2:71" x14ac:dyDescent="0.2">
      <c r="B2912" s="54" t="e">
        <f>VLOOKUP(E2912,'VPS1'!$J$10:$J$29,1,FALSE)</f>
        <v>#N/A</v>
      </c>
      <c r="C2912" s="131" t="str">
        <f t="shared" si="635"/>
        <v/>
      </c>
      <c r="D2912" s="132"/>
      <c r="E2912" s="132"/>
      <c r="F2912" s="55"/>
      <c r="G2912" s="132"/>
      <c r="H2912" s="132"/>
      <c r="I2912" s="132"/>
      <c r="J2912" s="132"/>
      <c r="K2912" s="132"/>
      <c r="L2912" s="133"/>
      <c r="M2912" s="134"/>
      <c r="N2912" s="132"/>
      <c r="O2912" s="132"/>
      <c r="P2912" s="134" t="str">
        <f t="shared" si="636"/>
        <v>nepildyti</v>
      </c>
      <c r="Q2912" s="135" t="str">
        <f t="shared" si="63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44"/>
        <v>0</v>
      </c>
      <c r="BH2912" s="54">
        <f t="shared" si="637"/>
        <v>0</v>
      </c>
      <c r="BI2912" s="54">
        <f t="shared" si="632"/>
        <v>0</v>
      </c>
      <c r="BJ2912" s="54">
        <f t="shared" si="645"/>
        <v>0</v>
      </c>
      <c r="BK2912" s="54">
        <f t="shared" si="633"/>
        <v>0</v>
      </c>
      <c r="BL2912" s="54">
        <f t="shared" si="638"/>
        <v>0</v>
      </c>
      <c r="BM2912" s="54">
        <f t="shared" si="639"/>
        <v>0</v>
      </c>
      <c r="BN2912" s="54" t="str">
        <f t="shared" si="640"/>
        <v>ne</v>
      </c>
      <c r="BO2912" s="54" t="str">
        <f t="shared" si="641"/>
        <v>ne</v>
      </c>
      <c r="BP2912" s="54" t="str">
        <f t="shared" si="641"/>
        <v>ne</v>
      </c>
      <c r="BQ2912" s="54" t="str">
        <f t="shared" si="642"/>
        <v>ne</v>
      </c>
      <c r="BR2912" s="54" t="str">
        <f t="shared" si="643"/>
        <v>ne</v>
      </c>
      <c r="BS2912" s="54" t="str">
        <f t="shared" si="634"/>
        <v>ne</v>
      </c>
    </row>
    <row r="2913" spans="2:71" x14ac:dyDescent="0.2">
      <c r="B2913" s="54" t="e">
        <f>VLOOKUP(E2913,'VPS1'!$J$10:$J$29,1,FALSE)</f>
        <v>#N/A</v>
      </c>
      <c r="C2913" s="131" t="str">
        <f t="shared" si="635"/>
        <v/>
      </c>
      <c r="D2913" s="132"/>
      <c r="E2913" s="132"/>
      <c r="F2913" s="55"/>
      <c r="G2913" s="132"/>
      <c r="H2913" s="132"/>
      <c r="I2913" s="132"/>
      <c r="J2913" s="132"/>
      <c r="K2913" s="132"/>
      <c r="L2913" s="133"/>
      <c r="M2913" s="134"/>
      <c r="N2913" s="132"/>
      <c r="O2913" s="132"/>
      <c r="P2913" s="134" t="str">
        <f t="shared" si="636"/>
        <v>nepildyti</v>
      </c>
      <c r="Q2913" s="135" t="str">
        <f t="shared" si="63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44"/>
        <v>0</v>
      </c>
      <c r="BH2913" s="54">
        <f t="shared" si="637"/>
        <v>0</v>
      </c>
      <c r="BI2913" s="54">
        <f t="shared" si="632"/>
        <v>0</v>
      </c>
      <c r="BJ2913" s="54">
        <f t="shared" si="645"/>
        <v>0</v>
      </c>
      <c r="BK2913" s="54">
        <f t="shared" si="633"/>
        <v>0</v>
      </c>
      <c r="BL2913" s="54">
        <f t="shared" si="638"/>
        <v>0</v>
      </c>
      <c r="BM2913" s="54">
        <f t="shared" si="639"/>
        <v>0</v>
      </c>
      <c r="BN2913" s="54" t="str">
        <f t="shared" si="640"/>
        <v>ne</v>
      </c>
      <c r="BO2913" s="54" t="str">
        <f t="shared" si="641"/>
        <v>ne</v>
      </c>
      <c r="BP2913" s="54" t="str">
        <f t="shared" si="641"/>
        <v>ne</v>
      </c>
      <c r="BQ2913" s="54" t="str">
        <f t="shared" si="642"/>
        <v>ne</v>
      </c>
      <c r="BR2913" s="54" t="str">
        <f t="shared" si="643"/>
        <v>ne</v>
      </c>
      <c r="BS2913" s="54" t="str">
        <f t="shared" si="634"/>
        <v>ne</v>
      </c>
    </row>
    <row r="2914" spans="2:71" x14ac:dyDescent="0.2">
      <c r="B2914" s="54" t="e">
        <f>VLOOKUP(E2914,'VPS1'!$J$10:$J$29,1,FALSE)</f>
        <v>#N/A</v>
      </c>
      <c r="C2914" s="131" t="str">
        <f t="shared" si="635"/>
        <v/>
      </c>
      <c r="D2914" s="132"/>
      <c r="E2914" s="132"/>
      <c r="F2914" s="55"/>
      <c r="G2914" s="132"/>
      <c r="H2914" s="132"/>
      <c r="I2914" s="132"/>
      <c r="J2914" s="132"/>
      <c r="K2914" s="132"/>
      <c r="L2914" s="133"/>
      <c r="M2914" s="134"/>
      <c r="N2914" s="132"/>
      <c r="O2914" s="132"/>
      <c r="P2914" s="134" t="str">
        <f t="shared" si="636"/>
        <v>nepildyti</v>
      </c>
      <c r="Q2914" s="135" t="str">
        <f t="shared" si="63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44"/>
        <v>0</v>
      </c>
      <c r="BH2914" s="54">
        <f t="shared" si="637"/>
        <v>0</v>
      </c>
      <c r="BI2914" s="54">
        <f t="shared" si="632"/>
        <v>0</v>
      </c>
      <c r="BJ2914" s="54">
        <f t="shared" si="645"/>
        <v>0</v>
      </c>
      <c r="BK2914" s="54">
        <f t="shared" si="633"/>
        <v>0</v>
      </c>
      <c r="BL2914" s="54">
        <f t="shared" si="638"/>
        <v>0</v>
      </c>
      <c r="BM2914" s="54">
        <f t="shared" si="639"/>
        <v>0</v>
      </c>
      <c r="BN2914" s="54" t="str">
        <f t="shared" si="640"/>
        <v>ne</v>
      </c>
      <c r="BO2914" s="54" t="str">
        <f t="shared" si="641"/>
        <v>ne</v>
      </c>
      <c r="BP2914" s="54" t="str">
        <f t="shared" si="641"/>
        <v>ne</v>
      </c>
      <c r="BQ2914" s="54" t="str">
        <f t="shared" si="642"/>
        <v>ne</v>
      </c>
      <c r="BR2914" s="54" t="str">
        <f t="shared" si="643"/>
        <v>ne</v>
      </c>
      <c r="BS2914" s="54" t="str">
        <f t="shared" si="634"/>
        <v>ne</v>
      </c>
    </row>
    <row r="2915" spans="2:71" x14ac:dyDescent="0.2">
      <c r="B2915" s="54" t="e">
        <f>VLOOKUP(E2915,'VPS1'!$J$10:$J$29,1,FALSE)</f>
        <v>#N/A</v>
      </c>
      <c r="C2915" s="131" t="str">
        <f t="shared" si="635"/>
        <v/>
      </c>
      <c r="D2915" s="132"/>
      <c r="E2915" s="132"/>
      <c r="F2915" s="55"/>
      <c r="G2915" s="132"/>
      <c r="H2915" s="132"/>
      <c r="I2915" s="132"/>
      <c r="J2915" s="132"/>
      <c r="K2915" s="132"/>
      <c r="L2915" s="133"/>
      <c r="M2915" s="134"/>
      <c r="N2915" s="132"/>
      <c r="O2915" s="132"/>
      <c r="P2915" s="134" t="str">
        <f t="shared" si="636"/>
        <v>nepildyti</v>
      </c>
      <c r="Q2915" s="135" t="str">
        <f t="shared" si="63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44"/>
        <v>0</v>
      </c>
      <c r="BH2915" s="54">
        <f t="shared" si="637"/>
        <v>0</v>
      </c>
      <c r="BI2915" s="54">
        <f t="shared" si="632"/>
        <v>0</v>
      </c>
      <c r="BJ2915" s="54">
        <f t="shared" si="645"/>
        <v>0</v>
      </c>
      <c r="BK2915" s="54">
        <f t="shared" si="633"/>
        <v>0</v>
      </c>
      <c r="BL2915" s="54">
        <f t="shared" si="638"/>
        <v>0</v>
      </c>
      <c r="BM2915" s="54">
        <f t="shared" si="639"/>
        <v>0</v>
      </c>
      <c r="BN2915" s="54" t="str">
        <f t="shared" si="640"/>
        <v>ne</v>
      </c>
      <c r="BO2915" s="54" t="str">
        <f t="shared" si="641"/>
        <v>ne</v>
      </c>
      <c r="BP2915" s="54" t="str">
        <f t="shared" si="641"/>
        <v>ne</v>
      </c>
      <c r="BQ2915" s="54" t="str">
        <f t="shared" si="642"/>
        <v>ne</v>
      </c>
      <c r="BR2915" s="54" t="str">
        <f t="shared" si="643"/>
        <v>ne</v>
      </c>
      <c r="BS2915" s="54" t="str">
        <f t="shared" si="634"/>
        <v>ne</v>
      </c>
    </row>
    <row r="2916" spans="2:71" x14ac:dyDescent="0.2">
      <c r="B2916" s="54" t="e">
        <f>VLOOKUP(E2916,'VPS1'!$J$10:$J$29,1,FALSE)</f>
        <v>#N/A</v>
      </c>
      <c r="C2916" s="131" t="str">
        <f t="shared" si="635"/>
        <v/>
      </c>
      <c r="D2916" s="132"/>
      <c r="E2916" s="132"/>
      <c r="F2916" s="55"/>
      <c r="G2916" s="132"/>
      <c r="H2916" s="132"/>
      <c r="I2916" s="132"/>
      <c r="J2916" s="132"/>
      <c r="K2916" s="132"/>
      <c r="L2916" s="133"/>
      <c r="M2916" s="134"/>
      <c r="N2916" s="132"/>
      <c r="O2916" s="132"/>
      <c r="P2916" s="134" t="str">
        <f t="shared" si="636"/>
        <v>nepildyti</v>
      </c>
      <c r="Q2916" s="135" t="str">
        <f t="shared" si="63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44"/>
        <v>0</v>
      </c>
      <c r="BH2916" s="54">
        <f t="shared" si="637"/>
        <v>0</v>
      </c>
      <c r="BI2916" s="54">
        <f t="shared" si="632"/>
        <v>0</v>
      </c>
      <c r="BJ2916" s="54">
        <f t="shared" si="645"/>
        <v>0</v>
      </c>
      <c r="BK2916" s="54">
        <f t="shared" si="633"/>
        <v>0</v>
      </c>
      <c r="BL2916" s="54">
        <f t="shared" si="638"/>
        <v>0</v>
      </c>
      <c r="BM2916" s="54">
        <f t="shared" si="639"/>
        <v>0</v>
      </c>
      <c r="BN2916" s="54" t="str">
        <f t="shared" si="640"/>
        <v>ne</v>
      </c>
      <c r="BO2916" s="54" t="str">
        <f t="shared" si="641"/>
        <v>ne</v>
      </c>
      <c r="BP2916" s="54" t="str">
        <f t="shared" si="641"/>
        <v>ne</v>
      </c>
      <c r="BQ2916" s="54" t="str">
        <f t="shared" si="642"/>
        <v>ne</v>
      </c>
      <c r="BR2916" s="54" t="str">
        <f t="shared" si="643"/>
        <v>ne</v>
      </c>
      <c r="BS2916" s="54" t="str">
        <f t="shared" si="634"/>
        <v>ne</v>
      </c>
    </row>
    <row r="2917" spans="2:71" x14ac:dyDescent="0.2">
      <c r="B2917" s="54" t="e">
        <f>VLOOKUP(E2917,'VPS1'!$J$10:$J$29,1,FALSE)</f>
        <v>#N/A</v>
      </c>
      <c r="C2917" s="131" t="str">
        <f t="shared" si="635"/>
        <v/>
      </c>
      <c r="D2917" s="132"/>
      <c r="E2917" s="132"/>
      <c r="F2917" s="55"/>
      <c r="G2917" s="132"/>
      <c r="H2917" s="132"/>
      <c r="I2917" s="132"/>
      <c r="J2917" s="132"/>
      <c r="K2917" s="132"/>
      <c r="L2917" s="133"/>
      <c r="M2917" s="134"/>
      <c r="N2917" s="132"/>
      <c r="O2917" s="132"/>
      <c r="P2917" s="134" t="str">
        <f t="shared" si="636"/>
        <v>nepildyti</v>
      </c>
      <c r="Q2917" s="135" t="str">
        <f t="shared" si="63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44"/>
        <v>0</v>
      </c>
      <c r="BH2917" s="54">
        <f t="shared" si="637"/>
        <v>0</v>
      </c>
      <c r="BI2917" s="54">
        <f t="shared" si="632"/>
        <v>0</v>
      </c>
      <c r="BJ2917" s="54">
        <f t="shared" si="645"/>
        <v>0</v>
      </c>
      <c r="BK2917" s="54">
        <f t="shared" si="633"/>
        <v>0</v>
      </c>
      <c r="BL2917" s="54">
        <f t="shared" si="638"/>
        <v>0</v>
      </c>
      <c r="BM2917" s="54">
        <f t="shared" si="639"/>
        <v>0</v>
      </c>
      <c r="BN2917" s="54" t="str">
        <f t="shared" si="640"/>
        <v>ne</v>
      </c>
      <c r="BO2917" s="54" t="str">
        <f t="shared" si="641"/>
        <v>ne</v>
      </c>
      <c r="BP2917" s="54" t="str">
        <f t="shared" si="641"/>
        <v>ne</v>
      </c>
      <c r="BQ2917" s="54" t="str">
        <f t="shared" si="642"/>
        <v>ne</v>
      </c>
      <c r="BR2917" s="54" t="str">
        <f t="shared" si="643"/>
        <v>ne</v>
      </c>
      <c r="BS2917" s="54" t="str">
        <f t="shared" si="634"/>
        <v>ne</v>
      </c>
    </row>
    <row r="2918" spans="2:71" x14ac:dyDescent="0.2">
      <c r="B2918" s="54" t="e">
        <f>VLOOKUP(E2918,'VPS1'!$J$10:$J$29,1,FALSE)</f>
        <v>#N/A</v>
      </c>
      <c r="C2918" s="131" t="str">
        <f t="shared" si="635"/>
        <v/>
      </c>
      <c r="D2918" s="132"/>
      <c r="E2918" s="132"/>
      <c r="F2918" s="55"/>
      <c r="G2918" s="132"/>
      <c r="H2918" s="132"/>
      <c r="I2918" s="132"/>
      <c r="J2918" s="132"/>
      <c r="K2918" s="132"/>
      <c r="L2918" s="133"/>
      <c r="M2918" s="134"/>
      <c r="N2918" s="132"/>
      <c r="O2918" s="132"/>
      <c r="P2918" s="134" t="str">
        <f t="shared" si="636"/>
        <v>nepildyti</v>
      </c>
      <c r="Q2918" s="135" t="str">
        <f t="shared" si="63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44"/>
        <v>0</v>
      </c>
      <c r="BH2918" s="54">
        <f t="shared" si="637"/>
        <v>0</v>
      </c>
      <c r="BI2918" s="54">
        <f t="shared" si="632"/>
        <v>0</v>
      </c>
      <c r="BJ2918" s="54">
        <f t="shared" si="645"/>
        <v>0</v>
      </c>
      <c r="BK2918" s="54">
        <f t="shared" si="633"/>
        <v>0</v>
      </c>
      <c r="BL2918" s="54">
        <f t="shared" si="638"/>
        <v>0</v>
      </c>
      <c r="BM2918" s="54">
        <f t="shared" si="639"/>
        <v>0</v>
      </c>
      <c r="BN2918" s="54" t="str">
        <f t="shared" si="640"/>
        <v>ne</v>
      </c>
      <c r="BO2918" s="54" t="str">
        <f t="shared" si="641"/>
        <v>ne</v>
      </c>
      <c r="BP2918" s="54" t="str">
        <f t="shared" si="641"/>
        <v>ne</v>
      </c>
      <c r="BQ2918" s="54" t="str">
        <f t="shared" si="642"/>
        <v>ne</v>
      </c>
      <c r="BR2918" s="54" t="str">
        <f t="shared" si="643"/>
        <v>ne</v>
      </c>
      <c r="BS2918" s="54" t="str">
        <f t="shared" si="634"/>
        <v>ne</v>
      </c>
    </row>
    <row r="2919" spans="2:71" x14ac:dyDescent="0.2">
      <c r="B2919" s="54" t="e">
        <f>VLOOKUP(E2919,'VPS1'!$J$10:$J$29,1,FALSE)</f>
        <v>#N/A</v>
      </c>
      <c r="C2919" s="131" t="str">
        <f t="shared" si="635"/>
        <v/>
      </c>
      <c r="D2919" s="132"/>
      <c r="E2919" s="132"/>
      <c r="F2919" s="55"/>
      <c r="G2919" s="132"/>
      <c r="H2919" s="132"/>
      <c r="I2919" s="132"/>
      <c r="J2919" s="132"/>
      <c r="K2919" s="132"/>
      <c r="L2919" s="133"/>
      <c r="M2919" s="134"/>
      <c r="N2919" s="132"/>
      <c r="O2919" s="132"/>
      <c r="P2919" s="134" t="str">
        <f t="shared" si="636"/>
        <v>nepildyti</v>
      </c>
      <c r="Q2919" s="135" t="str">
        <f t="shared" si="63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44"/>
        <v>0</v>
      </c>
      <c r="BH2919" s="54">
        <f t="shared" si="637"/>
        <v>0</v>
      </c>
      <c r="BI2919" s="54">
        <f t="shared" si="632"/>
        <v>0</v>
      </c>
      <c r="BJ2919" s="54">
        <f t="shared" si="645"/>
        <v>0</v>
      </c>
      <c r="BK2919" s="54">
        <f t="shared" si="633"/>
        <v>0</v>
      </c>
      <c r="BL2919" s="54">
        <f t="shared" si="638"/>
        <v>0</v>
      </c>
      <c r="BM2919" s="54">
        <f t="shared" si="639"/>
        <v>0</v>
      </c>
      <c r="BN2919" s="54" t="str">
        <f t="shared" si="640"/>
        <v>ne</v>
      </c>
      <c r="BO2919" s="54" t="str">
        <f t="shared" si="641"/>
        <v>ne</v>
      </c>
      <c r="BP2919" s="54" t="str">
        <f t="shared" si="641"/>
        <v>ne</v>
      </c>
      <c r="BQ2919" s="54" t="str">
        <f t="shared" si="642"/>
        <v>ne</v>
      </c>
      <c r="BR2919" s="54" t="str">
        <f t="shared" si="643"/>
        <v>ne</v>
      </c>
      <c r="BS2919" s="54" t="str">
        <f t="shared" si="634"/>
        <v>ne</v>
      </c>
    </row>
    <row r="2920" spans="2:71" x14ac:dyDescent="0.2">
      <c r="B2920" s="54" t="e">
        <f>VLOOKUP(E2920,'VPS1'!$J$10:$J$29,1,FALSE)</f>
        <v>#N/A</v>
      </c>
      <c r="C2920" s="131" t="str">
        <f t="shared" si="635"/>
        <v/>
      </c>
      <c r="D2920" s="132"/>
      <c r="E2920" s="132"/>
      <c r="F2920" s="55"/>
      <c r="G2920" s="132"/>
      <c r="H2920" s="132"/>
      <c r="I2920" s="132"/>
      <c r="J2920" s="132"/>
      <c r="K2920" s="132"/>
      <c r="L2920" s="133"/>
      <c r="M2920" s="134"/>
      <c r="N2920" s="132"/>
      <c r="O2920" s="132"/>
      <c r="P2920" s="134" t="str">
        <f t="shared" si="636"/>
        <v>nepildyti</v>
      </c>
      <c r="Q2920" s="135" t="str">
        <f t="shared" si="63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44"/>
        <v>0</v>
      </c>
      <c r="BH2920" s="54">
        <f t="shared" si="637"/>
        <v>0</v>
      </c>
      <c r="BI2920" s="54">
        <f t="shared" si="632"/>
        <v>0</v>
      </c>
      <c r="BJ2920" s="54">
        <f t="shared" si="645"/>
        <v>0</v>
      </c>
      <c r="BK2920" s="54">
        <f t="shared" si="633"/>
        <v>0</v>
      </c>
      <c r="BL2920" s="54">
        <f t="shared" si="638"/>
        <v>0</v>
      </c>
      <c r="BM2920" s="54">
        <f t="shared" si="639"/>
        <v>0</v>
      </c>
      <c r="BN2920" s="54" t="str">
        <f t="shared" si="640"/>
        <v>ne</v>
      </c>
      <c r="BO2920" s="54" t="str">
        <f t="shared" si="641"/>
        <v>ne</v>
      </c>
      <c r="BP2920" s="54" t="str">
        <f t="shared" si="641"/>
        <v>ne</v>
      </c>
      <c r="BQ2920" s="54" t="str">
        <f t="shared" si="642"/>
        <v>ne</v>
      </c>
      <c r="BR2920" s="54" t="str">
        <f t="shared" si="643"/>
        <v>ne</v>
      </c>
      <c r="BS2920" s="54" t="str">
        <f t="shared" si="634"/>
        <v>ne</v>
      </c>
    </row>
    <row r="2921" spans="2:71" x14ac:dyDescent="0.2">
      <c r="B2921" s="54" t="e">
        <f>VLOOKUP(E2921,'VPS1'!$J$10:$J$29,1,FALSE)</f>
        <v>#N/A</v>
      </c>
      <c r="C2921" s="131" t="str">
        <f t="shared" si="635"/>
        <v/>
      </c>
      <c r="D2921" s="132"/>
      <c r="E2921" s="132"/>
      <c r="F2921" s="55"/>
      <c r="G2921" s="132"/>
      <c r="H2921" s="132"/>
      <c r="I2921" s="132"/>
      <c r="J2921" s="132"/>
      <c r="K2921" s="132"/>
      <c r="L2921" s="133"/>
      <c r="M2921" s="134"/>
      <c r="N2921" s="132"/>
      <c r="O2921" s="132"/>
      <c r="P2921" s="134" t="str">
        <f t="shared" si="636"/>
        <v>nepildyti</v>
      </c>
      <c r="Q2921" s="135" t="str">
        <f t="shared" si="63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44"/>
        <v>0</v>
      </c>
      <c r="BH2921" s="54">
        <f t="shared" si="637"/>
        <v>0</v>
      </c>
      <c r="BI2921" s="54">
        <f t="shared" si="632"/>
        <v>0</v>
      </c>
      <c r="BJ2921" s="54">
        <f t="shared" si="645"/>
        <v>0</v>
      </c>
      <c r="BK2921" s="54">
        <f t="shared" si="633"/>
        <v>0</v>
      </c>
      <c r="BL2921" s="54">
        <f t="shared" si="638"/>
        <v>0</v>
      </c>
      <c r="BM2921" s="54">
        <f t="shared" si="639"/>
        <v>0</v>
      </c>
      <c r="BN2921" s="54" t="str">
        <f t="shared" si="640"/>
        <v>ne</v>
      </c>
      <c r="BO2921" s="54" t="str">
        <f t="shared" si="641"/>
        <v>ne</v>
      </c>
      <c r="BP2921" s="54" t="str">
        <f t="shared" si="641"/>
        <v>ne</v>
      </c>
      <c r="BQ2921" s="54" t="str">
        <f t="shared" si="642"/>
        <v>ne</v>
      </c>
      <c r="BR2921" s="54" t="str">
        <f t="shared" si="643"/>
        <v>ne</v>
      </c>
      <c r="BS2921" s="54" t="str">
        <f t="shared" si="634"/>
        <v>ne</v>
      </c>
    </row>
    <row r="2922" spans="2:71" x14ac:dyDescent="0.2">
      <c r="B2922" s="54" t="e">
        <f>VLOOKUP(E2922,'VPS1'!$J$10:$J$29,1,FALSE)</f>
        <v>#N/A</v>
      </c>
      <c r="C2922" s="131" t="str">
        <f t="shared" si="635"/>
        <v/>
      </c>
      <c r="D2922" s="132"/>
      <c r="E2922" s="132"/>
      <c r="F2922" s="55"/>
      <c r="G2922" s="132"/>
      <c r="H2922" s="132"/>
      <c r="I2922" s="132"/>
      <c r="J2922" s="132"/>
      <c r="K2922" s="132"/>
      <c r="L2922" s="133"/>
      <c r="M2922" s="134"/>
      <c r="N2922" s="132"/>
      <c r="O2922" s="132"/>
      <c r="P2922" s="134" t="str">
        <f t="shared" si="636"/>
        <v>nepildyti</v>
      </c>
      <c r="Q2922" s="135" t="str">
        <f t="shared" si="63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44"/>
        <v>0</v>
      </c>
      <c r="BH2922" s="54">
        <f t="shared" si="637"/>
        <v>0</v>
      </c>
      <c r="BI2922" s="54">
        <f t="shared" si="632"/>
        <v>0</v>
      </c>
      <c r="BJ2922" s="54">
        <f t="shared" si="645"/>
        <v>0</v>
      </c>
      <c r="BK2922" s="54">
        <f t="shared" si="633"/>
        <v>0</v>
      </c>
      <c r="BL2922" s="54">
        <f t="shared" si="638"/>
        <v>0</v>
      </c>
      <c r="BM2922" s="54">
        <f t="shared" si="639"/>
        <v>0</v>
      </c>
      <c r="BN2922" s="54" t="str">
        <f t="shared" si="640"/>
        <v>ne</v>
      </c>
      <c r="BO2922" s="54" t="str">
        <f t="shared" si="641"/>
        <v>ne</v>
      </c>
      <c r="BP2922" s="54" t="str">
        <f t="shared" si="641"/>
        <v>ne</v>
      </c>
      <c r="BQ2922" s="54" t="str">
        <f t="shared" si="642"/>
        <v>ne</v>
      </c>
      <c r="BR2922" s="54" t="str">
        <f t="shared" si="643"/>
        <v>ne</v>
      </c>
      <c r="BS2922" s="54" t="str">
        <f t="shared" si="634"/>
        <v>ne</v>
      </c>
    </row>
    <row r="2923" spans="2:71" x14ac:dyDescent="0.2">
      <c r="B2923" s="54" t="e">
        <f>VLOOKUP(E2923,'VPS1'!$J$10:$J$29,1,FALSE)</f>
        <v>#N/A</v>
      </c>
      <c r="C2923" s="131" t="str">
        <f t="shared" si="635"/>
        <v/>
      </c>
      <c r="D2923" s="132"/>
      <c r="E2923" s="132"/>
      <c r="F2923" s="55"/>
      <c r="G2923" s="132"/>
      <c r="H2923" s="132"/>
      <c r="I2923" s="132"/>
      <c r="J2923" s="132"/>
      <c r="K2923" s="132"/>
      <c r="L2923" s="133"/>
      <c r="M2923" s="134"/>
      <c r="N2923" s="132"/>
      <c r="O2923" s="132"/>
      <c r="P2923" s="134" t="str">
        <f t="shared" si="636"/>
        <v>nepildyti</v>
      </c>
      <c r="Q2923" s="135" t="str">
        <f t="shared" si="63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44"/>
        <v>0</v>
      </c>
      <c r="BH2923" s="54">
        <f t="shared" si="637"/>
        <v>0</v>
      </c>
      <c r="BI2923" s="54">
        <f t="shared" si="632"/>
        <v>0</v>
      </c>
      <c r="BJ2923" s="54">
        <f t="shared" si="645"/>
        <v>0</v>
      </c>
      <c r="BK2923" s="54">
        <f t="shared" si="633"/>
        <v>0</v>
      </c>
      <c r="BL2923" s="54">
        <f t="shared" si="638"/>
        <v>0</v>
      </c>
      <c r="BM2923" s="54">
        <f t="shared" si="639"/>
        <v>0</v>
      </c>
      <c r="BN2923" s="54" t="str">
        <f t="shared" si="640"/>
        <v>ne</v>
      </c>
      <c r="BO2923" s="54" t="str">
        <f t="shared" si="641"/>
        <v>ne</v>
      </c>
      <c r="BP2923" s="54" t="str">
        <f t="shared" si="641"/>
        <v>ne</v>
      </c>
      <c r="BQ2923" s="54" t="str">
        <f t="shared" si="642"/>
        <v>ne</v>
      </c>
      <c r="BR2923" s="54" t="str">
        <f t="shared" si="643"/>
        <v>ne</v>
      </c>
      <c r="BS2923" s="54" t="str">
        <f t="shared" si="634"/>
        <v>ne</v>
      </c>
    </row>
    <row r="2924" spans="2:71" x14ac:dyDescent="0.2">
      <c r="B2924" s="54" t="e">
        <f>VLOOKUP(E2924,'VPS1'!$J$10:$J$29,1,FALSE)</f>
        <v>#N/A</v>
      </c>
      <c r="C2924" s="131" t="str">
        <f t="shared" si="635"/>
        <v/>
      </c>
      <c r="D2924" s="132"/>
      <c r="E2924" s="132"/>
      <c r="F2924" s="55"/>
      <c r="G2924" s="132"/>
      <c r="H2924" s="132"/>
      <c r="I2924" s="132"/>
      <c r="J2924" s="132"/>
      <c r="K2924" s="132"/>
      <c r="L2924" s="133"/>
      <c r="M2924" s="134"/>
      <c r="N2924" s="132"/>
      <c r="O2924" s="132"/>
      <c r="P2924" s="134" t="str">
        <f t="shared" si="636"/>
        <v>nepildyti</v>
      </c>
      <c r="Q2924" s="135" t="str">
        <f t="shared" si="63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44"/>
        <v>0</v>
      </c>
      <c r="BH2924" s="54">
        <f t="shared" si="637"/>
        <v>0</v>
      </c>
      <c r="BI2924" s="54">
        <f t="shared" si="632"/>
        <v>0</v>
      </c>
      <c r="BJ2924" s="54">
        <f t="shared" si="645"/>
        <v>0</v>
      </c>
      <c r="BK2924" s="54">
        <f t="shared" si="633"/>
        <v>0</v>
      </c>
      <c r="BL2924" s="54">
        <f t="shared" si="638"/>
        <v>0</v>
      </c>
      <c r="BM2924" s="54">
        <f t="shared" si="639"/>
        <v>0</v>
      </c>
      <c r="BN2924" s="54" t="str">
        <f t="shared" si="640"/>
        <v>ne</v>
      </c>
      <c r="BO2924" s="54" t="str">
        <f t="shared" si="641"/>
        <v>ne</v>
      </c>
      <c r="BP2924" s="54" t="str">
        <f t="shared" si="641"/>
        <v>ne</v>
      </c>
      <c r="BQ2924" s="54" t="str">
        <f t="shared" si="642"/>
        <v>ne</v>
      </c>
      <c r="BR2924" s="54" t="str">
        <f t="shared" si="643"/>
        <v>ne</v>
      </c>
      <c r="BS2924" s="54" t="str">
        <f t="shared" si="634"/>
        <v>ne</v>
      </c>
    </row>
    <row r="2925" spans="2:71" x14ac:dyDescent="0.2">
      <c r="B2925" s="54" t="e">
        <f>VLOOKUP(E2925,'VPS1'!$J$10:$J$29,1,FALSE)</f>
        <v>#N/A</v>
      </c>
      <c r="C2925" s="131" t="str">
        <f t="shared" si="635"/>
        <v/>
      </c>
      <c r="D2925" s="132"/>
      <c r="E2925" s="132"/>
      <c r="F2925" s="55"/>
      <c r="G2925" s="132"/>
      <c r="H2925" s="132"/>
      <c r="I2925" s="132"/>
      <c r="J2925" s="132"/>
      <c r="K2925" s="132"/>
      <c r="L2925" s="133"/>
      <c r="M2925" s="134"/>
      <c r="N2925" s="132"/>
      <c r="O2925" s="132"/>
      <c r="P2925" s="134" t="str">
        <f t="shared" si="636"/>
        <v>nepildyti</v>
      </c>
      <c r="Q2925" s="135" t="str">
        <f t="shared" si="63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44"/>
        <v>0</v>
      </c>
      <c r="BH2925" s="54">
        <f t="shared" si="637"/>
        <v>0</v>
      </c>
      <c r="BI2925" s="54">
        <f t="shared" si="632"/>
        <v>0</v>
      </c>
      <c r="BJ2925" s="54">
        <f t="shared" si="645"/>
        <v>0</v>
      </c>
      <c r="BK2925" s="54">
        <f t="shared" si="633"/>
        <v>0</v>
      </c>
      <c r="BL2925" s="54">
        <f t="shared" si="638"/>
        <v>0</v>
      </c>
      <c r="BM2925" s="54">
        <f t="shared" si="639"/>
        <v>0</v>
      </c>
      <c r="BN2925" s="54" t="str">
        <f t="shared" si="640"/>
        <v>ne</v>
      </c>
      <c r="BO2925" s="54" t="str">
        <f t="shared" si="641"/>
        <v>ne</v>
      </c>
      <c r="BP2925" s="54" t="str">
        <f t="shared" si="641"/>
        <v>ne</v>
      </c>
      <c r="BQ2925" s="54" t="str">
        <f t="shared" si="642"/>
        <v>ne</v>
      </c>
      <c r="BR2925" s="54" t="str">
        <f t="shared" si="643"/>
        <v>ne</v>
      </c>
      <c r="BS2925" s="54" t="str">
        <f t="shared" si="634"/>
        <v>ne</v>
      </c>
    </row>
    <row r="2926" spans="2:71" x14ac:dyDescent="0.2">
      <c r="B2926" s="54" t="e">
        <f>VLOOKUP(E2926,'VPS1'!$J$10:$J$29,1,FALSE)</f>
        <v>#N/A</v>
      </c>
      <c r="C2926" s="131" t="str">
        <f t="shared" si="635"/>
        <v/>
      </c>
      <c r="D2926" s="132"/>
      <c r="E2926" s="132"/>
      <c r="F2926" s="55"/>
      <c r="G2926" s="132"/>
      <c r="H2926" s="132"/>
      <c r="I2926" s="132"/>
      <c r="J2926" s="132"/>
      <c r="K2926" s="132"/>
      <c r="L2926" s="133"/>
      <c r="M2926" s="134"/>
      <c r="N2926" s="132"/>
      <c r="O2926" s="132"/>
      <c r="P2926" s="134" t="str">
        <f t="shared" si="636"/>
        <v>nepildyti</v>
      </c>
      <c r="Q2926" s="135" t="str">
        <f t="shared" si="63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44"/>
        <v>0</v>
      </c>
      <c r="BH2926" s="54">
        <f t="shared" si="637"/>
        <v>0</v>
      </c>
      <c r="BI2926" s="54">
        <f t="shared" si="632"/>
        <v>0</v>
      </c>
      <c r="BJ2926" s="54">
        <f t="shared" si="645"/>
        <v>0</v>
      </c>
      <c r="BK2926" s="54">
        <f t="shared" si="633"/>
        <v>0</v>
      </c>
      <c r="BL2926" s="54">
        <f t="shared" si="638"/>
        <v>0</v>
      </c>
      <c r="BM2926" s="54">
        <f t="shared" si="639"/>
        <v>0</v>
      </c>
      <c r="BN2926" s="54" t="str">
        <f t="shared" si="640"/>
        <v>ne</v>
      </c>
      <c r="BO2926" s="54" t="str">
        <f t="shared" si="641"/>
        <v>ne</v>
      </c>
      <c r="BP2926" s="54" t="str">
        <f t="shared" si="641"/>
        <v>ne</v>
      </c>
      <c r="BQ2926" s="54" t="str">
        <f t="shared" si="642"/>
        <v>ne</v>
      </c>
      <c r="BR2926" s="54" t="str">
        <f t="shared" si="643"/>
        <v>ne</v>
      </c>
      <c r="BS2926" s="54" t="str">
        <f t="shared" si="634"/>
        <v>ne</v>
      </c>
    </row>
    <row r="2927" spans="2:71" x14ac:dyDescent="0.2">
      <c r="B2927" s="54" t="e">
        <f>VLOOKUP(E2927,'VPS1'!$J$10:$J$29,1,FALSE)</f>
        <v>#N/A</v>
      </c>
      <c r="C2927" s="131" t="str">
        <f t="shared" si="635"/>
        <v/>
      </c>
      <c r="D2927" s="132"/>
      <c r="E2927" s="132"/>
      <c r="F2927" s="55"/>
      <c r="G2927" s="132"/>
      <c r="H2927" s="132"/>
      <c r="I2927" s="132"/>
      <c r="J2927" s="132"/>
      <c r="K2927" s="132"/>
      <c r="L2927" s="133"/>
      <c r="M2927" s="134"/>
      <c r="N2927" s="132"/>
      <c r="O2927" s="132"/>
      <c r="P2927" s="134" t="str">
        <f t="shared" si="636"/>
        <v>nepildyti</v>
      </c>
      <c r="Q2927" s="135" t="str">
        <f t="shared" si="63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44"/>
        <v>0</v>
      </c>
      <c r="BH2927" s="54">
        <f t="shared" si="637"/>
        <v>0</v>
      </c>
      <c r="BI2927" s="54">
        <f t="shared" si="632"/>
        <v>0</v>
      </c>
      <c r="BJ2927" s="54">
        <f t="shared" si="645"/>
        <v>0</v>
      </c>
      <c r="BK2927" s="54">
        <f t="shared" si="633"/>
        <v>0</v>
      </c>
      <c r="BL2927" s="54">
        <f t="shared" si="638"/>
        <v>0</v>
      </c>
      <c r="BM2927" s="54">
        <f t="shared" si="639"/>
        <v>0</v>
      </c>
      <c r="BN2927" s="54" t="str">
        <f t="shared" si="640"/>
        <v>ne</v>
      </c>
      <c r="BO2927" s="54" t="str">
        <f t="shared" si="641"/>
        <v>ne</v>
      </c>
      <c r="BP2927" s="54" t="str">
        <f t="shared" si="641"/>
        <v>ne</v>
      </c>
      <c r="BQ2927" s="54" t="str">
        <f t="shared" si="642"/>
        <v>ne</v>
      </c>
      <c r="BR2927" s="54" t="str">
        <f t="shared" si="643"/>
        <v>ne</v>
      </c>
      <c r="BS2927" s="54" t="str">
        <f t="shared" si="634"/>
        <v>ne</v>
      </c>
    </row>
    <row r="2928" spans="2:71" x14ac:dyDescent="0.2">
      <c r="B2928" s="54" t="e">
        <f>VLOOKUP(E2928,'VPS1'!$J$10:$J$29,1,FALSE)</f>
        <v>#N/A</v>
      </c>
      <c r="C2928" s="131" t="str">
        <f t="shared" si="635"/>
        <v/>
      </c>
      <c r="D2928" s="132"/>
      <c r="E2928" s="132"/>
      <c r="F2928" s="55"/>
      <c r="G2928" s="132"/>
      <c r="H2928" s="132"/>
      <c r="I2928" s="132"/>
      <c r="J2928" s="132"/>
      <c r="K2928" s="132"/>
      <c r="L2928" s="133"/>
      <c r="M2928" s="134"/>
      <c r="N2928" s="132"/>
      <c r="O2928" s="132"/>
      <c r="P2928" s="134" t="str">
        <f t="shared" si="636"/>
        <v>nepildyti</v>
      </c>
      <c r="Q2928" s="135" t="str">
        <f t="shared" si="63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44"/>
        <v>0</v>
      </c>
      <c r="BH2928" s="54">
        <f t="shared" si="637"/>
        <v>0</v>
      </c>
      <c r="BI2928" s="54">
        <f t="shared" si="632"/>
        <v>0</v>
      </c>
      <c r="BJ2928" s="54">
        <f t="shared" si="645"/>
        <v>0</v>
      </c>
      <c r="BK2928" s="54">
        <f t="shared" si="633"/>
        <v>0</v>
      </c>
      <c r="BL2928" s="54">
        <f t="shared" si="638"/>
        <v>0</v>
      </c>
      <c r="BM2928" s="54">
        <f t="shared" si="639"/>
        <v>0</v>
      </c>
      <c r="BN2928" s="54" t="str">
        <f t="shared" si="640"/>
        <v>ne</v>
      </c>
      <c r="BO2928" s="54" t="str">
        <f t="shared" si="641"/>
        <v>ne</v>
      </c>
      <c r="BP2928" s="54" t="str">
        <f t="shared" si="641"/>
        <v>ne</v>
      </c>
      <c r="BQ2928" s="54" t="str">
        <f t="shared" si="642"/>
        <v>ne</v>
      </c>
      <c r="BR2928" s="54" t="str">
        <f t="shared" si="643"/>
        <v>ne</v>
      </c>
      <c r="BS2928" s="54" t="str">
        <f t="shared" si="634"/>
        <v>ne</v>
      </c>
    </row>
    <row r="2929" spans="2:71" x14ac:dyDescent="0.2">
      <c r="B2929" s="54" t="e">
        <f>VLOOKUP(E2929,'VPS1'!$J$10:$J$29,1,FALSE)</f>
        <v>#N/A</v>
      </c>
      <c r="C2929" s="131" t="str">
        <f t="shared" si="635"/>
        <v/>
      </c>
      <c r="D2929" s="132"/>
      <c r="E2929" s="132"/>
      <c r="F2929" s="55"/>
      <c r="G2929" s="132"/>
      <c r="H2929" s="132"/>
      <c r="I2929" s="132"/>
      <c r="J2929" s="132"/>
      <c r="K2929" s="132"/>
      <c r="L2929" s="133"/>
      <c r="M2929" s="134"/>
      <c r="N2929" s="132"/>
      <c r="O2929" s="132"/>
      <c r="P2929" s="134" t="str">
        <f t="shared" si="636"/>
        <v>nepildyti</v>
      </c>
      <c r="Q2929" s="135" t="str">
        <f t="shared" si="63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44"/>
        <v>0</v>
      </c>
      <c r="BH2929" s="54">
        <f t="shared" si="637"/>
        <v>0</v>
      </c>
      <c r="BI2929" s="54">
        <f t="shared" si="632"/>
        <v>0</v>
      </c>
      <c r="BJ2929" s="54">
        <f t="shared" si="645"/>
        <v>0</v>
      </c>
      <c r="BK2929" s="54">
        <f t="shared" si="633"/>
        <v>0</v>
      </c>
      <c r="BL2929" s="54">
        <f t="shared" si="638"/>
        <v>0</v>
      </c>
      <c r="BM2929" s="54">
        <f t="shared" si="639"/>
        <v>0</v>
      </c>
      <c r="BN2929" s="54" t="str">
        <f t="shared" si="640"/>
        <v>ne</v>
      </c>
      <c r="BO2929" s="54" t="str">
        <f t="shared" si="641"/>
        <v>ne</v>
      </c>
      <c r="BP2929" s="54" t="str">
        <f t="shared" si="641"/>
        <v>ne</v>
      </c>
      <c r="BQ2929" s="54" t="str">
        <f t="shared" si="642"/>
        <v>ne</v>
      </c>
      <c r="BR2929" s="54" t="str">
        <f t="shared" si="643"/>
        <v>ne</v>
      </c>
      <c r="BS2929" s="54" t="str">
        <f t="shared" si="634"/>
        <v>ne</v>
      </c>
    </row>
    <row r="2930" spans="2:71" x14ac:dyDescent="0.2">
      <c r="B2930" s="54" t="e">
        <f>VLOOKUP(E2930,'VPS1'!$J$10:$J$29,1,FALSE)</f>
        <v>#N/A</v>
      </c>
      <c r="C2930" s="131" t="str">
        <f t="shared" si="635"/>
        <v/>
      </c>
      <c r="D2930" s="132"/>
      <c r="E2930" s="132"/>
      <c r="F2930" s="55"/>
      <c r="G2930" s="132"/>
      <c r="H2930" s="132"/>
      <c r="I2930" s="132"/>
      <c r="J2930" s="132"/>
      <c r="K2930" s="132"/>
      <c r="L2930" s="133"/>
      <c r="M2930" s="134"/>
      <c r="N2930" s="132"/>
      <c r="O2930" s="132"/>
      <c r="P2930" s="134" t="str">
        <f t="shared" si="636"/>
        <v>nepildyti</v>
      </c>
      <c r="Q2930" s="135" t="str">
        <f t="shared" si="63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44"/>
        <v>0</v>
      </c>
      <c r="BH2930" s="54">
        <f t="shared" si="637"/>
        <v>0</v>
      </c>
      <c r="BI2930" s="54">
        <f t="shared" si="632"/>
        <v>0</v>
      </c>
      <c r="BJ2930" s="54">
        <f t="shared" si="645"/>
        <v>0</v>
      </c>
      <c r="BK2930" s="54">
        <f t="shared" si="633"/>
        <v>0</v>
      </c>
      <c r="BL2930" s="54">
        <f t="shared" si="638"/>
        <v>0</v>
      </c>
      <c r="BM2930" s="54">
        <f t="shared" si="639"/>
        <v>0</v>
      </c>
      <c r="BN2930" s="54" t="str">
        <f t="shared" si="640"/>
        <v>ne</v>
      </c>
      <c r="BO2930" s="54" t="str">
        <f t="shared" si="641"/>
        <v>ne</v>
      </c>
      <c r="BP2930" s="54" t="str">
        <f t="shared" si="641"/>
        <v>ne</v>
      </c>
      <c r="BQ2930" s="54" t="str">
        <f t="shared" si="642"/>
        <v>ne</v>
      </c>
      <c r="BR2930" s="54" t="str">
        <f t="shared" si="643"/>
        <v>ne</v>
      </c>
      <c r="BS2930" s="54" t="str">
        <f t="shared" si="634"/>
        <v>ne</v>
      </c>
    </row>
    <row r="2931" spans="2:71" x14ac:dyDescent="0.2">
      <c r="B2931" s="54" t="e">
        <f>VLOOKUP(E2931,'VPS1'!$J$10:$J$29,1,FALSE)</f>
        <v>#N/A</v>
      </c>
      <c r="C2931" s="131" t="str">
        <f t="shared" si="635"/>
        <v/>
      </c>
      <c r="D2931" s="132"/>
      <c r="E2931" s="132"/>
      <c r="F2931" s="55"/>
      <c r="G2931" s="132"/>
      <c r="H2931" s="132"/>
      <c r="I2931" s="132"/>
      <c r="J2931" s="132"/>
      <c r="K2931" s="132"/>
      <c r="L2931" s="133"/>
      <c r="M2931" s="134"/>
      <c r="N2931" s="132"/>
      <c r="O2931" s="132"/>
      <c r="P2931" s="134" t="str">
        <f t="shared" si="636"/>
        <v>nepildyti</v>
      </c>
      <c r="Q2931" s="135" t="str">
        <f t="shared" si="63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44"/>
        <v>0</v>
      </c>
      <c r="BH2931" s="54">
        <f t="shared" si="637"/>
        <v>0</v>
      </c>
      <c r="BI2931" s="54">
        <f t="shared" si="632"/>
        <v>0</v>
      </c>
      <c r="BJ2931" s="54">
        <f t="shared" si="645"/>
        <v>0</v>
      </c>
      <c r="BK2931" s="54">
        <f t="shared" si="633"/>
        <v>0</v>
      </c>
      <c r="BL2931" s="54">
        <f t="shared" si="638"/>
        <v>0</v>
      </c>
      <c r="BM2931" s="54">
        <f t="shared" si="639"/>
        <v>0</v>
      </c>
      <c r="BN2931" s="54" t="str">
        <f t="shared" si="640"/>
        <v>ne</v>
      </c>
      <c r="BO2931" s="54" t="str">
        <f t="shared" si="641"/>
        <v>ne</v>
      </c>
      <c r="BP2931" s="54" t="str">
        <f t="shared" si="641"/>
        <v>ne</v>
      </c>
      <c r="BQ2931" s="54" t="str">
        <f t="shared" si="642"/>
        <v>ne</v>
      </c>
      <c r="BR2931" s="54" t="str">
        <f t="shared" si="643"/>
        <v>ne</v>
      </c>
      <c r="BS2931" s="54" t="str">
        <f t="shared" si="634"/>
        <v>ne</v>
      </c>
    </row>
    <row r="2932" spans="2:71" x14ac:dyDescent="0.2">
      <c r="B2932" s="54" t="e">
        <f>VLOOKUP(E2932,'VPS1'!$J$10:$J$29,1,FALSE)</f>
        <v>#N/A</v>
      </c>
      <c r="C2932" s="131" t="str">
        <f t="shared" si="635"/>
        <v/>
      </c>
      <c r="D2932" s="132"/>
      <c r="E2932" s="132"/>
      <c r="F2932" s="55"/>
      <c r="G2932" s="132"/>
      <c r="H2932" s="132"/>
      <c r="I2932" s="132"/>
      <c r="J2932" s="132"/>
      <c r="K2932" s="132"/>
      <c r="L2932" s="133"/>
      <c r="M2932" s="134"/>
      <c r="N2932" s="132"/>
      <c r="O2932" s="132"/>
      <c r="P2932" s="134" t="str">
        <f t="shared" si="636"/>
        <v>nepildyti</v>
      </c>
      <c r="Q2932" s="135" t="str">
        <f t="shared" si="63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44"/>
        <v>0</v>
      </c>
      <c r="BH2932" s="54">
        <f t="shared" si="637"/>
        <v>0</v>
      </c>
      <c r="BI2932" s="54">
        <f t="shared" si="632"/>
        <v>0</v>
      </c>
      <c r="BJ2932" s="54">
        <f t="shared" si="645"/>
        <v>0</v>
      </c>
      <c r="BK2932" s="54">
        <f t="shared" si="633"/>
        <v>0</v>
      </c>
      <c r="BL2932" s="54">
        <f t="shared" si="638"/>
        <v>0</v>
      </c>
      <c r="BM2932" s="54">
        <f t="shared" si="639"/>
        <v>0</v>
      </c>
      <c r="BN2932" s="54" t="str">
        <f t="shared" si="640"/>
        <v>ne</v>
      </c>
      <c r="BO2932" s="54" t="str">
        <f t="shared" si="641"/>
        <v>ne</v>
      </c>
      <c r="BP2932" s="54" t="str">
        <f t="shared" si="641"/>
        <v>ne</v>
      </c>
      <c r="BQ2932" s="54" t="str">
        <f t="shared" si="642"/>
        <v>ne</v>
      </c>
      <c r="BR2932" s="54" t="str">
        <f t="shared" si="643"/>
        <v>ne</v>
      </c>
      <c r="BS2932" s="54" t="str">
        <f t="shared" si="634"/>
        <v>ne</v>
      </c>
    </row>
    <row r="2933" spans="2:71" x14ac:dyDescent="0.2">
      <c r="B2933" s="54" t="e">
        <f>VLOOKUP(E2933,'VPS1'!$J$10:$J$29,1,FALSE)</f>
        <v>#N/A</v>
      </c>
      <c r="C2933" s="131" t="str">
        <f t="shared" si="635"/>
        <v/>
      </c>
      <c r="D2933" s="132"/>
      <c r="E2933" s="132"/>
      <c r="F2933" s="55"/>
      <c r="G2933" s="132"/>
      <c r="H2933" s="132"/>
      <c r="I2933" s="132"/>
      <c r="J2933" s="132"/>
      <c r="K2933" s="132"/>
      <c r="L2933" s="133"/>
      <c r="M2933" s="134"/>
      <c r="N2933" s="132"/>
      <c r="O2933" s="132"/>
      <c r="P2933" s="134" t="str">
        <f t="shared" si="636"/>
        <v>nepildyti</v>
      </c>
      <c r="Q2933" s="135" t="str">
        <f t="shared" si="63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44"/>
        <v>0</v>
      </c>
      <c r="BH2933" s="54">
        <f t="shared" si="637"/>
        <v>0</v>
      </c>
      <c r="BI2933" s="54">
        <f t="shared" si="632"/>
        <v>0</v>
      </c>
      <c r="BJ2933" s="54">
        <f t="shared" si="645"/>
        <v>0</v>
      </c>
      <c r="BK2933" s="54">
        <f t="shared" si="633"/>
        <v>0</v>
      </c>
      <c r="BL2933" s="54">
        <f t="shared" si="638"/>
        <v>0</v>
      </c>
      <c r="BM2933" s="54">
        <f t="shared" si="639"/>
        <v>0</v>
      </c>
      <c r="BN2933" s="54" t="str">
        <f t="shared" si="640"/>
        <v>ne</v>
      </c>
      <c r="BO2933" s="54" t="str">
        <f t="shared" si="641"/>
        <v>ne</v>
      </c>
      <c r="BP2933" s="54" t="str">
        <f t="shared" si="641"/>
        <v>ne</v>
      </c>
      <c r="BQ2933" s="54" t="str">
        <f t="shared" si="642"/>
        <v>ne</v>
      </c>
      <c r="BR2933" s="54" t="str">
        <f t="shared" si="643"/>
        <v>ne</v>
      </c>
      <c r="BS2933" s="54" t="str">
        <f t="shared" si="634"/>
        <v>ne</v>
      </c>
    </row>
    <row r="2934" spans="2:71" x14ac:dyDescent="0.2">
      <c r="B2934" s="54" t="e">
        <f>VLOOKUP(E2934,'VPS1'!$J$10:$J$29,1,FALSE)</f>
        <v>#N/A</v>
      </c>
      <c r="C2934" s="131" t="str">
        <f t="shared" si="635"/>
        <v/>
      </c>
      <c r="D2934" s="132"/>
      <c r="E2934" s="132"/>
      <c r="F2934" s="55"/>
      <c r="G2934" s="132"/>
      <c r="H2934" s="132"/>
      <c r="I2934" s="132"/>
      <c r="J2934" s="132"/>
      <c r="K2934" s="132"/>
      <c r="L2934" s="133"/>
      <c r="M2934" s="134"/>
      <c r="N2934" s="132"/>
      <c r="O2934" s="132"/>
      <c r="P2934" s="134" t="str">
        <f t="shared" si="636"/>
        <v>nepildyti</v>
      </c>
      <c r="Q2934" s="135" t="str">
        <f t="shared" si="63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44"/>
        <v>0</v>
      </c>
      <c r="BH2934" s="54">
        <f t="shared" si="637"/>
        <v>0</v>
      </c>
      <c r="BI2934" s="54">
        <f t="shared" si="632"/>
        <v>0</v>
      </c>
      <c r="BJ2934" s="54">
        <f t="shared" si="645"/>
        <v>0</v>
      </c>
      <c r="BK2934" s="54">
        <f t="shared" si="633"/>
        <v>0</v>
      </c>
      <c r="BL2934" s="54">
        <f t="shared" si="638"/>
        <v>0</v>
      </c>
      <c r="BM2934" s="54">
        <f t="shared" si="639"/>
        <v>0</v>
      </c>
      <c r="BN2934" s="54" t="str">
        <f t="shared" si="640"/>
        <v>ne</v>
      </c>
      <c r="BO2934" s="54" t="str">
        <f t="shared" si="641"/>
        <v>ne</v>
      </c>
      <c r="BP2934" s="54" t="str">
        <f t="shared" si="641"/>
        <v>ne</v>
      </c>
      <c r="BQ2934" s="54" t="str">
        <f t="shared" si="642"/>
        <v>ne</v>
      </c>
      <c r="BR2934" s="54" t="str">
        <f t="shared" si="643"/>
        <v>ne</v>
      </c>
      <c r="BS2934" s="54" t="str">
        <f t="shared" si="634"/>
        <v>ne</v>
      </c>
    </row>
    <row r="2935" spans="2:71" x14ac:dyDescent="0.2">
      <c r="B2935" s="54" t="e">
        <f>VLOOKUP(E2935,'VPS1'!$J$10:$J$29,1,FALSE)</f>
        <v>#N/A</v>
      </c>
      <c r="C2935" s="131" t="str">
        <f t="shared" si="635"/>
        <v/>
      </c>
      <c r="D2935" s="132"/>
      <c r="E2935" s="132"/>
      <c r="F2935" s="55"/>
      <c r="G2935" s="132"/>
      <c r="H2935" s="132"/>
      <c r="I2935" s="132"/>
      <c r="J2935" s="132"/>
      <c r="K2935" s="132"/>
      <c r="L2935" s="133"/>
      <c r="M2935" s="134"/>
      <c r="N2935" s="132"/>
      <c r="O2935" s="132"/>
      <c r="P2935" s="134" t="str">
        <f t="shared" si="636"/>
        <v>nepildyti</v>
      </c>
      <c r="Q2935" s="135" t="str">
        <f t="shared" si="63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44"/>
        <v>0</v>
      </c>
      <c r="BH2935" s="54">
        <f t="shared" si="637"/>
        <v>0</v>
      </c>
      <c r="BI2935" s="54">
        <f t="shared" si="632"/>
        <v>0</v>
      </c>
      <c r="BJ2935" s="54">
        <f t="shared" si="645"/>
        <v>0</v>
      </c>
      <c r="BK2935" s="54">
        <f t="shared" si="633"/>
        <v>0</v>
      </c>
      <c r="BL2935" s="54">
        <f t="shared" si="638"/>
        <v>0</v>
      </c>
      <c r="BM2935" s="54">
        <f t="shared" si="639"/>
        <v>0</v>
      </c>
      <c r="BN2935" s="54" t="str">
        <f t="shared" si="640"/>
        <v>ne</v>
      </c>
      <c r="BO2935" s="54" t="str">
        <f t="shared" si="641"/>
        <v>ne</v>
      </c>
      <c r="BP2935" s="54" t="str">
        <f t="shared" si="641"/>
        <v>ne</v>
      </c>
      <c r="BQ2935" s="54" t="str">
        <f t="shared" si="642"/>
        <v>ne</v>
      </c>
      <c r="BR2935" s="54" t="str">
        <f t="shared" si="643"/>
        <v>ne</v>
      </c>
      <c r="BS2935" s="54" t="str">
        <f t="shared" si="634"/>
        <v>ne</v>
      </c>
    </row>
    <row r="2936" spans="2:71" x14ac:dyDescent="0.2">
      <c r="B2936" s="54" t="e">
        <f>VLOOKUP(E2936,'VPS1'!$J$10:$J$29,1,FALSE)</f>
        <v>#N/A</v>
      </c>
      <c r="C2936" s="131" t="str">
        <f t="shared" si="635"/>
        <v/>
      </c>
      <c r="D2936" s="132"/>
      <c r="E2936" s="132"/>
      <c r="F2936" s="55"/>
      <c r="G2936" s="132"/>
      <c r="H2936" s="132"/>
      <c r="I2936" s="132"/>
      <c r="J2936" s="132"/>
      <c r="K2936" s="132"/>
      <c r="L2936" s="133"/>
      <c r="M2936" s="134"/>
      <c r="N2936" s="132"/>
      <c r="O2936" s="132"/>
      <c r="P2936" s="134" t="str">
        <f t="shared" si="636"/>
        <v>nepildyti</v>
      </c>
      <c r="Q2936" s="135" t="str">
        <f t="shared" si="63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44"/>
        <v>0</v>
      </c>
      <c r="BH2936" s="54">
        <f t="shared" si="637"/>
        <v>0</v>
      </c>
      <c r="BI2936" s="54">
        <f t="shared" si="632"/>
        <v>0</v>
      </c>
      <c r="BJ2936" s="54">
        <f t="shared" si="645"/>
        <v>0</v>
      </c>
      <c r="BK2936" s="54">
        <f t="shared" si="633"/>
        <v>0</v>
      </c>
      <c r="BL2936" s="54">
        <f t="shared" si="638"/>
        <v>0</v>
      </c>
      <c r="BM2936" s="54">
        <f t="shared" si="639"/>
        <v>0</v>
      </c>
      <c r="BN2936" s="54" t="str">
        <f t="shared" si="640"/>
        <v>ne</v>
      </c>
      <c r="BO2936" s="54" t="str">
        <f t="shared" si="641"/>
        <v>ne</v>
      </c>
      <c r="BP2936" s="54" t="str">
        <f t="shared" si="641"/>
        <v>ne</v>
      </c>
      <c r="BQ2936" s="54" t="str">
        <f t="shared" si="642"/>
        <v>ne</v>
      </c>
      <c r="BR2936" s="54" t="str">
        <f t="shared" si="643"/>
        <v>ne</v>
      </c>
      <c r="BS2936" s="54" t="str">
        <f t="shared" si="634"/>
        <v>ne</v>
      </c>
    </row>
    <row r="2937" spans="2:71" x14ac:dyDescent="0.2">
      <c r="B2937" s="54" t="e">
        <f>VLOOKUP(E2937,'VPS1'!$J$10:$J$29,1,FALSE)</f>
        <v>#N/A</v>
      </c>
      <c r="C2937" s="131" t="str">
        <f t="shared" si="635"/>
        <v/>
      </c>
      <c r="D2937" s="132"/>
      <c r="E2937" s="132"/>
      <c r="F2937" s="55"/>
      <c r="G2937" s="132"/>
      <c r="H2937" s="132"/>
      <c r="I2937" s="132"/>
      <c r="J2937" s="132"/>
      <c r="K2937" s="132"/>
      <c r="L2937" s="133"/>
      <c r="M2937" s="134"/>
      <c r="N2937" s="132"/>
      <c r="O2937" s="132"/>
      <c r="P2937" s="134" t="str">
        <f t="shared" si="636"/>
        <v>nepildyti</v>
      </c>
      <c r="Q2937" s="135" t="str">
        <f t="shared" si="63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44"/>
        <v>0</v>
      </c>
      <c r="BH2937" s="54">
        <f t="shared" si="637"/>
        <v>0</v>
      </c>
      <c r="BI2937" s="54">
        <f t="shared" si="632"/>
        <v>0</v>
      </c>
      <c r="BJ2937" s="54">
        <f t="shared" si="645"/>
        <v>0</v>
      </c>
      <c r="BK2937" s="54">
        <f t="shared" si="633"/>
        <v>0</v>
      </c>
      <c r="BL2937" s="54">
        <f t="shared" si="638"/>
        <v>0</v>
      </c>
      <c r="BM2937" s="54">
        <f t="shared" si="639"/>
        <v>0</v>
      </c>
      <c r="BN2937" s="54" t="str">
        <f t="shared" si="640"/>
        <v>ne</v>
      </c>
      <c r="BO2937" s="54" t="str">
        <f t="shared" si="641"/>
        <v>ne</v>
      </c>
      <c r="BP2937" s="54" t="str">
        <f t="shared" si="641"/>
        <v>ne</v>
      </c>
      <c r="BQ2937" s="54" t="str">
        <f t="shared" si="642"/>
        <v>ne</v>
      </c>
      <c r="BR2937" s="54" t="str">
        <f t="shared" si="643"/>
        <v>ne</v>
      </c>
      <c r="BS2937" s="54" t="str">
        <f t="shared" si="634"/>
        <v>ne</v>
      </c>
    </row>
    <row r="2938" spans="2:71" x14ac:dyDescent="0.2">
      <c r="B2938" s="54" t="e">
        <f>VLOOKUP(E2938,'VPS1'!$J$10:$J$29,1,FALSE)</f>
        <v>#N/A</v>
      </c>
      <c r="C2938" s="131" t="str">
        <f t="shared" si="635"/>
        <v/>
      </c>
      <c r="D2938" s="132"/>
      <c r="E2938" s="132"/>
      <c r="F2938" s="55"/>
      <c r="G2938" s="132"/>
      <c r="H2938" s="132"/>
      <c r="I2938" s="132"/>
      <c r="J2938" s="132"/>
      <c r="K2938" s="132"/>
      <c r="L2938" s="133"/>
      <c r="M2938" s="134"/>
      <c r="N2938" s="132"/>
      <c r="O2938" s="132"/>
      <c r="P2938" s="134" t="str">
        <f t="shared" si="636"/>
        <v>nepildyti</v>
      </c>
      <c r="Q2938" s="135" t="str">
        <f t="shared" si="63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44"/>
        <v>0</v>
      </c>
      <c r="BH2938" s="54">
        <f t="shared" si="637"/>
        <v>0</v>
      </c>
      <c r="BI2938" s="54">
        <f t="shared" si="632"/>
        <v>0</v>
      </c>
      <c r="BJ2938" s="54">
        <f t="shared" si="645"/>
        <v>0</v>
      </c>
      <c r="BK2938" s="54">
        <f t="shared" si="633"/>
        <v>0</v>
      </c>
      <c r="BL2938" s="54">
        <f t="shared" si="638"/>
        <v>0</v>
      </c>
      <c r="BM2938" s="54">
        <f t="shared" si="639"/>
        <v>0</v>
      </c>
      <c r="BN2938" s="54" t="str">
        <f t="shared" si="640"/>
        <v>ne</v>
      </c>
      <c r="BO2938" s="54" t="str">
        <f t="shared" si="641"/>
        <v>ne</v>
      </c>
      <c r="BP2938" s="54" t="str">
        <f t="shared" si="641"/>
        <v>ne</v>
      </c>
      <c r="BQ2938" s="54" t="str">
        <f t="shared" si="642"/>
        <v>ne</v>
      </c>
      <c r="BR2938" s="54" t="str">
        <f t="shared" si="643"/>
        <v>ne</v>
      </c>
      <c r="BS2938" s="54" t="str">
        <f t="shared" si="634"/>
        <v>ne</v>
      </c>
    </row>
    <row r="2939" spans="2:71" x14ac:dyDescent="0.2">
      <c r="B2939" s="54" t="e">
        <f>VLOOKUP(E2939,'VPS1'!$J$10:$J$29,1,FALSE)</f>
        <v>#N/A</v>
      </c>
      <c r="C2939" s="131" t="str">
        <f t="shared" si="635"/>
        <v/>
      </c>
      <c r="D2939" s="132"/>
      <c r="E2939" s="132"/>
      <c r="F2939" s="55"/>
      <c r="G2939" s="132"/>
      <c r="H2939" s="132"/>
      <c r="I2939" s="132"/>
      <c r="J2939" s="132"/>
      <c r="K2939" s="132"/>
      <c r="L2939" s="133"/>
      <c r="M2939" s="134"/>
      <c r="N2939" s="132"/>
      <c r="O2939" s="132"/>
      <c r="P2939" s="134" t="str">
        <f t="shared" si="636"/>
        <v>nepildyti</v>
      </c>
      <c r="Q2939" s="135" t="str">
        <f t="shared" si="63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44"/>
        <v>0</v>
      </c>
      <c r="BH2939" s="54">
        <f t="shared" si="637"/>
        <v>0</v>
      </c>
      <c r="BI2939" s="54">
        <f t="shared" si="632"/>
        <v>0</v>
      </c>
      <c r="BJ2939" s="54">
        <f t="shared" si="645"/>
        <v>0</v>
      </c>
      <c r="BK2939" s="54">
        <f t="shared" si="633"/>
        <v>0</v>
      </c>
      <c r="BL2939" s="54">
        <f t="shared" si="638"/>
        <v>0</v>
      </c>
      <c r="BM2939" s="54">
        <f t="shared" si="639"/>
        <v>0</v>
      </c>
      <c r="BN2939" s="54" t="str">
        <f t="shared" si="640"/>
        <v>ne</v>
      </c>
      <c r="BO2939" s="54" t="str">
        <f t="shared" si="641"/>
        <v>ne</v>
      </c>
      <c r="BP2939" s="54" t="str">
        <f t="shared" si="641"/>
        <v>ne</v>
      </c>
      <c r="BQ2939" s="54" t="str">
        <f t="shared" si="642"/>
        <v>ne</v>
      </c>
      <c r="BR2939" s="54" t="str">
        <f t="shared" si="643"/>
        <v>ne</v>
      </c>
      <c r="BS2939" s="54" t="str">
        <f t="shared" si="634"/>
        <v>ne</v>
      </c>
    </row>
    <row r="2940" spans="2:71" x14ac:dyDescent="0.2">
      <c r="B2940" s="54" t="e">
        <f>VLOOKUP(E2940,'VPS1'!$J$10:$J$29,1,FALSE)</f>
        <v>#N/A</v>
      </c>
      <c r="C2940" s="131" t="str">
        <f t="shared" si="635"/>
        <v/>
      </c>
      <c r="D2940" s="132"/>
      <c r="E2940" s="132"/>
      <c r="F2940" s="55"/>
      <c r="G2940" s="132"/>
      <c r="H2940" s="132"/>
      <c r="I2940" s="132"/>
      <c r="J2940" s="132"/>
      <c r="K2940" s="132"/>
      <c r="L2940" s="133"/>
      <c r="M2940" s="134"/>
      <c r="N2940" s="132"/>
      <c r="O2940" s="132"/>
      <c r="P2940" s="134" t="str">
        <f t="shared" si="636"/>
        <v>nepildyti</v>
      </c>
      <c r="Q2940" s="135" t="str">
        <f t="shared" si="63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44"/>
        <v>0</v>
      </c>
      <c r="BH2940" s="54">
        <f t="shared" si="637"/>
        <v>0</v>
      </c>
      <c r="BI2940" s="54">
        <f t="shared" si="632"/>
        <v>0</v>
      </c>
      <c r="BJ2940" s="54">
        <f t="shared" si="645"/>
        <v>0</v>
      </c>
      <c r="BK2940" s="54">
        <f t="shared" si="633"/>
        <v>0</v>
      </c>
      <c r="BL2940" s="54">
        <f t="shared" si="638"/>
        <v>0</v>
      </c>
      <c r="BM2940" s="54">
        <f t="shared" si="639"/>
        <v>0</v>
      </c>
      <c r="BN2940" s="54" t="str">
        <f t="shared" si="640"/>
        <v>ne</v>
      </c>
      <c r="BO2940" s="54" t="str">
        <f t="shared" si="641"/>
        <v>ne</v>
      </c>
      <c r="BP2940" s="54" t="str">
        <f t="shared" si="641"/>
        <v>ne</v>
      </c>
      <c r="BQ2940" s="54" t="str">
        <f t="shared" si="642"/>
        <v>ne</v>
      </c>
      <c r="BR2940" s="54" t="str">
        <f t="shared" si="643"/>
        <v>ne</v>
      </c>
      <c r="BS2940" s="54" t="str">
        <f t="shared" si="634"/>
        <v>ne</v>
      </c>
    </row>
    <row r="2941" spans="2:71" x14ac:dyDescent="0.2">
      <c r="B2941" s="54" t="e">
        <f>VLOOKUP(E2941,'VPS1'!$J$10:$J$29,1,FALSE)</f>
        <v>#N/A</v>
      </c>
      <c r="C2941" s="131" t="str">
        <f t="shared" si="635"/>
        <v/>
      </c>
      <c r="D2941" s="132"/>
      <c r="E2941" s="132"/>
      <c r="F2941" s="55"/>
      <c r="G2941" s="132"/>
      <c r="H2941" s="132"/>
      <c r="I2941" s="132"/>
      <c r="J2941" s="132"/>
      <c r="K2941" s="132"/>
      <c r="L2941" s="133"/>
      <c r="M2941" s="134"/>
      <c r="N2941" s="132"/>
      <c r="O2941" s="132"/>
      <c r="P2941" s="134" t="str">
        <f t="shared" si="636"/>
        <v>nepildyti</v>
      </c>
      <c r="Q2941" s="135" t="str">
        <f t="shared" si="63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44"/>
        <v>0</v>
      </c>
      <c r="BH2941" s="54">
        <f t="shared" si="637"/>
        <v>0</v>
      </c>
      <c r="BI2941" s="54">
        <f t="shared" si="632"/>
        <v>0</v>
      </c>
      <c r="BJ2941" s="54">
        <f t="shared" si="645"/>
        <v>0</v>
      </c>
      <c r="BK2941" s="54">
        <f t="shared" si="633"/>
        <v>0</v>
      </c>
      <c r="BL2941" s="54">
        <f t="shared" si="638"/>
        <v>0</v>
      </c>
      <c r="BM2941" s="54">
        <f t="shared" si="639"/>
        <v>0</v>
      </c>
      <c r="BN2941" s="54" t="str">
        <f t="shared" si="640"/>
        <v>ne</v>
      </c>
      <c r="BO2941" s="54" t="str">
        <f t="shared" si="641"/>
        <v>ne</v>
      </c>
      <c r="BP2941" s="54" t="str">
        <f t="shared" si="641"/>
        <v>ne</v>
      </c>
      <c r="BQ2941" s="54" t="str">
        <f t="shared" si="642"/>
        <v>ne</v>
      </c>
      <c r="BR2941" s="54" t="str">
        <f t="shared" si="643"/>
        <v>ne</v>
      </c>
      <c r="BS2941" s="54" t="str">
        <f t="shared" si="634"/>
        <v>ne</v>
      </c>
    </row>
    <row r="2942" spans="2:71" x14ac:dyDescent="0.2">
      <c r="B2942" s="54" t="e">
        <f>VLOOKUP(E2942,'VPS1'!$J$10:$J$29,1,FALSE)</f>
        <v>#N/A</v>
      </c>
      <c r="C2942" s="131" t="str">
        <f t="shared" si="635"/>
        <v/>
      </c>
      <c r="D2942" s="132"/>
      <c r="E2942" s="132"/>
      <c r="F2942" s="55"/>
      <c r="G2942" s="132"/>
      <c r="H2942" s="132"/>
      <c r="I2942" s="132"/>
      <c r="J2942" s="132"/>
      <c r="K2942" s="132"/>
      <c r="L2942" s="133"/>
      <c r="M2942" s="134"/>
      <c r="N2942" s="132"/>
      <c r="O2942" s="132"/>
      <c r="P2942" s="134" t="str">
        <f t="shared" si="636"/>
        <v>nepildyti</v>
      </c>
      <c r="Q2942" s="135" t="str">
        <f t="shared" si="63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44"/>
        <v>0</v>
      </c>
      <c r="BH2942" s="54">
        <f t="shared" si="637"/>
        <v>0</v>
      </c>
      <c r="BI2942" s="54">
        <f t="shared" si="632"/>
        <v>0</v>
      </c>
      <c r="BJ2942" s="54">
        <f t="shared" si="645"/>
        <v>0</v>
      </c>
      <c r="BK2942" s="54">
        <f t="shared" si="633"/>
        <v>0</v>
      </c>
      <c r="BL2942" s="54">
        <f t="shared" si="638"/>
        <v>0</v>
      </c>
      <c r="BM2942" s="54">
        <f t="shared" si="639"/>
        <v>0</v>
      </c>
      <c r="BN2942" s="54" t="str">
        <f t="shared" si="640"/>
        <v>ne</v>
      </c>
      <c r="BO2942" s="54" t="str">
        <f t="shared" si="641"/>
        <v>ne</v>
      </c>
      <c r="BP2942" s="54" t="str">
        <f t="shared" si="641"/>
        <v>ne</v>
      </c>
      <c r="BQ2942" s="54" t="str">
        <f t="shared" si="642"/>
        <v>ne</v>
      </c>
      <c r="BR2942" s="54" t="str">
        <f t="shared" si="643"/>
        <v>ne</v>
      </c>
      <c r="BS2942" s="54" t="str">
        <f t="shared" si="634"/>
        <v>ne</v>
      </c>
    </row>
    <row r="2943" spans="2:71" x14ac:dyDescent="0.2">
      <c r="B2943" s="54" t="e">
        <f>VLOOKUP(E2943,'VPS1'!$J$10:$J$29,1,FALSE)</f>
        <v>#N/A</v>
      </c>
      <c r="C2943" s="131" t="str">
        <f t="shared" si="635"/>
        <v/>
      </c>
      <c r="D2943" s="132"/>
      <c r="E2943" s="132"/>
      <c r="F2943" s="55"/>
      <c r="G2943" s="132"/>
      <c r="H2943" s="132"/>
      <c r="I2943" s="132"/>
      <c r="J2943" s="132"/>
      <c r="K2943" s="132"/>
      <c r="L2943" s="133"/>
      <c r="M2943" s="134"/>
      <c r="N2943" s="132"/>
      <c r="O2943" s="132"/>
      <c r="P2943" s="134" t="str">
        <f t="shared" si="636"/>
        <v>nepildyti</v>
      </c>
      <c r="Q2943" s="135" t="str">
        <f t="shared" si="63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44"/>
        <v>0</v>
      </c>
      <c r="BH2943" s="54">
        <f t="shared" si="637"/>
        <v>0</v>
      </c>
      <c r="BI2943" s="54">
        <f t="shared" si="632"/>
        <v>0</v>
      </c>
      <c r="BJ2943" s="54">
        <f t="shared" si="645"/>
        <v>0</v>
      </c>
      <c r="BK2943" s="54">
        <f t="shared" si="633"/>
        <v>0</v>
      </c>
      <c r="BL2943" s="54">
        <f t="shared" si="638"/>
        <v>0</v>
      </c>
      <c r="BM2943" s="54">
        <f t="shared" si="639"/>
        <v>0</v>
      </c>
      <c r="BN2943" s="54" t="str">
        <f t="shared" si="640"/>
        <v>ne</v>
      </c>
      <c r="BO2943" s="54" t="str">
        <f t="shared" si="641"/>
        <v>ne</v>
      </c>
      <c r="BP2943" s="54" t="str">
        <f t="shared" si="641"/>
        <v>ne</v>
      </c>
      <c r="BQ2943" s="54" t="str">
        <f t="shared" si="642"/>
        <v>ne</v>
      </c>
      <c r="BR2943" s="54" t="str">
        <f t="shared" si="643"/>
        <v>ne</v>
      </c>
      <c r="BS2943" s="54" t="str">
        <f t="shared" si="634"/>
        <v>ne</v>
      </c>
    </row>
    <row r="2944" spans="2:71" x14ac:dyDescent="0.2">
      <c r="B2944" s="54" t="e">
        <f>VLOOKUP(E2944,'VPS1'!$J$10:$J$29,1,FALSE)</f>
        <v>#N/A</v>
      </c>
      <c r="C2944" s="131" t="str">
        <f t="shared" si="635"/>
        <v/>
      </c>
      <c r="D2944" s="132"/>
      <c r="E2944" s="132"/>
      <c r="F2944" s="55"/>
      <c r="G2944" s="132"/>
      <c r="H2944" s="132"/>
      <c r="I2944" s="132"/>
      <c r="J2944" s="132"/>
      <c r="K2944" s="132"/>
      <c r="L2944" s="133"/>
      <c r="M2944" s="134"/>
      <c r="N2944" s="132"/>
      <c r="O2944" s="132"/>
      <c r="P2944" s="134" t="str">
        <f t="shared" si="636"/>
        <v>nepildyti</v>
      </c>
      <c r="Q2944" s="135" t="str">
        <f t="shared" si="63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44"/>
        <v>0</v>
      </c>
      <c r="BH2944" s="54">
        <f t="shared" si="637"/>
        <v>0</v>
      </c>
      <c r="BI2944" s="54">
        <f t="shared" si="632"/>
        <v>0</v>
      </c>
      <c r="BJ2944" s="54">
        <f t="shared" si="645"/>
        <v>0</v>
      </c>
      <c r="BK2944" s="54">
        <f t="shared" si="633"/>
        <v>0</v>
      </c>
      <c r="BL2944" s="54">
        <f t="shared" si="638"/>
        <v>0</v>
      </c>
      <c r="BM2944" s="54">
        <f t="shared" si="639"/>
        <v>0</v>
      </c>
      <c r="BN2944" s="54" t="str">
        <f t="shared" si="640"/>
        <v>ne</v>
      </c>
      <c r="BO2944" s="54" t="str">
        <f t="shared" si="641"/>
        <v>ne</v>
      </c>
      <c r="BP2944" s="54" t="str">
        <f t="shared" si="641"/>
        <v>ne</v>
      </c>
      <c r="BQ2944" s="54" t="str">
        <f t="shared" si="642"/>
        <v>ne</v>
      </c>
      <c r="BR2944" s="54" t="str">
        <f t="shared" si="643"/>
        <v>ne</v>
      </c>
      <c r="BS2944" s="54" t="str">
        <f t="shared" si="634"/>
        <v>ne</v>
      </c>
    </row>
    <row r="2945" spans="2:71" x14ac:dyDescent="0.2">
      <c r="B2945" s="54" t="e">
        <f>VLOOKUP(E2945,'VPS1'!$J$10:$J$29,1,FALSE)</f>
        <v>#N/A</v>
      </c>
      <c r="C2945" s="131" t="str">
        <f t="shared" si="635"/>
        <v/>
      </c>
      <c r="D2945" s="132"/>
      <c r="E2945" s="132"/>
      <c r="F2945" s="55"/>
      <c r="G2945" s="132"/>
      <c r="H2945" s="132"/>
      <c r="I2945" s="132"/>
      <c r="J2945" s="132"/>
      <c r="K2945" s="132"/>
      <c r="L2945" s="133"/>
      <c r="M2945" s="134"/>
      <c r="N2945" s="132"/>
      <c r="O2945" s="132"/>
      <c r="P2945" s="134" t="str">
        <f t="shared" si="636"/>
        <v>nepildyti</v>
      </c>
      <c r="Q2945" s="135" t="str">
        <f t="shared" si="63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44"/>
        <v>0</v>
      </c>
      <c r="BH2945" s="54">
        <f t="shared" si="637"/>
        <v>0</v>
      </c>
      <c r="BI2945" s="54">
        <f t="shared" si="632"/>
        <v>0</v>
      </c>
      <c r="BJ2945" s="54">
        <f t="shared" si="645"/>
        <v>0</v>
      </c>
      <c r="BK2945" s="54">
        <f t="shared" si="633"/>
        <v>0</v>
      </c>
      <c r="BL2945" s="54">
        <f t="shared" si="638"/>
        <v>0</v>
      </c>
      <c r="BM2945" s="54">
        <f t="shared" si="639"/>
        <v>0</v>
      </c>
      <c r="BN2945" s="54" t="str">
        <f t="shared" si="640"/>
        <v>ne</v>
      </c>
      <c r="BO2945" s="54" t="str">
        <f t="shared" si="641"/>
        <v>ne</v>
      </c>
      <c r="BP2945" s="54" t="str">
        <f t="shared" si="641"/>
        <v>ne</v>
      </c>
      <c r="BQ2945" s="54" t="str">
        <f t="shared" si="642"/>
        <v>ne</v>
      </c>
      <c r="BR2945" s="54" t="str">
        <f t="shared" si="643"/>
        <v>ne</v>
      </c>
      <c r="BS2945" s="54" t="str">
        <f t="shared" si="634"/>
        <v>ne</v>
      </c>
    </row>
    <row r="2946" spans="2:71" x14ac:dyDescent="0.2">
      <c r="B2946" s="54" t="e">
        <f>VLOOKUP(E2946,'VPS1'!$J$10:$J$29,1,FALSE)</f>
        <v>#N/A</v>
      </c>
      <c r="C2946" s="131" t="str">
        <f t="shared" si="635"/>
        <v/>
      </c>
      <c r="D2946" s="132"/>
      <c r="E2946" s="132"/>
      <c r="F2946" s="55"/>
      <c r="G2946" s="132"/>
      <c r="H2946" s="132"/>
      <c r="I2946" s="132"/>
      <c r="J2946" s="132"/>
      <c r="K2946" s="132"/>
      <c r="L2946" s="133"/>
      <c r="M2946" s="134"/>
      <c r="N2946" s="132"/>
      <c r="O2946" s="132"/>
      <c r="P2946" s="134" t="str">
        <f t="shared" si="636"/>
        <v>nepildyti</v>
      </c>
      <c r="Q2946" s="135" t="str">
        <f t="shared" si="63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44"/>
        <v>0</v>
      </c>
      <c r="BH2946" s="54">
        <f t="shared" si="637"/>
        <v>0</v>
      </c>
      <c r="BI2946" s="54">
        <f t="shared" si="632"/>
        <v>0</v>
      </c>
      <c r="BJ2946" s="54">
        <f t="shared" si="645"/>
        <v>0</v>
      </c>
      <c r="BK2946" s="54">
        <f t="shared" si="633"/>
        <v>0</v>
      </c>
      <c r="BL2946" s="54">
        <f t="shared" si="638"/>
        <v>0</v>
      </c>
      <c r="BM2946" s="54">
        <f t="shared" si="639"/>
        <v>0</v>
      </c>
      <c r="BN2946" s="54" t="str">
        <f t="shared" si="640"/>
        <v>ne</v>
      </c>
      <c r="BO2946" s="54" t="str">
        <f t="shared" si="641"/>
        <v>ne</v>
      </c>
      <c r="BP2946" s="54" t="str">
        <f t="shared" si="641"/>
        <v>ne</v>
      </c>
      <c r="BQ2946" s="54" t="str">
        <f t="shared" si="642"/>
        <v>ne</v>
      </c>
      <c r="BR2946" s="54" t="str">
        <f t="shared" si="643"/>
        <v>ne</v>
      </c>
      <c r="BS2946" s="54" t="str">
        <f t="shared" si="634"/>
        <v>ne</v>
      </c>
    </row>
    <row r="2947" spans="2:71" x14ac:dyDescent="0.2">
      <c r="B2947" s="54" t="e">
        <f>VLOOKUP(E2947,'VPS1'!$J$10:$J$29,1,FALSE)</f>
        <v>#N/A</v>
      </c>
      <c r="C2947" s="131" t="str">
        <f t="shared" si="635"/>
        <v/>
      </c>
      <c r="D2947" s="132"/>
      <c r="E2947" s="132"/>
      <c r="F2947" s="55"/>
      <c r="G2947" s="132"/>
      <c r="H2947" s="132"/>
      <c r="I2947" s="132"/>
      <c r="J2947" s="132"/>
      <c r="K2947" s="132"/>
      <c r="L2947" s="133"/>
      <c r="M2947" s="134"/>
      <c r="N2947" s="132"/>
      <c r="O2947" s="132"/>
      <c r="P2947" s="134" t="str">
        <f t="shared" si="636"/>
        <v>nepildyti</v>
      </c>
      <c r="Q2947" s="135" t="str">
        <f t="shared" si="63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44"/>
        <v>0</v>
      </c>
      <c r="BH2947" s="54">
        <f t="shared" si="637"/>
        <v>0</v>
      </c>
      <c r="BI2947" s="54">
        <f t="shared" si="632"/>
        <v>0</v>
      </c>
      <c r="BJ2947" s="54">
        <f t="shared" si="645"/>
        <v>0</v>
      </c>
      <c r="BK2947" s="54">
        <f t="shared" si="633"/>
        <v>0</v>
      </c>
      <c r="BL2947" s="54">
        <f t="shared" si="638"/>
        <v>0</v>
      </c>
      <c r="BM2947" s="54">
        <f t="shared" si="639"/>
        <v>0</v>
      </c>
      <c r="BN2947" s="54" t="str">
        <f t="shared" si="640"/>
        <v>ne</v>
      </c>
      <c r="BO2947" s="54" t="str">
        <f t="shared" si="641"/>
        <v>ne</v>
      </c>
      <c r="BP2947" s="54" t="str">
        <f t="shared" si="641"/>
        <v>ne</v>
      </c>
      <c r="BQ2947" s="54" t="str">
        <f t="shared" si="642"/>
        <v>ne</v>
      </c>
      <c r="BR2947" s="54" t="str">
        <f t="shared" si="643"/>
        <v>ne</v>
      </c>
      <c r="BS2947" s="54" t="str">
        <f t="shared" si="634"/>
        <v>ne</v>
      </c>
    </row>
    <row r="2948" spans="2:71" x14ac:dyDescent="0.2">
      <c r="B2948" s="54" t="e">
        <f>VLOOKUP(E2948,'VPS1'!$J$10:$J$29,1,FALSE)</f>
        <v>#N/A</v>
      </c>
      <c r="C2948" s="131" t="str">
        <f t="shared" si="635"/>
        <v/>
      </c>
      <c r="D2948" s="132"/>
      <c r="E2948" s="132"/>
      <c r="F2948" s="55"/>
      <c r="G2948" s="132"/>
      <c r="H2948" s="132"/>
      <c r="I2948" s="132"/>
      <c r="J2948" s="132"/>
      <c r="K2948" s="132"/>
      <c r="L2948" s="133"/>
      <c r="M2948" s="134"/>
      <c r="N2948" s="132"/>
      <c r="O2948" s="132"/>
      <c r="P2948" s="134" t="str">
        <f t="shared" si="636"/>
        <v>nepildyti</v>
      </c>
      <c r="Q2948" s="135" t="str">
        <f t="shared" si="63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44"/>
        <v>0</v>
      </c>
      <c r="BH2948" s="54">
        <f t="shared" si="637"/>
        <v>0</v>
      </c>
      <c r="BI2948" s="54">
        <f t="shared" si="632"/>
        <v>0</v>
      </c>
      <c r="BJ2948" s="54">
        <f t="shared" si="645"/>
        <v>0</v>
      </c>
      <c r="BK2948" s="54">
        <f t="shared" si="633"/>
        <v>0</v>
      </c>
      <c r="BL2948" s="54">
        <f t="shared" si="638"/>
        <v>0</v>
      </c>
      <c r="BM2948" s="54">
        <f t="shared" si="639"/>
        <v>0</v>
      </c>
      <c r="BN2948" s="54" t="str">
        <f t="shared" si="640"/>
        <v>ne</v>
      </c>
      <c r="BO2948" s="54" t="str">
        <f t="shared" si="641"/>
        <v>ne</v>
      </c>
      <c r="BP2948" s="54" t="str">
        <f t="shared" si="641"/>
        <v>ne</v>
      </c>
      <c r="BQ2948" s="54" t="str">
        <f t="shared" si="642"/>
        <v>ne</v>
      </c>
      <c r="BR2948" s="54" t="str">
        <f t="shared" si="643"/>
        <v>ne</v>
      </c>
      <c r="BS2948" s="54" t="str">
        <f t="shared" si="634"/>
        <v>ne</v>
      </c>
    </row>
    <row r="2949" spans="2:71" x14ac:dyDescent="0.2">
      <c r="B2949" s="54" t="e">
        <f>VLOOKUP(E2949,'VPS1'!$J$10:$J$29,1,FALSE)</f>
        <v>#N/A</v>
      </c>
      <c r="C2949" s="131" t="str">
        <f t="shared" si="635"/>
        <v/>
      </c>
      <c r="D2949" s="132"/>
      <c r="E2949" s="132"/>
      <c r="F2949" s="55"/>
      <c r="G2949" s="132"/>
      <c r="H2949" s="132"/>
      <c r="I2949" s="132"/>
      <c r="J2949" s="132"/>
      <c r="K2949" s="132"/>
      <c r="L2949" s="133"/>
      <c r="M2949" s="134"/>
      <c r="N2949" s="132"/>
      <c r="O2949" s="132"/>
      <c r="P2949" s="134" t="str">
        <f t="shared" si="636"/>
        <v>nepildyti</v>
      </c>
      <c r="Q2949" s="135" t="str">
        <f t="shared" si="63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44"/>
        <v>0</v>
      </c>
      <c r="BH2949" s="54">
        <f t="shared" si="637"/>
        <v>0</v>
      </c>
      <c r="BI2949" s="54">
        <f t="shared" si="632"/>
        <v>0</v>
      </c>
      <c r="BJ2949" s="54">
        <f t="shared" si="645"/>
        <v>0</v>
      </c>
      <c r="BK2949" s="54">
        <f t="shared" si="633"/>
        <v>0</v>
      </c>
      <c r="BL2949" s="54">
        <f t="shared" si="638"/>
        <v>0</v>
      </c>
      <c r="BM2949" s="54">
        <f t="shared" si="639"/>
        <v>0</v>
      </c>
      <c r="BN2949" s="54" t="str">
        <f t="shared" si="640"/>
        <v>ne</v>
      </c>
      <c r="BO2949" s="54" t="str">
        <f t="shared" si="641"/>
        <v>ne</v>
      </c>
      <c r="BP2949" s="54" t="str">
        <f t="shared" si="641"/>
        <v>ne</v>
      </c>
      <c r="BQ2949" s="54" t="str">
        <f t="shared" si="642"/>
        <v>ne</v>
      </c>
      <c r="BR2949" s="54" t="str">
        <f t="shared" si="643"/>
        <v>ne</v>
      </c>
      <c r="BS2949" s="54" t="str">
        <f t="shared" si="634"/>
        <v>ne</v>
      </c>
    </row>
    <row r="2950" spans="2:71" x14ac:dyDescent="0.2">
      <c r="B2950" s="54" t="e">
        <f>VLOOKUP(E2950,'VPS1'!$J$10:$J$29,1,FALSE)</f>
        <v>#N/A</v>
      </c>
      <c r="C2950" s="131" t="str">
        <f t="shared" si="635"/>
        <v/>
      </c>
      <c r="D2950" s="132"/>
      <c r="E2950" s="132"/>
      <c r="F2950" s="55"/>
      <c r="G2950" s="132"/>
      <c r="H2950" s="132"/>
      <c r="I2950" s="132"/>
      <c r="J2950" s="132"/>
      <c r="K2950" s="132"/>
      <c r="L2950" s="133"/>
      <c r="M2950" s="134"/>
      <c r="N2950" s="132"/>
      <c r="O2950" s="132"/>
      <c r="P2950" s="134" t="str">
        <f t="shared" si="636"/>
        <v>nepildyti</v>
      </c>
      <c r="Q2950" s="135" t="str">
        <f t="shared" si="63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44"/>
        <v>0</v>
      </c>
      <c r="BH2950" s="54">
        <f t="shared" si="637"/>
        <v>0</v>
      </c>
      <c r="BI2950" s="54">
        <f t="shared" si="632"/>
        <v>0</v>
      </c>
      <c r="BJ2950" s="54">
        <f t="shared" si="645"/>
        <v>0</v>
      </c>
      <c r="BK2950" s="54">
        <f t="shared" si="633"/>
        <v>0</v>
      </c>
      <c r="BL2950" s="54">
        <f t="shared" si="638"/>
        <v>0</v>
      </c>
      <c r="BM2950" s="54">
        <f t="shared" si="639"/>
        <v>0</v>
      </c>
      <c r="BN2950" s="54" t="str">
        <f t="shared" si="640"/>
        <v>ne</v>
      </c>
      <c r="BO2950" s="54" t="str">
        <f t="shared" si="641"/>
        <v>ne</v>
      </c>
      <c r="BP2950" s="54" t="str">
        <f t="shared" si="641"/>
        <v>ne</v>
      </c>
      <c r="BQ2950" s="54" t="str">
        <f t="shared" si="642"/>
        <v>ne</v>
      </c>
      <c r="BR2950" s="54" t="str">
        <f t="shared" si="643"/>
        <v>ne</v>
      </c>
      <c r="BS2950" s="54" t="str">
        <f t="shared" si="634"/>
        <v>ne</v>
      </c>
    </row>
    <row r="2951" spans="2:71" x14ac:dyDescent="0.2">
      <c r="B2951" s="54" t="e">
        <f>VLOOKUP(E2951,'VPS1'!$J$10:$J$29,1,FALSE)</f>
        <v>#N/A</v>
      </c>
      <c r="C2951" s="131" t="str">
        <f t="shared" si="635"/>
        <v/>
      </c>
      <c r="D2951" s="132"/>
      <c r="E2951" s="132"/>
      <c r="F2951" s="55"/>
      <c r="G2951" s="132"/>
      <c r="H2951" s="132"/>
      <c r="I2951" s="132"/>
      <c r="J2951" s="132"/>
      <c r="K2951" s="132"/>
      <c r="L2951" s="133"/>
      <c r="M2951" s="134"/>
      <c r="N2951" s="132"/>
      <c r="O2951" s="132"/>
      <c r="P2951" s="134" t="str">
        <f t="shared" si="636"/>
        <v>nepildyti</v>
      </c>
      <c r="Q2951" s="135" t="str">
        <f t="shared" si="636"/>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44"/>
        <v>0</v>
      </c>
      <c r="BH2951" s="54">
        <f t="shared" si="637"/>
        <v>0</v>
      </c>
      <c r="BI2951" s="54">
        <f t="shared" si="632"/>
        <v>0</v>
      </c>
      <c r="BJ2951" s="54">
        <f t="shared" si="645"/>
        <v>0</v>
      </c>
      <c r="BK2951" s="54">
        <f t="shared" si="633"/>
        <v>0</v>
      </c>
      <c r="BL2951" s="54">
        <f t="shared" si="638"/>
        <v>0</v>
      </c>
      <c r="BM2951" s="54">
        <f t="shared" si="639"/>
        <v>0</v>
      </c>
      <c r="BN2951" s="54" t="str">
        <f t="shared" si="640"/>
        <v>ne</v>
      </c>
      <c r="BO2951" s="54" t="str">
        <f t="shared" si="641"/>
        <v>ne</v>
      </c>
      <c r="BP2951" s="54" t="str">
        <f t="shared" si="641"/>
        <v>ne</v>
      </c>
      <c r="BQ2951" s="54" t="str">
        <f t="shared" si="642"/>
        <v>ne</v>
      </c>
      <c r="BR2951" s="54" t="str">
        <f t="shared" si="643"/>
        <v>ne</v>
      </c>
      <c r="BS2951" s="54" t="str">
        <f t="shared" si="634"/>
        <v>ne</v>
      </c>
    </row>
    <row r="2952" spans="2:71" x14ac:dyDescent="0.2">
      <c r="B2952" s="54" t="e">
        <f>VLOOKUP(E2952,'VPS1'!$J$10:$J$29,1,FALSE)</f>
        <v>#N/A</v>
      </c>
      <c r="C2952" s="131" t="str">
        <f t="shared" si="635"/>
        <v/>
      </c>
      <c r="D2952" s="132"/>
      <c r="E2952" s="132"/>
      <c r="F2952" s="55"/>
      <c r="G2952" s="132"/>
      <c r="H2952" s="132"/>
      <c r="I2952" s="132"/>
      <c r="J2952" s="132"/>
      <c r="K2952" s="132"/>
      <c r="L2952" s="133"/>
      <c r="M2952" s="134"/>
      <c r="N2952" s="132"/>
      <c r="O2952" s="132"/>
      <c r="P2952" s="134" t="str">
        <f t="shared" si="636"/>
        <v>nepildyti</v>
      </c>
      <c r="Q2952" s="135" t="str">
        <f t="shared" si="636"/>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44"/>
        <v>0</v>
      </c>
      <c r="BH2952" s="54">
        <f t="shared" si="637"/>
        <v>0</v>
      </c>
      <c r="BI2952" s="54">
        <f t="shared" si="632"/>
        <v>0</v>
      </c>
      <c r="BJ2952" s="54">
        <f t="shared" si="645"/>
        <v>0</v>
      </c>
      <c r="BK2952" s="54">
        <f t="shared" si="633"/>
        <v>0</v>
      </c>
      <c r="BL2952" s="54">
        <f t="shared" si="638"/>
        <v>0</v>
      </c>
      <c r="BM2952" s="54">
        <f t="shared" si="639"/>
        <v>0</v>
      </c>
      <c r="BN2952" s="54" t="str">
        <f t="shared" si="640"/>
        <v>ne</v>
      </c>
      <c r="BO2952" s="54" t="str">
        <f t="shared" si="641"/>
        <v>ne</v>
      </c>
      <c r="BP2952" s="54" t="str">
        <f t="shared" si="641"/>
        <v>ne</v>
      </c>
      <c r="BQ2952" s="54" t="str">
        <f t="shared" si="642"/>
        <v>ne</v>
      </c>
      <c r="BR2952" s="54" t="str">
        <f t="shared" si="643"/>
        <v>ne</v>
      </c>
      <c r="BS2952" s="54" t="str">
        <f t="shared" si="634"/>
        <v>ne</v>
      </c>
    </row>
    <row r="2953" spans="2:71" x14ac:dyDescent="0.2">
      <c r="B2953" s="54" t="e">
        <f>VLOOKUP(E2953,'VPS1'!$J$10:$J$29,1,FALSE)</f>
        <v>#N/A</v>
      </c>
      <c r="C2953" s="131" t="str">
        <f t="shared" si="635"/>
        <v/>
      </c>
      <c r="D2953" s="132"/>
      <c r="E2953" s="132"/>
      <c r="F2953" s="55"/>
      <c r="G2953" s="132"/>
      <c r="H2953" s="132"/>
      <c r="I2953" s="132"/>
      <c r="J2953" s="132"/>
      <c r="K2953" s="132"/>
      <c r="L2953" s="133"/>
      <c r="M2953" s="134"/>
      <c r="N2953" s="132"/>
      <c r="O2953" s="132"/>
      <c r="P2953" s="134" t="str">
        <f t="shared" si="636"/>
        <v>nepildyti</v>
      </c>
      <c r="Q2953" s="135" t="str">
        <f t="shared" si="636"/>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44"/>
        <v>0</v>
      </c>
      <c r="BH2953" s="54">
        <f t="shared" si="637"/>
        <v>0</v>
      </c>
      <c r="BI2953" s="54">
        <f t="shared" si="632"/>
        <v>0</v>
      </c>
      <c r="BJ2953" s="54">
        <f t="shared" si="645"/>
        <v>0</v>
      </c>
      <c r="BK2953" s="54">
        <f t="shared" si="633"/>
        <v>0</v>
      </c>
      <c r="BL2953" s="54">
        <f t="shared" si="638"/>
        <v>0</v>
      </c>
      <c r="BM2953" s="54">
        <f t="shared" si="639"/>
        <v>0</v>
      </c>
      <c r="BN2953" s="54" t="str">
        <f t="shared" si="640"/>
        <v>ne</v>
      </c>
      <c r="BO2953" s="54" t="str">
        <f t="shared" si="641"/>
        <v>ne</v>
      </c>
      <c r="BP2953" s="54" t="str">
        <f t="shared" si="641"/>
        <v>ne</v>
      </c>
      <c r="BQ2953" s="54" t="str">
        <f t="shared" si="642"/>
        <v>ne</v>
      </c>
      <c r="BR2953" s="54" t="str">
        <f t="shared" si="643"/>
        <v>ne</v>
      </c>
      <c r="BS2953" s="54" t="str">
        <f t="shared" si="634"/>
        <v>ne</v>
      </c>
    </row>
    <row r="2954" spans="2:71" x14ac:dyDescent="0.2">
      <c r="B2954" s="54" t="e">
        <f>VLOOKUP(E2954,'VPS1'!$J$10:$J$29,1,FALSE)</f>
        <v>#N/A</v>
      </c>
      <c r="C2954" s="131" t="str">
        <f t="shared" si="635"/>
        <v/>
      </c>
      <c r="D2954" s="132"/>
      <c r="E2954" s="132"/>
      <c r="F2954" s="55"/>
      <c r="G2954" s="132"/>
      <c r="H2954" s="132"/>
      <c r="I2954" s="132"/>
      <c r="J2954" s="132"/>
      <c r="K2954" s="132"/>
      <c r="L2954" s="133"/>
      <c r="M2954" s="134"/>
      <c r="N2954" s="132"/>
      <c r="O2954" s="132"/>
      <c r="P2954" s="134" t="str">
        <f t="shared" si="636"/>
        <v>nepildyti</v>
      </c>
      <c r="Q2954" s="135" t="str">
        <f t="shared" si="636"/>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44"/>
        <v>0</v>
      </c>
      <c r="BH2954" s="54">
        <f t="shared" si="637"/>
        <v>0</v>
      </c>
      <c r="BI2954" s="54">
        <f t="shared" ref="BI2954:BI3017" si="646">IF($AH2954&gt;0,YEAR($AH2954),)</f>
        <v>0</v>
      </c>
      <c r="BJ2954" s="54">
        <f t="shared" si="645"/>
        <v>0</v>
      </c>
      <c r="BK2954" s="54">
        <f t="shared" ref="BK2954:BK3017" si="647">IF($AJ2954&gt;0,YEAR($AJ2954),)</f>
        <v>0</v>
      </c>
      <c r="BL2954" s="54">
        <f t="shared" si="638"/>
        <v>0</v>
      </c>
      <c r="BM2954" s="54">
        <f t="shared" si="639"/>
        <v>0</v>
      </c>
      <c r="BN2954" s="54" t="str">
        <f t="shared" si="640"/>
        <v>ne</v>
      </c>
      <c r="BO2954" s="54" t="str">
        <f t="shared" si="641"/>
        <v>ne</v>
      </c>
      <c r="BP2954" s="54" t="str">
        <f t="shared" si="641"/>
        <v>ne</v>
      </c>
      <c r="BQ2954" s="54" t="str">
        <f t="shared" si="642"/>
        <v>ne</v>
      </c>
      <c r="BR2954" s="54" t="str">
        <f t="shared" si="643"/>
        <v>ne</v>
      </c>
      <c r="BS2954" s="54" t="str">
        <f t="shared" ref="BS2954:BS3017" si="648">IF(BK2954&gt;0,"taip","ne")</f>
        <v>ne</v>
      </c>
    </row>
    <row r="2955" spans="2:71" x14ac:dyDescent="0.2">
      <c r="B2955" s="54" t="e">
        <f>VLOOKUP(E2955,'VPS1'!$J$10:$J$29,1,FALSE)</f>
        <v>#N/A</v>
      </c>
      <c r="C2955" s="131" t="str">
        <f t="shared" ref="C2955:C3018" si="649">LEFT(E2955,4)</f>
        <v/>
      </c>
      <c r="D2955" s="132"/>
      <c r="E2955" s="132"/>
      <c r="F2955" s="55"/>
      <c r="G2955" s="132"/>
      <c r="H2955" s="132"/>
      <c r="I2955" s="132"/>
      <c r="J2955" s="132"/>
      <c r="K2955" s="132"/>
      <c r="L2955" s="133"/>
      <c r="M2955" s="134"/>
      <c r="N2955" s="132"/>
      <c r="O2955" s="132"/>
      <c r="P2955" s="134" t="str">
        <f t="shared" ref="P2955:Q3018" si="650">IF($N2955="fizinis asmuo","užpildykite","nepildyti")</f>
        <v>nepildyti</v>
      </c>
      <c r="Q2955" s="135" t="str">
        <f t="shared" si="650"/>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44"/>
        <v>0</v>
      </c>
      <c r="BH2955" s="54">
        <f t="shared" ref="BH2955:BH3018" si="651">IF($AF2955&gt;0,YEAR($AF2955),)</f>
        <v>0</v>
      </c>
      <c r="BI2955" s="54">
        <f t="shared" si="646"/>
        <v>0</v>
      </c>
      <c r="BJ2955" s="54">
        <f t="shared" si="645"/>
        <v>0</v>
      </c>
      <c r="BK2955" s="54">
        <f t="shared" si="647"/>
        <v>0</v>
      </c>
      <c r="BL2955" s="54">
        <f t="shared" ref="BL2955:BL3018" si="652">IF($AK2955&gt;0,$AK2955,)</f>
        <v>0</v>
      </c>
      <c r="BM2955" s="54">
        <f t="shared" ref="BM2955:BM3018" si="653">IF($AL2955&gt;0,$AL2955,)</f>
        <v>0</v>
      </c>
      <c r="BN2955" s="54" t="str">
        <f t="shared" ref="BN2955:BN3018" si="654">IF(BH2955&gt;0,"taip","ne")</f>
        <v>ne</v>
      </c>
      <c r="BO2955" s="54" t="str">
        <f t="shared" ref="BO2955:BP3018" si="655">IF(BI2955&gt;0,"taip","ne")</f>
        <v>ne</v>
      </c>
      <c r="BP2955" s="54" t="str">
        <f t="shared" si="655"/>
        <v>ne</v>
      </c>
      <c r="BQ2955" s="54" t="str">
        <f t="shared" ref="BQ2955:BQ3018" si="656">IF(BL2955&gt;0,"taip","ne")</f>
        <v>ne</v>
      </c>
      <c r="BR2955" s="54" t="str">
        <f t="shared" ref="BR2955:BR3018" si="657">IF(BM2955&gt;0,"taip","ne")</f>
        <v>ne</v>
      </c>
      <c r="BS2955" s="54" t="str">
        <f t="shared" si="648"/>
        <v>ne</v>
      </c>
    </row>
    <row r="2956" spans="2:71" x14ac:dyDescent="0.2">
      <c r="B2956" s="54" t="e">
        <f>VLOOKUP(E2956,'VPS1'!$J$10:$J$29,1,FALSE)</f>
        <v>#N/A</v>
      </c>
      <c r="C2956" s="131" t="str">
        <f t="shared" si="649"/>
        <v/>
      </c>
      <c r="D2956" s="132"/>
      <c r="E2956" s="132"/>
      <c r="F2956" s="55"/>
      <c r="G2956" s="132"/>
      <c r="H2956" s="132"/>
      <c r="I2956" s="132"/>
      <c r="J2956" s="132"/>
      <c r="K2956" s="132"/>
      <c r="L2956" s="133"/>
      <c r="M2956" s="134"/>
      <c r="N2956" s="132"/>
      <c r="O2956" s="132"/>
      <c r="P2956" s="134" t="str">
        <f t="shared" si="650"/>
        <v>nepildyti</v>
      </c>
      <c r="Q2956" s="135" t="str">
        <f t="shared" si="65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44"/>
        <v>0</v>
      </c>
      <c r="BH2956" s="54">
        <f t="shared" si="651"/>
        <v>0</v>
      </c>
      <c r="BI2956" s="54">
        <f t="shared" si="646"/>
        <v>0</v>
      </c>
      <c r="BJ2956" s="54">
        <f t="shared" si="645"/>
        <v>0</v>
      </c>
      <c r="BK2956" s="54">
        <f t="shared" si="647"/>
        <v>0</v>
      </c>
      <c r="BL2956" s="54">
        <f t="shared" si="652"/>
        <v>0</v>
      </c>
      <c r="BM2956" s="54">
        <f t="shared" si="653"/>
        <v>0</v>
      </c>
      <c r="BN2956" s="54" t="str">
        <f t="shared" si="654"/>
        <v>ne</v>
      </c>
      <c r="BO2956" s="54" t="str">
        <f t="shared" si="655"/>
        <v>ne</v>
      </c>
      <c r="BP2956" s="54" t="str">
        <f t="shared" si="655"/>
        <v>ne</v>
      </c>
      <c r="BQ2956" s="54" t="str">
        <f t="shared" si="656"/>
        <v>ne</v>
      </c>
      <c r="BR2956" s="54" t="str">
        <f t="shared" si="657"/>
        <v>ne</v>
      </c>
      <c r="BS2956" s="54" t="str">
        <f t="shared" si="648"/>
        <v>ne</v>
      </c>
    </row>
    <row r="2957" spans="2:71" x14ac:dyDescent="0.2">
      <c r="B2957" s="54" t="e">
        <f>VLOOKUP(E2957,'VPS1'!$J$10:$J$29,1,FALSE)</f>
        <v>#N/A</v>
      </c>
      <c r="C2957" s="131" t="str">
        <f t="shared" si="649"/>
        <v/>
      </c>
      <c r="D2957" s="132"/>
      <c r="E2957" s="132"/>
      <c r="F2957" s="55"/>
      <c r="G2957" s="132"/>
      <c r="H2957" s="132"/>
      <c r="I2957" s="132"/>
      <c r="J2957" s="132"/>
      <c r="K2957" s="132"/>
      <c r="L2957" s="133"/>
      <c r="M2957" s="134"/>
      <c r="N2957" s="132"/>
      <c r="O2957" s="132"/>
      <c r="P2957" s="134" t="str">
        <f t="shared" si="650"/>
        <v>nepildyti</v>
      </c>
      <c r="Q2957" s="135" t="str">
        <f t="shared" si="65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44"/>
        <v>0</v>
      </c>
      <c r="BH2957" s="54">
        <f t="shared" si="651"/>
        <v>0</v>
      </c>
      <c r="BI2957" s="54">
        <f t="shared" si="646"/>
        <v>0</v>
      </c>
      <c r="BJ2957" s="54">
        <f t="shared" si="645"/>
        <v>0</v>
      </c>
      <c r="BK2957" s="54">
        <f t="shared" si="647"/>
        <v>0</v>
      </c>
      <c r="BL2957" s="54">
        <f t="shared" si="652"/>
        <v>0</v>
      </c>
      <c r="BM2957" s="54">
        <f t="shared" si="653"/>
        <v>0</v>
      </c>
      <c r="BN2957" s="54" t="str">
        <f t="shared" si="654"/>
        <v>ne</v>
      </c>
      <c r="BO2957" s="54" t="str">
        <f t="shared" si="655"/>
        <v>ne</v>
      </c>
      <c r="BP2957" s="54" t="str">
        <f t="shared" si="655"/>
        <v>ne</v>
      </c>
      <c r="BQ2957" s="54" t="str">
        <f t="shared" si="656"/>
        <v>ne</v>
      </c>
      <c r="BR2957" s="54" t="str">
        <f t="shared" si="657"/>
        <v>ne</v>
      </c>
      <c r="BS2957" s="54" t="str">
        <f t="shared" si="648"/>
        <v>ne</v>
      </c>
    </row>
    <row r="2958" spans="2:71" x14ac:dyDescent="0.2">
      <c r="B2958" s="54" t="e">
        <f>VLOOKUP(E2958,'VPS1'!$J$10:$J$29,1,FALSE)</f>
        <v>#N/A</v>
      </c>
      <c r="C2958" s="131" t="str">
        <f t="shared" si="649"/>
        <v/>
      </c>
      <c r="D2958" s="132"/>
      <c r="E2958" s="132"/>
      <c r="F2958" s="55"/>
      <c r="G2958" s="132"/>
      <c r="H2958" s="132"/>
      <c r="I2958" s="132"/>
      <c r="J2958" s="132"/>
      <c r="K2958" s="132"/>
      <c r="L2958" s="133"/>
      <c r="M2958" s="134"/>
      <c r="N2958" s="132"/>
      <c r="O2958" s="132"/>
      <c r="P2958" s="134" t="str">
        <f t="shared" si="650"/>
        <v>nepildyti</v>
      </c>
      <c r="Q2958" s="135" t="str">
        <f t="shared" si="65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44"/>
        <v>0</v>
      </c>
      <c r="BH2958" s="54">
        <f t="shared" si="651"/>
        <v>0</v>
      </c>
      <c r="BI2958" s="54">
        <f t="shared" si="646"/>
        <v>0</v>
      </c>
      <c r="BJ2958" s="54">
        <f t="shared" si="645"/>
        <v>0</v>
      </c>
      <c r="BK2958" s="54">
        <f t="shared" si="647"/>
        <v>0</v>
      </c>
      <c r="BL2958" s="54">
        <f t="shared" si="652"/>
        <v>0</v>
      </c>
      <c r="BM2958" s="54">
        <f t="shared" si="653"/>
        <v>0</v>
      </c>
      <c r="BN2958" s="54" t="str">
        <f t="shared" si="654"/>
        <v>ne</v>
      </c>
      <c r="BO2958" s="54" t="str">
        <f t="shared" si="655"/>
        <v>ne</v>
      </c>
      <c r="BP2958" s="54" t="str">
        <f t="shared" si="655"/>
        <v>ne</v>
      </c>
      <c r="BQ2958" s="54" t="str">
        <f t="shared" si="656"/>
        <v>ne</v>
      </c>
      <c r="BR2958" s="54" t="str">
        <f t="shared" si="657"/>
        <v>ne</v>
      </c>
      <c r="BS2958" s="54" t="str">
        <f t="shared" si="648"/>
        <v>ne</v>
      </c>
    </row>
    <row r="2959" spans="2:71" x14ac:dyDescent="0.2">
      <c r="B2959" s="54" t="e">
        <f>VLOOKUP(E2959,'VPS1'!$J$10:$J$29,1,FALSE)</f>
        <v>#N/A</v>
      </c>
      <c r="C2959" s="131" t="str">
        <f t="shared" si="649"/>
        <v/>
      </c>
      <c r="D2959" s="132"/>
      <c r="E2959" s="132"/>
      <c r="F2959" s="55"/>
      <c r="G2959" s="132"/>
      <c r="H2959" s="132"/>
      <c r="I2959" s="132"/>
      <c r="J2959" s="132"/>
      <c r="K2959" s="132"/>
      <c r="L2959" s="133"/>
      <c r="M2959" s="134"/>
      <c r="N2959" s="132"/>
      <c r="O2959" s="132"/>
      <c r="P2959" s="134" t="str">
        <f t="shared" si="650"/>
        <v>nepildyti</v>
      </c>
      <c r="Q2959" s="135" t="str">
        <f t="shared" si="65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44"/>
        <v>0</v>
      </c>
      <c r="BH2959" s="54">
        <f t="shared" si="651"/>
        <v>0</v>
      </c>
      <c r="BI2959" s="54">
        <f t="shared" si="646"/>
        <v>0</v>
      </c>
      <c r="BJ2959" s="54">
        <f t="shared" si="645"/>
        <v>0</v>
      </c>
      <c r="BK2959" s="54">
        <f t="shared" si="647"/>
        <v>0</v>
      </c>
      <c r="BL2959" s="54">
        <f t="shared" si="652"/>
        <v>0</v>
      </c>
      <c r="BM2959" s="54">
        <f t="shared" si="653"/>
        <v>0</v>
      </c>
      <c r="BN2959" s="54" t="str">
        <f t="shared" si="654"/>
        <v>ne</v>
      </c>
      <c r="BO2959" s="54" t="str">
        <f t="shared" si="655"/>
        <v>ne</v>
      </c>
      <c r="BP2959" s="54" t="str">
        <f t="shared" si="655"/>
        <v>ne</v>
      </c>
      <c r="BQ2959" s="54" t="str">
        <f t="shared" si="656"/>
        <v>ne</v>
      </c>
      <c r="BR2959" s="54" t="str">
        <f t="shared" si="657"/>
        <v>ne</v>
      </c>
      <c r="BS2959" s="54" t="str">
        <f t="shared" si="648"/>
        <v>ne</v>
      </c>
    </row>
    <row r="2960" spans="2:71" x14ac:dyDescent="0.2">
      <c r="B2960" s="54" t="e">
        <f>VLOOKUP(E2960,'VPS1'!$J$10:$J$29,1,FALSE)</f>
        <v>#N/A</v>
      </c>
      <c r="C2960" s="131" t="str">
        <f t="shared" si="649"/>
        <v/>
      </c>
      <c r="D2960" s="132"/>
      <c r="E2960" s="132"/>
      <c r="F2960" s="55"/>
      <c r="G2960" s="132"/>
      <c r="H2960" s="132"/>
      <c r="I2960" s="132"/>
      <c r="J2960" s="132"/>
      <c r="K2960" s="132"/>
      <c r="L2960" s="133"/>
      <c r="M2960" s="134"/>
      <c r="N2960" s="132"/>
      <c r="O2960" s="132"/>
      <c r="P2960" s="134" t="str">
        <f t="shared" si="650"/>
        <v>nepildyti</v>
      </c>
      <c r="Q2960" s="135" t="str">
        <f t="shared" si="65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44"/>
        <v>0</v>
      </c>
      <c r="BH2960" s="54">
        <f t="shared" si="651"/>
        <v>0</v>
      </c>
      <c r="BI2960" s="54">
        <f t="shared" si="646"/>
        <v>0</v>
      </c>
      <c r="BJ2960" s="54">
        <f t="shared" si="645"/>
        <v>0</v>
      </c>
      <c r="BK2960" s="54">
        <f t="shared" si="647"/>
        <v>0</v>
      </c>
      <c r="BL2960" s="54">
        <f t="shared" si="652"/>
        <v>0</v>
      </c>
      <c r="BM2960" s="54">
        <f t="shared" si="653"/>
        <v>0</v>
      </c>
      <c r="BN2960" s="54" t="str">
        <f t="shared" si="654"/>
        <v>ne</v>
      </c>
      <c r="BO2960" s="54" t="str">
        <f t="shared" si="655"/>
        <v>ne</v>
      </c>
      <c r="BP2960" s="54" t="str">
        <f t="shared" si="655"/>
        <v>ne</v>
      </c>
      <c r="BQ2960" s="54" t="str">
        <f t="shared" si="656"/>
        <v>ne</v>
      </c>
      <c r="BR2960" s="54" t="str">
        <f t="shared" si="657"/>
        <v>ne</v>
      </c>
      <c r="BS2960" s="54" t="str">
        <f t="shared" si="648"/>
        <v>ne</v>
      </c>
    </row>
    <row r="2961" spans="2:71" x14ac:dyDescent="0.2">
      <c r="B2961" s="54" t="e">
        <f>VLOOKUP(E2961,'VPS1'!$J$10:$J$29,1,FALSE)</f>
        <v>#N/A</v>
      </c>
      <c r="C2961" s="131" t="str">
        <f t="shared" si="649"/>
        <v/>
      </c>
      <c r="D2961" s="132"/>
      <c r="E2961" s="132"/>
      <c r="F2961" s="55"/>
      <c r="G2961" s="132"/>
      <c r="H2961" s="132"/>
      <c r="I2961" s="132"/>
      <c r="J2961" s="132"/>
      <c r="K2961" s="132"/>
      <c r="L2961" s="133"/>
      <c r="M2961" s="134"/>
      <c r="N2961" s="132"/>
      <c r="O2961" s="132"/>
      <c r="P2961" s="134" t="str">
        <f t="shared" si="650"/>
        <v>nepildyti</v>
      </c>
      <c r="Q2961" s="135" t="str">
        <f t="shared" si="65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44"/>
        <v>0</v>
      </c>
      <c r="BH2961" s="54">
        <f t="shared" si="651"/>
        <v>0</v>
      </c>
      <c r="BI2961" s="54">
        <f t="shared" si="646"/>
        <v>0</v>
      </c>
      <c r="BJ2961" s="54">
        <f t="shared" si="645"/>
        <v>0</v>
      </c>
      <c r="BK2961" s="54">
        <f t="shared" si="647"/>
        <v>0</v>
      </c>
      <c r="BL2961" s="54">
        <f t="shared" si="652"/>
        <v>0</v>
      </c>
      <c r="BM2961" s="54">
        <f t="shared" si="653"/>
        <v>0</v>
      </c>
      <c r="BN2961" s="54" t="str">
        <f t="shared" si="654"/>
        <v>ne</v>
      </c>
      <c r="BO2961" s="54" t="str">
        <f t="shared" si="655"/>
        <v>ne</v>
      </c>
      <c r="BP2961" s="54" t="str">
        <f t="shared" si="655"/>
        <v>ne</v>
      </c>
      <c r="BQ2961" s="54" t="str">
        <f t="shared" si="656"/>
        <v>ne</v>
      </c>
      <c r="BR2961" s="54" t="str">
        <f t="shared" si="657"/>
        <v>ne</v>
      </c>
      <c r="BS2961" s="54" t="str">
        <f t="shared" si="648"/>
        <v>ne</v>
      </c>
    </row>
    <row r="2962" spans="2:71" x14ac:dyDescent="0.2">
      <c r="B2962" s="54" t="e">
        <f>VLOOKUP(E2962,'VPS1'!$J$10:$J$29,1,FALSE)</f>
        <v>#N/A</v>
      </c>
      <c r="C2962" s="131" t="str">
        <f t="shared" si="649"/>
        <v/>
      </c>
      <c r="D2962" s="132"/>
      <c r="E2962" s="132"/>
      <c r="F2962" s="55"/>
      <c r="G2962" s="132"/>
      <c r="H2962" s="132"/>
      <c r="I2962" s="132"/>
      <c r="J2962" s="132"/>
      <c r="K2962" s="132"/>
      <c r="L2962" s="133"/>
      <c r="M2962" s="134"/>
      <c r="N2962" s="132"/>
      <c r="O2962" s="132"/>
      <c r="P2962" s="134" t="str">
        <f t="shared" si="650"/>
        <v>nepildyti</v>
      </c>
      <c r="Q2962" s="135" t="str">
        <f t="shared" si="65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si="644"/>
        <v>0</v>
      </c>
      <c r="BH2962" s="54">
        <f t="shared" si="651"/>
        <v>0</v>
      </c>
      <c r="BI2962" s="54">
        <f t="shared" si="646"/>
        <v>0</v>
      </c>
      <c r="BJ2962" s="54">
        <f t="shared" si="645"/>
        <v>0</v>
      </c>
      <c r="BK2962" s="54">
        <f t="shared" si="647"/>
        <v>0</v>
      </c>
      <c r="BL2962" s="54">
        <f t="shared" si="652"/>
        <v>0</v>
      </c>
      <c r="BM2962" s="54">
        <f t="shared" si="653"/>
        <v>0</v>
      </c>
      <c r="BN2962" s="54" t="str">
        <f t="shared" si="654"/>
        <v>ne</v>
      </c>
      <c r="BO2962" s="54" t="str">
        <f t="shared" si="655"/>
        <v>ne</v>
      </c>
      <c r="BP2962" s="54" t="str">
        <f t="shared" si="655"/>
        <v>ne</v>
      </c>
      <c r="BQ2962" s="54" t="str">
        <f t="shared" si="656"/>
        <v>ne</v>
      </c>
      <c r="BR2962" s="54" t="str">
        <f t="shared" si="657"/>
        <v>ne</v>
      </c>
      <c r="BS2962" s="54" t="str">
        <f t="shared" si="648"/>
        <v>ne</v>
      </c>
    </row>
    <row r="2963" spans="2:71" x14ac:dyDescent="0.2">
      <c r="B2963" s="54" t="e">
        <f>VLOOKUP(E2963,'VPS1'!$J$10:$J$29,1,FALSE)</f>
        <v>#N/A</v>
      </c>
      <c r="C2963" s="131" t="str">
        <f t="shared" si="649"/>
        <v/>
      </c>
      <c r="D2963" s="132"/>
      <c r="E2963" s="132"/>
      <c r="F2963" s="55"/>
      <c r="G2963" s="132"/>
      <c r="H2963" s="132"/>
      <c r="I2963" s="132"/>
      <c r="J2963" s="132"/>
      <c r="K2963" s="132"/>
      <c r="L2963" s="133"/>
      <c r="M2963" s="134"/>
      <c r="N2963" s="132"/>
      <c r="O2963" s="132"/>
      <c r="P2963" s="134" t="str">
        <f t="shared" si="650"/>
        <v>nepildyti</v>
      </c>
      <c r="Q2963" s="135" t="str">
        <f t="shared" si="65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44"/>
        <v>0</v>
      </c>
      <c r="BH2963" s="54">
        <f t="shared" si="651"/>
        <v>0</v>
      </c>
      <c r="BI2963" s="54">
        <f t="shared" si="646"/>
        <v>0</v>
      </c>
      <c r="BJ2963" s="54">
        <f t="shared" si="645"/>
        <v>0</v>
      </c>
      <c r="BK2963" s="54">
        <f t="shared" si="647"/>
        <v>0</v>
      </c>
      <c r="BL2963" s="54">
        <f t="shared" si="652"/>
        <v>0</v>
      </c>
      <c r="BM2963" s="54">
        <f t="shared" si="653"/>
        <v>0</v>
      </c>
      <c r="BN2963" s="54" t="str">
        <f t="shared" si="654"/>
        <v>ne</v>
      </c>
      <c r="BO2963" s="54" t="str">
        <f t="shared" si="655"/>
        <v>ne</v>
      </c>
      <c r="BP2963" s="54" t="str">
        <f t="shared" si="655"/>
        <v>ne</v>
      </c>
      <c r="BQ2963" s="54" t="str">
        <f t="shared" si="656"/>
        <v>ne</v>
      </c>
      <c r="BR2963" s="54" t="str">
        <f t="shared" si="657"/>
        <v>ne</v>
      </c>
      <c r="BS2963" s="54" t="str">
        <f t="shared" si="648"/>
        <v>ne</v>
      </c>
    </row>
    <row r="2964" spans="2:71" x14ac:dyDescent="0.2">
      <c r="B2964" s="54" t="e">
        <f>VLOOKUP(E2964,'VPS1'!$J$10:$J$29,1,FALSE)</f>
        <v>#N/A</v>
      </c>
      <c r="C2964" s="131" t="str">
        <f t="shared" si="649"/>
        <v/>
      </c>
      <c r="D2964" s="132"/>
      <c r="E2964" s="132"/>
      <c r="F2964" s="55"/>
      <c r="G2964" s="132"/>
      <c r="H2964" s="132"/>
      <c r="I2964" s="132"/>
      <c r="J2964" s="132"/>
      <c r="K2964" s="132"/>
      <c r="L2964" s="133"/>
      <c r="M2964" s="134"/>
      <c r="N2964" s="132"/>
      <c r="O2964" s="132"/>
      <c r="P2964" s="134" t="str">
        <f t="shared" si="650"/>
        <v>nepildyti</v>
      </c>
      <c r="Q2964" s="135" t="str">
        <f t="shared" si="65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44"/>
        <v>0</v>
      </c>
      <c r="BH2964" s="54">
        <f t="shared" si="651"/>
        <v>0</v>
      </c>
      <c r="BI2964" s="54">
        <f t="shared" si="646"/>
        <v>0</v>
      </c>
      <c r="BJ2964" s="54">
        <f t="shared" si="645"/>
        <v>0</v>
      </c>
      <c r="BK2964" s="54">
        <f t="shared" si="647"/>
        <v>0</v>
      </c>
      <c r="BL2964" s="54">
        <f t="shared" si="652"/>
        <v>0</v>
      </c>
      <c r="BM2964" s="54">
        <f t="shared" si="653"/>
        <v>0</v>
      </c>
      <c r="BN2964" s="54" t="str">
        <f t="shared" si="654"/>
        <v>ne</v>
      </c>
      <c r="BO2964" s="54" t="str">
        <f t="shared" si="655"/>
        <v>ne</v>
      </c>
      <c r="BP2964" s="54" t="str">
        <f t="shared" si="655"/>
        <v>ne</v>
      </c>
      <c r="BQ2964" s="54" t="str">
        <f t="shared" si="656"/>
        <v>ne</v>
      </c>
      <c r="BR2964" s="54" t="str">
        <f t="shared" si="657"/>
        <v>ne</v>
      </c>
      <c r="BS2964" s="54" t="str">
        <f t="shared" si="648"/>
        <v>ne</v>
      </c>
    </row>
    <row r="2965" spans="2:71" x14ac:dyDescent="0.2">
      <c r="B2965" s="54" t="e">
        <f>VLOOKUP(E2965,'VPS1'!$J$10:$J$29,1,FALSE)</f>
        <v>#N/A</v>
      </c>
      <c r="C2965" s="131" t="str">
        <f t="shared" si="649"/>
        <v/>
      </c>
      <c r="D2965" s="132"/>
      <c r="E2965" s="132"/>
      <c r="F2965" s="55"/>
      <c r="G2965" s="132"/>
      <c r="H2965" s="132"/>
      <c r="I2965" s="132"/>
      <c r="J2965" s="132"/>
      <c r="K2965" s="132"/>
      <c r="L2965" s="133"/>
      <c r="M2965" s="134"/>
      <c r="N2965" s="132"/>
      <c r="O2965" s="132"/>
      <c r="P2965" s="134" t="str">
        <f t="shared" si="650"/>
        <v>nepildyti</v>
      </c>
      <c r="Q2965" s="135" t="str">
        <f t="shared" si="65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44"/>
        <v>0</v>
      </c>
      <c r="BH2965" s="54">
        <f t="shared" si="651"/>
        <v>0</v>
      </c>
      <c r="BI2965" s="54">
        <f t="shared" si="646"/>
        <v>0</v>
      </c>
      <c r="BJ2965" s="54">
        <f t="shared" si="645"/>
        <v>0</v>
      </c>
      <c r="BK2965" s="54">
        <f t="shared" si="647"/>
        <v>0</v>
      </c>
      <c r="BL2965" s="54">
        <f t="shared" si="652"/>
        <v>0</v>
      </c>
      <c r="BM2965" s="54">
        <f t="shared" si="653"/>
        <v>0</v>
      </c>
      <c r="BN2965" s="54" t="str">
        <f t="shared" si="654"/>
        <v>ne</v>
      </c>
      <c r="BO2965" s="54" t="str">
        <f t="shared" si="655"/>
        <v>ne</v>
      </c>
      <c r="BP2965" s="54" t="str">
        <f t="shared" si="655"/>
        <v>ne</v>
      </c>
      <c r="BQ2965" s="54" t="str">
        <f t="shared" si="656"/>
        <v>ne</v>
      </c>
      <c r="BR2965" s="54" t="str">
        <f t="shared" si="657"/>
        <v>ne</v>
      </c>
      <c r="BS2965" s="54" t="str">
        <f t="shared" si="648"/>
        <v>ne</v>
      </c>
    </row>
    <row r="2966" spans="2:71" x14ac:dyDescent="0.2">
      <c r="B2966" s="54" t="e">
        <f>VLOOKUP(E2966,'VPS1'!$J$10:$J$29,1,FALSE)</f>
        <v>#N/A</v>
      </c>
      <c r="C2966" s="131" t="str">
        <f t="shared" si="649"/>
        <v/>
      </c>
      <c r="D2966" s="132"/>
      <c r="E2966" s="132"/>
      <c r="F2966" s="55"/>
      <c r="G2966" s="132"/>
      <c r="H2966" s="132"/>
      <c r="I2966" s="132"/>
      <c r="J2966" s="132"/>
      <c r="K2966" s="132"/>
      <c r="L2966" s="133"/>
      <c r="M2966" s="134"/>
      <c r="N2966" s="132"/>
      <c r="O2966" s="132"/>
      <c r="P2966" s="134" t="str">
        <f t="shared" si="650"/>
        <v>nepildyti</v>
      </c>
      <c r="Q2966" s="135" t="str">
        <f t="shared" si="65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ref="BG2966:BG3029" si="658">IF($F2966&gt;0,YEAR($F2966),)</f>
        <v>0</v>
      </c>
      <c r="BH2966" s="54">
        <f t="shared" si="651"/>
        <v>0</v>
      </c>
      <c r="BI2966" s="54">
        <f t="shared" si="646"/>
        <v>0</v>
      </c>
      <c r="BJ2966" s="54">
        <f t="shared" ref="BJ2966:BJ3029" si="659">IF($AI2966&gt;0,YEAR($AI2966),)</f>
        <v>0</v>
      </c>
      <c r="BK2966" s="54">
        <f t="shared" si="647"/>
        <v>0</v>
      </c>
      <c r="BL2966" s="54">
        <f t="shared" si="652"/>
        <v>0</v>
      </c>
      <c r="BM2966" s="54">
        <f t="shared" si="653"/>
        <v>0</v>
      </c>
      <c r="BN2966" s="54" t="str">
        <f t="shared" si="654"/>
        <v>ne</v>
      </c>
      <c r="BO2966" s="54" t="str">
        <f t="shared" si="655"/>
        <v>ne</v>
      </c>
      <c r="BP2966" s="54" t="str">
        <f t="shared" si="655"/>
        <v>ne</v>
      </c>
      <c r="BQ2966" s="54" t="str">
        <f t="shared" si="656"/>
        <v>ne</v>
      </c>
      <c r="BR2966" s="54" t="str">
        <f t="shared" si="657"/>
        <v>ne</v>
      </c>
      <c r="BS2966" s="54" t="str">
        <f t="shared" si="648"/>
        <v>ne</v>
      </c>
    </row>
    <row r="2967" spans="2:71" x14ac:dyDescent="0.2">
      <c r="B2967" s="54" t="e">
        <f>VLOOKUP(E2967,'VPS1'!$J$10:$J$29,1,FALSE)</f>
        <v>#N/A</v>
      </c>
      <c r="C2967" s="131" t="str">
        <f t="shared" si="649"/>
        <v/>
      </c>
      <c r="D2967" s="132"/>
      <c r="E2967" s="132"/>
      <c r="F2967" s="55"/>
      <c r="G2967" s="132"/>
      <c r="H2967" s="132"/>
      <c r="I2967" s="132"/>
      <c r="J2967" s="132"/>
      <c r="K2967" s="132"/>
      <c r="L2967" s="133"/>
      <c r="M2967" s="134"/>
      <c r="N2967" s="132"/>
      <c r="O2967" s="132"/>
      <c r="P2967" s="134" t="str">
        <f t="shared" si="650"/>
        <v>nepildyti</v>
      </c>
      <c r="Q2967" s="135" t="str">
        <f t="shared" si="65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si="658"/>
        <v>0</v>
      </c>
      <c r="BH2967" s="54">
        <f t="shared" si="651"/>
        <v>0</v>
      </c>
      <c r="BI2967" s="54">
        <f t="shared" si="646"/>
        <v>0</v>
      </c>
      <c r="BJ2967" s="54">
        <f t="shared" si="659"/>
        <v>0</v>
      </c>
      <c r="BK2967" s="54">
        <f t="shared" si="647"/>
        <v>0</v>
      </c>
      <c r="BL2967" s="54">
        <f t="shared" si="652"/>
        <v>0</v>
      </c>
      <c r="BM2967" s="54">
        <f t="shared" si="653"/>
        <v>0</v>
      </c>
      <c r="BN2967" s="54" t="str">
        <f t="shared" si="654"/>
        <v>ne</v>
      </c>
      <c r="BO2967" s="54" t="str">
        <f t="shared" si="655"/>
        <v>ne</v>
      </c>
      <c r="BP2967" s="54" t="str">
        <f t="shared" si="655"/>
        <v>ne</v>
      </c>
      <c r="BQ2967" s="54" t="str">
        <f t="shared" si="656"/>
        <v>ne</v>
      </c>
      <c r="BR2967" s="54" t="str">
        <f t="shared" si="657"/>
        <v>ne</v>
      </c>
      <c r="BS2967" s="54" t="str">
        <f t="shared" si="648"/>
        <v>ne</v>
      </c>
    </row>
    <row r="2968" spans="2:71" x14ac:dyDescent="0.2">
      <c r="B2968" s="54" t="e">
        <f>VLOOKUP(E2968,'VPS1'!$J$10:$J$29,1,FALSE)</f>
        <v>#N/A</v>
      </c>
      <c r="C2968" s="131" t="str">
        <f t="shared" si="649"/>
        <v/>
      </c>
      <c r="D2968" s="132"/>
      <c r="E2968" s="132"/>
      <c r="F2968" s="55"/>
      <c r="G2968" s="132"/>
      <c r="H2968" s="132"/>
      <c r="I2968" s="132"/>
      <c r="J2968" s="132"/>
      <c r="K2968" s="132"/>
      <c r="L2968" s="133"/>
      <c r="M2968" s="134"/>
      <c r="N2968" s="132"/>
      <c r="O2968" s="132"/>
      <c r="P2968" s="134" t="str">
        <f t="shared" si="650"/>
        <v>nepildyti</v>
      </c>
      <c r="Q2968" s="135" t="str">
        <f t="shared" si="65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58"/>
        <v>0</v>
      </c>
      <c r="BH2968" s="54">
        <f t="shared" si="651"/>
        <v>0</v>
      </c>
      <c r="BI2968" s="54">
        <f t="shared" si="646"/>
        <v>0</v>
      </c>
      <c r="BJ2968" s="54">
        <f t="shared" si="659"/>
        <v>0</v>
      </c>
      <c r="BK2968" s="54">
        <f t="shared" si="647"/>
        <v>0</v>
      </c>
      <c r="BL2968" s="54">
        <f t="shared" si="652"/>
        <v>0</v>
      </c>
      <c r="BM2968" s="54">
        <f t="shared" si="653"/>
        <v>0</v>
      </c>
      <c r="BN2968" s="54" t="str">
        <f t="shared" si="654"/>
        <v>ne</v>
      </c>
      <c r="BO2968" s="54" t="str">
        <f t="shared" si="655"/>
        <v>ne</v>
      </c>
      <c r="BP2968" s="54" t="str">
        <f t="shared" si="655"/>
        <v>ne</v>
      </c>
      <c r="BQ2968" s="54" t="str">
        <f t="shared" si="656"/>
        <v>ne</v>
      </c>
      <c r="BR2968" s="54" t="str">
        <f t="shared" si="657"/>
        <v>ne</v>
      </c>
      <c r="BS2968" s="54" t="str">
        <f t="shared" si="648"/>
        <v>ne</v>
      </c>
    </row>
    <row r="2969" spans="2:71" x14ac:dyDescent="0.2">
      <c r="B2969" s="54" t="e">
        <f>VLOOKUP(E2969,'VPS1'!$J$10:$J$29,1,FALSE)</f>
        <v>#N/A</v>
      </c>
      <c r="C2969" s="131" t="str">
        <f t="shared" si="649"/>
        <v/>
      </c>
      <c r="D2969" s="132"/>
      <c r="E2969" s="132"/>
      <c r="F2969" s="55"/>
      <c r="G2969" s="132"/>
      <c r="H2969" s="132"/>
      <c r="I2969" s="132"/>
      <c r="J2969" s="132"/>
      <c r="K2969" s="132"/>
      <c r="L2969" s="133"/>
      <c r="M2969" s="134"/>
      <c r="N2969" s="132"/>
      <c r="O2969" s="132"/>
      <c r="P2969" s="134" t="str">
        <f t="shared" si="650"/>
        <v>nepildyti</v>
      </c>
      <c r="Q2969" s="135" t="str">
        <f t="shared" si="65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58"/>
        <v>0</v>
      </c>
      <c r="BH2969" s="54">
        <f t="shared" si="651"/>
        <v>0</v>
      </c>
      <c r="BI2969" s="54">
        <f t="shared" si="646"/>
        <v>0</v>
      </c>
      <c r="BJ2969" s="54">
        <f t="shared" si="659"/>
        <v>0</v>
      </c>
      <c r="BK2969" s="54">
        <f t="shared" si="647"/>
        <v>0</v>
      </c>
      <c r="BL2969" s="54">
        <f t="shared" si="652"/>
        <v>0</v>
      </c>
      <c r="BM2969" s="54">
        <f t="shared" si="653"/>
        <v>0</v>
      </c>
      <c r="BN2969" s="54" t="str">
        <f t="shared" si="654"/>
        <v>ne</v>
      </c>
      <c r="BO2969" s="54" t="str">
        <f t="shared" si="655"/>
        <v>ne</v>
      </c>
      <c r="BP2969" s="54" t="str">
        <f t="shared" si="655"/>
        <v>ne</v>
      </c>
      <c r="BQ2969" s="54" t="str">
        <f t="shared" si="656"/>
        <v>ne</v>
      </c>
      <c r="BR2969" s="54" t="str">
        <f t="shared" si="657"/>
        <v>ne</v>
      </c>
      <c r="BS2969" s="54" t="str">
        <f t="shared" si="648"/>
        <v>ne</v>
      </c>
    </row>
    <row r="2970" spans="2:71" x14ac:dyDescent="0.2">
      <c r="B2970" s="54" t="e">
        <f>VLOOKUP(E2970,'VPS1'!$J$10:$J$29,1,FALSE)</f>
        <v>#N/A</v>
      </c>
      <c r="C2970" s="131" t="str">
        <f t="shared" si="649"/>
        <v/>
      </c>
      <c r="D2970" s="132"/>
      <c r="E2970" s="132"/>
      <c r="F2970" s="55"/>
      <c r="G2970" s="132"/>
      <c r="H2970" s="132"/>
      <c r="I2970" s="132"/>
      <c r="J2970" s="132"/>
      <c r="K2970" s="132"/>
      <c r="L2970" s="133"/>
      <c r="M2970" s="134"/>
      <c r="N2970" s="132"/>
      <c r="O2970" s="132"/>
      <c r="P2970" s="134" t="str">
        <f t="shared" si="650"/>
        <v>nepildyti</v>
      </c>
      <c r="Q2970" s="135" t="str">
        <f t="shared" si="65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58"/>
        <v>0</v>
      </c>
      <c r="BH2970" s="54">
        <f t="shared" si="651"/>
        <v>0</v>
      </c>
      <c r="BI2970" s="54">
        <f t="shared" si="646"/>
        <v>0</v>
      </c>
      <c r="BJ2970" s="54">
        <f t="shared" si="659"/>
        <v>0</v>
      </c>
      <c r="BK2970" s="54">
        <f t="shared" si="647"/>
        <v>0</v>
      </c>
      <c r="BL2970" s="54">
        <f t="shared" si="652"/>
        <v>0</v>
      </c>
      <c r="BM2970" s="54">
        <f t="shared" si="653"/>
        <v>0</v>
      </c>
      <c r="BN2970" s="54" t="str">
        <f t="shared" si="654"/>
        <v>ne</v>
      </c>
      <c r="BO2970" s="54" t="str">
        <f t="shared" si="655"/>
        <v>ne</v>
      </c>
      <c r="BP2970" s="54" t="str">
        <f t="shared" si="655"/>
        <v>ne</v>
      </c>
      <c r="BQ2970" s="54" t="str">
        <f t="shared" si="656"/>
        <v>ne</v>
      </c>
      <c r="BR2970" s="54" t="str">
        <f t="shared" si="657"/>
        <v>ne</v>
      </c>
      <c r="BS2970" s="54" t="str">
        <f t="shared" si="648"/>
        <v>ne</v>
      </c>
    </row>
    <row r="2971" spans="2:71" x14ac:dyDescent="0.2">
      <c r="B2971" s="54" t="e">
        <f>VLOOKUP(E2971,'VPS1'!$J$10:$J$29,1,FALSE)</f>
        <v>#N/A</v>
      </c>
      <c r="C2971" s="131" t="str">
        <f t="shared" si="649"/>
        <v/>
      </c>
      <c r="D2971" s="132"/>
      <c r="E2971" s="132"/>
      <c r="F2971" s="55"/>
      <c r="G2971" s="132"/>
      <c r="H2971" s="132"/>
      <c r="I2971" s="132"/>
      <c r="J2971" s="132"/>
      <c r="K2971" s="132"/>
      <c r="L2971" s="133"/>
      <c r="M2971" s="134"/>
      <c r="N2971" s="132"/>
      <c r="O2971" s="132"/>
      <c r="P2971" s="134" t="str">
        <f t="shared" si="650"/>
        <v>nepildyti</v>
      </c>
      <c r="Q2971" s="135" t="str">
        <f t="shared" si="65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58"/>
        <v>0</v>
      </c>
      <c r="BH2971" s="54">
        <f t="shared" si="651"/>
        <v>0</v>
      </c>
      <c r="BI2971" s="54">
        <f t="shared" si="646"/>
        <v>0</v>
      </c>
      <c r="BJ2971" s="54">
        <f t="shared" si="659"/>
        <v>0</v>
      </c>
      <c r="BK2971" s="54">
        <f t="shared" si="647"/>
        <v>0</v>
      </c>
      <c r="BL2971" s="54">
        <f t="shared" si="652"/>
        <v>0</v>
      </c>
      <c r="BM2971" s="54">
        <f t="shared" si="653"/>
        <v>0</v>
      </c>
      <c r="BN2971" s="54" t="str">
        <f t="shared" si="654"/>
        <v>ne</v>
      </c>
      <c r="BO2971" s="54" t="str">
        <f t="shared" si="655"/>
        <v>ne</v>
      </c>
      <c r="BP2971" s="54" t="str">
        <f t="shared" si="655"/>
        <v>ne</v>
      </c>
      <c r="BQ2971" s="54" t="str">
        <f t="shared" si="656"/>
        <v>ne</v>
      </c>
      <c r="BR2971" s="54" t="str">
        <f t="shared" si="657"/>
        <v>ne</v>
      </c>
      <c r="BS2971" s="54" t="str">
        <f t="shared" si="648"/>
        <v>ne</v>
      </c>
    </row>
    <row r="2972" spans="2:71" x14ac:dyDescent="0.2">
      <c r="B2972" s="54" t="e">
        <f>VLOOKUP(E2972,'VPS1'!$J$10:$J$29,1,FALSE)</f>
        <v>#N/A</v>
      </c>
      <c r="C2972" s="131" t="str">
        <f t="shared" si="649"/>
        <v/>
      </c>
      <c r="D2972" s="132"/>
      <c r="E2972" s="132"/>
      <c r="F2972" s="55"/>
      <c r="G2972" s="132"/>
      <c r="H2972" s="132"/>
      <c r="I2972" s="132"/>
      <c r="J2972" s="132"/>
      <c r="K2972" s="132"/>
      <c r="L2972" s="133"/>
      <c r="M2972" s="134"/>
      <c r="N2972" s="132"/>
      <c r="O2972" s="132"/>
      <c r="P2972" s="134" t="str">
        <f t="shared" si="650"/>
        <v>nepildyti</v>
      </c>
      <c r="Q2972" s="135" t="str">
        <f t="shared" si="65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58"/>
        <v>0</v>
      </c>
      <c r="BH2972" s="54">
        <f t="shared" si="651"/>
        <v>0</v>
      </c>
      <c r="BI2972" s="54">
        <f t="shared" si="646"/>
        <v>0</v>
      </c>
      <c r="BJ2972" s="54">
        <f t="shared" si="659"/>
        <v>0</v>
      </c>
      <c r="BK2972" s="54">
        <f t="shared" si="647"/>
        <v>0</v>
      </c>
      <c r="BL2972" s="54">
        <f t="shared" si="652"/>
        <v>0</v>
      </c>
      <c r="BM2972" s="54">
        <f t="shared" si="653"/>
        <v>0</v>
      </c>
      <c r="BN2972" s="54" t="str">
        <f t="shared" si="654"/>
        <v>ne</v>
      </c>
      <c r="BO2972" s="54" t="str">
        <f t="shared" si="655"/>
        <v>ne</v>
      </c>
      <c r="BP2972" s="54" t="str">
        <f t="shared" si="655"/>
        <v>ne</v>
      </c>
      <c r="BQ2972" s="54" t="str">
        <f t="shared" si="656"/>
        <v>ne</v>
      </c>
      <c r="BR2972" s="54" t="str">
        <f t="shared" si="657"/>
        <v>ne</v>
      </c>
      <c r="BS2972" s="54" t="str">
        <f t="shared" si="648"/>
        <v>ne</v>
      </c>
    </row>
    <row r="2973" spans="2:71" x14ac:dyDescent="0.2">
      <c r="B2973" s="54" t="e">
        <f>VLOOKUP(E2973,'VPS1'!$J$10:$J$29,1,FALSE)</f>
        <v>#N/A</v>
      </c>
      <c r="C2973" s="131" t="str">
        <f t="shared" si="649"/>
        <v/>
      </c>
      <c r="D2973" s="132"/>
      <c r="E2973" s="132"/>
      <c r="F2973" s="55"/>
      <c r="G2973" s="132"/>
      <c r="H2973" s="132"/>
      <c r="I2973" s="132"/>
      <c r="J2973" s="132"/>
      <c r="K2973" s="132"/>
      <c r="L2973" s="133"/>
      <c r="M2973" s="134"/>
      <c r="N2973" s="132"/>
      <c r="O2973" s="132"/>
      <c r="P2973" s="134" t="str">
        <f t="shared" si="650"/>
        <v>nepildyti</v>
      </c>
      <c r="Q2973" s="135" t="str">
        <f t="shared" si="65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58"/>
        <v>0</v>
      </c>
      <c r="BH2973" s="54">
        <f t="shared" si="651"/>
        <v>0</v>
      </c>
      <c r="BI2973" s="54">
        <f t="shared" si="646"/>
        <v>0</v>
      </c>
      <c r="BJ2973" s="54">
        <f t="shared" si="659"/>
        <v>0</v>
      </c>
      <c r="BK2973" s="54">
        <f t="shared" si="647"/>
        <v>0</v>
      </c>
      <c r="BL2973" s="54">
        <f t="shared" si="652"/>
        <v>0</v>
      </c>
      <c r="BM2973" s="54">
        <f t="shared" si="653"/>
        <v>0</v>
      </c>
      <c r="BN2973" s="54" t="str">
        <f t="shared" si="654"/>
        <v>ne</v>
      </c>
      <c r="BO2973" s="54" t="str">
        <f t="shared" si="655"/>
        <v>ne</v>
      </c>
      <c r="BP2973" s="54" t="str">
        <f t="shared" si="655"/>
        <v>ne</v>
      </c>
      <c r="BQ2973" s="54" t="str">
        <f t="shared" si="656"/>
        <v>ne</v>
      </c>
      <c r="BR2973" s="54" t="str">
        <f t="shared" si="657"/>
        <v>ne</v>
      </c>
      <c r="BS2973" s="54" t="str">
        <f t="shared" si="648"/>
        <v>ne</v>
      </c>
    </row>
    <row r="2974" spans="2:71" x14ac:dyDescent="0.2">
      <c r="B2974" s="54" t="e">
        <f>VLOOKUP(E2974,'VPS1'!$J$10:$J$29,1,FALSE)</f>
        <v>#N/A</v>
      </c>
      <c r="C2974" s="131" t="str">
        <f t="shared" si="649"/>
        <v/>
      </c>
      <c r="D2974" s="132"/>
      <c r="E2974" s="132"/>
      <c r="F2974" s="55"/>
      <c r="G2974" s="132"/>
      <c r="H2974" s="132"/>
      <c r="I2974" s="132"/>
      <c r="J2974" s="132"/>
      <c r="K2974" s="132"/>
      <c r="L2974" s="133"/>
      <c r="M2974" s="134"/>
      <c r="N2974" s="132"/>
      <c r="O2974" s="132"/>
      <c r="P2974" s="134" t="str">
        <f t="shared" si="650"/>
        <v>nepildyti</v>
      </c>
      <c r="Q2974" s="135" t="str">
        <f t="shared" si="65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58"/>
        <v>0</v>
      </c>
      <c r="BH2974" s="54">
        <f t="shared" si="651"/>
        <v>0</v>
      </c>
      <c r="BI2974" s="54">
        <f t="shared" si="646"/>
        <v>0</v>
      </c>
      <c r="BJ2974" s="54">
        <f t="shared" si="659"/>
        <v>0</v>
      </c>
      <c r="BK2974" s="54">
        <f t="shared" si="647"/>
        <v>0</v>
      </c>
      <c r="BL2974" s="54">
        <f t="shared" si="652"/>
        <v>0</v>
      </c>
      <c r="BM2974" s="54">
        <f t="shared" si="653"/>
        <v>0</v>
      </c>
      <c r="BN2974" s="54" t="str">
        <f t="shared" si="654"/>
        <v>ne</v>
      </c>
      <c r="BO2974" s="54" t="str">
        <f t="shared" si="655"/>
        <v>ne</v>
      </c>
      <c r="BP2974" s="54" t="str">
        <f t="shared" si="655"/>
        <v>ne</v>
      </c>
      <c r="BQ2974" s="54" t="str">
        <f t="shared" si="656"/>
        <v>ne</v>
      </c>
      <c r="BR2974" s="54" t="str">
        <f t="shared" si="657"/>
        <v>ne</v>
      </c>
      <c r="BS2974" s="54" t="str">
        <f t="shared" si="648"/>
        <v>ne</v>
      </c>
    </row>
    <row r="2975" spans="2:71" x14ac:dyDescent="0.2">
      <c r="B2975" s="54" t="e">
        <f>VLOOKUP(E2975,'VPS1'!$J$10:$J$29,1,FALSE)</f>
        <v>#N/A</v>
      </c>
      <c r="C2975" s="131" t="str">
        <f t="shared" si="649"/>
        <v/>
      </c>
      <c r="D2975" s="132"/>
      <c r="E2975" s="132"/>
      <c r="F2975" s="55"/>
      <c r="G2975" s="132"/>
      <c r="H2975" s="132"/>
      <c r="I2975" s="132"/>
      <c r="J2975" s="132"/>
      <c r="K2975" s="132"/>
      <c r="L2975" s="133"/>
      <c r="M2975" s="134"/>
      <c r="N2975" s="132"/>
      <c r="O2975" s="132"/>
      <c r="P2975" s="134" t="str">
        <f t="shared" si="650"/>
        <v>nepildyti</v>
      </c>
      <c r="Q2975" s="135" t="str">
        <f t="shared" si="65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58"/>
        <v>0</v>
      </c>
      <c r="BH2975" s="54">
        <f t="shared" si="651"/>
        <v>0</v>
      </c>
      <c r="BI2975" s="54">
        <f t="shared" si="646"/>
        <v>0</v>
      </c>
      <c r="BJ2975" s="54">
        <f t="shared" si="659"/>
        <v>0</v>
      </c>
      <c r="BK2975" s="54">
        <f t="shared" si="647"/>
        <v>0</v>
      </c>
      <c r="BL2975" s="54">
        <f t="shared" si="652"/>
        <v>0</v>
      </c>
      <c r="BM2975" s="54">
        <f t="shared" si="653"/>
        <v>0</v>
      </c>
      <c r="BN2975" s="54" t="str">
        <f t="shared" si="654"/>
        <v>ne</v>
      </c>
      <c r="BO2975" s="54" t="str">
        <f t="shared" si="655"/>
        <v>ne</v>
      </c>
      <c r="BP2975" s="54" t="str">
        <f t="shared" si="655"/>
        <v>ne</v>
      </c>
      <c r="BQ2975" s="54" t="str">
        <f t="shared" si="656"/>
        <v>ne</v>
      </c>
      <c r="BR2975" s="54" t="str">
        <f t="shared" si="657"/>
        <v>ne</v>
      </c>
      <c r="BS2975" s="54" t="str">
        <f t="shared" si="648"/>
        <v>ne</v>
      </c>
    </row>
    <row r="2976" spans="2:71" x14ac:dyDescent="0.2">
      <c r="B2976" s="54" t="e">
        <f>VLOOKUP(E2976,'VPS1'!$J$10:$J$29,1,FALSE)</f>
        <v>#N/A</v>
      </c>
      <c r="C2976" s="131" t="str">
        <f t="shared" si="649"/>
        <v/>
      </c>
      <c r="D2976" s="132"/>
      <c r="E2976" s="132"/>
      <c r="F2976" s="55"/>
      <c r="G2976" s="132"/>
      <c r="H2976" s="132"/>
      <c r="I2976" s="132"/>
      <c r="J2976" s="132"/>
      <c r="K2976" s="132"/>
      <c r="L2976" s="133"/>
      <c r="M2976" s="134"/>
      <c r="N2976" s="132"/>
      <c r="O2976" s="132"/>
      <c r="P2976" s="134" t="str">
        <f t="shared" si="650"/>
        <v>nepildyti</v>
      </c>
      <c r="Q2976" s="135" t="str">
        <f t="shared" si="65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58"/>
        <v>0</v>
      </c>
      <c r="BH2976" s="54">
        <f t="shared" si="651"/>
        <v>0</v>
      </c>
      <c r="BI2976" s="54">
        <f t="shared" si="646"/>
        <v>0</v>
      </c>
      <c r="BJ2976" s="54">
        <f t="shared" si="659"/>
        <v>0</v>
      </c>
      <c r="BK2976" s="54">
        <f t="shared" si="647"/>
        <v>0</v>
      </c>
      <c r="BL2976" s="54">
        <f t="shared" si="652"/>
        <v>0</v>
      </c>
      <c r="BM2976" s="54">
        <f t="shared" si="653"/>
        <v>0</v>
      </c>
      <c r="BN2976" s="54" t="str">
        <f t="shared" si="654"/>
        <v>ne</v>
      </c>
      <c r="BO2976" s="54" t="str">
        <f t="shared" si="655"/>
        <v>ne</v>
      </c>
      <c r="BP2976" s="54" t="str">
        <f t="shared" si="655"/>
        <v>ne</v>
      </c>
      <c r="BQ2976" s="54" t="str">
        <f t="shared" si="656"/>
        <v>ne</v>
      </c>
      <c r="BR2976" s="54" t="str">
        <f t="shared" si="657"/>
        <v>ne</v>
      </c>
      <c r="BS2976" s="54" t="str">
        <f t="shared" si="648"/>
        <v>ne</v>
      </c>
    </row>
    <row r="2977" spans="2:71" x14ac:dyDescent="0.2">
      <c r="B2977" s="54" t="e">
        <f>VLOOKUP(E2977,'VPS1'!$J$10:$J$29,1,FALSE)</f>
        <v>#N/A</v>
      </c>
      <c r="C2977" s="131" t="str">
        <f t="shared" si="649"/>
        <v/>
      </c>
      <c r="D2977" s="132"/>
      <c r="E2977" s="132"/>
      <c r="F2977" s="55"/>
      <c r="G2977" s="132"/>
      <c r="H2977" s="132"/>
      <c r="I2977" s="132"/>
      <c r="J2977" s="132"/>
      <c r="K2977" s="132"/>
      <c r="L2977" s="133"/>
      <c r="M2977" s="134"/>
      <c r="N2977" s="132"/>
      <c r="O2977" s="132"/>
      <c r="P2977" s="134" t="str">
        <f t="shared" si="650"/>
        <v>nepildyti</v>
      </c>
      <c r="Q2977" s="135" t="str">
        <f t="shared" si="65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58"/>
        <v>0</v>
      </c>
      <c r="BH2977" s="54">
        <f t="shared" si="651"/>
        <v>0</v>
      </c>
      <c r="BI2977" s="54">
        <f t="shared" si="646"/>
        <v>0</v>
      </c>
      <c r="BJ2977" s="54">
        <f t="shared" si="659"/>
        <v>0</v>
      </c>
      <c r="BK2977" s="54">
        <f t="shared" si="647"/>
        <v>0</v>
      </c>
      <c r="BL2977" s="54">
        <f t="shared" si="652"/>
        <v>0</v>
      </c>
      <c r="BM2977" s="54">
        <f t="shared" si="653"/>
        <v>0</v>
      </c>
      <c r="BN2977" s="54" t="str">
        <f t="shared" si="654"/>
        <v>ne</v>
      </c>
      <c r="BO2977" s="54" t="str">
        <f t="shared" si="655"/>
        <v>ne</v>
      </c>
      <c r="BP2977" s="54" t="str">
        <f t="shared" si="655"/>
        <v>ne</v>
      </c>
      <c r="BQ2977" s="54" t="str">
        <f t="shared" si="656"/>
        <v>ne</v>
      </c>
      <c r="BR2977" s="54" t="str">
        <f t="shared" si="657"/>
        <v>ne</v>
      </c>
      <c r="BS2977" s="54" t="str">
        <f t="shared" si="648"/>
        <v>ne</v>
      </c>
    </row>
    <row r="2978" spans="2:71" x14ac:dyDescent="0.2">
      <c r="B2978" s="54" t="e">
        <f>VLOOKUP(E2978,'VPS1'!$J$10:$J$29,1,FALSE)</f>
        <v>#N/A</v>
      </c>
      <c r="C2978" s="131" t="str">
        <f t="shared" si="649"/>
        <v/>
      </c>
      <c r="D2978" s="132"/>
      <c r="E2978" s="132"/>
      <c r="F2978" s="55"/>
      <c r="G2978" s="132"/>
      <c r="H2978" s="132"/>
      <c r="I2978" s="132"/>
      <c r="J2978" s="132"/>
      <c r="K2978" s="132"/>
      <c r="L2978" s="133"/>
      <c r="M2978" s="134"/>
      <c r="N2978" s="132"/>
      <c r="O2978" s="132"/>
      <c r="P2978" s="134" t="str">
        <f t="shared" si="650"/>
        <v>nepildyti</v>
      </c>
      <c r="Q2978" s="135" t="str">
        <f t="shared" si="65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58"/>
        <v>0</v>
      </c>
      <c r="BH2978" s="54">
        <f t="shared" si="651"/>
        <v>0</v>
      </c>
      <c r="BI2978" s="54">
        <f t="shared" si="646"/>
        <v>0</v>
      </c>
      <c r="BJ2978" s="54">
        <f t="shared" si="659"/>
        <v>0</v>
      </c>
      <c r="BK2978" s="54">
        <f t="shared" si="647"/>
        <v>0</v>
      </c>
      <c r="BL2978" s="54">
        <f t="shared" si="652"/>
        <v>0</v>
      </c>
      <c r="BM2978" s="54">
        <f t="shared" si="653"/>
        <v>0</v>
      </c>
      <c r="BN2978" s="54" t="str">
        <f t="shared" si="654"/>
        <v>ne</v>
      </c>
      <c r="BO2978" s="54" t="str">
        <f t="shared" si="655"/>
        <v>ne</v>
      </c>
      <c r="BP2978" s="54" t="str">
        <f t="shared" si="655"/>
        <v>ne</v>
      </c>
      <c r="BQ2978" s="54" t="str">
        <f t="shared" si="656"/>
        <v>ne</v>
      </c>
      <c r="BR2978" s="54" t="str">
        <f t="shared" si="657"/>
        <v>ne</v>
      </c>
      <c r="BS2978" s="54" t="str">
        <f t="shared" si="648"/>
        <v>ne</v>
      </c>
    </row>
    <row r="2979" spans="2:71" x14ac:dyDescent="0.2">
      <c r="B2979" s="54" t="e">
        <f>VLOOKUP(E2979,'VPS1'!$J$10:$J$29,1,FALSE)</f>
        <v>#N/A</v>
      </c>
      <c r="C2979" s="131" t="str">
        <f t="shared" si="649"/>
        <v/>
      </c>
      <c r="D2979" s="132"/>
      <c r="E2979" s="132"/>
      <c r="F2979" s="55"/>
      <c r="G2979" s="132"/>
      <c r="H2979" s="132"/>
      <c r="I2979" s="132"/>
      <c r="J2979" s="132"/>
      <c r="K2979" s="132"/>
      <c r="L2979" s="133"/>
      <c r="M2979" s="134"/>
      <c r="N2979" s="132"/>
      <c r="O2979" s="132"/>
      <c r="P2979" s="134" t="str">
        <f t="shared" si="650"/>
        <v>nepildyti</v>
      </c>
      <c r="Q2979" s="135" t="str">
        <f t="shared" si="65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58"/>
        <v>0</v>
      </c>
      <c r="BH2979" s="54">
        <f t="shared" si="651"/>
        <v>0</v>
      </c>
      <c r="BI2979" s="54">
        <f t="shared" si="646"/>
        <v>0</v>
      </c>
      <c r="BJ2979" s="54">
        <f t="shared" si="659"/>
        <v>0</v>
      </c>
      <c r="BK2979" s="54">
        <f t="shared" si="647"/>
        <v>0</v>
      </c>
      <c r="BL2979" s="54">
        <f t="shared" si="652"/>
        <v>0</v>
      </c>
      <c r="BM2979" s="54">
        <f t="shared" si="653"/>
        <v>0</v>
      </c>
      <c r="BN2979" s="54" t="str">
        <f t="shared" si="654"/>
        <v>ne</v>
      </c>
      <c r="BO2979" s="54" t="str">
        <f t="shared" si="655"/>
        <v>ne</v>
      </c>
      <c r="BP2979" s="54" t="str">
        <f t="shared" si="655"/>
        <v>ne</v>
      </c>
      <c r="BQ2979" s="54" t="str">
        <f t="shared" si="656"/>
        <v>ne</v>
      </c>
      <c r="BR2979" s="54" t="str">
        <f t="shared" si="657"/>
        <v>ne</v>
      </c>
      <c r="BS2979" s="54" t="str">
        <f t="shared" si="648"/>
        <v>ne</v>
      </c>
    </row>
    <row r="2980" spans="2:71" x14ac:dyDescent="0.2">
      <c r="B2980" s="54" t="e">
        <f>VLOOKUP(E2980,'VPS1'!$J$10:$J$29,1,FALSE)</f>
        <v>#N/A</v>
      </c>
      <c r="C2980" s="131" t="str">
        <f t="shared" si="649"/>
        <v/>
      </c>
      <c r="D2980" s="132"/>
      <c r="E2980" s="132"/>
      <c r="F2980" s="55"/>
      <c r="G2980" s="132"/>
      <c r="H2980" s="132"/>
      <c r="I2980" s="132"/>
      <c r="J2980" s="132"/>
      <c r="K2980" s="132"/>
      <c r="L2980" s="133"/>
      <c r="M2980" s="134"/>
      <c r="N2980" s="132"/>
      <c r="O2980" s="132"/>
      <c r="P2980" s="134" t="str">
        <f t="shared" si="650"/>
        <v>nepildyti</v>
      </c>
      <c r="Q2980" s="135" t="str">
        <f t="shared" si="65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58"/>
        <v>0</v>
      </c>
      <c r="BH2980" s="54">
        <f t="shared" si="651"/>
        <v>0</v>
      </c>
      <c r="BI2980" s="54">
        <f t="shared" si="646"/>
        <v>0</v>
      </c>
      <c r="BJ2980" s="54">
        <f t="shared" si="659"/>
        <v>0</v>
      </c>
      <c r="BK2980" s="54">
        <f t="shared" si="647"/>
        <v>0</v>
      </c>
      <c r="BL2980" s="54">
        <f t="shared" si="652"/>
        <v>0</v>
      </c>
      <c r="BM2980" s="54">
        <f t="shared" si="653"/>
        <v>0</v>
      </c>
      <c r="BN2980" s="54" t="str">
        <f t="shared" si="654"/>
        <v>ne</v>
      </c>
      <c r="BO2980" s="54" t="str">
        <f t="shared" si="655"/>
        <v>ne</v>
      </c>
      <c r="BP2980" s="54" t="str">
        <f t="shared" si="655"/>
        <v>ne</v>
      </c>
      <c r="BQ2980" s="54" t="str">
        <f t="shared" si="656"/>
        <v>ne</v>
      </c>
      <c r="BR2980" s="54" t="str">
        <f t="shared" si="657"/>
        <v>ne</v>
      </c>
      <c r="BS2980" s="54" t="str">
        <f t="shared" si="648"/>
        <v>ne</v>
      </c>
    </row>
    <row r="2981" spans="2:71" x14ac:dyDescent="0.2">
      <c r="B2981" s="54" t="e">
        <f>VLOOKUP(E2981,'VPS1'!$J$10:$J$29,1,FALSE)</f>
        <v>#N/A</v>
      </c>
      <c r="C2981" s="131" t="str">
        <f t="shared" si="649"/>
        <v/>
      </c>
      <c r="D2981" s="132"/>
      <c r="E2981" s="132"/>
      <c r="F2981" s="55"/>
      <c r="G2981" s="132"/>
      <c r="H2981" s="132"/>
      <c r="I2981" s="132"/>
      <c r="J2981" s="132"/>
      <c r="K2981" s="132"/>
      <c r="L2981" s="133"/>
      <c r="M2981" s="134"/>
      <c r="N2981" s="132"/>
      <c r="O2981" s="132"/>
      <c r="P2981" s="134" t="str">
        <f t="shared" si="650"/>
        <v>nepildyti</v>
      </c>
      <c r="Q2981" s="135" t="str">
        <f t="shared" si="65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58"/>
        <v>0</v>
      </c>
      <c r="BH2981" s="54">
        <f t="shared" si="651"/>
        <v>0</v>
      </c>
      <c r="BI2981" s="54">
        <f t="shared" si="646"/>
        <v>0</v>
      </c>
      <c r="BJ2981" s="54">
        <f t="shared" si="659"/>
        <v>0</v>
      </c>
      <c r="BK2981" s="54">
        <f t="shared" si="647"/>
        <v>0</v>
      </c>
      <c r="BL2981" s="54">
        <f t="shared" si="652"/>
        <v>0</v>
      </c>
      <c r="BM2981" s="54">
        <f t="shared" si="653"/>
        <v>0</v>
      </c>
      <c r="BN2981" s="54" t="str">
        <f t="shared" si="654"/>
        <v>ne</v>
      </c>
      <c r="BO2981" s="54" t="str">
        <f t="shared" si="655"/>
        <v>ne</v>
      </c>
      <c r="BP2981" s="54" t="str">
        <f t="shared" si="655"/>
        <v>ne</v>
      </c>
      <c r="BQ2981" s="54" t="str">
        <f t="shared" si="656"/>
        <v>ne</v>
      </c>
      <c r="BR2981" s="54" t="str">
        <f t="shared" si="657"/>
        <v>ne</v>
      </c>
      <c r="BS2981" s="54" t="str">
        <f t="shared" si="648"/>
        <v>ne</v>
      </c>
    </row>
    <row r="2982" spans="2:71" x14ac:dyDescent="0.2">
      <c r="B2982" s="54" t="e">
        <f>VLOOKUP(E2982,'VPS1'!$J$10:$J$29,1,FALSE)</f>
        <v>#N/A</v>
      </c>
      <c r="C2982" s="131" t="str">
        <f t="shared" si="649"/>
        <v/>
      </c>
      <c r="D2982" s="132"/>
      <c r="E2982" s="132"/>
      <c r="F2982" s="55"/>
      <c r="G2982" s="132"/>
      <c r="H2982" s="132"/>
      <c r="I2982" s="132"/>
      <c r="J2982" s="132"/>
      <c r="K2982" s="132"/>
      <c r="L2982" s="133"/>
      <c r="M2982" s="134"/>
      <c r="N2982" s="132"/>
      <c r="O2982" s="132"/>
      <c r="P2982" s="134" t="str">
        <f t="shared" si="650"/>
        <v>nepildyti</v>
      </c>
      <c r="Q2982" s="135" t="str">
        <f t="shared" si="65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58"/>
        <v>0</v>
      </c>
      <c r="BH2982" s="54">
        <f t="shared" si="651"/>
        <v>0</v>
      </c>
      <c r="BI2982" s="54">
        <f t="shared" si="646"/>
        <v>0</v>
      </c>
      <c r="BJ2982" s="54">
        <f t="shared" si="659"/>
        <v>0</v>
      </c>
      <c r="BK2982" s="54">
        <f t="shared" si="647"/>
        <v>0</v>
      </c>
      <c r="BL2982" s="54">
        <f t="shared" si="652"/>
        <v>0</v>
      </c>
      <c r="BM2982" s="54">
        <f t="shared" si="653"/>
        <v>0</v>
      </c>
      <c r="BN2982" s="54" t="str">
        <f t="shared" si="654"/>
        <v>ne</v>
      </c>
      <c r="BO2982" s="54" t="str">
        <f t="shared" si="655"/>
        <v>ne</v>
      </c>
      <c r="BP2982" s="54" t="str">
        <f t="shared" si="655"/>
        <v>ne</v>
      </c>
      <c r="BQ2982" s="54" t="str">
        <f t="shared" si="656"/>
        <v>ne</v>
      </c>
      <c r="BR2982" s="54" t="str">
        <f t="shared" si="657"/>
        <v>ne</v>
      </c>
      <c r="BS2982" s="54" t="str">
        <f t="shared" si="648"/>
        <v>ne</v>
      </c>
    </row>
    <row r="2983" spans="2:71" x14ac:dyDescent="0.2">
      <c r="B2983" s="54" t="e">
        <f>VLOOKUP(E2983,'VPS1'!$J$10:$J$29,1,FALSE)</f>
        <v>#N/A</v>
      </c>
      <c r="C2983" s="131" t="str">
        <f t="shared" si="649"/>
        <v/>
      </c>
      <c r="D2983" s="132"/>
      <c r="E2983" s="132"/>
      <c r="F2983" s="55"/>
      <c r="G2983" s="132"/>
      <c r="H2983" s="132"/>
      <c r="I2983" s="132"/>
      <c r="J2983" s="132"/>
      <c r="K2983" s="132"/>
      <c r="L2983" s="133"/>
      <c r="M2983" s="134"/>
      <c r="N2983" s="132"/>
      <c r="O2983" s="132"/>
      <c r="P2983" s="134" t="str">
        <f t="shared" si="650"/>
        <v>nepildyti</v>
      </c>
      <c r="Q2983" s="135" t="str">
        <f t="shared" si="65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58"/>
        <v>0</v>
      </c>
      <c r="BH2983" s="54">
        <f t="shared" si="651"/>
        <v>0</v>
      </c>
      <c r="BI2983" s="54">
        <f t="shared" si="646"/>
        <v>0</v>
      </c>
      <c r="BJ2983" s="54">
        <f t="shared" si="659"/>
        <v>0</v>
      </c>
      <c r="BK2983" s="54">
        <f t="shared" si="647"/>
        <v>0</v>
      </c>
      <c r="BL2983" s="54">
        <f t="shared" si="652"/>
        <v>0</v>
      </c>
      <c r="BM2983" s="54">
        <f t="shared" si="653"/>
        <v>0</v>
      </c>
      <c r="BN2983" s="54" t="str">
        <f t="shared" si="654"/>
        <v>ne</v>
      </c>
      <c r="BO2983" s="54" t="str">
        <f t="shared" si="655"/>
        <v>ne</v>
      </c>
      <c r="BP2983" s="54" t="str">
        <f t="shared" si="655"/>
        <v>ne</v>
      </c>
      <c r="BQ2983" s="54" t="str">
        <f t="shared" si="656"/>
        <v>ne</v>
      </c>
      <c r="BR2983" s="54" t="str">
        <f t="shared" si="657"/>
        <v>ne</v>
      </c>
      <c r="BS2983" s="54" t="str">
        <f t="shared" si="648"/>
        <v>ne</v>
      </c>
    </row>
    <row r="2984" spans="2:71" x14ac:dyDescent="0.2">
      <c r="B2984" s="54" t="e">
        <f>VLOOKUP(E2984,'VPS1'!$J$10:$J$29,1,FALSE)</f>
        <v>#N/A</v>
      </c>
      <c r="C2984" s="131" t="str">
        <f t="shared" si="649"/>
        <v/>
      </c>
      <c r="D2984" s="132"/>
      <c r="E2984" s="132"/>
      <c r="F2984" s="55"/>
      <c r="G2984" s="132"/>
      <c r="H2984" s="132"/>
      <c r="I2984" s="132"/>
      <c r="J2984" s="132"/>
      <c r="K2984" s="132"/>
      <c r="L2984" s="133"/>
      <c r="M2984" s="134"/>
      <c r="N2984" s="132"/>
      <c r="O2984" s="132"/>
      <c r="P2984" s="134" t="str">
        <f t="shared" si="650"/>
        <v>nepildyti</v>
      </c>
      <c r="Q2984" s="135" t="str">
        <f t="shared" si="65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58"/>
        <v>0</v>
      </c>
      <c r="BH2984" s="54">
        <f t="shared" si="651"/>
        <v>0</v>
      </c>
      <c r="BI2984" s="54">
        <f t="shared" si="646"/>
        <v>0</v>
      </c>
      <c r="BJ2984" s="54">
        <f t="shared" si="659"/>
        <v>0</v>
      </c>
      <c r="BK2984" s="54">
        <f t="shared" si="647"/>
        <v>0</v>
      </c>
      <c r="BL2984" s="54">
        <f t="shared" si="652"/>
        <v>0</v>
      </c>
      <c r="BM2984" s="54">
        <f t="shared" si="653"/>
        <v>0</v>
      </c>
      <c r="BN2984" s="54" t="str">
        <f t="shared" si="654"/>
        <v>ne</v>
      </c>
      <c r="BO2984" s="54" t="str">
        <f t="shared" si="655"/>
        <v>ne</v>
      </c>
      <c r="BP2984" s="54" t="str">
        <f t="shared" si="655"/>
        <v>ne</v>
      </c>
      <c r="BQ2984" s="54" t="str">
        <f t="shared" si="656"/>
        <v>ne</v>
      </c>
      <c r="BR2984" s="54" t="str">
        <f t="shared" si="657"/>
        <v>ne</v>
      </c>
      <c r="BS2984" s="54" t="str">
        <f t="shared" si="648"/>
        <v>ne</v>
      </c>
    </row>
    <row r="2985" spans="2:71" x14ac:dyDescent="0.2">
      <c r="B2985" s="54" t="e">
        <f>VLOOKUP(E2985,'VPS1'!$J$10:$J$29,1,FALSE)</f>
        <v>#N/A</v>
      </c>
      <c r="C2985" s="131" t="str">
        <f t="shared" si="649"/>
        <v/>
      </c>
      <c r="D2985" s="132"/>
      <c r="E2985" s="132"/>
      <c r="F2985" s="55"/>
      <c r="G2985" s="132"/>
      <c r="H2985" s="132"/>
      <c r="I2985" s="132"/>
      <c r="J2985" s="132"/>
      <c r="K2985" s="132"/>
      <c r="L2985" s="133"/>
      <c r="M2985" s="134"/>
      <c r="N2985" s="132"/>
      <c r="O2985" s="132"/>
      <c r="P2985" s="134" t="str">
        <f t="shared" si="650"/>
        <v>nepildyti</v>
      </c>
      <c r="Q2985" s="135" t="str">
        <f t="shared" si="65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58"/>
        <v>0</v>
      </c>
      <c r="BH2985" s="54">
        <f t="shared" si="651"/>
        <v>0</v>
      </c>
      <c r="BI2985" s="54">
        <f t="shared" si="646"/>
        <v>0</v>
      </c>
      <c r="BJ2985" s="54">
        <f t="shared" si="659"/>
        <v>0</v>
      </c>
      <c r="BK2985" s="54">
        <f t="shared" si="647"/>
        <v>0</v>
      </c>
      <c r="BL2985" s="54">
        <f t="shared" si="652"/>
        <v>0</v>
      </c>
      <c r="BM2985" s="54">
        <f t="shared" si="653"/>
        <v>0</v>
      </c>
      <c r="BN2985" s="54" t="str">
        <f t="shared" si="654"/>
        <v>ne</v>
      </c>
      <c r="BO2985" s="54" t="str">
        <f t="shared" si="655"/>
        <v>ne</v>
      </c>
      <c r="BP2985" s="54" t="str">
        <f t="shared" si="655"/>
        <v>ne</v>
      </c>
      <c r="BQ2985" s="54" t="str">
        <f t="shared" si="656"/>
        <v>ne</v>
      </c>
      <c r="BR2985" s="54" t="str">
        <f t="shared" si="657"/>
        <v>ne</v>
      </c>
      <c r="BS2985" s="54" t="str">
        <f t="shared" si="648"/>
        <v>ne</v>
      </c>
    </row>
    <row r="2986" spans="2:71" x14ac:dyDescent="0.2">
      <c r="B2986" s="54" t="e">
        <f>VLOOKUP(E2986,'VPS1'!$J$10:$J$29,1,FALSE)</f>
        <v>#N/A</v>
      </c>
      <c r="C2986" s="131" t="str">
        <f t="shared" si="649"/>
        <v/>
      </c>
      <c r="D2986" s="132"/>
      <c r="E2986" s="132"/>
      <c r="F2986" s="55"/>
      <c r="G2986" s="132"/>
      <c r="H2986" s="132"/>
      <c r="I2986" s="132"/>
      <c r="J2986" s="132"/>
      <c r="K2986" s="132"/>
      <c r="L2986" s="133"/>
      <c r="M2986" s="134"/>
      <c r="N2986" s="132"/>
      <c r="O2986" s="132"/>
      <c r="P2986" s="134" t="str">
        <f t="shared" si="650"/>
        <v>nepildyti</v>
      </c>
      <c r="Q2986" s="135" t="str">
        <f t="shared" si="65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58"/>
        <v>0</v>
      </c>
      <c r="BH2986" s="54">
        <f t="shared" si="651"/>
        <v>0</v>
      </c>
      <c r="BI2986" s="54">
        <f t="shared" si="646"/>
        <v>0</v>
      </c>
      <c r="BJ2986" s="54">
        <f t="shared" si="659"/>
        <v>0</v>
      </c>
      <c r="BK2986" s="54">
        <f t="shared" si="647"/>
        <v>0</v>
      </c>
      <c r="BL2986" s="54">
        <f t="shared" si="652"/>
        <v>0</v>
      </c>
      <c r="BM2986" s="54">
        <f t="shared" si="653"/>
        <v>0</v>
      </c>
      <c r="BN2986" s="54" t="str">
        <f t="shared" si="654"/>
        <v>ne</v>
      </c>
      <c r="BO2986" s="54" t="str">
        <f t="shared" si="655"/>
        <v>ne</v>
      </c>
      <c r="BP2986" s="54" t="str">
        <f t="shared" si="655"/>
        <v>ne</v>
      </c>
      <c r="BQ2986" s="54" t="str">
        <f t="shared" si="656"/>
        <v>ne</v>
      </c>
      <c r="BR2986" s="54" t="str">
        <f t="shared" si="657"/>
        <v>ne</v>
      </c>
      <c r="BS2986" s="54" t="str">
        <f t="shared" si="648"/>
        <v>ne</v>
      </c>
    </row>
    <row r="2987" spans="2:71" x14ac:dyDescent="0.2">
      <c r="B2987" s="54" t="e">
        <f>VLOOKUP(E2987,'VPS1'!$J$10:$J$29,1,FALSE)</f>
        <v>#N/A</v>
      </c>
      <c r="C2987" s="131" t="str">
        <f t="shared" si="649"/>
        <v/>
      </c>
      <c r="D2987" s="132"/>
      <c r="E2987" s="132"/>
      <c r="F2987" s="55"/>
      <c r="G2987" s="132"/>
      <c r="H2987" s="132"/>
      <c r="I2987" s="132"/>
      <c r="J2987" s="132"/>
      <c r="K2987" s="132"/>
      <c r="L2987" s="133"/>
      <c r="M2987" s="134"/>
      <c r="N2987" s="132"/>
      <c r="O2987" s="132"/>
      <c r="P2987" s="134" t="str">
        <f t="shared" si="650"/>
        <v>nepildyti</v>
      </c>
      <c r="Q2987" s="135" t="str">
        <f t="shared" si="65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58"/>
        <v>0</v>
      </c>
      <c r="BH2987" s="54">
        <f t="shared" si="651"/>
        <v>0</v>
      </c>
      <c r="BI2987" s="54">
        <f t="shared" si="646"/>
        <v>0</v>
      </c>
      <c r="BJ2987" s="54">
        <f t="shared" si="659"/>
        <v>0</v>
      </c>
      <c r="BK2987" s="54">
        <f t="shared" si="647"/>
        <v>0</v>
      </c>
      <c r="BL2987" s="54">
        <f t="shared" si="652"/>
        <v>0</v>
      </c>
      <c r="BM2987" s="54">
        <f t="shared" si="653"/>
        <v>0</v>
      </c>
      <c r="BN2987" s="54" t="str">
        <f t="shared" si="654"/>
        <v>ne</v>
      </c>
      <c r="BO2987" s="54" t="str">
        <f t="shared" si="655"/>
        <v>ne</v>
      </c>
      <c r="BP2987" s="54" t="str">
        <f t="shared" si="655"/>
        <v>ne</v>
      </c>
      <c r="BQ2987" s="54" t="str">
        <f t="shared" si="656"/>
        <v>ne</v>
      </c>
      <c r="BR2987" s="54" t="str">
        <f t="shared" si="657"/>
        <v>ne</v>
      </c>
      <c r="BS2987" s="54" t="str">
        <f t="shared" si="648"/>
        <v>ne</v>
      </c>
    </row>
    <row r="2988" spans="2:71" x14ac:dyDescent="0.2">
      <c r="B2988" s="54" t="e">
        <f>VLOOKUP(E2988,'VPS1'!$J$10:$J$29,1,FALSE)</f>
        <v>#N/A</v>
      </c>
      <c r="C2988" s="131" t="str">
        <f t="shared" si="649"/>
        <v/>
      </c>
      <c r="D2988" s="132"/>
      <c r="E2988" s="132"/>
      <c r="F2988" s="55"/>
      <c r="G2988" s="132"/>
      <c r="H2988" s="132"/>
      <c r="I2988" s="132"/>
      <c r="J2988" s="132"/>
      <c r="K2988" s="132"/>
      <c r="L2988" s="133"/>
      <c r="M2988" s="134"/>
      <c r="N2988" s="132"/>
      <c r="O2988" s="132"/>
      <c r="P2988" s="134" t="str">
        <f t="shared" si="650"/>
        <v>nepildyti</v>
      </c>
      <c r="Q2988" s="135" t="str">
        <f t="shared" si="65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58"/>
        <v>0</v>
      </c>
      <c r="BH2988" s="54">
        <f t="shared" si="651"/>
        <v>0</v>
      </c>
      <c r="BI2988" s="54">
        <f t="shared" si="646"/>
        <v>0</v>
      </c>
      <c r="BJ2988" s="54">
        <f t="shared" si="659"/>
        <v>0</v>
      </c>
      <c r="BK2988" s="54">
        <f t="shared" si="647"/>
        <v>0</v>
      </c>
      <c r="BL2988" s="54">
        <f t="shared" si="652"/>
        <v>0</v>
      </c>
      <c r="BM2988" s="54">
        <f t="shared" si="653"/>
        <v>0</v>
      </c>
      <c r="BN2988" s="54" t="str">
        <f t="shared" si="654"/>
        <v>ne</v>
      </c>
      <c r="BO2988" s="54" t="str">
        <f t="shared" si="655"/>
        <v>ne</v>
      </c>
      <c r="BP2988" s="54" t="str">
        <f t="shared" si="655"/>
        <v>ne</v>
      </c>
      <c r="BQ2988" s="54" t="str">
        <f t="shared" si="656"/>
        <v>ne</v>
      </c>
      <c r="BR2988" s="54" t="str">
        <f t="shared" si="657"/>
        <v>ne</v>
      </c>
      <c r="BS2988" s="54" t="str">
        <f t="shared" si="648"/>
        <v>ne</v>
      </c>
    </row>
    <row r="2989" spans="2:71" x14ac:dyDescent="0.2">
      <c r="B2989" s="54" t="e">
        <f>VLOOKUP(E2989,'VPS1'!$J$10:$J$29,1,FALSE)</f>
        <v>#N/A</v>
      </c>
      <c r="C2989" s="131" t="str">
        <f t="shared" si="649"/>
        <v/>
      </c>
      <c r="D2989" s="132"/>
      <c r="E2989" s="132"/>
      <c r="F2989" s="55"/>
      <c r="G2989" s="132"/>
      <c r="H2989" s="132"/>
      <c r="I2989" s="132"/>
      <c r="J2989" s="132"/>
      <c r="K2989" s="132"/>
      <c r="L2989" s="133"/>
      <c r="M2989" s="134"/>
      <c r="N2989" s="132"/>
      <c r="O2989" s="132"/>
      <c r="P2989" s="134" t="str">
        <f t="shared" si="650"/>
        <v>nepildyti</v>
      </c>
      <c r="Q2989" s="135" t="str">
        <f t="shared" si="65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58"/>
        <v>0</v>
      </c>
      <c r="BH2989" s="54">
        <f t="shared" si="651"/>
        <v>0</v>
      </c>
      <c r="BI2989" s="54">
        <f t="shared" si="646"/>
        <v>0</v>
      </c>
      <c r="BJ2989" s="54">
        <f t="shared" si="659"/>
        <v>0</v>
      </c>
      <c r="BK2989" s="54">
        <f t="shared" si="647"/>
        <v>0</v>
      </c>
      <c r="BL2989" s="54">
        <f t="shared" si="652"/>
        <v>0</v>
      </c>
      <c r="BM2989" s="54">
        <f t="shared" si="653"/>
        <v>0</v>
      </c>
      <c r="BN2989" s="54" t="str">
        <f t="shared" si="654"/>
        <v>ne</v>
      </c>
      <c r="BO2989" s="54" t="str">
        <f t="shared" si="655"/>
        <v>ne</v>
      </c>
      <c r="BP2989" s="54" t="str">
        <f t="shared" si="655"/>
        <v>ne</v>
      </c>
      <c r="BQ2989" s="54" t="str">
        <f t="shared" si="656"/>
        <v>ne</v>
      </c>
      <c r="BR2989" s="54" t="str">
        <f t="shared" si="657"/>
        <v>ne</v>
      </c>
      <c r="BS2989" s="54" t="str">
        <f t="shared" si="648"/>
        <v>ne</v>
      </c>
    </row>
    <row r="2990" spans="2:71" x14ac:dyDescent="0.2">
      <c r="B2990" s="54" t="e">
        <f>VLOOKUP(E2990,'VPS1'!$J$10:$J$29,1,FALSE)</f>
        <v>#N/A</v>
      </c>
      <c r="C2990" s="131" t="str">
        <f t="shared" si="649"/>
        <v/>
      </c>
      <c r="D2990" s="132"/>
      <c r="E2990" s="132"/>
      <c r="F2990" s="55"/>
      <c r="G2990" s="132"/>
      <c r="H2990" s="132"/>
      <c r="I2990" s="132"/>
      <c r="J2990" s="132"/>
      <c r="K2990" s="132"/>
      <c r="L2990" s="133"/>
      <c r="M2990" s="134"/>
      <c r="N2990" s="132"/>
      <c r="O2990" s="132"/>
      <c r="P2990" s="134" t="str">
        <f t="shared" si="650"/>
        <v>nepildyti</v>
      </c>
      <c r="Q2990" s="135" t="str">
        <f t="shared" si="65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58"/>
        <v>0</v>
      </c>
      <c r="BH2990" s="54">
        <f t="shared" si="651"/>
        <v>0</v>
      </c>
      <c r="BI2990" s="54">
        <f t="shared" si="646"/>
        <v>0</v>
      </c>
      <c r="BJ2990" s="54">
        <f t="shared" si="659"/>
        <v>0</v>
      </c>
      <c r="BK2990" s="54">
        <f t="shared" si="647"/>
        <v>0</v>
      </c>
      <c r="BL2990" s="54">
        <f t="shared" si="652"/>
        <v>0</v>
      </c>
      <c r="BM2990" s="54">
        <f t="shared" si="653"/>
        <v>0</v>
      </c>
      <c r="BN2990" s="54" t="str">
        <f t="shared" si="654"/>
        <v>ne</v>
      </c>
      <c r="BO2990" s="54" t="str">
        <f t="shared" si="655"/>
        <v>ne</v>
      </c>
      <c r="BP2990" s="54" t="str">
        <f t="shared" si="655"/>
        <v>ne</v>
      </c>
      <c r="BQ2990" s="54" t="str">
        <f t="shared" si="656"/>
        <v>ne</v>
      </c>
      <c r="BR2990" s="54" t="str">
        <f t="shared" si="657"/>
        <v>ne</v>
      </c>
      <c r="BS2990" s="54" t="str">
        <f t="shared" si="648"/>
        <v>ne</v>
      </c>
    </row>
    <row r="2991" spans="2:71" x14ac:dyDescent="0.2">
      <c r="B2991" s="54" t="e">
        <f>VLOOKUP(E2991,'VPS1'!$J$10:$J$29,1,FALSE)</f>
        <v>#N/A</v>
      </c>
      <c r="C2991" s="131" t="str">
        <f t="shared" si="649"/>
        <v/>
      </c>
      <c r="D2991" s="132"/>
      <c r="E2991" s="132"/>
      <c r="F2991" s="55"/>
      <c r="G2991" s="132"/>
      <c r="H2991" s="132"/>
      <c r="I2991" s="132"/>
      <c r="J2991" s="132"/>
      <c r="K2991" s="132"/>
      <c r="L2991" s="133"/>
      <c r="M2991" s="134"/>
      <c r="N2991" s="132"/>
      <c r="O2991" s="132"/>
      <c r="P2991" s="134" t="str">
        <f t="shared" si="650"/>
        <v>nepildyti</v>
      </c>
      <c r="Q2991" s="135" t="str">
        <f t="shared" si="65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58"/>
        <v>0</v>
      </c>
      <c r="BH2991" s="54">
        <f t="shared" si="651"/>
        <v>0</v>
      </c>
      <c r="BI2991" s="54">
        <f t="shared" si="646"/>
        <v>0</v>
      </c>
      <c r="BJ2991" s="54">
        <f t="shared" si="659"/>
        <v>0</v>
      </c>
      <c r="BK2991" s="54">
        <f t="shared" si="647"/>
        <v>0</v>
      </c>
      <c r="BL2991" s="54">
        <f t="shared" si="652"/>
        <v>0</v>
      </c>
      <c r="BM2991" s="54">
        <f t="shared" si="653"/>
        <v>0</v>
      </c>
      <c r="BN2991" s="54" t="str">
        <f t="shared" si="654"/>
        <v>ne</v>
      </c>
      <c r="BO2991" s="54" t="str">
        <f t="shared" si="655"/>
        <v>ne</v>
      </c>
      <c r="BP2991" s="54" t="str">
        <f t="shared" si="655"/>
        <v>ne</v>
      </c>
      <c r="BQ2991" s="54" t="str">
        <f t="shared" si="656"/>
        <v>ne</v>
      </c>
      <c r="BR2991" s="54" t="str">
        <f t="shared" si="657"/>
        <v>ne</v>
      </c>
      <c r="BS2991" s="54" t="str">
        <f t="shared" si="648"/>
        <v>ne</v>
      </c>
    </row>
    <row r="2992" spans="2:71" x14ac:dyDescent="0.2">
      <c r="B2992" s="54" t="e">
        <f>VLOOKUP(E2992,'VPS1'!$J$10:$J$29,1,FALSE)</f>
        <v>#N/A</v>
      </c>
      <c r="C2992" s="131" t="str">
        <f t="shared" si="649"/>
        <v/>
      </c>
      <c r="D2992" s="132"/>
      <c r="E2992" s="132"/>
      <c r="F2992" s="55"/>
      <c r="G2992" s="132"/>
      <c r="H2992" s="132"/>
      <c r="I2992" s="132"/>
      <c r="J2992" s="132"/>
      <c r="K2992" s="132"/>
      <c r="L2992" s="133"/>
      <c r="M2992" s="134"/>
      <c r="N2992" s="132"/>
      <c r="O2992" s="132"/>
      <c r="P2992" s="134" t="str">
        <f t="shared" si="650"/>
        <v>nepildyti</v>
      </c>
      <c r="Q2992" s="135" t="str">
        <f t="shared" si="65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58"/>
        <v>0</v>
      </c>
      <c r="BH2992" s="54">
        <f t="shared" si="651"/>
        <v>0</v>
      </c>
      <c r="BI2992" s="54">
        <f t="shared" si="646"/>
        <v>0</v>
      </c>
      <c r="BJ2992" s="54">
        <f t="shared" si="659"/>
        <v>0</v>
      </c>
      <c r="BK2992" s="54">
        <f t="shared" si="647"/>
        <v>0</v>
      </c>
      <c r="BL2992" s="54">
        <f t="shared" si="652"/>
        <v>0</v>
      </c>
      <c r="BM2992" s="54">
        <f t="shared" si="653"/>
        <v>0</v>
      </c>
      <c r="BN2992" s="54" t="str">
        <f t="shared" si="654"/>
        <v>ne</v>
      </c>
      <c r="BO2992" s="54" t="str">
        <f t="shared" si="655"/>
        <v>ne</v>
      </c>
      <c r="BP2992" s="54" t="str">
        <f t="shared" si="655"/>
        <v>ne</v>
      </c>
      <c r="BQ2992" s="54" t="str">
        <f t="shared" si="656"/>
        <v>ne</v>
      </c>
      <c r="BR2992" s="54" t="str">
        <f t="shared" si="657"/>
        <v>ne</v>
      </c>
      <c r="BS2992" s="54" t="str">
        <f t="shared" si="648"/>
        <v>ne</v>
      </c>
    </row>
    <row r="2993" spans="2:71" x14ac:dyDescent="0.2">
      <c r="B2993" s="54" t="e">
        <f>VLOOKUP(E2993,'VPS1'!$J$10:$J$29,1,FALSE)</f>
        <v>#N/A</v>
      </c>
      <c r="C2993" s="131" t="str">
        <f t="shared" si="649"/>
        <v/>
      </c>
      <c r="D2993" s="132"/>
      <c r="E2993" s="132"/>
      <c r="F2993" s="55"/>
      <c r="G2993" s="132"/>
      <c r="H2993" s="132"/>
      <c r="I2993" s="132"/>
      <c r="J2993" s="132"/>
      <c r="K2993" s="132"/>
      <c r="L2993" s="133"/>
      <c r="M2993" s="134"/>
      <c r="N2993" s="132"/>
      <c r="O2993" s="132"/>
      <c r="P2993" s="134" t="str">
        <f t="shared" si="650"/>
        <v>nepildyti</v>
      </c>
      <c r="Q2993" s="135" t="str">
        <f t="shared" si="65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58"/>
        <v>0</v>
      </c>
      <c r="BH2993" s="54">
        <f t="shared" si="651"/>
        <v>0</v>
      </c>
      <c r="BI2993" s="54">
        <f t="shared" si="646"/>
        <v>0</v>
      </c>
      <c r="BJ2993" s="54">
        <f t="shared" si="659"/>
        <v>0</v>
      </c>
      <c r="BK2993" s="54">
        <f t="shared" si="647"/>
        <v>0</v>
      </c>
      <c r="BL2993" s="54">
        <f t="shared" si="652"/>
        <v>0</v>
      </c>
      <c r="BM2993" s="54">
        <f t="shared" si="653"/>
        <v>0</v>
      </c>
      <c r="BN2993" s="54" t="str">
        <f t="shared" si="654"/>
        <v>ne</v>
      </c>
      <c r="BO2993" s="54" t="str">
        <f t="shared" si="655"/>
        <v>ne</v>
      </c>
      <c r="BP2993" s="54" t="str">
        <f t="shared" si="655"/>
        <v>ne</v>
      </c>
      <c r="BQ2993" s="54" t="str">
        <f t="shared" si="656"/>
        <v>ne</v>
      </c>
      <c r="BR2993" s="54" t="str">
        <f t="shared" si="657"/>
        <v>ne</v>
      </c>
      <c r="BS2993" s="54" t="str">
        <f t="shared" si="648"/>
        <v>ne</v>
      </c>
    </row>
    <row r="2994" spans="2:71" x14ac:dyDescent="0.2">
      <c r="B2994" s="54" t="e">
        <f>VLOOKUP(E2994,'VPS1'!$J$10:$J$29,1,FALSE)</f>
        <v>#N/A</v>
      </c>
      <c r="C2994" s="131" t="str">
        <f t="shared" si="649"/>
        <v/>
      </c>
      <c r="D2994" s="132"/>
      <c r="E2994" s="132"/>
      <c r="F2994" s="55"/>
      <c r="G2994" s="132"/>
      <c r="H2994" s="132"/>
      <c r="I2994" s="132"/>
      <c r="J2994" s="132"/>
      <c r="K2994" s="132"/>
      <c r="L2994" s="133"/>
      <c r="M2994" s="134"/>
      <c r="N2994" s="132"/>
      <c r="O2994" s="132"/>
      <c r="P2994" s="134" t="str">
        <f t="shared" si="650"/>
        <v>nepildyti</v>
      </c>
      <c r="Q2994" s="135" t="str">
        <f t="shared" si="65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58"/>
        <v>0</v>
      </c>
      <c r="BH2994" s="54">
        <f t="shared" si="651"/>
        <v>0</v>
      </c>
      <c r="BI2994" s="54">
        <f t="shared" si="646"/>
        <v>0</v>
      </c>
      <c r="BJ2994" s="54">
        <f t="shared" si="659"/>
        <v>0</v>
      </c>
      <c r="BK2994" s="54">
        <f t="shared" si="647"/>
        <v>0</v>
      </c>
      <c r="BL2994" s="54">
        <f t="shared" si="652"/>
        <v>0</v>
      </c>
      <c r="BM2994" s="54">
        <f t="shared" si="653"/>
        <v>0</v>
      </c>
      <c r="BN2994" s="54" t="str">
        <f t="shared" si="654"/>
        <v>ne</v>
      </c>
      <c r="BO2994" s="54" t="str">
        <f t="shared" si="655"/>
        <v>ne</v>
      </c>
      <c r="BP2994" s="54" t="str">
        <f t="shared" si="655"/>
        <v>ne</v>
      </c>
      <c r="BQ2994" s="54" t="str">
        <f t="shared" si="656"/>
        <v>ne</v>
      </c>
      <c r="BR2994" s="54" t="str">
        <f t="shared" si="657"/>
        <v>ne</v>
      </c>
      <c r="BS2994" s="54" t="str">
        <f t="shared" si="648"/>
        <v>ne</v>
      </c>
    </row>
    <row r="2995" spans="2:71" x14ac:dyDescent="0.2">
      <c r="B2995" s="54" t="e">
        <f>VLOOKUP(E2995,'VPS1'!$J$10:$J$29,1,FALSE)</f>
        <v>#N/A</v>
      </c>
      <c r="C2995" s="131" t="str">
        <f t="shared" si="649"/>
        <v/>
      </c>
      <c r="D2995" s="132"/>
      <c r="E2995" s="132"/>
      <c r="F2995" s="55"/>
      <c r="G2995" s="132"/>
      <c r="H2995" s="132"/>
      <c r="I2995" s="132"/>
      <c r="J2995" s="132"/>
      <c r="K2995" s="132"/>
      <c r="L2995" s="133"/>
      <c r="M2995" s="134"/>
      <c r="N2995" s="132"/>
      <c r="O2995" s="132"/>
      <c r="P2995" s="134" t="str">
        <f t="shared" si="650"/>
        <v>nepildyti</v>
      </c>
      <c r="Q2995" s="135" t="str">
        <f t="shared" si="65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58"/>
        <v>0</v>
      </c>
      <c r="BH2995" s="54">
        <f t="shared" si="651"/>
        <v>0</v>
      </c>
      <c r="BI2995" s="54">
        <f t="shared" si="646"/>
        <v>0</v>
      </c>
      <c r="BJ2995" s="54">
        <f t="shared" si="659"/>
        <v>0</v>
      </c>
      <c r="BK2995" s="54">
        <f t="shared" si="647"/>
        <v>0</v>
      </c>
      <c r="BL2995" s="54">
        <f t="shared" si="652"/>
        <v>0</v>
      </c>
      <c r="BM2995" s="54">
        <f t="shared" si="653"/>
        <v>0</v>
      </c>
      <c r="BN2995" s="54" t="str">
        <f t="shared" si="654"/>
        <v>ne</v>
      </c>
      <c r="BO2995" s="54" t="str">
        <f t="shared" si="655"/>
        <v>ne</v>
      </c>
      <c r="BP2995" s="54" t="str">
        <f t="shared" si="655"/>
        <v>ne</v>
      </c>
      <c r="BQ2995" s="54" t="str">
        <f t="shared" si="656"/>
        <v>ne</v>
      </c>
      <c r="BR2995" s="54" t="str">
        <f t="shared" si="657"/>
        <v>ne</v>
      </c>
      <c r="BS2995" s="54" t="str">
        <f t="shared" si="648"/>
        <v>ne</v>
      </c>
    </row>
    <row r="2996" spans="2:71" x14ac:dyDescent="0.2">
      <c r="B2996" s="54" t="e">
        <f>VLOOKUP(E2996,'VPS1'!$J$10:$J$29,1,FALSE)</f>
        <v>#N/A</v>
      </c>
      <c r="C2996" s="131" t="str">
        <f t="shared" si="649"/>
        <v/>
      </c>
      <c r="D2996" s="132"/>
      <c r="E2996" s="132"/>
      <c r="F2996" s="55"/>
      <c r="G2996" s="132"/>
      <c r="H2996" s="132"/>
      <c r="I2996" s="132"/>
      <c r="J2996" s="132"/>
      <c r="K2996" s="132"/>
      <c r="L2996" s="133"/>
      <c r="M2996" s="134"/>
      <c r="N2996" s="132"/>
      <c r="O2996" s="132"/>
      <c r="P2996" s="134" t="str">
        <f t="shared" si="650"/>
        <v>nepildyti</v>
      </c>
      <c r="Q2996" s="135" t="str">
        <f t="shared" si="65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58"/>
        <v>0</v>
      </c>
      <c r="BH2996" s="54">
        <f t="shared" si="651"/>
        <v>0</v>
      </c>
      <c r="BI2996" s="54">
        <f t="shared" si="646"/>
        <v>0</v>
      </c>
      <c r="BJ2996" s="54">
        <f t="shared" si="659"/>
        <v>0</v>
      </c>
      <c r="BK2996" s="54">
        <f t="shared" si="647"/>
        <v>0</v>
      </c>
      <c r="BL2996" s="54">
        <f t="shared" si="652"/>
        <v>0</v>
      </c>
      <c r="BM2996" s="54">
        <f t="shared" si="653"/>
        <v>0</v>
      </c>
      <c r="BN2996" s="54" t="str">
        <f t="shared" si="654"/>
        <v>ne</v>
      </c>
      <c r="BO2996" s="54" t="str">
        <f t="shared" si="655"/>
        <v>ne</v>
      </c>
      <c r="BP2996" s="54" t="str">
        <f t="shared" si="655"/>
        <v>ne</v>
      </c>
      <c r="BQ2996" s="54" t="str">
        <f t="shared" si="656"/>
        <v>ne</v>
      </c>
      <c r="BR2996" s="54" t="str">
        <f t="shared" si="657"/>
        <v>ne</v>
      </c>
      <c r="BS2996" s="54" t="str">
        <f t="shared" si="648"/>
        <v>ne</v>
      </c>
    </row>
    <row r="2997" spans="2:71" x14ac:dyDescent="0.2">
      <c r="B2997" s="54" t="e">
        <f>VLOOKUP(E2997,'VPS1'!$J$10:$J$29,1,FALSE)</f>
        <v>#N/A</v>
      </c>
      <c r="C2997" s="131" t="str">
        <f t="shared" si="649"/>
        <v/>
      </c>
      <c r="D2997" s="132"/>
      <c r="E2997" s="132"/>
      <c r="F2997" s="55"/>
      <c r="G2997" s="132"/>
      <c r="H2997" s="132"/>
      <c r="I2997" s="132"/>
      <c r="J2997" s="132"/>
      <c r="K2997" s="132"/>
      <c r="L2997" s="133"/>
      <c r="M2997" s="134"/>
      <c r="N2997" s="132"/>
      <c r="O2997" s="132"/>
      <c r="P2997" s="134" t="str">
        <f t="shared" si="650"/>
        <v>nepildyti</v>
      </c>
      <c r="Q2997" s="135" t="str">
        <f t="shared" si="65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58"/>
        <v>0</v>
      </c>
      <c r="BH2997" s="54">
        <f t="shared" si="651"/>
        <v>0</v>
      </c>
      <c r="BI2997" s="54">
        <f t="shared" si="646"/>
        <v>0</v>
      </c>
      <c r="BJ2997" s="54">
        <f t="shared" si="659"/>
        <v>0</v>
      </c>
      <c r="BK2997" s="54">
        <f t="shared" si="647"/>
        <v>0</v>
      </c>
      <c r="BL2997" s="54">
        <f t="shared" si="652"/>
        <v>0</v>
      </c>
      <c r="BM2997" s="54">
        <f t="shared" si="653"/>
        <v>0</v>
      </c>
      <c r="BN2997" s="54" t="str">
        <f t="shared" si="654"/>
        <v>ne</v>
      </c>
      <c r="BO2997" s="54" t="str">
        <f t="shared" si="655"/>
        <v>ne</v>
      </c>
      <c r="BP2997" s="54" t="str">
        <f t="shared" si="655"/>
        <v>ne</v>
      </c>
      <c r="BQ2997" s="54" t="str">
        <f t="shared" si="656"/>
        <v>ne</v>
      </c>
      <c r="BR2997" s="54" t="str">
        <f t="shared" si="657"/>
        <v>ne</v>
      </c>
      <c r="BS2997" s="54" t="str">
        <f t="shared" si="648"/>
        <v>ne</v>
      </c>
    </row>
    <row r="2998" spans="2:71" x14ac:dyDescent="0.2">
      <c r="B2998" s="54" t="e">
        <f>VLOOKUP(E2998,'VPS1'!$J$10:$J$29,1,FALSE)</f>
        <v>#N/A</v>
      </c>
      <c r="C2998" s="131" t="str">
        <f t="shared" si="649"/>
        <v/>
      </c>
      <c r="D2998" s="132"/>
      <c r="E2998" s="132"/>
      <c r="F2998" s="55"/>
      <c r="G2998" s="132"/>
      <c r="H2998" s="132"/>
      <c r="I2998" s="132"/>
      <c r="J2998" s="132"/>
      <c r="K2998" s="132"/>
      <c r="L2998" s="133"/>
      <c r="M2998" s="134"/>
      <c r="N2998" s="132"/>
      <c r="O2998" s="132"/>
      <c r="P2998" s="134" t="str">
        <f t="shared" si="650"/>
        <v>nepildyti</v>
      </c>
      <c r="Q2998" s="135" t="str">
        <f t="shared" si="65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58"/>
        <v>0</v>
      </c>
      <c r="BH2998" s="54">
        <f t="shared" si="651"/>
        <v>0</v>
      </c>
      <c r="BI2998" s="54">
        <f t="shared" si="646"/>
        <v>0</v>
      </c>
      <c r="BJ2998" s="54">
        <f t="shared" si="659"/>
        <v>0</v>
      </c>
      <c r="BK2998" s="54">
        <f t="shared" si="647"/>
        <v>0</v>
      </c>
      <c r="BL2998" s="54">
        <f t="shared" si="652"/>
        <v>0</v>
      </c>
      <c r="BM2998" s="54">
        <f t="shared" si="653"/>
        <v>0</v>
      </c>
      <c r="BN2998" s="54" t="str">
        <f t="shared" si="654"/>
        <v>ne</v>
      </c>
      <c r="BO2998" s="54" t="str">
        <f t="shared" si="655"/>
        <v>ne</v>
      </c>
      <c r="BP2998" s="54" t="str">
        <f t="shared" si="655"/>
        <v>ne</v>
      </c>
      <c r="BQ2998" s="54" t="str">
        <f t="shared" si="656"/>
        <v>ne</v>
      </c>
      <c r="BR2998" s="54" t="str">
        <f t="shared" si="657"/>
        <v>ne</v>
      </c>
      <c r="BS2998" s="54" t="str">
        <f t="shared" si="648"/>
        <v>ne</v>
      </c>
    </row>
    <row r="2999" spans="2:71" x14ac:dyDescent="0.2">
      <c r="B2999" s="54" t="e">
        <f>VLOOKUP(E2999,'VPS1'!$J$10:$J$29,1,FALSE)</f>
        <v>#N/A</v>
      </c>
      <c r="C2999" s="131" t="str">
        <f t="shared" si="649"/>
        <v/>
      </c>
      <c r="D2999" s="132"/>
      <c r="E2999" s="132"/>
      <c r="F2999" s="55"/>
      <c r="G2999" s="132"/>
      <c r="H2999" s="132"/>
      <c r="I2999" s="132"/>
      <c r="J2999" s="132"/>
      <c r="K2999" s="132"/>
      <c r="L2999" s="133"/>
      <c r="M2999" s="134"/>
      <c r="N2999" s="132"/>
      <c r="O2999" s="132"/>
      <c r="P2999" s="134" t="str">
        <f t="shared" si="650"/>
        <v>nepildyti</v>
      </c>
      <c r="Q2999" s="135" t="str">
        <f t="shared" si="65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58"/>
        <v>0</v>
      </c>
      <c r="BH2999" s="54">
        <f t="shared" si="651"/>
        <v>0</v>
      </c>
      <c r="BI2999" s="54">
        <f t="shared" si="646"/>
        <v>0</v>
      </c>
      <c r="BJ2999" s="54">
        <f t="shared" si="659"/>
        <v>0</v>
      </c>
      <c r="BK2999" s="54">
        <f t="shared" si="647"/>
        <v>0</v>
      </c>
      <c r="BL2999" s="54">
        <f t="shared" si="652"/>
        <v>0</v>
      </c>
      <c r="BM2999" s="54">
        <f t="shared" si="653"/>
        <v>0</v>
      </c>
      <c r="BN2999" s="54" t="str">
        <f t="shared" si="654"/>
        <v>ne</v>
      </c>
      <c r="BO2999" s="54" t="str">
        <f t="shared" si="655"/>
        <v>ne</v>
      </c>
      <c r="BP2999" s="54" t="str">
        <f t="shared" si="655"/>
        <v>ne</v>
      </c>
      <c r="BQ2999" s="54" t="str">
        <f t="shared" si="656"/>
        <v>ne</v>
      </c>
      <c r="BR2999" s="54" t="str">
        <f t="shared" si="657"/>
        <v>ne</v>
      </c>
      <c r="BS2999" s="54" t="str">
        <f t="shared" si="648"/>
        <v>ne</v>
      </c>
    </row>
    <row r="3000" spans="2:71" x14ac:dyDescent="0.2">
      <c r="B3000" s="54" t="e">
        <f>VLOOKUP(E3000,'VPS1'!$J$10:$J$29,1,FALSE)</f>
        <v>#N/A</v>
      </c>
      <c r="C3000" s="131" t="str">
        <f t="shared" si="649"/>
        <v/>
      </c>
      <c r="D3000" s="132"/>
      <c r="E3000" s="132"/>
      <c r="F3000" s="55"/>
      <c r="G3000" s="132"/>
      <c r="H3000" s="132"/>
      <c r="I3000" s="132"/>
      <c r="J3000" s="132"/>
      <c r="K3000" s="132"/>
      <c r="L3000" s="133"/>
      <c r="M3000" s="134"/>
      <c r="N3000" s="132"/>
      <c r="O3000" s="132"/>
      <c r="P3000" s="134" t="str">
        <f t="shared" si="650"/>
        <v>nepildyti</v>
      </c>
      <c r="Q3000" s="135" t="str">
        <f t="shared" si="65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58"/>
        <v>0</v>
      </c>
      <c r="BH3000" s="54">
        <f t="shared" si="651"/>
        <v>0</v>
      </c>
      <c r="BI3000" s="54">
        <f t="shared" si="646"/>
        <v>0</v>
      </c>
      <c r="BJ3000" s="54">
        <f t="shared" si="659"/>
        <v>0</v>
      </c>
      <c r="BK3000" s="54">
        <f t="shared" si="647"/>
        <v>0</v>
      </c>
      <c r="BL3000" s="54">
        <f t="shared" si="652"/>
        <v>0</v>
      </c>
      <c r="BM3000" s="54">
        <f t="shared" si="653"/>
        <v>0</v>
      </c>
      <c r="BN3000" s="54" t="str">
        <f t="shared" si="654"/>
        <v>ne</v>
      </c>
      <c r="BO3000" s="54" t="str">
        <f t="shared" si="655"/>
        <v>ne</v>
      </c>
      <c r="BP3000" s="54" t="str">
        <f t="shared" si="655"/>
        <v>ne</v>
      </c>
      <c r="BQ3000" s="54" t="str">
        <f t="shared" si="656"/>
        <v>ne</v>
      </c>
      <c r="BR3000" s="54" t="str">
        <f t="shared" si="657"/>
        <v>ne</v>
      </c>
      <c r="BS3000" s="54" t="str">
        <f t="shared" si="648"/>
        <v>ne</v>
      </c>
    </row>
    <row r="3001" spans="2:71" x14ac:dyDescent="0.2">
      <c r="B3001" s="54" t="e">
        <f>VLOOKUP(E3001,'VPS1'!$J$10:$J$29,1,FALSE)</f>
        <v>#N/A</v>
      </c>
      <c r="C3001" s="131" t="str">
        <f t="shared" si="649"/>
        <v/>
      </c>
      <c r="D3001" s="132"/>
      <c r="E3001" s="132"/>
      <c r="F3001" s="55"/>
      <c r="G3001" s="132"/>
      <c r="H3001" s="132"/>
      <c r="I3001" s="132"/>
      <c r="J3001" s="132"/>
      <c r="K3001" s="132"/>
      <c r="L3001" s="133"/>
      <c r="M3001" s="134"/>
      <c r="N3001" s="132"/>
      <c r="O3001" s="132"/>
      <c r="P3001" s="134" t="str">
        <f t="shared" si="650"/>
        <v>nepildyti</v>
      </c>
      <c r="Q3001" s="135" t="str">
        <f t="shared" si="65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58"/>
        <v>0</v>
      </c>
      <c r="BH3001" s="54">
        <f t="shared" si="651"/>
        <v>0</v>
      </c>
      <c r="BI3001" s="54">
        <f t="shared" si="646"/>
        <v>0</v>
      </c>
      <c r="BJ3001" s="54">
        <f t="shared" si="659"/>
        <v>0</v>
      </c>
      <c r="BK3001" s="54">
        <f t="shared" si="647"/>
        <v>0</v>
      </c>
      <c r="BL3001" s="54">
        <f t="shared" si="652"/>
        <v>0</v>
      </c>
      <c r="BM3001" s="54">
        <f t="shared" si="653"/>
        <v>0</v>
      </c>
      <c r="BN3001" s="54" t="str">
        <f t="shared" si="654"/>
        <v>ne</v>
      </c>
      <c r="BO3001" s="54" t="str">
        <f t="shared" si="655"/>
        <v>ne</v>
      </c>
      <c r="BP3001" s="54" t="str">
        <f t="shared" si="655"/>
        <v>ne</v>
      </c>
      <c r="BQ3001" s="54" t="str">
        <f t="shared" si="656"/>
        <v>ne</v>
      </c>
      <c r="BR3001" s="54" t="str">
        <f t="shared" si="657"/>
        <v>ne</v>
      </c>
      <c r="BS3001" s="54" t="str">
        <f t="shared" si="648"/>
        <v>ne</v>
      </c>
    </row>
    <row r="3002" spans="2:71" x14ac:dyDescent="0.2">
      <c r="B3002" s="54" t="e">
        <f>VLOOKUP(E3002,'VPS1'!$J$10:$J$29,1,FALSE)</f>
        <v>#N/A</v>
      </c>
      <c r="C3002" s="131" t="str">
        <f t="shared" si="649"/>
        <v/>
      </c>
      <c r="D3002" s="132"/>
      <c r="E3002" s="132"/>
      <c r="F3002" s="55"/>
      <c r="G3002" s="132"/>
      <c r="H3002" s="132"/>
      <c r="I3002" s="132"/>
      <c r="J3002" s="132"/>
      <c r="K3002" s="132"/>
      <c r="L3002" s="133"/>
      <c r="M3002" s="134"/>
      <c r="N3002" s="132"/>
      <c r="O3002" s="132"/>
      <c r="P3002" s="134" t="str">
        <f t="shared" si="650"/>
        <v>nepildyti</v>
      </c>
      <c r="Q3002" s="135" t="str">
        <f t="shared" si="65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58"/>
        <v>0</v>
      </c>
      <c r="BH3002" s="54">
        <f t="shared" si="651"/>
        <v>0</v>
      </c>
      <c r="BI3002" s="54">
        <f t="shared" si="646"/>
        <v>0</v>
      </c>
      <c r="BJ3002" s="54">
        <f t="shared" si="659"/>
        <v>0</v>
      </c>
      <c r="BK3002" s="54">
        <f t="shared" si="647"/>
        <v>0</v>
      </c>
      <c r="BL3002" s="54">
        <f t="shared" si="652"/>
        <v>0</v>
      </c>
      <c r="BM3002" s="54">
        <f t="shared" si="653"/>
        <v>0</v>
      </c>
      <c r="BN3002" s="54" t="str">
        <f t="shared" si="654"/>
        <v>ne</v>
      </c>
      <c r="BO3002" s="54" t="str">
        <f t="shared" si="655"/>
        <v>ne</v>
      </c>
      <c r="BP3002" s="54" t="str">
        <f t="shared" si="655"/>
        <v>ne</v>
      </c>
      <c r="BQ3002" s="54" t="str">
        <f t="shared" si="656"/>
        <v>ne</v>
      </c>
      <c r="BR3002" s="54" t="str">
        <f t="shared" si="657"/>
        <v>ne</v>
      </c>
      <c r="BS3002" s="54" t="str">
        <f t="shared" si="648"/>
        <v>ne</v>
      </c>
    </row>
    <row r="3003" spans="2:71" x14ac:dyDescent="0.2">
      <c r="B3003" s="54" t="e">
        <f>VLOOKUP(E3003,'VPS1'!$J$10:$J$29,1,FALSE)</f>
        <v>#N/A</v>
      </c>
      <c r="C3003" s="131" t="str">
        <f t="shared" si="649"/>
        <v/>
      </c>
      <c r="D3003" s="132"/>
      <c r="E3003" s="132"/>
      <c r="F3003" s="55"/>
      <c r="G3003" s="132"/>
      <c r="H3003" s="132"/>
      <c r="I3003" s="132"/>
      <c r="J3003" s="132"/>
      <c r="K3003" s="132"/>
      <c r="L3003" s="133"/>
      <c r="M3003" s="134"/>
      <c r="N3003" s="132"/>
      <c r="O3003" s="132"/>
      <c r="P3003" s="134" t="str">
        <f t="shared" si="650"/>
        <v>nepildyti</v>
      </c>
      <c r="Q3003" s="135" t="str">
        <f t="shared" si="65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58"/>
        <v>0</v>
      </c>
      <c r="BH3003" s="54">
        <f t="shared" si="651"/>
        <v>0</v>
      </c>
      <c r="BI3003" s="54">
        <f t="shared" si="646"/>
        <v>0</v>
      </c>
      <c r="BJ3003" s="54">
        <f t="shared" si="659"/>
        <v>0</v>
      </c>
      <c r="BK3003" s="54">
        <f t="shared" si="647"/>
        <v>0</v>
      </c>
      <c r="BL3003" s="54">
        <f t="shared" si="652"/>
        <v>0</v>
      </c>
      <c r="BM3003" s="54">
        <f t="shared" si="653"/>
        <v>0</v>
      </c>
      <c r="BN3003" s="54" t="str">
        <f t="shared" si="654"/>
        <v>ne</v>
      </c>
      <c r="BO3003" s="54" t="str">
        <f t="shared" si="655"/>
        <v>ne</v>
      </c>
      <c r="BP3003" s="54" t="str">
        <f t="shared" si="655"/>
        <v>ne</v>
      </c>
      <c r="BQ3003" s="54" t="str">
        <f t="shared" si="656"/>
        <v>ne</v>
      </c>
      <c r="BR3003" s="54" t="str">
        <f t="shared" si="657"/>
        <v>ne</v>
      </c>
      <c r="BS3003" s="54" t="str">
        <f t="shared" si="648"/>
        <v>ne</v>
      </c>
    </row>
    <row r="3004" spans="2:71" x14ac:dyDescent="0.2">
      <c r="B3004" s="54" t="e">
        <f>VLOOKUP(E3004,'VPS1'!$J$10:$J$29,1,FALSE)</f>
        <v>#N/A</v>
      </c>
      <c r="C3004" s="131" t="str">
        <f t="shared" si="649"/>
        <v/>
      </c>
      <c r="D3004" s="132"/>
      <c r="E3004" s="132"/>
      <c r="F3004" s="55"/>
      <c r="G3004" s="132"/>
      <c r="H3004" s="132"/>
      <c r="I3004" s="132"/>
      <c r="J3004" s="132"/>
      <c r="K3004" s="132"/>
      <c r="L3004" s="133"/>
      <c r="M3004" s="134"/>
      <c r="N3004" s="132"/>
      <c r="O3004" s="132"/>
      <c r="P3004" s="134" t="str">
        <f t="shared" si="650"/>
        <v>nepildyti</v>
      </c>
      <c r="Q3004" s="135" t="str">
        <f t="shared" si="65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58"/>
        <v>0</v>
      </c>
      <c r="BH3004" s="54">
        <f t="shared" si="651"/>
        <v>0</v>
      </c>
      <c r="BI3004" s="54">
        <f t="shared" si="646"/>
        <v>0</v>
      </c>
      <c r="BJ3004" s="54">
        <f t="shared" si="659"/>
        <v>0</v>
      </c>
      <c r="BK3004" s="54">
        <f t="shared" si="647"/>
        <v>0</v>
      </c>
      <c r="BL3004" s="54">
        <f t="shared" si="652"/>
        <v>0</v>
      </c>
      <c r="BM3004" s="54">
        <f t="shared" si="653"/>
        <v>0</v>
      </c>
      <c r="BN3004" s="54" t="str">
        <f t="shared" si="654"/>
        <v>ne</v>
      </c>
      <c r="BO3004" s="54" t="str">
        <f t="shared" si="655"/>
        <v>ne</v>
      </c>
      <c r="BP3004" s="54" t="str">
        <f t="shared" si="655"/>
        <v>ne</v>
      </c>
      <c r="BQ3004" s="54" t="str">
        <f t="shared" si="656"/>
        <v>ne</v>
      </c>
      <c r="BR3004" s="54" t="str">
        <f t="shared" si="657"/>
        <v>ne</v>
      </c>
      <c r="BS3004" s="54" t="str">
        <f t="shared" si="648"/>
        <v>ne</v>
      </c>
    </row>
    <row r="3005" spans="2:71" x14ac:dyDescent="0.2">
      <c r="B3005" s="54" t="e">
        <f>VLOOKUP(E3005,'VPS1'!$J$10:$J$29,1,FALSE)</f>
        <v>#N/A</v>
      </c>
      <c r="C3005" s="131" t="str">
        <f t="shared" si="649"/>
        <v/>
      </c>
      <c r="D3005" s="132"/>
      <c r="E3005" s="132"/>
      <c r="F3005" s="55"/>
      <c r="G3005" s="132"/>
      <c r="H3005" s="132"/>
      <c r="I3005" s="132"/>
      <c r="J3005" s="132"/>
      <c r="K3005" s="132"/>
      <c r="L3005" s="133"/>
      <c r="M3005" s="134"/>
      <c r="N3005" s="132"/>
      <c r="O3005" s="132"/>
      <c r="P3005" s="134" t="str">
        <f t="shared" si="650"/>
        <v>nepildyti</v>
      </c>
      <c r="Q3005" s="135" t="str">
        <f t="shared" si="65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58"/>
        <v>0</v>
      </c>
      <c r="BH3005" s="54">
        <f t="shared" si="651"/>
        <v>0</v>
      </c>
      <c r="BI3005" s="54">
        <f t="shared" si="646"/>
        <v>0</v>
      </c>
      <c r="BJ3005" s="54">
        <f t="shared" si="659"/>
        <v>0</v>
      </c>
      <c r="BK3005" s="54">
        <f t="shared" si="647"/>
        <v>0</v>
      </c>
      <c r="BL3005" s="54">
        <f t="shared" si="652"/>
        <v>0</v>
      </c>
      <c r="BM3005" s="54">
        <f t="shared" si="653"/>
        <v>0</v>
      </c>
      <c r="BN3005" s="54" t="str">
        <f t="shared" si="654"/>
        <v>ne</v>
      </c>
      <c r="BO3005" s="54" t="str">
        <f t="shared" si="655"/>
        <v>ne</v>
      </c>
      <c r="BP3005" s="54" t="str">
        <f t="shared" si="655"/>
        <v>ne</v>
      </c>
      <c r="BQ3005" s="54" t="str">
        <f t="shared" si="656"/>
        <v>ne</v>
      </c>
      <c r="BR3005" s="54" t="str">
        <f t="shared" si="657"/>
        <v>ne</v>
      </c>
      <c r="BS3005" s="54" t="str">
        <f t="shared" si="648"/>
        <v>ne</v>
      </c>
    </row>
    <row r="3006" spans="2:71" x14ac:dyDescent="0.2">
      <c r="B3006" s="54" t="e">
        <f>VLOOKUP(E3006,'VPS1'!$J$10:$J$29,1,FALSE)</f>
        <v>#N/A</v>
      </c>
      <c r="C3006" s="131" t="str">
        <f t="shared" si="649"/>
        <v/>
      </c>
      <c r="D3006" s="132"/>
      <c r="E3006" s="132"/>
      <c r="F3006" s="55"/>
      <c r="G3006" s="132"/>
      <c r="H3006" s="132"/>
      <c r="I3006" s="132"/>
      <c r="J3006" s="132"/>
      <c r="K3006" s="132"/>
      <c r="L3006" s="133"/>
      <c r="M3006" s="134"/>
      <c r="N3006" s="132"/>
      <c r="O3006" s="132"/>
      <c r="P3006" s="134" t="str">
        <f t="shared" si="650"/>
        <v>nepildyti</v>
      </c>
      <c r="Q3006" s="135" t="str">
        <f t="shared" si="65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58"/>
        <v>0</v>
      </c>
      <c r="BH3006" s="54">
        <f t="shared" si="651"/>
        <v>0</v>
      </c>
      <c r="BI3006" s="54">
        <f t="shared" si="646"/>
        <v>0</v>
      </c>
      <c r="BJ3006" s="54">
        <f t="shared" si="659"/>
        <v>0</v>
      </c>
      <c r="BK3006" s="54">
        <f t="shared" si="647"/>
        <v>0</v>
      </c>
      <c r="BL3006" s="54">
        <f t="shared" si="652"/>
        <v>0</v>
      </c>
      <c r="BM3006" s="54">
        <f t="shared" si="653"/>
        <v>0</v>
      </c>
      <c r="BN3006" s="54" t="str">
        <f t="shared" si="654"/>
        <v>ne</v>
      </c>
      <c r="BO3006" s="54" t="str">
        <f t="shared" si="655"/>
        <v>ne</v>
      </c>
      <c r="BP3006" s="54" t="str">
        <f t="shared" si="655"/>
        <v>ne</v>
      </c>
      <c r="BQ3006" s="54" t="str">
        <f t="shared" si="656"/>
        <v>ne</v>
      </c>
      <c r="BR3006" s="54" t="str">
        <f t="shared" si="657"/>
        <v>ne</v>
      </c>
      <c r="BS3006" s="54" t="str">
        <f t="shared" si="648"/>
        <v>ne</v>
      </c>
    </row>
    <row r="3007" spans="2:71" x14ac:dyDescent="0.2">
      <c r="B3007" s="54" t="e">
        <f>VLOOKUP(E3007,'VPS1'!$J$10:$J$29,1,FALSE)</f>
        <v>#N/A</v>
      </c>
      <c r="C3007" s="131" t="str">
        <f t="shared" si="649"/>
        <v/>
      </c>
      <c r="D3007" s="132"/>
      <c r="E3007" s="132"/>
      <c r="F3007" s="55"/>
      <c r="G3007" s="132"/>
      <c r="H3007" s="132"/>
      <c r="I3007" s="132"/>
      <c r="J3007" s="132"/>
      <c r="K3007" s="132"/>
      <c r="L3007" s="133"/>
      <c r="M3007" s="134"/>
      <c r="N3007" s="132"/>
      <c r="O3007" s="132"/>
      <c r="P3007" s="134" t="str">
        <f t="shared" si="650"/>
        <v>nepildyti</v>
      </c>
      <c r="Q3007" s="135" t="str">
        <f t="shared" si="65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58"/>
        <v>0</v>
      </c>
      <c r="BH3007" s="54">
        <f t="shared" si="651"/>
        <v>0</v>
      </c>
      <c r="BI3007" s="54">
        <f t="shared" si="646"/>
        <v>0</v>
      </c>
      <c r="BJ3007" s="54">
        <f t="shared" si="659"/>
        <v>0</v>
      </c>
      <c r="BK3007" s="54">
        <f t="shared" si="647"/>
        <v>0</v>
      </c>
      <c r="BL3007" s="54">
        <f t="shared" si="652"/>
        <v>0</v>
      </c>
      <c r="BM3007" s="54">
        <f t="shared" si="653"/>
        <v>0</v>
      </c>
      <c r="BN3007" s="54" t="str">
        <f t="shared" si="654"/>
        <v>ne</v>
      </c>
      <c r="BO3007" s="54" t="str">
        <f t="shared" si="655"/>
        <v>ne</v>
      </c>
      <c r="BP3007" s="54" t="str">
        <f t="shared" si="655"/>
        <v>ne</v>
      </c>
      <c r="BQ3007" s="54" t="str">
        <f t="shared" si="656"/>
        <v>ne</v>
      </c>
      <c r="BR3007" s="54" t="str">
        <f t="shared" si="657"/>
        <v>ne</v>
      </c>
      <c r="BS3007" s="54" t="str">
        <f t="shared" si="648"/>
        <v>ne</v>
      </c>
    </row>
    <row r="3008" spans="2:71" x14ac:dyDescent="0.2">
      <c r="B3008" s="54" t="e">
        <f>VLOOKUP(E3008,'VPS1'!$J$10:$J$29,1,FALSE)</f>
        <v>#N/A</v>
      </c>
      <c r="C3008" s="131" t="str">
        <f t="shared" si="649"/>
        <v/>
      </c>
      <c r="D3008" s="132"/>
      <c r="E3008" s="132"/>
      <c r="F3008" s="55"/>
      <c r="G3008" s="132"/>
      <c r="H3008" s="132"/>
      <c r="I3008" s="132"/>
      <c r="J3008" s="132"/>
      <c r="K3008" s="132"/>
      <c r="L3008" s="133"/>
      <c r="M3008" s="134"/>
      <c r="N3008" s="132"/>
      <c r="O3008" s="132"/>
      <c r="P3008" s="134" t="str">
        <f t="shared" si="650"/>
        <v>nepildyti</v>
      </c>
      <c r="Q3008" s="135" t="str">
        <f t="shared" si="65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58"/>
        <v>0</v>
      </c>
      <c r="BH3008" s="54">
        <f t="shared" si="651"/>
        <v>0</v>
      </c>
      <c r="BI3008" s="54">
        <f t="shared" si="646"/>
        <v>0</v>
      </c>
      <c r="BJ3008" s="54">
        <f t="shared" si="659"/>
        <v>0</v>
      </c>
      <c r="BK3008" s="54">
        <f t="shared" si="647"/>
        <v>0</v>
      </c>
      <c r="BL3008" s="54">
        <f t="shared" si="652"/>
        <v>0</v>
      </c>
      <c r="BM3008" s="54">
        <f t="shared" si="653"/>
        <v>0</v>
      </c>
      <c r="BN3008" s="54" t="str">
        <f t="shared" si="654"/>
        <v>ne</v>
      </c>
      <c r="BO3008" s="54" t="str">
        <f t="shared" si="655"/>
        <v>ne</v>
      </c>
      <c r="BP3008" s="54" t="str">
        <f t="shared" si="655"/>
        <v>ne</v>
      </c>
      <c r="BQ3008" s="54" t="str">
        <f t="shared" si="656"/>
        <v>ne</v>
      </c>
      <c r="BR3008" s="54" t="str">
        <f t="shared" si="657"/>
        <v>ne</v>
      </c>
      <c r="BS3008" s="54" t="str">
        <f t="shared" si="648"/>
        <v>ne</v>
      </c>
    </row>
    <row r="3009" spans="2:71" x14ac:dyDescent="0.2">
      <c r="B3009" s="54" t="e">
        <f>VLOOKUP(E3009,'VPS1'!$J$10:$J$29,1,FALSE)</f>
        <v>#N/A</v>
      </c>
      <c r="C3009" s="131" t="str">
        <f t="shared" si="649"/>
        <v/>
      </c>
      <c r="D3009" s="132"/>
      <c r="E3009" s="132"/>
      <c r="F3009" s="55"/>
      <c r="G3009" s="132"/>
      <c r="H3009" s="132"/>
      <c r="I3009" s="132"/>
      <c r="J3009" s="132"/>
      <c r="K3009" s="132"/>
      <c r="L3009" s="133"/>
      <c r="M3009" s="134"/>
      <c r="N3009" s="132"/>
      <c r="O3009" s="132"/>
      <c r="P3009" s="134" t="str">
        <f t="shared" si="650"/>
        <v>nepildyti</v>
      </c>
      <c r="Q3009" s="135" t="str">
        <f t="shared" si="65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58"/>
        <v>0</v>
      </c>
      <c r="BH3009" s="54">
        <f t="shared" si="651"/>
        <v>0</v>
      </c>
      <c r="BI3009" s="54">
        <f t="shared" si="646"/>
        <v>0</v>
      </c>
      <c r="BJ3009" s="54">
        <f t="shared" si="659"/>
        <v>0</v>
      </c>
      <c r="BK3009" s="54">
        <f t="shared" si="647"/>
        <v>0</v>
      </c>
      <c r="BL3009" s="54">
        <f t="shared" si="652"/>
        <v>0</v>
      </c>
      <c r="BM3009" s="54">
        <f t="shared" si="653"/>
        <v>0</v>
      </c>
      <c r="BN3009" s="54" t="str">
        <f t="shared" si="654"/>
        <v>ne</v>
      </c>
      <c r="BO3009" s="54" t="str">
        <f t="shared" si="655"/>
        <v>ne</v>
      </c>
      <c r="BP3009" s="54" t="str">
        <f t="shared" si="655"/>
        <v>ne</v>
      </c>
      <c r="BQ3009" s="54" t="str">
        <f t="shared" si="656"/>
        <v>ne</v>
      </c>
      <c r="BR3009" s="54" t="str">
        <f t="shared" si="657"/>
        <v>ne</v>
      </c>
      <c r="BS3009" s="54" t="str">
        <f t="shared" si="648"/>
        <v>ne</v>
      </c>
    </row>
    <row r="3010" spans="2:71" x14ac:dyDescent="0.2">
      <c r="B3010" s="54" t="e">
        <f>VLOOKUP(E3010,'VPS1'!$J$10:$J$29,1,FALSE)</f>
        <v>#N/A</v>
      </c>
      <c r="C3010" s="131" t="str">
        <f t="shared" si="649"/>
        <v/>
      </c>
      <c r="D3010" s="132"/>
      <c r="E3010" s="132"/>
      <c r="F3010" s="55"/>
      <c r="G3010" s="132"/>
      <c r="H3010" s="132"/>
      <c r="I3010" s="132"/>
      <c r="J3010" s="132"/>
      <c r="K3010" s="132"/>
      <c r="L3010" s="133"/>
      <c r="M3010" s="134"/>
      <c r="N3010" s="132"/>
      <c r="O3010" s="132"/>
      <c r="P3010" s="134" t="str">
        <f t="shared" si="650"/>
        <v>nepildyti</v>
      </c>
      <c r="Q3010" s="135" t="str">
        <f t="shared" si="65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58"/>
        <v>0</v>
      </c>
      <c r="BH3010" s="54">
        <f t="shared" si="651"/>
        <v>0</v>
      </c>
      <c r="BI3010" s="54">
        <f t="shared" si="646"/>
        <v>0</v>
      </c>
      <c r="BJ3010" s="54">
        <f t="shared" si="659"/>
        <v>0</v>
      </c>
      <c r="BK3010" s="54">
        <f t="shared" si="647"/>
        <v>0</v>
      </c>
      <c r="BL3010" s="54">
        <f t="shared" si="652"/>
        <v>0</v>
      </c>
      <c r="BM3010" s="54">
        <f t="shared" si="653"/>
        <v>0</v>
      </c>
      <c r="BN3010" s="54" t="str">
        <f t="shared" si="654"/>
        <v>ne</v>
      </c>
      <c r="BO3010" s="54" t="str">
        <f t="shared" si="655"/>
        <v>ne</v>
      </c>
      <c r="BP3010" s="54" t="str">
        <f t="shared" si="655"/>
        <v>ne</v>
      </c>
      <c r="BQ3010" s="54" t="str">
        <f t="shared" si="656"/>
        <v>ne</v>
      </c>
      <c r="BR3010" s="54" t="str">
        <f t="shared" si="657"/>
        <v>ne</v>
      </c>
      <c r="BS3010" s="54" t="str">
        <f t="shared" si="648"/>
        <v>ne</v>
      </c>
    </row>
    <row r="3011" spans="2:71" x14ac:dyDescent="0.2">
      <c r="B3011" s="54" t="e">
        <f>VLOOKUP(E3011,'VPS1'!$J$10:$J$29,1,FALSE)</f>
        <v>#N/A</v>
      </c>
      <c r="C3011" s="131" t="str">
        <f t="shared" si="649"/>
        <v/>
      </c>
      <c r="D3011" s="132"/>
      <c r="E3011" s="132"/>
      <c r="F3011" s="55"/>
      <c r="G3011" s="132"/>
      <c r="H3011" s="132"/>
      <c r="I3011" s="132"/>
      <c r="J3011" s="132"/>
      <c r="K3011" s="132"/>
      <c r="L3011" s="133"/>
      <c r="M3011" s="134"/>
      <c r="N3011" s="132"/>
      <c r="O3011" s="132"/>
      <c r="P3011" s="134" t="str">
        <f t="shared" si="650"/>
        <v>nepildyti</v>
      </c>
      <c r="Q3011" s="135" t="str">
        <f t="shared" si="65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58"/>
        <v>0</v>
      </c>
      <c r="BH3011" s="54">
        <f t="shared" si="651"/>
        <v>0</v>
      </c>
      <c r="BI3011" s="54">
        <f t="shared" si="646"/>
        <v>0</v>
      </c>
      <c r="BJ3011" s="54">
        <f t="shared" si="659"/>
        <v>0</v>
      </c>
      <c r="BK3011" s="54">
        <f t="shared" si="647"/>
        <v>0</v>
      </c>
      <c r="BL3011" s="54">
        <f t="shared" si="652"/>
        <v>0</v>
      </c>
      <c r="BM3011" s="54">
        <f t="shared" si="653"/>
        <v>0</v>
      </c>
      <c r="BN3011" s="54" t="str">
        <f t="shared" si="654"/>
        <v>ne</v>
      </c>
      <c r="BO3011" s="54" t="str">
        <f t="shared" si="655"/>
        <v>ne</v>
      </c>
      <c r="BP3011" s="54" t="str">
        <f t="shared" si="655"/>
        <v>ne</v>
      </c>
      <c r="BQ3011" s="54" t="str">
        <f t="shared" si="656"/>
        <v>ne</v>
      </c>
      <c r="BR3011" s="54" t="str">
        <f t="shared" si="657"/>
        <v>ne</v>
      </c>
      <c r="BS3011" s="54" t="str">
        <f t="shared" si="648"/>
        <v>ne</v>
      </c>
    </row>
    <row r="3012" spans="2:71" x14ac:dyDescent="0.2">
      <c r="B3012" s="54" t="e">
        <f>VLOOKUP(E3012,'VPS1'!$J$10:$J$29,1,FALSE)</f>
        <v>#N/A</v>
      </c>
      <c r="C3012" s="131" t="str">
        <f t="shared" si="649"/>
        <v/>
      </c>
      <c r="D3012" s="132"/>
      <c r="E3012" s="132"/>
      <c r="F3012" s="55"/>
      <c r="G3012" s="132"/>
      <c r="H3012" s="132"/>
      <c r="I3012" s="132"/>
      <c r="J3012" s="132"/>
      <c r="K3012" s="132"/>
      <c r="L3012" s="133"/>
      <c r="M3012" s="134"/>
      <c r="N3012" s="132"/>
      <c r="O3012" s="132"/>
      <c r="P3012" s="134" t="str">
        <f t="shared" si="650"/>
        <v>nepildyti</v>
      </c>
      <c r="Q3012" s="135" t="str">
        <f t="shared" si="65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58"/>
        <v>0</v>
      </c>
      <c r="BH3012" s="54">
        <f t="shared" si="651"/>
        <v>0</v>
      </c>
      <c r="BI3012" s="54">
        <f t="shared" si="646"/>
        <v>0</v>
      </c>
      <c r="BJ3012" s="54">
        <f t="shared" si="659"/>
        <v>0</v>
      </c>
      <c r="BK3012" s="54">
        <f t="shared" si="647"/>
        <v>0</v>
      </c>
      <c r="BL3012" s="54">
        <f t="shared" si="652"/>
        <v>0</v>
      </c>
      <c r="BM3012" s="54">
        <f t="shared" si="653"/>
        <v>0</v>
      </c>
      <c r="BN3012" s="54" t="str">
        <f t="shared" si="654"/>
        <v>ne</v>
      </c>
      <c r="BO3012" s="54" t="str">
        <f t="shared" si="655"/>
        <v>ne</v>
      </c>
      <c r="BP3012" s="54" t="str">
        <f t="shared" si="655"/>
        <v>ne</v>
      </c>
      <c r="BQ3012" s="54" t="str">
        <f t="shared" si="656"/>
        <v>ne</v>
      </c>
      <c r="BR3012" s="54" t="str">
        <f t="shared" si="657"/>
        <v>ne</v>
      </c>
      <c r="BS3012" s="54" t="str">
        <f t="shared" si="648"/>
        <v>ne</v>
      </c>
    </row>
    <row r="3013" spans="2:71" x14ac:dyDescent="0.2">
      <c r="B3013" s="54" t="e">
        <f>VLOOKUP(E3013,'VPS1'!$J$10:$J$29,1,FALSE)</f>
        <v>#N/A</v>
      </c>
      <c r="C3013" s="131" t="str">
        <f t="shared" si="649"/>
        <v/>
      </c>
      <c r="D3013" s="132"/>
      <c r="E3013" s="132"/>
      <c r="F3013" s="55"/>
      <c r="G3013" s="132"/>
      <c r="H3013" s="132"/>
      <c r="I3013" s="132"/>
      <c r="J3013" s="132"/>
      <c r="K3013" s="132"/>
      <c r="L3013" s="133"/>
      <c r="M3013" s="134"/>
      <c r="N3013" s="132"/>
      <c r="O3013" s="132"/>
      <c r="P3013" s="134" t="str">
        <f t="shared" si="650"/>
        <v>nepildyti</v>
      </c>
      <c r="Q3013" s="135" t="str">
        <f t="shared" si="65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58"/>
        <v>0</v>
      </c>
      <c r="BH3013" s="54">
        <f t="shared" si="651"/>
        <v>0</v>
      </c>
      <c r="BI3013" s="54">
        <f t="shared" si="646"/>
        <v>0</v>
      </c>
      <c r="BJ3013" s="54">
        <f t="shared" si="659"/>
        <v>0</v>
      </c>
      <c r="BK3013" s="54">
        <f t="shared" si="647"/>
        <v>0</v>
      </c>
      <c r="BL3013" s="54">
        <f t="shared" si="652"/>
        <v>0</v>
      </c>
      <c r="BM3013" s="54">
        <f t="shared" si="653"/>
        <v>0</v>
      </c>
      <c r="BN3013" s="54" t="str">
        <f t="shared" si="654"/>
        <v>ne</v>
      </c>
      <c r="BO3013" s="54" t="str">
        <f t="shared" si="655"/>
        <v>ne</v>
      </c>
      <c r="BP3013" s="54" t="str">
        <f t="shared" si="655"/>
        <v>ne</v>
      </c>
      <c r="BQ3013" s="54" t="str">
        <f t="shared" si="656"/>
        <v>ne</v>
      </c>
      <c r="BR3013" s="54" t="str">
        <f t="shared" si="657"/>
        <v>ne</v>
      </c>
      <c r="BS3013" s="54" t="str">
        <f t="shared" si="648"/>
        <v>ne</v>
      </c>
    </row>
    <row r="3014" spans="2:71" x14ac:dyDescent="0.2">
      <c r="B3014" s="54" t="e">
        <f>VLOOKUP(E3014,'VPS1'!$J$10:$J$29,1,FALSE)</f>
        <v>#N/A</v>
      </c>
      <c r="C3014" s="131" t="str">
        <f t="shared" si="649"/>
        <v/>
      </c>
      <c r="D3014" s="132"/>
      <c r="E3014" s="132"/>
      <c r="F3014" s="55"/>
      <c r="G3014" s="132"/>
      <c r="H3014" s="132"/>
      <c r="I3014" s="132"/>
      <c r="J3014" s="132"/>
      <c r="K3014" s="132"/>
      <c r="L3014" s="133"/>
      <c r="M3014" s="134"/>
      <c r="N3014" s="132"/>
      <c r="O3014" s="132"/>
      <c r="P3014" s="134" t="str">
        <f t="shared" si="650"/>
        <v>nepildyti</v>
      </c>
      <c r="Q3014" s="135" t="str">
        <f t="shared" si="65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58"/>
        <v>0</v>
      </c>
      <c r="BH3014" s="54">
        <f t="shared" si="651"/>
        <v>0</v>
      </c>
      <c r="BI3014" s="54">
        <f t="shared" si="646"/>
        <v>0</v>
      </c>
      <c r="BJ3014" s="54">
        <f t="shared" si="659"/>
        <v>0</v>
      </c>
      <c r="BK3014" s="54">
        <f t="shared" si="647"/>
        <v>0</v>
      </c>
      <c r="BL3014" s="54">
        <f t="shared" si="652"/>
        <v>0</v>
      </c>
      <c r="BM3014" s="54">
        <f t="shared" si="653"/>
        <v>0</v>
      </c>
      <c r="BN3014" s="54" t="str">
        <f t="shared" si="654"/>
        <v>ne</v>
      </c>
      <c r="BO3014" s="54" t="str">
        <f t="shared" si="655"/>
        <v>ne</v>
      </c>
      <c r="BP3014" s="54" t="str">
        <f t="shared" si="655"/>
        <v>ne</v>
      </c>
      <c r="BQ3014" s="54" t="str">
        <f t="shared" si="656"/>
        <v>ne</v>
      </c>
      <c r="BR3014" s="54" t="str">
        <f t="shared" si="657"/>
        <v>ne</v>
      </c>
      <c r="BS3014" s="54" t="str">
        <f t="shared" si="648"/>
        <v>ne</v>
      </c>
    </row>
    <row r="3015" spans="2:71" x14ac:dyDescent="0.2">
      <c r="B3015" s="54" t="e">
        <f>VLOOKUP(E3015,'VPS1'!$J$10:$J$29,1,FALSE)</f>
        <v>#N/A</v>
      </c>
      <c r="C3015" s="131" t="str">
        <f t="shared" si="649"/>
        <v/>
      </c>
      <c r="D3015" s="132"/>
      <c r="E3015" s="132"/>
      <c r="F3015" s="55"/>
      <c r="G3015" s="132"/>
      <c r="H3015" s="132"/>
      <c r="I3015" s="132"/>
      <c r="J3015" s="132"/>
      <c r="K3015" s="132"/>
      <c r="L3015" s="133"/>
      <c r="M3015" s="134"/>
      <c r="N3015" s="132"/>
      <c r="O3015" s="132"/>
      <c r="P3015" s="134" t="str">
        <f t="shared" si="650"/>
        <v>nepildyti</v>
      </c>
      <c r="Q3015" s="135" t="str">
        <f t="shared" si="650"/>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58"/>
        <v>0</v>
      </c>
      <c r="BH3015" s="54">
        <f t="shared" si="651"/>
        <v>0</v>
      </c>
      <c r="BI3015" s="54">
        <f t="shared" si="646"/>
        <v>0</v>
      </c>
      <c r="BJ3015" s="54">
        <f t="shared" si="659"/>
        <v>0</v>
      </c>
      <c r="BK3015" s="54">
        <f t="shared" si="647"/>
        <v>0</v>
      </c>
      <c r="BL3015" s="54">
        <f t="shared" si="652"/>
        <v>0</v>
      </c>
      <c r="BM3015" s="54">
        <f t="shared" si="653"/>
        <v>0</v>
      </c>
      <c r="BN3015" s="54" t="str">
        <f t="shared" si="654"/>
        <v>ne</v>
      </c>
      <c r="BO3015" s="54" t="str">
        <f t="shared" si="655"/>
        <v>ne</v>
      </c>
      <c r="BP3015" s="54" t="str">
        <f t="shared" si="655"/>
        <v>ne</v>
      </c>
      <c r="BQ3015" s="54" t="str">
        <f t="shared" si="656"/>
        <v>ne</v>
      </c>
      <c r="BR3015" s="54" t="str">
        <f t="shared" si="657"/>
        <v>ne</v>
      </c>
      <c r="BS3015" s="54" t="str">
        <f t="shared" si="648"/>
        <v>ne</v>
      </c>
    </row>
    <row r="3016" spans="2:71" x14ac:dyDescent="0.2">
      <c r="B3016" s="54" t="e">
        <f>VLOOKUP(E3016,'VPS1'!$J$10:$J$29,1,FALSE)</f>
        <v>#N/A</v>
      </c>
      <c r="C3016" s="131" t="str">
        <f t="shared" si="649"/>
        <v/>
      </c>
      <c r="D3016" s="132"/>
      <c r="E3016" s="132"/>
      <c r="F3016" s="55"/>
      <c r="G3016" s="132"/>
      <c r="H3016" s="132"/>
      <c r="I3016" s="132"/>
      <c r="J3016" s="132"/>
      <c r="K3016" s="132"/>
      <c r="L3016" s="133"/>
      <c r="M3016" s="134"/>
      <c r="N3016" s="132"/>
      <c r="O3016" s="132"/>
      <c r="P3016" s="134" t="str">
        <f t="shared" si="650"/>
        <v>nepildyti</v>
      </c>
      <c r="Q3016" s="135" t="str">
        <f t="shared" si="650"/>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58"/>
        <v>0</v>
      </c>
      <c r="BH3016" s="54">
        <f t="shared" si="651"/>
        <v>0</v>
      </c>
      <c r="BI3016" s="54">
        <f t="shared" si="646"/>
        <v>0</v>
      </c>
      <c r="BJ3016" s="54">
        <f t="shared" si="659"/>
        <v>0</v>
      </c>
      <c r="BK3016" s="54">
        <f t="shared" si="647"/>
        <v>0</v>
      </c>
      <c r="BL3016" s="54">
        <f t="shared" si="652"/>
        <v>0</v>
      </c>
      <c r="BM3016" s="54">
        <f t="shared" si="653"/>
        <v>0</v>
      </c>
      <c r="BN3016" s="54" t="str">
        <f t="shared" si="654"/>
        <v>ne</v>
      </c>
      <c r="BO3016" s="54" t="str">
        <f t="shared" si="655"/>
        <v>ne</v>
      </c>
      <c r="BP3016" s="54" t="str">
        <f t="shared" si="655"/>
        <v>ne</v>
      </c>
      <c r="BQ3016" s="54" t="str">
        <f t="shared" si="656"/>
        <v>ne</v>
      </c>
      <c r="BR3016" s="54" t="str">
        <f t="shared" si="657"/>
        <v>ne</v>
      </c>
      <c r="BS3016" s="54" t="str">
        <f t="shared" si="648"/>
        <v>ne</v>
      </c>
    </row>
    <row r="3017" spans="2:71" x14ac:dyDescent="0.2">
      <c r="B3017" s="54" t="e">
        <f>VLOOKUP(E3017,'VPS1'!$J$10:$J$29,1,FALSE)</f>
        <v>#N/A</v>
      </c>
      <c r="C3017" s="131" t="str">
        <f t="shared" si="649"/>
        <v/>
      </c>
      <c r="D3017" s="132"/>
      <c r="E3017" s="132"/>
      <c r="F3017" s="55"/>
      <c r="G3017" s="132"/>
      <c r="H3017" s="132"/>
      <c r="I3017" s="132"/>
      <c r="J3017" s="132"/>
      <c r="K3017" s="132"/>
      <c r="L3017" s="133"/>
      <c r="M3017" s="134"/>
      <c r="N3017" s="132"/>
      <c r="O3017" s="132"/>
      <c r="P3017" s="134" t="str">
        <f t="shared" si="650"/>
        <v>nepildyti</v>
      </c>
      <c r="Q3017" s="135" t="str">
        <f t="shared" si="650"/>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58"/>
        <v>0</v>
      </c>
      <c r="BH3017" s="54">
        <f t="shared" si="651"/>
        <v>0</v>
      </c>
      <c r="BI3017" s="54">
        <f t="shared" si="646"/>
        <v>0</v>
      </c>
      <c r="BJ3017" s="54">
        <f t="shared" si="659"/>
        <v>0</v>
      </c>
      <c r="BK3017" s="54">
        <f t="shared" si="647"/>
        <v>0</v>
      </c>
      <c r="BL3017" s="54">
        <f t="shared" si="652"/>
        <v>0</v>
      </c>
      <c r="BM3017" s="54">
        <f t="shared" si="653"/>
        <v>0</v>
      </c>
      <c r="BN3017" s="54" t="str">
        <f t="shared" si="654"/>
        <v>ne</v>
      </c>
      <c r="BO3017" s="54" t="str">
        <f t="shared" si="655"/>
        <v>ne</v>
      </c>
      <c r="BP3017" s="54" t="str">
        <f t="shared" si="655"/>
        <v>ne</v>
      </c>
      <c r="BQ3017" s="54" t="str">
        <f t="shared" si="656"/>
        <v>ne</v>
      </c>
      <c r="BR3017" s="54" t="str">
        <f t="shared" si="657"/>
        <v>ne</v>
      </c>
      <c r="BS3017" s="54" t="str">
        <f t="shared" si="648"/>
        <v>ne</v>
      </c>
    </row>
    <row r="3018" spans="2:71" x14ac:dyDescent="0.2">
      <c r="B3018" s="54" t="e">
        <f>VLOOKUP(E3018,'VPS1'!$J$10:$J$29,1,FALSE)</f>
        <v>#N/A</v>
      </c>
      <c r="C3018" s="131" t="str">
        <f t="shared" si="649"/>
        <v/>
      </c>
      <c r="D3018" s="132"/>
      <c r="E3018" s="132"/>
      <c r="F3018" s="55"/>
      <c r="G3018" s="132"/>
      <c r="H3018" s="132"/>
      <c r="I3018" s="132"/>
      <c r="J3018" s="132"/>
      <c r="K3018" s="132"/>
      <c r="L3018" s="133"/>
      <c r="M3018" s="134"/>
      <c r="N3018" s="132"/>
      <c r="O3018" s="132"/>
      <c r="P3018" s="134" t="str">
        <f t="shared" si="650"/>
        <v>nepildyti</v>
      </c>
      <c r="Q3018" s="135" t="str">
        <f t="shared" si="650"/>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58"/>
        <v>0</v>
      </c>
      <c r="BH3018" s="54">
        <f t="shared" si="651"/>
        <v>0</v>
      </c>
      <c r="BI3018" s="54">
        <f t="shared" ref="BI3018:BI3081" si="660">IF($AH3018&gt;0,YEAR($AH3018),)</f>
        <v>0</v>
      </c>
      <c r="BJ3018" s="54">
        <f t="shared" si="659"/>
        <v>0</v>
      </c>
      <c r="BK3018" s="54">
        <f t="shared" ref="BK3018:BK3081" si="661">IF($AJ3018&gt;0,YEAR($AJ3018),)</f>
        <v>0</v>
      </c>
      <c r="BL3018" s="54">
        <f t="shared" si="652"/>
        <v>0</v>
      </c>
      <c r="BM3018" s="54">
        <f t="shared" si="653"/>
        <v>0</v>
      </c>
      <c r="BN3018" s="54" t="str">
        <f t="shared" si="654"/>
        <v>ne</v>
      </c>
      <c r="BO3018" s="54" t="str">
        <f t="shared" si="655"/>
        <v>ne</v>
      </c>
      <c r="BP3018" s="54" t="str">
        <f t="shared" si="655"/>
        <v>ne</v>
      </c>
      <c r="BQ3018" s="54" t="str">
        <f t="shared" si="656"/>
        <v>ne</v>
      </c>
      <c r="BR3018" s="54" t="str">
        <f t="shared" si="657"/>
        <v>ne</v>
      </c>
      <c r="BS3018" s="54" t="str">
        <f t="shared" ref="BS3018:BS3081" si="662">IF(BK3018&gt;0,"taip","ne")</f>
        <v>ne</v>
      </c>
    </row>
    <row r="3019" spans="2:71" x14ac:dyDescent="0.2">
      <c r="B3019" s="54" t="e">
        <f>VLOOKUP(E3019,'VPS1'!$J$10:$J$29,1,FALSE)</f>
        <v>#N/A</v>
      </c>
      <c r="C3019" s="131" t="str">
        <f t="shared" ref="C3019:C3082" si="663">LEFT(E3019,4)</f>
        <v/>
      </c>
      <c r="D3019" s="132"/>
      <c r="E3019" s="132"/>
      <c r="F3019" s="55"/>
      <c r="G3019" s="132"/>
      <c r="H3019" s="132"/>
      <c r="I3019" s="132"/>
      <c r="J3019" s="132"/>
      <c r="K3019" s="132"/>
      <c r="L3019" s="133"/>
      <c r="M3019" s="134"/>
      <c r="N3019" s="132"/>
      <c r="O3019" s="132"/>
      <c r="P3019" s="134" t="str">
        <f t="shared" ref="P3019:Q3082" si="664">IF($N3019="fizinis asmuo","užpildykite","nepildyti")</f>
        <v>nepildyti</v>
      </c>
      <c r="Q3019" s="135" t="str">
        <f t="shared" si="664"/>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58"/>
        <v>0</v>
      </c>
      <c r="BH3019" s="54">
        <f t="shared" ref="BH3019:BH3082" si="665">IF($AF3019&gt;0,YEAR($AF3019),)</f>
        <v>0</v>
      </c>
      <c r="BI3019" s="54">
        <f t="shared" si="660"/>
        <v>0</v>
      </c>
      <c r="BJ3019" s="54">
        <f t="shared" si="659"/>
        <v>0</v>
      </c>
      <c r="BK3019" s="54">
        <f t="shared" si="661"/>
        <v>0</v>
      </c>
      <c r="BL3019" s="54">
        <f t="shared" ref="BL3019:BL3082" si="666">IF($AK3019&gt;0,$AK3019,)</f>
        <v>0</v>
      </c>
      <c r="BM3019" s="54">
        <f t="shared" ref="BM3019:BM3082" si="667">IF($AL3019&gt;0,$AL3019,)</f>
        <v>0</v>
      </c>
      <c r="BN3019" s="54" t="str">
        <f t="shared" ref="BN3019:BN3082" si="668">IF(BH3019&gt;0,"taip","ne")</f>
        <v>ne</v>
      </c>
      <c r="BO3019" s="54" t="str">
        <f t="shared" ref="BO3019:BP3082" si="669">IF(BI3019&gt;0,"taip","ne")</f>
        <v>ne</v>
      </c>
      <c r="BP3019" s="54" t="str">
        <f t="shared" si="669"/>
        <v>ne</v>
      </c>
      <c r="BQ3019" s="54" t="str">
        <f t="shared" ref="BQ3019:BQ3082" si="670">IF(BL3019&gt;0,"taip","ne")</f>
        <v>ne</v>
      </c>
      <c r="BR3019" s="54" t="str">
        <f t="shared" ref="BR3019:BR3082" si="671">IF(BM3019&gt;0,"taip","ne")</f>
        <v>ne</v>
      </c>
      <c r="BS3019" s="54" t="str">
        <f t="shared" si="662"/>
        <v>ne</v>
      </c>
    </row>
    <row r="3020" spans="2:71" x14ac:dyDescent="0.2">
      <c r="B3020" s="54" t="e">
        <f>VLOOKUP(E3020,'VPS1'!$J$10:$J$29,1,FALSE)</f>
        <v>#N/A</v>
      </c>
      <c r="C3020" s="131" t="str">
        <f t="shared" si="663"/>
        <v/>
      </c>
      <c r="D3020" s="132"/>
      <c r="E3020" s="132"/>
      <c r="F3020" s="55"/>
      <c r="G3020" s="132"/>
      <c r="H3020" s="132"/>
      <c r="I3020" s="132"/>
      <c r="J3020" s="132"/>
      <c r="K3020" s="132"/>
      <c r="L3020" s="133"/>
      <c r="M3020" s="134"/>
      <c r="N3020" s="132"/>
      <c r="O3020" s="132"/>
      <c r="P3020" s="134" t="str">
        <f t="shared" si="664"/>
        <v>nepildyti</v>
      </c>
      <c r="Q3020" s="135" t="str">
        <f t="shared" si="66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58"/>
        <v>0</v>
      </c>
      <c r="BH3020" s="54">
        <f t="shared" si="665"/>
        <v>0</v>
      </c>
      <c r="BI3020" s="54">
        <f t="shared" si="660"/>
        <v>0</v>
      </c>
      <c r="BJ3020" s="54">
        <f t="shared" si="659"/>
        <v>0</v>
      </c>
      <c r="BK3020" s="54">
        <f t="shared" si="661"/>
        <v>0</v>
      </c>
      <c r="BL3020" s="54">
        <f t="shared" si="666"/>
        <v>0</v>
      </c>
      <c r="BM3020" s="54">
        <f t="shared" si="667"/>
        <v>0</v>
      </c>
      <c r="BN3020" s="54" t="str">
        <f t="shared" si="668"/>
        <v>ne</v>
      </c>
      <c r="BO3020" s="54" t="str">
        <f t="shared" si="669"/>
        <v>ne</v>
      </c>
      <c r="BP3020" s="54" t="str">
        <f t="shared" si="669"/>
        <v>ne</v>
      </c>
      <c r="BQ3020" s="54" t="str">
        <f t="shared" si="670"/>
        <v>ne</v>
      </c>
      <c r="BR3020" s="54" t="str">
        <f t="shared" si="671"/>
        <v>ne</v>
      </c>
      <c r="BS3020" s="54" t="str">
        <f t="shared" si="662"/>
        <v>ne</v>
      </c>
    </row>
    <row r="3021" spans="2:71" x14ac:dyDescent="0.2">
      <c r="B3021" s="54" t="e">
        <f>VLOOKUP(E3021,'VPS1'!$J$10:$J$29,1,FALSE)</f>
        <v>#N/A</v>
      </c>
      <c r="C3021" s="131" t="str">
        <f t="shared" si="663"/>
        <v/>
      </c>
      <c r="D3021" s="132"/>
      <c r="E3021" s="132"/>
      <c r="F3021" s="55"/>
      <c r="G3021" s="132"/>
      <c r="H3021" s="132"/>
      <c r="I3021" s="132"/>
      <c r="J3021" s="132"/>
      <c r="K3021" s="132"/>
      <c r="L3021" s="133"/>
      <c r="M3021" s="134"/>
      <c r="N3021" s="132"/>
      <c r="O3021" s="132"/>
      <c r="P3021" s="134" t="str">
        <f t="shared" si="664"/>
        <v>nepildyti</v>
      </c>
      <c r="Q3021" s="135" t="str">
        <f t="shared" si="66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58"/>
        <v>0</v>
      </c>
      <c r="BH3021" s="54">
        <f t="shared" si="665"/>
        <v>0</v>
      </c>
      <c r="BI3021" s="54">
        <f t="shared" si="660"/>
        <v>0</v>
      </c>
      <c r="BJ3021" s="54">
        <f t="shared" si="659"/>
        <v>0</v>
      </c>
      <c r="BK3021" s="54">
        <f t="shared" si="661"/>
        <v>0</v>
      </c>
      <c r="BL3021" s="54">
        <f t="shared" si="666"/>
        <v>0</v>
      </c>
      <c r="BM3021" s="54">
        <f t="shared" si="667"/>
        <v>0</v>
      </c>
      <c r="BN3021" s="54" t="str">
        <f t="shared" si="668"/>
        <v>ne</v>
      </c>
      <c r="BO3021" s="54" t="str">
        <f t="shared" si="669"/>
        <v>ne</v>
      </c>
      <c r="BP3021" s="54" t="str">
        <f t="shared" si="669"/>
        <v>ne</v>
      </c>
      <c r="BQ3021" s="54" t="str">
        <f t="shared" si="670"/>
        <v>ne</v>
      </c>
      <c r="BR3021" s="54" t="str">
        <f t="shared" si="671"/>
        <v>ne</v>
      </c>
      <c r="BS3021" s="54" t="str">
        <f t="shared" si="662"/>
        <v>ne</v>
      </c>
    </row>
    <row r="3022" spans="2:71" x14ac:dyDescent="0.2">
      <c r="B3022" s="54" t="e">
        <f>VLOOKUP(E3022,'VPS1'!$J$10:$J$29,1,FALSE)</f>
        <v>#N/A</v>
      </c>
      <c r="C3022" s="131" t="str">
        <f t="shared" si="663"/>
        <v/>
      </c>
      <c r="D3022" s="132"/>
      <c r="E3022" s="132"/>
      <c r="F3022" s="55"/>
      <c r="G3022" s="132"/>
      <c r="H3022" s="132"/>
      <c r="I3022" s="132"/>
      <c r="J3022" s="132"/>
      <c r="K3022" s="132"/>
      <c r="L3022" s="133"/>
      <c r="M3022" s="134"/>
      <c r="N3022" s="132"/>
      <c r="O3022" s="132"/>
      <c r="P3022" s="134" t="str">
        <f t="shared" si="664"/>
        <v>nepildyti</v>
      </c>
      <c r="Q3022" s="135" t="str">
        <f t="shared" si="66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58"/>
        <v>0</v>
      </c>
      <c r="BH3022" s="54">
        <f t="shared" si="665"/>
        <v>0</v>
      </c>
      <c r="BI3022" s="54">
        <f t="shared" si="660"/>
        <v>0</v>
      </c>
      <c r="BJ3022" s="54">
        <f t="shared" si="659"/>
        <v>0</v>
      </c>
      <c r="BK3022" s="54">
        <f t="shared" si="661"/>
        <v>0</v>
      </c>
      <c r="BL3022" s="54">
        <f t="shared" si="666"/>
        <v>0</v>
      </c>
      <c r="BM3022" s="54">
        <f t="shared" si="667"/>
        <v>0</v>
      </c>
      <c r="BN3022" s="54" t="str">
        <f t="shared" si="668"/>
        <v>ne</v>
      </c>
      <c r="BO3022" s="54" t="str">
        <f t="shared" si="669"/>
        <v>ne</v>
      </c>
      <c r="BP3022" s="54" t="str">
        <f t="shared" si="669"/>
        <v>ne</v>
      </c>
      <c r="BQ3022" s="54" t="str">
        <f t="shared" si="670"/>
        <v>ne</v>
      </c>
      <c r="BR3022" s="54" t="str">
        <f t="shared" si="671"/>
        <v>ne</v>
      </c>
      <c r="BS3022" s="54" t="str">
        <f t="shared" si="662"/>
        <v>ne</v>
      </c>
    </row>
    <row r="3023" spans="2:71" x14ac:dyDescent="0.2">
      <c r="B3023" s="54" t="e">
        <f>VLOOKUP(E3023,'VPS1'!$J$10:$J$29,1,FALSE)</f>
        <v>#N/A</v>
      </c>
      <c r="C3023" s="131" t="str">
        <f t="shared" si="663"/>
        <v/>
      </c>
      <c r="D3023" s="132"/>
      <c r="E3023" s="132"/>
      <c r="F3023" s="55"/>
      <c r="G3023" s="132"/>
      <c r="H3023" s="132"/>
      <c r="I3023" s="132"/>
      <c r="J3023" s="132"/>
      <c r="K3023" s="132"/>
      <c r="L3023" s="133"/>
      <c r="M3023" s="134"/>
      <c r="N3023" s="132"/>
      <c r="O3023" s="132"/>
      <c r="P3023" s="134" t="str">
        <f t="shared" si="664"/>
        <v>nepildyti</v>
      </c>
      <c r="Q3023" s="135" t="str">
        <f t="shared" si="66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58"/>
        <v>0</v>
      </c>
      <c r="BH3023" s="54">
        <f t="shared" si="665"/>
        <v>0</v>
      </c>
      <c r="BI3023" s="54">
        <f t="shared" si="660"/>
        <v>0</v>
      </c>
      <c r="BJ3023" s="54">
        <f t="shared" si="659"/>
        <v>0</v>
      </c>
      <c r="BK3023" s="54">
        <f t="shared" si="661"/>
        <v>0</v>
      </c>
      <c r="BL3023" s="54">
        <f t="shared" si="666"/>
        <v>0</v>
      </c>
      <c r="BM3023" s="54">
        <f t="shared" si="667"/>
        <v>0</v>
      </c>
      <c r="BN3023" s="54" t="str">
        <f t="shared" si="668"/>
        <v>ne</v>
      </c>
      <c r="BO3023" s="54" t="str">
        <f t="shared" si="669"/>
        <v>ne</v>
      </c>
      <c r="BP3023" s="54" t="str">
        <f t="shared" si="669"/>
        <v>ne</v>
      </c>
      <c r="BQ3023" s="54" t="str">
        <f t="shared" si="670"/>
        <v>ne</v>
      </c>
      <c r="BR3023" s="54" t="str">
        <f t="shared" si="671"/>
        <v>ne</v>
      </c>
      <c r="BS3023" s="54" t="str">
        <f t="shared" si="662"/>
        <v>ne</v>
      </c>
    </row>
    <row r="3024" spans="2:71" x14ac:dyDescent="0.2">
      <c r="B3024" s="54" t="e">
        <f>VLOOKUP(E3024,'VPS1'!$J$10:$J$29,1,FALSE)</f>
        <v>#N/A</v>
      </c>
      <c r="C3024" s="131" t="str">
        <f t="shared" si="663"/>
        <v/>
      </c>
      <c r="D3024" s="132"/>
      <c r="E3024" s="132"/>
      <c r="F3024" s="55"/>
      <c r="G3024" s="132"/>
      <c r="H3024" s="132"/>
      <c r="I3024" s="132"/>
      <c r="J3024" s="132"/>
      <c r="K3024" s="132"/>
      <c r="L3024" s="133"/>
      <c r="M3024" s="134"/>
      <c r="N3024" s="132"/>
      <c r="O3024" s="132"/>
      <c r="P3024" s="134" t="str">
        <f t="shared" si="664"/>
        <v>nepildyti</v>
      </c>
      <c r="Q3024" s="135" t="str">
        <f t="shared" si="66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58"/>
        <v>0</v>
      </c>
      <c r="BH3024" s="54">
        <f t="shared" si="665"/>
        <v>0</v>
      </c>
      <c r="BI3024" s="54">
        <f t="shared" si="660"/>
        <v>0</v>
      </c>
      <c r="BJ3024" s="54">
        <f t="shared" si="659"/>
        <v>0</v>
      </c>
      <c r="BK3024" s="54">
        <f t="shared" si="661"/>
        <v>0</v>
      </c>
      <c r="BL3024" s="54">
        <f t="shared" si="666"/>
        <v>0</v>
      </c>
      <c r="BM3024" s="54">
        <f t="shared" si="667"/>
        <v>0</v>
      </c>
      <c r="BN3024" s="54" t="str">
        <f t="shared" si="668"/>
        <v>ne</v>
      </c>
      <c r="BO3024" s="54" t="str">
        <f t="shared" si="669"/>
        <v>ne</v>
      </c>
      <c r="BP3024" s="54" t="str">
        <f t="shared" si="669"/>
        <v>ne</v>
      </c>
      <c r="BQ3024" s="54" t="str">
        <f t="shared" si="670"/>
        <v>ne</v>
      </c>
      <c r="BR3024" s="54" t="str">
        <f t="shared" si="671"/>
        <v>ne</v>
      </c>
      <c r="BS3024" s="54" t="str">
        <f t="shared" si="662"/>
        <v>ne</v>
      </c>
    </row>
    <row r="3025" spans="2:71" x14ac:dyDescent="0.2">
      <c r="B3025" s="54" t="e">
        <f>VLOOKUP(E3025,'VPS1'!$J$10:$J$29,1,FALSE)</f>
        <v>#N/A</v>
      </c>
      <c r="C3025" s="131" t="str">
        <f t="shared" si="663"/>
        <v/>
      </c>
      <c r="D3025" s="132"/>
      <c r="E3025" s="132"/>
      <c r="F3025" s="55"/>
      <c r="G3025" s="132"/>
      <c r="H3025" s="132"/>
      <c r="I3025" s="132"/>
      <c r="J3025" s="132"/>
      <c r="K3025" s="132"/>
      <c r="L3025" s="133"/>
      <c r="M3025" s="134"/>
      <c r="N3025" s="132"/>
      <c r="O3025" s="132"/>
      <c r="P3025" s="134" t="str">
        <f t="shared" si="664"/>
        <v>nepildyti</v>
      </c>
      <c r="Q3025" s="135" t="str">
        <f t="shared" si="66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58"/>
        <v>0</v>
      </c>
      <c r="BH3025" s="54">
        <f t="shared" si="665"/>
        <v>0</v>
      </c>
      <c r="BI3025" s="54">
        <f t="shared" si="660"/>
        <v>0</v>
      </c>
      <c r="BJ3025" s="54">
        <f t="shared" si="659"/>
        <v>0</v>
      </c>
      <c r="BK3025" s="54">
        <f t="shared" si="661"/>
        <v>0</v>
      </c>
      <c r="BL3025" s="54">
        <f t="shared" si="666"/>
        <v>0</v>
      </c>
      <c r="BM3025" s="54">
        <f t="shared" si="667"/>
        <v>0</v>
      </c>
      <c r="BN3025" s="54" t="str">
        <f t="shared" si="668"/>
        <v>ne</v>
      </c>
      <c r="BO3025" s="54" t="str">
        <f t="shared" si="669"/>
        <v>ne</v>
      </c>
      <c r="BP3025" s="54" t="str">
        <f t="shared" si="669"/>
        <v>ne</v>
      </c>
      <c r="BQ3025" s="54" t="str">
        <f t="shared" si="670"/>
        <v>ne</v>
      </c>
      <c r="BR3025" s="54" t="str">
        <f t="shared" si="671"/>
        <v>ne</v>
      </c>
      <c r="BS3025" s="54" t="str">
        <f t="shared" si="662"/>
        <v>ne</v>
      </c>
    </row>
    <row r="3026" spans="2:71" x14ac:dyDescent="0.2">
      <c r="B3026" s="54" t="e">
        <f>VLOOKUP(E3026,'VPS1'!$J$10:$J$29,1,FALSE)</f>
        <v>#N/A</v>
      </c>
      <c r="C3026" s="131" t="str">
        <f t="shared" si="663"/>
        <v/>
      </c>
      <c r="D3026" s="132"/>
      <c r="E3026" s="132"/>
      <c r="F3026" s="55"/>
      <c r="G3026" s="132"/>
      <c r="H3026" s="132"/>
      <c r="I3026" s="132"/>
      <c r="J3026" s="132"/>
      <c r="K3026" s="132"/>
      <c r="L3026" s="133"/>
      <c r="M3026" s="134"/>
      <c r="N3026" s="132"/>
      <c r="O3026" s="132"/>
      <c r="P3026" s="134" t="str">
        <f t="shared" si="664"/>
        <v>nepildyti</v>
      </c>
      <c r="Q3026" s="135" t="str">
        <f t="shared" si="66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si="658"/>
        <v>0</v>
      </c>
      <c r="BH3026" s="54">
        <f t="shared" si="665"/>
        <v>0</v>
      </c>
      <c r="BI3026" s="54">
        <f t="shared" si="660"/>
        <v>0</v>
      </c>
      <c r="BJ3026" s="54">
        <f t="shared" si="659"/>
        <v>0</v>
      </c>
      <c r="BK3026" s="54">
        <f t="shared" si="661"/>
        <v>0</v>
      </c>
      <c r="BL3026" s="54">
        <f t="shared" si="666"/>
        <v>0</v>
      </c>
      <c r="BM3026" s="54">
        <f t="shared" si="667"/>
        <v>0</v>
      </c>
      <c r="BN3026" s="54" t="str">
        <f t="shared" si="668"/>
        <v>ne</v>
      </c>
      <c r="BO3026" s="54" t="str">
        <f t="shared" si="669"/>
        <v>ne</v>
      </c>
      <c r="BP3026" s="54" t="str">
        <f t="shared" si="669"/>
        <v>ne</v>
      </c>
      <c r="BQ3026" s="54" t="str">
        <f t="shared" si="670"/>
        <v>ne</v>
      </c>
      <c r="BR3026" s="54" t="str">
        <f t="shared" si="671"/>
        <v>ne</v>
      </c>
      <c r="BS3026" s="54" t="str">
        <f t="shared" si="662"/>
        <v>ne</v>
      </c>
    </row>
    <row r="3027" spans="2:71" x14ac:dyDescent="0.2">
      <c r="B3027" s="54" t="e">
        <f>VLOOKUP(E3027,'VPS1'!$J$10:$J$29,1,FALSE)</f>
        <v>#N/A</v>
      </c>
      <c r="C3027" s="131" t="str">
        <f t="shared" si="663"/>
        <v/>
      </c>
      <c r="D3027" s="132"/>
      <c r="E3027" s="132"/>
      <c r="F3027" s="55"/>
      <c r="G3027" s="132"/>
      <c r="H3027" s="132"/>
      <c r="I3027" s="132"/>
      <c r="J3027" s="132"/>
      <c r="K3027" s="132"/>
      <c r="L3027" s="133"/>
      <c r="M3027" s="134"/>
      <c r="N3027" s="132"/>
      <c r="O3027" s="132"/>
      <c r="P3027" s="134" t="str">
        <f t="shared" si="664"/>
        <v>nepildyti</v>
      </c>
      <c r="Q3027" s="135" t="str">
        <f t="shared" si="66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58"/>
        <v>0</v>
      </c>
      <c r="BH3027" s="54">
        <f t="shared" si="665"/>
        <v>0</v>
      </c>
      <c r="BI3027" s="54">
        <f t="shared" si="660"/>
        <v>0</v>
      </c>
      <c r="BJ3027" s="54">
        <f t="shared" si="659"/>
        <v>0</v>
      </c>
      <c r="BK3027" s="54">
        <f t="shared" si="661"/>
        <v>0</v>
      </c>
      <c r="BL3027" s="54">
        <f t="shared" si="666"/>
        <v>0</v>
      </c>
      <c r="BM3027" s="54">
        <f t="shared" si="667"/>
        <v>0</v>
      </c>
      <c r="BN3027" s="54" t="str">
        <f t="shared" si="668"/>
        <v>ne</v>
      </c>
      <c r="BO3027" s="54" t="str">
        <f t="shared" si="669"/>
        <v>ne</v>
      </c>
      <c r="BP3027" s="54" t="str">
        <f t="shared" si="669"/>
        <v>ne</v>
      </c>
      <c r="BQ3027" s="54" t="str">
        <f t="shared" si="670"/>
        <v>ne</v>
      </c>
      <c r="BR3027" s="54" t="str">
        <f t="shared" si="671"/>
        <v>ne</v>
      </c>
      <c r="BS3027" s="54" t="str">
        <f t="shared" si="662"/>
        <v>ne</v>
      </c>
    </row>
    <row r="3028" spans="2:71" x14ac:dyDescent="0.2">
      <c r="B3028" s="54" t="e">
        <f>VLOOKUP(E3028,'VPS1'!$J$10:$J$29,1,FALSE)</f>
        <v>#N/A</v>
      </c>
      <c r="C3028" s="131" t="str">
        <f t="shared" si="663"/>
        <v/>
      </c>
      <c r="D3028" s="132"/>
      <c r="E3028" s="132"/>
      <c r="F3028" s="55"/>
      <c r="G3028" s="132"/>
      <c r="H3028" s="132"/>
      <c r="I3028" s="132"/>
      <c r="J3028" s="132"/>
      <c r="K3028" s="132"/>
      <c r="L3028" s="133"/>
      <c r="M3028" s="134"/>
      <c r="N3028" s="132"/>
      <c r="O3028" s="132"/>
      <c r="P3028" s="134" t="str">
        <f t="shared" si="664"/>
        <v>nepildyti</v>
      </c>
      <c r="Q3028" s="135" t="str">
        <f t="shared" si="66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58"/>
        <v>0</v>
      </c>
      <c r="BH3028" s="54">
        <f t="shared" si="665"/>
        <v>0</v>
      </c>
      <c r="BI3028" s="54">
        <f t="shared" si="660"/>
        <v>0</v>
      </c>
      <c r="BJ3028" s="54">
        <f t="shared" si="659"/>
        <v>0</v>
      </c>
      <c r="BK3028" s="54">
        <f t="shared" si="661"/>
        <v>0</v>
      </c>
      <c r="BL3028" s="54">
        <f t="shared" si="666"/>
        <v>0</v>
      </c>
      <c r="BM3028" s="54">
        <f t="shared" si="667"/>
        <v>0</v>
      </c>
      <c r="BN3028" s="54" t="str">
        <f t="shared" si="668"/>
        <v>ne</v>
      </c>
      <c r="BO3028" s="54" t="str">
        <f t="shared" si="669"/>
        <v>ne</v>
      </c>
      <c r="BP3028" s="54" t="str">
        <f t="shared" si="669"/>
        <v>ne</v>
      </c>
      <c r="BQ3028" s="54" t="str">
        <f t="shared" si="670"/>
        <v>ne</v>
      </c>
      <c r="BR3028" s="54" t="str">
        <f t="shared" si="671"/>
        <v>ne</v>
      </c>
      <c r="BS3028" s="54" t="str">
        <f t="shared" si="662"/>
        <v>ne</v>
      </c>
    </row>
    <row r="3029" spans="2:71" x14ac:dyDescent="0.2">
      <c r="B3029" s="54" t="e">
        <f>VLOOKUP(E3029,'VPS1'!$J$10:$J$29,1,FALSE)</f>
        <v>#N/A</v>
      </c>
      <c r="C3029" s="131" t="str">
        <f t="shared" si="663"/>
        <v/>
      </c>
      <c r="D3029" s="132"/>
      <c r="E3029" s="132"/>
      <c r="F3029" s="55"/>
      <c r="G3029" s="132"/>
      <c r="H3029" s="132"/>
      <c r="I3029" s="132"/>
      <c r="J3029" s="132"/>
      <c r="K3029" s="132"/>
      <c r="L3029" s="133"/>
      <c r="M3029" s="134"/>
      <c r="N3029" s="132"/>
      <c r="O3029" s="132"/>
      <c r="P3029" s="134" t="str">
        <f t="shared" si="664"/>
        <v>nepildyti</v>
      </c>
      <c r="Q3029" s="135" t="str">
        <f t="shared" si="66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58"/>
        <v>0</v>
      </c>
      <c r="BH3029" s="54">
        <f t="shared" si="665"/>
        <v>0</v>
      </c>
      <c r="BI3029" s="54">
        <f t="shared" si="660"/>
        <v>0</v>
      </c>
      <c r="BJ3029" s="54">
        <f t="shared" si="659"/>
        <v>0</v>
      </c>
      <c r="BK3029" s="54">
        <f t="shared" si="661"/>
        <v>0</v>
      </c>
      <c r="BL3029" s="54">
        <f t="shared" si="666"/>
        <v>0</v>
      </c>
      <c r="BM3029" s="54">
        <f t="shared" si="667"/>
        <v>0</v>
      </c>
      <c r="BN3029" s="54" t="str">
        <f t="shared" si="668"/>
        <v>ne</v>
      </c>
      <c r="BO3029" s="54" t="str">
        <f t="shared" si="669"/>
        <v>ne</v>
      </c>
      <c r="BP3029" s="54" t="str">
        <f t="shared" si="669"/>
        <v>ne</v>
      </c>
      <c r="BQ3029" s="54" t="str">
        <f t="shared" si="670"/>
        <v>ne</v>
      </c>
      <c r="BR3029" s="54" t="str">
        <f t="shared" si="671"/>
        <v>ne</v>
      </c>
      <c r="BS3029" s="54" t="str">
        <f t="shared" si="662"/>
        <v>ne</v>
      </c>
    </row>
    <row r="3030" spans="2:71" x14ac:dyDescent="0.2">
      <c r="B3030" s="54" t="e">
        <f>VLOOKUP(E3030,'VPS1'!$J$10:$J$29,1,FALSE)</f>
        <v>#N/A</v>
      </c>
      <c r="C3030" s="131" t="str">
        <f t="shared" si="663"/>
        <v/>
      </c>
      <c r="D3030" s="132"/>
      <c r="E3030" s="132"/>
      <c r="F3030" s="55"/>
      <c r="G3030" s="132"/>
      <c r="H3030" s="132"/>
      <c r="I3030" s="132"/>
      <c r="J3030" s="132"/>
      <c r="K3030" s="132"/>
      <c r="L3030" s="133"/>
      <c r="M3030" s="134"/>
      <c r="N3030" s="132"/>
      <c r="O3030" s="132"/>
      <c r="P3030" s="134" t="str">
        <f t="shared" si="664"/>
        <v>nepildyti</v>
      </c>
      <c r="Q3030" s="135" t="str">
        <f t="shared" si="66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ref="BG3030:BG3093" si="672">IF($F3030&gt;0,YEAR($F3030),)</f>
        <v>0</v>
      </c>
      <c r="BH3030" s="54">
        <f t="shared" si="665"/>
        <v>0</v>
      </c>
      <c r="BI3030" s="54">
        <f t="shared" si="660"/>
        <v>0</v>
      </c>
      <c r="BJ3030" s="54">
        <f t="shared" ref="BJ3030:BJ3093" si="673">IF($AI3030&gt;0,YEAR($AI3030),)</f>
        <v>0</v>
      </c>
      <c r="BK3030" s="54">
        <f t="shared" si="661"/>
        <v>0</v>
      </c>
      <c r="BL3030" s="54">
        <f t="shared" si="666"/>
        <v>0</v>
      </c>
      <c r="BM3030" s="54">
        <f t="shared" si="667"/>
        <v>0</v>
      </c>
      <c r="BN3030" s="54" t="str">
        <f t="shared" si="668"/>
        <v>ne</v>
      </c>
      <c r="BO3030" s="54" t="str">
        <f t="shared" si="669"/>
        <v>ne</v>
      </c>
      <c r="BP3030" s="54" t="str">
        <f t="shared" si="669"/>
        <v>ne</v>
      </c>
      <c r="BQ3030" s="54" t="str">
        <f t="shared" si="670"/>
        <v>ne</v>
      </c>
      <c r="BR3030" s="54" t="str">
        <f t="shared" si="671"/>
        <v>ne</v>
      </c>
      <c r="BS3030" s="54" t="str">
        <f t="shared" si="662"/>
        <v>ne</v>
      </c>
    </row>
    <row r="3031" spans="2:71" x14ac:dyDescent="0.2">
      <c r="B3031" s="54" t="e">
        <f>VLOOKUP(E3031,'VPS1'!$J$10:$J$29,1,FALSE)</f>
        <v>#N/A</v>
      </c>
      <c r="C3031" s="131" t="str">
        <f t="shared" si="663"/>
        <v/>
      </c>
      <c r="D3031" s="132"/>
      <c r="E3031" s="132"/>
      <c r="F3031" s="55"/>
      <c r="G3031" s="132"/>
      <c r="H3031" s="132"/>
      <c r="I3031" s="132"/>
      <c r="J3031" s="132"/>
      <c r="K3031" s="132"/>
      <c r="L3031" s="133"/>
      <c r="M3031" s="134"/>
      <c r="N3031" s="132"/>
      <c r="O3031" s="132"/>
      <c r="P3031" s="134" t="str">
        <f t="shared" si="664"/>
        <v>nepildyti</v>
      </c>
      <c r="Q3031" s="135" t="str">
        <f t="shared" si="66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si="672"/>
        <v>0</v>
      </c>
      <c r="BH3031" s="54">
        <f t="shared" si="665"/>
        <v>0</v>
      </c>
      <c r="BI3031" s="54">
        <f t="shared" si="660"/>
        <v>0</v>
      </c>
      <c r="BJ3031" s="54">
        <f t="shared" si="673"/>
        <v>0</v>
      </c>
      <c r="BK3031" s="54">
        <f t="shared" si="661"/>
        <v>0</v>
      </c>
      <c r="BL3031" s="54">
        <f t="shared" si="666"/>
        <v>0</v>
      </c>
      <c r="BM3031" s="54">
        <f t="shared" si="667"/>
        <v>0</v>
      </c>
      <c r="BN3031" s="54" t="str">
        <f t="shared" si="668"/>
        <v>ne</v>
      </c>
      <c r="BO3031" s="54" t="str">
        <f t="shared" si="669"/>
        <v>ne</v>
      </c>
      <c r="BP3031" s="54" t="str">
        <f t="shared" si="669"/>
        <v>ne</v>
      </c>
      <c r="BQ3031" s="54" t="str">
        <f t="shared" si="670"/>
        <v>ne</v>
      </c>
      <c r="BR3031" s="54" t="str">
        <f t="shared" si="671"/>
        <v>ne</v>
      </c>
      <c r="BS3031" s="54" t="str">
        <f t="shared" si="662"/>
        <v>ne</v>
      </c>
    </row>
    <row r="3032" spans="2:71" x14ac:dyDescent="0.2">
      <c r="B3032" s="54" t="e">
        <f>VLOOKUP(E3032,'VPS1'!$J$10:$J$29,1,FALSE)</f>
        <v>#N/A</v>
      </c>
      <c r="C3032" s="131" t="str">
        <f t="shared" si="663"/>
        <v/>
      </c>
      <c r="D3032" s="132"/>
      <c r="E3032" s="132"/>
      <c r="F3032" s="55"/>
      <c r="G3032" s="132"/>
      <c r="H3032" s="132"/>
      <c r="I3032" s="132"/>
      <c r="J3032" s="132"/>
      <c r="K3032" s="132"/>
      <c r="L3032" s="133"/>
      <c r="M3032" s="134"/>
      <c r="N3032" s="132"/>
      <c r="O3032" s="132"/>
      <c r="P3032" s="134" t="str">
        <f t="shared" si="664"/>
        <v>nepildyti</v>
      </c>
      <c r="Q3032" s="135" t="str">
        <f t="shared" si="66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72"/>
        <v>0</v>
      </c>
      <c r="BH3032" s="54">
        <f t="shared" si="665"/>
        <v>0</v>
      </c>
      <c r="BI3032" s="54">
        <f t="shared" si="660"/>
        <v>0</v>
      </c>
      <c r="BJ3032" s="54">
        <f t="shared" si="673"/>
        <v>0</v>
      </c>
      <c r="BK3032" s="54">
        <f t="shared" si="661"/>
        <v>0</v>
      </c>
      <c r="BL3032" s="54">
        <f t="shared" si="666"/>
        <v>0</v>
      </c>
      <c r="BM3032" s="54">
        <f t="shared" si="667"/>
        <v>0</v>
      </c>
      <c r="BN3032" s="54" t="str">
        <f t="shared" si="668"/>
        <v>ne</v>
      </c>
      <c r="BO3032" s="54" t="str">
        <f t="shared" si="669"/>
        <v>ne</v>
      </c>
      <c r="BP3032" s="54" t="str">
        <f t="shared" si="669"/>
        <v>ne</v>
      </c>
      <c r="BQ3032" s="54" t="str">
        <f t="shared" si="670"/>
        <v>ne</v>
      </c>
      <c r="BR3032" s="54" t="str">
        <f t="shared" si="671"/>
        <v>ne</v>
      </c>
      <c r="BS3032" s="54" t="str">
        <f t="shared" si="662"/>
        <v>ne</v>
      </c>
    </row>
    <row r="3033" spans="2:71" x14ac:dyDescent="0.2">
      <c r="B3033" s="54" t="e">
        <f>VLOOKUP(E3033,'VPS1'!$J$10:$J$29,1,FALSE)</f>
        <v>#N/A</v>
      </c>
      <c r="C3033" s="131" t="str">
        <f t="shared" si="663"/>
        <v/>
      </c>
      <c r="D3033" s="132"/>
      <c r="E3033" s="132"/>
      <c r="F3033" s="55"/>
      <c r="G3033" s="132"/>
      <c r="H3033" s="132"/>
      <c r="I3033" s="132"/>
      <c r="J3033" s="132"/>
      <c r="K3033" s="132"/>
      <c r="L3033" s="133"/>
      <c r="M3033" s="134"/>
      <c r="N3033" s="132"/>
      <c r="O3033" s="132"/>
      <c r="P3033" s="134" t="str">
        <f t="shared" si="664"/>
        <v>nepildyti</v>
      </c>
      <c r="Q3033" s="135" t="str">
        <f t="shared" si="66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72"/>
        <v>0</v>
      </c>
      <c r="BH3033" s="54">
        <f t="shared" si="665"/>
        <v>0</v>
      </c>
      <c r="BI3033" s="54">
        <f t="shared" si="660"/>
        <v>0</v>
      </c>
      <c r="BJ3033" s="54">
        <f t="shared" si="673"/>
        <v>0</v>
      </c>
      <c r="BK3033" s="54">
        <f t="shared" si="661"/>
        <v>0</v>
      </c>
      <c r="BL3033" s="54">
        <f t="shared" si="666"/>
        <v>0</v>
      </c>
      <c r="BM3033" s="54">
        <f t="shared" si="667"/>
        <v>0</v>
      </c>
      <c r="BN3033" s="54" t="str">
        <f t="shared" si="668"/>
        <v>ne</v>
      </c>
      <c r="BO3033" s="54" t="str">
        <f t="shared" si="669"/>
        <v>ne</v>
      </c>
      <c r="BP3033" s="54" t="str">
        <f t="shared" si="669"/>
        <v>ne</v>
      </c>
      <c r="BQ3033" s="54" t="str">
        <f t="shared" si="670"/>
        <v>ne</v>
      </c>
      <c r="BR3033" s="54" t="str">
        <f t="shared" si="671"/>
        <v>ne</v>
      </c>
      <c r="BS3033" s="54" t="str">
        <f t="shared" si="662"/>
        <v>ne</v>
      </c>
    </row>
    <row r="3034" spans="2:71" x14ac:dyDescent="0.2">
      <c r="B3034" s="54" t="e">
        <f>VLOOKUP(E3034,'VPS1'!$J$10:$J$29,1,FALSE)</f>
        <v>#N/A</v>
      </c>
      <c r="C3034" s="131" t="str">
        <f t="shared" si="663"/>
        <v/>
      </c>
      <c r="D3034" s="132"/>
      <c r="E3034" s="132"/>
      <c r="F3034" s="55"/>
      <c r="G3034" s="132"/>
      <c r="H3034" s="132"/>
      <c r="I3034" s="132"/>
      <c r="J3034" s="132"/>
      <c r="K3034" s="132"/>
      <c r="L3034" s="133"/>
      <c r="M3034" s="134"/>
      <c r="N3034" s="132"/>
      <c r="O3034" s="132"/>
      <c r="P3034" s="134" t="str">
        <f t="shared" si="664"/>
        <v>nepildyti</v>
      </c>
      <c r="Q3034" s="135" t="str">
        <f t="shared" si="66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72"/>
        <v>0</v>
      </c>
      <c r="BH3034" s="54">
        <f t="shared" si="665"/>
        <v>0</v>
      </c>
      <c r="BI3034" s="54">
        <f t="shared" si="660"/>
        <v>0</v>
      </c>
      <c r="BJ3034" s="54">
        <f t="shared" si="673"/>
        <v>0</v>
      </c>
      <c r="BK3034" s="54">
        <f t="shared" si="661"/>
        <v>0</v>
      </c>
      <c r="BL3034" s="54">
        <f t="shared" si="666"/>
        <v>0</v>
      </c>
      <c r="BM3034" s="54">
        <f t="shared" si="667"/>
        <v>0</v>
      </c>
      <c r="BN3034" s="54" t="str">
        <f t="shared" si="668"/>
        <v>ne</v>
      </c>
      <c r="BO3034" s="54" t="str">
        <f t="shared" si="669"/>
        <v>ne</v>
      </c>
      <c r="BP3034" s="54" t="str">
        <f t="shared" si="669"/>
        <v>ne</v>
      </c>
      <c r="BQ3034" s="54" t="str">
        <f t="shared" si="670"/>
        <v>ne</v>
      </c>
      <c r="BR3034" s="54" t="str">
        <f t="shared" si="671"/>
        <v>ne</v>
      </c>
      <c r="BS3034" s="54" t="str">
        <f t="shared" si="662"/>
        <v>ne</v>
      </c>
    </row>
    <row r="3035" spans="2:71" x14ac:dyDescent="0.2">
      <c r="B3035" s="54" t="e">
        <f>VLOOKUP(E3035,'VPS1'!$J$10:$J$29,1,FALSE)</f>
        <v>#N/A</v>
      </c>
      <c r="C3035" s="131" t="str">
        <f t="shared" si="663"/>
        <v/>
      </c>
      <c r="D3035" s="132"/>
      <c r="E3035" s="132"/>
      <c r="F3035" s="55"/>
      <c r="G3035" s="132"/>
      <c r="H3035" s="132"/>
      <c r="I3035" s="132"/>
      <c r="J3035" s="132"/>
      <c r="K3035" s="132"/>
      <c r="L3035" s="133"/>
      <c r="M3035" s="134"/>
      <c r="N3035" s="132"/>
      <c r="O3035" s="132"/>
      <c r="P3035" s="134" t="str">
        <f t="shared" si="664"/>
        <v>nepildyti</v>
      </c>
      <c r="Q3035" s="135" t="str">
        <f t="shared" si="66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72"/>
        <v>0</v>
      </c>
      <c r="BH3035" s="54">
        <f t="shared" si="665"/>
        <v>0</v>
      </c>
      <c r="BI3035" s="54">
        <f t="shared" si="660"/>
        <v>0</v>
      </c>
      <c r="BJ3035" s="54">
        <f t="shared" si="673"/>
        <v>0</v>
      </c>
      <c r="BK3035" s="54">
        <f t="shared" si="661"/>
        <v>0</v>
      </c>
      <c r="BL3035" s="54">
        <f t="shared" si="666"/>
        <v>0</v>
      </c>
      <c r="BM3035" s="54">
        <f t="shared" si="667"/>
        <v>0</v>
      </c>
      <c r="BN3035" s="54" t="str">
        <f t="shared" si="668"/>
        <v>ne</v>
      </c>
      <c r="BO3035" s="54" t="str">
        <f t="shared" si="669"/>
        <v>ne</v>
      </c>
      <c r="BP3035" s="54" t="str">
        <f t="shared" si="669"/>
        <v>ne</v>
      </c>
      <c r="BQ3035" s="54" t="str">
        <f t="shared" si="670"/>
        <v>ne</v>
      </c>
      <c r="BR3035" s="54" t="str">
        <f t="shared" si="671"/>
        <v>ne</v>
      </c>
      <c r="BS3035" s="54" t="str">
        <f t="shared" si="662"/>
        <v>ne</v>
      </c>
    </row>
    <row r="3036" spans="2:71" x14ac:dyDescent="0.2">
      <c r="B3036" s="54" t="e">
        <f>VLOOKUP(E3036,'VPS1'!$J$10:$J$29,1,FALSE)</f>
        <v>#N/A</v>
      </c>
      <c r="C3036" s="131" t="str">
        <f t="shared" si="663"/>
        <v/>
      </c>
      <c r="D3036" s="132"/>
      <c r="E3036" s="132"/>
      <c r="F3036" s="55"/>
      <c r="G3036" s="132"/>
      <c r="H3036" s="132"/>
      <c r="I3036" s="132"/>
      <c r="J3036" s="132"/>
      <c r="K3036" s="132"/>
      <c r="L3036" s="133"/>
      <c r="M3036" s="134"/>
      <c r="N3036" s="132"/>
      <c r="O3036" s="132"/>
      <c r="P3036" s="134" t="str">
        <f t="shared" si="664"/>
        <v>nepildyti</v>
      </c>
      <c r="Q3036" s="135" t="str">
        <f t="shared" si="66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72"/>
        <v>0</v>
      </c>
      <c r="BH3036" s="54">
        <f t="shared" si="665"/>
        <v>0</v>
      </c>
      <c r="BI3036" s="54">
        <f t="shared" si="660"/>
        <v>0</v>
      </c>
      <c r="BJ3036" s="54">
        <f t="shared" si="673"/>
        <v>0</v>
      </c>
      <c r="BK3036" s="54">
        <f t="shared" si="661"/>
        <v>0</v>
      </c>
      <c r="BL3036" s="54">
        <f t="shared" si="666"/>
        <v>0</v>
      </c>
      <c r="BM3036" s="54">
        <f t="shared" si="667"/>
        <v>0</v>
      </c>
      <c r="BN3036" s="54" t="str">
        <f t="shared" si="668"/>
        <v>ne</v>
      </c>
      <c r="BO3036" s="54" t="str">
        <f t="shared" si="669"/>
        <v>ne</v>
      </c>
      <c r="BP3036" s="54" t="str">
        <f t="shared" si="669"/>
        <v>ne</v>
      </c>
      <c r="BQ3036" s="54" t="str">
        <f t="shared" si="670"/>
        <v>ne</v>
      </c>
      <c r="BR3036" s="54" t="str">
        <f t="shared" si="671"/>
        <v>ne</v>
      </c>
      <c r="BS3036" s="54" t="str">
        <f t="shared" si="662"/>
        <v>ne</v>
      </c>
    </row>
    <row r="3037" spans="2:71" x14ac:dyDescent="0.2">
      <c r="B3037" s="54" t="e">
        <f>VLOOKUP(E3037,'VPS1'!$J$10:$J$29,1,FALSE)</f>
        <v>#N/A</v>
      </c>
      <c r="C3037" s="131" t="str">
        <f t="shared" si="663"/>
        <v/>
      </c>
      <c r="D3037" s="132"/>
      <c r="E3037" s="132"/>
      <c r="F3037" s="55"/>
      <c r="G3037" s="132"/>
      <c r="H3037" s="132"/>
      <c r="I3037" s="132"/>
      <c r="J3037" s="132"/>
      <c r="K3037" s="132"/>
      <c r="L3037" s="133"/>
      <c r="M3037" s="134"/>
      <c r="N3037" s="132"/>
      <c r="O3037" s="132"/>
      <c r="P3037" s="134" t="str">
        <f t="shared" si="664"/>
        <v>nepildyti</v>
      </c>
      <c r="Q3037" s="135" t="str">
        <f t="shared" si="66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72"/>
        <v>0</v>
      </c>
      <c r="BH3037" s="54">
        <f t="shared" si="665"/>
        <v>0</v>
      </c>
      <c r="BI3037" s="54">
        <f t="shared" si="660"/>
        <v>0</v>
      </c>
      <c r="BJ3037" s="54">
        <f t="shared" si="673"/>
        <v>0</v>
      </c>
      <c r="BK3037" s="54">
        <f t="shared" si="661"/>
        <v>0</v>
      </c>
      <c r="BL3037" s="54">
        <f t="shared" si="666"/>
        <v>0</v>
      </c>
      <c r="BM3037" s="54">
        <f t="shared" si="667"/>
        <v>0</v>
      </c>
      <c r="BN3037" s="54" t="str">
        <f t="shared" si="668"/>
        <v>ne</v>
      </c>
      <c r="BO3037" s="54" t="str">
        <f t="shared" si="669"/>
        <v>ne</v>
      </c>
      <c r="BP3037" s="54" t="str">
        <f t="shared" si="669"/>
        <v>ne</v>
      </c>
      <c r="BQ3037" s="54" t="str">
        <f t="shared" si="670"/>
        <v>ne</v>
      </c>
      <c r="BR3037" s="54" t="str">
        <f t="shared" si="671"/>
        <v>ne</v>
      </c>
      <c r="BS3037" s="54" t="str">
        <f t="shared" si="662"/>
        <v>ne</v>
      </c>
    </row>
    <row r="3038" spans="2:71" x14ac:dyDescent="0.2">
      <c r="B3038" s="54" t="e">
        <f>VLOOKUP(E3038,'VPS1'!$J$10:$J$29,1,FALSE)</f>
        <v>#N/A</v>
      </c>
      <c r="C3038" s="131" t="str">
        <f t="shared" si="663"/>
        <v/>
      </c>
      <c r="D3038" s="132"/>
      <c r="E3038" s="132"/>
      <c r="F3038" s="55"/>
      <c r="G3038" s="132"/>
      <c r="H3038" s="132"/>
      <c r="I3038" s="132"/>
      <c r="J3038" s="132"/>
      <c r="K3038" s="132"/>
      <c r="L3038" s="133"/>
      <c r="M3038" s="134"/>
      <c r="N3038" s="132"/>
      <c r="O3038" s="132"/>
      <c r="P3038" s="134" t="str">
        <f t="shared" si="664"/>
        <v>nepildyti</v>
      </c>
      <c r="Q3038" s="135" t="str">
        <f t="shared" si="66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72"/>
        <v>0</v>
      </c>
      <c r="BH3038" s="54">
        <f t="shared" si="665"/>
        <v>0</v>
      </c>
      <c r="BI3038" s="54">
        <f t="shared" si="660"/>
        <v>0</v>
      </c>
      <c r="BJ3038" s="54">
        <f t="shared" si="673"/>
        <v>0</v>
      </c>
      <c r="BK3038" s="54">
        <f t="shared" si="661"/>
        <v>0</v>
      </c>
      <c r="BL3038" s="54">
        <f t="shared" si="666"/>
        <v>0</v>
      </c>
      <c r="BM3038" s="54">
        <f t="shared" si="667"/>
        <v>0</v>
      </c>
      <c r="BN3038" s="54" t="str">
        <f t="shared" si="668"/>
        <v>ne</v>
      </c>
      <c r="BO3038" s="54" t="str">
        <f t="shared" si="669"/>
        <v>ne</v>
      </c>
      <c r="BP3038" s="54" t="str">
        <f t="shared" si="669"/>
        <v>ne</v>
      </c>
      <c r="BQ3038" s="54" t="str">
        <f t="shared" si="670"/>
        <v>ne</v>
      </c>
      <c r="BR3038" s="54" t="str">
        <f t="shared" si="671"/>
        <v>ne</v>
      </c>
      <c r="BS3038" s="54" t="str">
        <f t="shared" si="662"/>
        <v>ne</v>
      </c>
    </row>
    <row r="3039" spans="2:71" x14ac:dyDescent="0.2">
      <c r="B3039" s="54" t="e">
        <f>VLOOKUP(E3039,'VPS1'!$J$10:$J$29,1,FALSE)</f>
        <v>#N/A</v>
      </c>
      <c r="C3039" s="131" t="str">
        <f t="shared" si="663"/>
        <v/>
      </c>
      <c r="D3039" s="132"/>
      <c r="E3039" s="132"/>
      <c r="F3039" s="55"/>
      <c r="G3039" s="132"/>
      <c r="H3039" s="132"/>
      <c r="I3039" s="132"/>
      <c r="J3039" s="132"/>
      <c r="K3039" s="132"/>
      <c r="L3039" s="133"/>
      <c r="M3039" s="134"/>
      <c r="N3039" s="132"/>
      <c r="O3039" s="132"/>
      <c r="P3039" s="134" t="str">
        <f t="shared" si="664"/>
        <v>nepildyti</v>
      </c>
      <c r="Q3039" s="135" t="str">
        <f t="shared" si="66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72"/>
        <v>0</v>
      </c>
      <c r="BH3039" s="54">
        <f t="shared" si="665"/>
        <v>0</v>
      </c>
      <c r="BI3039" s="54">
        <f t="shared" si="660"/>
        <v>0</v>
      </c>
      <c r="BJ3039" s="54">
        <f t="shared" si="673"/>
        <v>0</v>
      </c>
      <c r="BK3039" s="54">
        <f t="shared" si="661"/>
        <v>0</v>
      </c>
      <c r="BL3039" s="54">
        <f t="shared" si="666"/>
        <v>0</v>
      </c>
      <c r="BM3039" s="54">
        <f t="shared" si="667"/>
        <v>0</v>
      </c>
      <c r="BN3039" s="54" t="str">
        <f t="shared" si="668"/>
        <v>ne</v>
      </c>
      <c r="BO3039" s="54" t="str">
        <f t="shared" si="669"/>
        <v>ne</v>
      </c>
      <c r="BP3039" s="54" t="str">
        <f t="shared" si="669"/>
        <v>ne</v>
      </c>
      <c r="BQ3039" s="54" t="str">
        <f t="shared" si="670"/>
        <v>ne</v>
      </c>
      <c r="BR3039" s="54" t="str">
        <f t="shared" si="671"/>
        <v>ne</v>
      </c>
      <c r="BS3039" s="54" t="str">
        <f t="shared" si="662"/>
        <v>ne</v>
      </c>
    </row>
    <row r="3040" spans="2:71" x14ac:dyDescent="0.2">
      <c r="B3040" s="54" t="e">
        <f>VLOOKUP(E3040,'VPS1'!$J$10:$J$29,1,FALSE)</f>
        <v>#N/A</v>
      </c>
      <c r="C3040" s="131" t="str">
        <f t="shared" si="663"/>
        <v/>
      </c>
      <c r="D3040" s="132"/>
      <c r="E3040" s="132"/>
      <c r="F3040" s="55"/>
      <c r="G3040" s="132"/>
      <c r="H3040" s="132"/>
      <c r="I3040" s="132"/>
      <c r="J3040" s="132"/>
      <c r="K3040" s="132"/>
      <c r="L3040" s="133"/>
      <c r="M3040" s="134"/>
      <c r="N3040" s="132"/>
      <c r="O3040" s="132"/>
      <c r="P3040" s="134" t="str">
        <f t="shared" si="664"/>
        <v>nepildyti</v>
      </c>
      <c r="Q3040" s="135" t="str">
        <f t="shared" si="66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72"/>
        <v>0</v>
      </c>
      <c r="BH3040" s="54">
        <f t="shared" si="665"/>
        <v>0</v>
      </c>
      <c r="BI3040" s="54">
        <f t="shared" si="660"/>
        <v>0</v>
      </c>
      <c r="BJ3040" s="54">
        <f t="shared" si="673"/>
        <v>0</v>
      </c>
      <c r="BK3040" s="54">
        <f t="shared" si="661"/>
        <v>0</v>
      </c>
      <c r="BL3040" s="54">
        <f t="shared" si="666"/>
        <v>0</v>
      </c>
      <c r="BM3040" s="54">
        <f t="shared" si="667"/>
        <v>0</v>
      </c>
      <c r="BN3040" s="54" t="str">
        <f t="shared" si="668"/>
        <v>ne</v>
      </c>
      <c r="BO3040" s="54" t="str">
        <f t="shared" si="669"/>
        <v>ne</v>
      </c>
      <c r="BP3040" s="54" t="str">
        <f t="shared" si="669"/>
        <v>ne</v>
      </c>
      <c r="BQ3040" s="54" t="str">
        <f t="shared" si="670"/>
        <v>ne</v>
      </c>
      <c r="BR3040" s="54" t="str">
        <f t="shared" si="671"/>
        <v>ne</v>
      </c>
      <c r="BS3040" s="54" t="str">
        <f t="shared" si="662"/>
        <v>ne</v>
      </c>
    </row>
    <row r="3041" spans="2:71" x14ac:dyDescent="0.2">
      <c r="B3041" s="54" t="e">
        <f>VLOOKUP(E3041,'VPS1'!$J$10:$J$29,1,FALSE)</f>
        <v>#N/A</v>
      </c>
      <c r="C3041" s="131" t="str">
        <f t="shared" si="663"/>
        <v/>
      </c>
      <c r="D3041" s="132"/>
      <c r="E3041" s="132"/>
      <c r="F3041" s="55"/>
      <c r="G3041" s="132"/>
      <c r="H3041" s="132"/>
      <c r="I3041" s="132"/>
      <c r="J3041" s="132"/>
      <c r="K3041" s="132"/>
      <c r="L3041" s="133"/>
      <c r="M3041" s="134"/>
      <c r="N3041" s="132"/>
      <c r="O3041" s="132"/>
      <c r="P3041" s="134" t="str">
        <f t="shared" si="664"/>
        <v>nepildyti</v>
      </c>
      <c r="Q3041" s="135" t="str">
        <f t="shared" si="66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72"/>
        <v>0</v>
      </c>
      <c r="BH3041" s="54">
        <f t="shared" si="665"/>
        <v>0</v>
      </c>
      <c r="BI3041" s="54">
        <f t="shared" si="660"/>
        <v>0</v>
      </c>
      <c r="BJ3041" s="54">
        <f t="shared" si="673"/>
        <v>0</v>
      </c>
      <c r="BK3041" s="54">
        <f t="shared" si="661"/>
        <v>0</v>
      </c>
      <c r="BL3041" s="54">
        <f t="shared" si="666"/>
        <v>0</v>
      </c>
      <c r="BM3041" s="54">
        <f t="shared" si="667"/>
        <v>0</v>
      </c>
      <c r="BN3041" s="54" t="str">
        <f t="shared" si="668"/>
        <v>ne</v>
      </c>
      <c r="BO3041" s="54" t="str">
        <f t="shared" si="669"/>
        <v>ne</v>
      </c>
      <c r="BP3041" s="54" t="str">
        <f t="shared" si="669"/>
        <v>ne</v>
      </c>
      <c r="BQ3041" s="54" t="str">
        <f t="shared" si="670"/>
        <v>ne</v>
      </c>
      <c r="BR3041" s="54" t="str">
        <f t="shared" si="671"/>
        <v>ne</v>
      </c>
      <c r="BS3041" s="54" t="str">
        <f t="shared" si="662"/>
        <v>ne</v>
      </c>
    </row>
    <row r="3042" spans="2:71" x14ac:dyDescent="0.2">
      <c r="B3042" s="54" t="e">
        <f>VLOOKUP(E3042,'VPS1'!$J$10:$J$29,1,FALSE)</f>
        <v>#N/A</v>
      </c>
      <c r="C3042" s="131" t="str">
        <f t="shared" si="663"/>
        <v/>
      </c>
      <c r="D3042" s="132"/>
      <c r="E3042" s="132"/>
      <c r="F3042" s="55"/>
      <c r="G3042" s="132"/>
      <c r="H3042" s="132"/>
      <c r="I3042" s="132"/>
      <c r="J3042" s="132"/>
      <c r="K3042" s="132"/>
      <c r="L3042" s="133"/>
      <c r="M3042" s="134"/>
      <c r="N3042" s="132"/>
      <c r="O3042" s="132"/>
      <c r="P3042" s="134" t="str">
        <f t="shared" si="664"/>
        <v>nepildyti</v>
      </c>
      <c r="Q3042" s="135" t="str">
        <f t="shared" si="66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72"/>
        <v>0</v>
      </c>
      <c r="BH3042" s="54">
        <f t="shared" si="665"/>
        <v>0</v>
      </c>
      <c r="BI3042" s="54">
        <f t="shared" si="660"/>
        <v>0</v>
      </c>
      <c r="BJ3042" s="54">
        <f t="shared" si="673"/>
        <v>0</v>
      </c>
      <c r="BK3042" s="54">
        <f t="shared" si="661"/>
        <v>0</v>
      </c>
      <c r="BL3042" s="54">
        <f t="shared" si="666"/>
        <v>0</v>
      </c>
      <c r="BM3042" s="54">
        <f t="shared" si="667"/>
        <v>0</v>
      </c>
      <c r="BN3042" s="54" t="str">
        <f t="shared" si="668"/>
        <v>ne</v>
      </c>
      <c r="BO3042" s="54" t="str">
        <f t="shared" si="669"/>
        <v>ne</v>
      </c>
      <c r="BP3042" s="54" t="str">
        <f t="shared" si="669"/>
        <v>ne</v>
      </c>
      <c r="BQ3042" s="54" t="str">
        <f t="shared" si="670"/>
        <v>ne</v>
      </c>
      <c r="BR3042" s="54" t="str">
        <f t="shared" si="671"/>
        <v>ne</v>
      </c>
      <c r="BS3042" s="54" t="str">
        <f t="shared" si="662"/>
        <v>ne</v>
      </c>
    </row>
    <row r="3043" spans="2:71" x14ac:dyDescent="0.2">
      <c r="B3043" s="54" t="e">
        <f>VLOOKUP(E3043,'VPS1'!$J$10:$J$29,1,FALSE)</f>
        <v>#N/A</v>
      </c>
      <c r="C3043" s="131" t="str">
        <f t="shared" si="663"/>
        <v/>
      </c>
      <c r="D3043" s="132"/>
      <c r="E3043" s="132"/>
      <c r="F3043" s="55"/>
      <c r="G3043" s="132"/>
      <c r="H3043" s="132"/>
      <c r="I3043" s="132"/>
      <c r="J3043" s="132"/>
      <c r="K3043" s="132"/>
      <c r="L3043" s="133"/>
      <c r="M3043" s="134"/>
      <c r="N3043" s="132"/>
      <c r="O3043" s="132"/>
      <c r="P3043" s="134" t="str">
        <f t="shared" si="664"/>
        <v>nepildyti</v>
      </c>
      <c r="Q3043" s="135" t="str">
        <f t="shared" si="66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72"/>
        <v>0</v>
      </c>
      <c r="BH3043" s="54">
        <f t="shared" si="665"/>
        <v>0</v>
      </c>
      <c r="BI3043" s="54">
        <f t="shared" si="660"/>
        <v>0</v>
      </c>
      <c r="BJ3043" s="54">
        <f t="shared" si="673"/>
        <v>0</v>
      </c>
      <c r="BK3043" s="54">
        <f t="shared" si="661"/>
        <v>0</v>
      </c>
      <c r="BL3043" s="54">
        <f t="shared" si="666"/>
        <v>0</v>
      </c>
      <c r="BM3043" s="54">
        <f t="shared" si="667"/>
        <v>0</v>
      </c>
      <c r="BN3043" s="54" t="str">
        <f t="shared" si="668"/>
        <v>ne</v>
      </c>
      <c r="BO3043" s="54" t="str">
        <f t="shared" si="669"/>
        <v>ne</v>
      </c>
      <c r="BP3043" s="54" t="str">
        <f t="shared" si="669"/>
        <v>ne</v>
      </c>
      <c r="BQ3043" s="54" t="str">
        <f t="shared" si="670"/>
        <v>ne</v>
      </c>
      <c r="BR3043" s="54" t="str">
        <f t="shared" si="671"/>
        <v>ne</v>
      </c>
      <c r="BS3043" s="54" t="str">
        <f t="shared" si="662"/>
        <v>ne</v>
      </c>
    </row>
    <row r="3044" spans="2:71" x14ac:dyDescent="0.2">
      <c r="B3044" s="54" t="e">
        <f>VLOOKUP(E3044,'VPS1'!$J$10:$J$29,1,FALSE)</f>
        <v>#N/A</v>
      </c>
      <c r="C3044" s="131" t="str">
        <f t="shared" si="663"/>
        <v/>
      </c>
      <c r="D3044" s="132"/>
      <c r="E3044" s="132"/>
      <c r="F3044" s="55"/>
      <c r="G3044" s="132"/>
      <c r="H3044" s="132"/>
      <c r="I3044" s="132"/>
      <c r="J3044" s="132"/>
      <c r="K3044" s="132"/>
      <c r="L3044" s="133"/>
      <c r="M3044" s="134"/>
      <c r="N3044" s="132"/>
      <c r="O3044" s="132"/>
      <c r="P3044" s="134" t="str">
        <f t="shared" si="664"/>
        <v>nepildyti</v>
      </c>
      <c r="Q3044" s="135" t="str">
        <f t="shared" si="66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72"/>
        <v>0</v>
      </c>
      <c r="BH3044" s="54">
        <f t="shared" si="665"/>
        <v>0</v>
      </c>
      <c r="BI3044" s="54">
        <f t="shared" si="660"/>
        <v>0</v>
      </c>
      <c r="BJ3044" s="54">
        <f t="shared" si="673"/>
        <v>0</v>
      </c>
      <c r="BK3044" s="54">
        <f t="shared" si="661"/>
        <v>0</v>
      </c>
      <c r="BL3044" s="54">
        <f t="shared" si="666"/>
        <v>0</v>
      </c>
      <c r="BM3044" s="54">
        <f t="shared" si="667"/>
        <v>0</v>
      </c>
      <c r="BN3044" s="54" t="str">
        <f t="shared" si="668"/>
        <v>ne</v>
      </c>
      <c r="BO3044" s="54" t="str">
        <f t="shared" si="669"/>
        <v>ne</v>
      </c>
      <c r="BP3044" s="54" t="str">
        <f t="shared" si="669"/>
        <v>ne</v>
      </c>
      <c r="BQ3044" s="54" t="str">
        <f t="shared" si="670"/>
        <v>ne</v>
      </c>
      <c r="BR3044" s="54" t="str">
        <f t="shared" si="671"/>
        <v>ne</v>
      </c>
      <c r="BS3044" s="54" t="str">
        <f t="shared" si="662"/>
        <v>ne</v>
      </c>
    </row>
    <row r="3045" spans="2:71" x14ac:dyDescent="0.2">
      <c r="B3045" s="54" t="e">
        <f>VLOOKUP(E3045,'VPS1'!$J$10:$J$29,1,FALSE)</f>
        <v>#N/A</v>
      </c>
      <c r="C3045" s="131" t="str">
        <f t="shared" si="663"/>
        <v/>
      </c>
      <c r="D3045" s="132"/>
      <c r="E3045" s="132"/>
      <c r="F3045" s="55"/>
      <c r="G3045" s="132"/>
      <c r="H3045" s="132"/>
      <c r="I3045" s="132"/>
      <c r="J3045" s="132"/>
      <c r="K3045" s="132"/>
      <c r="L3045" s="133"/>
      <c r="M3045" s="134"/>
      <c r="N3045" s="132"/>
      <c r="O3045" s="132"/>
      <c r="P3045" s="134" t="str">
        <f t="shared" si="664"/>
        <v>nepildyti</v>
      </c>
      <c r="Q3045" s="135" t="str">
        <f t="shared" si="66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72"/>
        <v>0</v>
      </c>
      <c r="BH3045" s="54">
        <f t="shared" si="665"/>
        <v>0</v>
      </c>
      <c r="BI3045" s="54">
        <f t="shared" si="660"/>
        <v>0</v>
      </c>
      <c r="BJ3045" s="54">
        <f t="shared" si="673"/>
        <v>0</v>
      </c>
      <c r="BK3045" s="54">
        <f t="shared" si="661"/>
        <v>0</v>
      </c>
      <c r="BL3045" s="54">
        <f t="shared" si="666"/>
        <v>0</v>
      </c>
      <c r="BM3045" s="54">
        <f t="shared" si="667"/>
        <v>0</v>
      </c>
      <c r="BN3045" s="54" t="str">
        <f t="shared" si="668"/>
        <v>ne</v>
      </c>
      <c r="BO3045" s="54" t="str">
        <f t="shared" si="669"/>
        <v>ne</v>
      </c>
      <c r="BP3045" s="54" t="str">
        <f t="shared" si="669"/>
        <v>ne</v>
      </c>
      <c r="BQ3045" s="54" t="str">
        <f t="shared" si="670"/>
        <v>ne</v>
      </c>
      <c r="BR3045" s="54" t="str">
        <f t="shared" si="671"/>
        <v>ne</v>
      </c>
      <c r="BS3045" s="54" t="str">
        <f t="shared" si="662"/>
        <v>ne</v>
      </c>
    </row>
    <row r="3046" spans="2:71" x14ac:dyDescent="0.2">
      <c r="B3046" s="54" t="e">
        <f>VLOOKUP(E3046,'VPS1'!$J$10:$J$29,1,FALSE)</f>
        <v>#N/A</v>
      </c>
      <c r="C3046" s="131" t="str">
        <f t="shared" si="663"/>
        <v/>
      </c>
      <c r="D3046" s="132"/>
      <c r="E3046" s="132"/>
      <c r="F3046" s="55"/>
      <c r="G3046" s="132"/>
      <c r="H3046" s="132"/>
      <c r="I3046" s="132"/>
      <c r="J3046" s="132"/>
      <c r="K3046" s="132"/>
      <c r="L3046" s="133"/>
      <c r="M3046" s="134"/>
      <c r="N3046" s="132"/>
      <c r="O3046" s="132"/>
      <c r="P3046" s="134" t="str">
        <f t="shared" si="664"/>
        <v>nepildyti</v>
      </c>
      <c r="Q3046" s="135" t="str">
        <f t="shared" si="66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72"/>
        <v>0</v>
      </c>
      <c r="BH3046" s="54">
        <f t="shared" si="665"/>
        <v>0</v>
      </c>
      <c r="BI3046" s="54">
        <f t="shared" si="660"/>
        <v>0</v>
      </c>
      <c r="BJ3046" s="54">
        <f t="shared" si="673"/>
        <v>0</v>
      </c>
      <c r="BK3046" s="54">
        <f t="shared" si="661"/>
        <v>0</v>
      </c>
      <c r="BL3046" s="54">
        <f t="shared" si="666"/>
        <v>0</v>
      </c>
      <c r="BM3046" s="54">
        <f t="shared" si="667"/>
        <v>0</v>
      </c>
      <c r="BN3046" s="54" t="str">
        <f t="shared" si="668"/>
        <v>ne</v>
      </c>
      <c r="BO3046" s="54" t="str">
        <f t="shared" si="669"/>
        <v>ne</v>
      </c>
      <c r="BP3046" s="54" t="str">
        <f t="shared" si="669"/>
        <v>ne</v>
      </c>
      <c r="BQ3046" s="54" t="str">
        <f t="shared" si="670"/>
        <v>ne</v>
      </c>
      <c r="BR3046" s="54" t="str">
        <f t="shared" si="671"/>
        <v>ne</v>
      </c>
      <c r="BS3046" s="54" t="str">
        <f t="shared" si="662"/>
        <v>ne</v>
      </c>
    </row>
    <row r="3047" spans="2:71" x14ac:dyDescent="0.2">
      <c r="B3047" s="54" t="e">
        <f>VLOOKUP(E3047,'VPS1'!$J$10:$J$29,1,FALSE)</f>
        <v>#N/A</v>
      </c>
      <c r="C3047" s="131" t="str">
        <f t="shared" si="663"/>
        <v/>
      </c>
      <c r="D3047" s="132"/>
      <c r="E3047" s="132"/>
      <c r="F3047" s="55"/>
      <c r="G3047" s="132"/>
      <c r="H3047" s="132"/>
      <c r="I3047" s="132"/>
      <c r="J3047" s="132"/>
      <c r="K3047" s="132"/>
      <c r="L3047" s="133"/>
      <c r="M3047" s="134"/>
      <c r="N3047" s="132"/>
      <c r="O3047" s="132"/>
      <c r="P3047" s="134" t="str">
        <f t="shared" si="664"/>
        <v>nepildyti</v>
      </c>
      <c r="Q3047" s="135" t="str">
        <f t="shared" si="66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72"/>
        <v>0</v>
      </c>
      <c r="BH3047" s="54">
        <f t="shared" si="665"/>
        <v>0</v>
      </c>
      <c r="BI3047" s="54">
        <f t="shared" si="660"/>
        <v>0</v>
      </c>
      <c r="BJ3047" s="54">
        <f t="shared" si="673"/>
        <v>0</v>
      </c>
      <c r="BK3047" s="54">
        <f t="shared" si="661"/>
        <v>0</v>
      </c>
      <c r="BL3047" s="54">
        <f t="shared" si="666"/>
        <v>0</v>
      </c>
      <c r="BM3047" s="54">
        <f t="shared" si="667"/>
        <v>0</v>
      </c>
      <c r="BN3047" s="54" t="str">
        <f t="shared" si="668"/>
        <v>ne</v>
      </c>
      <c r="BO3047" s="54" t="str">
        <f t="shared" si="669"/>
        <v>ne</v>
      </c>
      <c r="BP3047" s="54" t="str">
        <f t="shared" si="669"/>
        <v>ne</v>
      </c>
      <c r="BQ3047" s="54" t="str">
        <f t="shared" si="670"/>
        <v>ne</v>
      </c>
      <c r="BR3047" s="54" t="str">
        <f t="shared" si="671"/>
        <v>ne</v>
      </c>
      <c r="BS3047" s="54" t="str">
        <f t="shared" si="662"/>
        <v>ne</v>
      </c>
    </row>
    <row r="3048" spans="2:71" x14ac:dyDescent="0.2">
      <c r="B3048" s="54" t="e">
        <f>VLOOKUP(E3048,'VPS1'!$J$10:$J$29,1,FALSE)</f>
        <v>#N/A</v>
      </c>
      <c r="C3048" s="131" t="str">
        <f t="shared" si="663"/>
        <v/>
      </c>
      <c r="D3048" s="132"/>
      <c r="E3048" s="132"/>
      <c r="F3048" s="55"/>
      <c r="G3048" s="132"/>
      <c r="H3048" s="132"/>
      <c r="I3048" s="132"/>
      <c r="J3048" s="132"/>
      <c r="K3048" s="132"/>
      <c r="L3048" s="133"/>
      <c r="M3048" s="134"/>
      <c r="N3048" s="132"/>
      <c r="O3048" s="132"/>
      <c r="P3048" s="134" t="str">
        <f t="shared" si="664"/>
        <v>nepildyti</v>
      </c>
      <c r="Q3048" s="135" t="str">
        <f t="shared" si="66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72"/>
        <v>0</v>
      </c>
      <c r="BH3048" s="54">
        <f t="shared" si="665"/>
        <v>0</v>
      </c>
      <c r="BI3048" s="54">
        <f t="shared" si="660"/>
        <v>0</v>
      </c>
      <c r="BJ3048" s="54">
        <f t="shared" si="673"/>
        <v>0</v>
      </c>
      <c r="BK3048" s="54">
        <f t="shared" si="661"/>
        <v>0</v>
      </c>
      <c r="BL3048" s="54">
        <f t="shared" si="666"/>
        <v>0</v>
      </c>
      <c r="BM3048" s="54">
        <f t="shared" si="667"/>
        <v>0</v>
      </c>
      <c r="BN3048" s="54" t="str">
        <f t="shared" si="668"/>
        <v>ne</v>
      </c>
      <c r="BO3048" s="54" t="str">
        <f t="shared" si="669"/>
        <v>ne</v>
      </c>
      <c r="BP3048" s="54" t="str">
        <f t="shared" si="669"/>
        <v>ne</v>
      </c>
      <c r="BQ3048" s="54" t="str">
        <f t="shared" si="670"/>
        <v>ne</v>
      </c>
      <c r="BR3048" s="54" t="str">
        <f t="shared" si="671"/>
        <v>ne</v>
      </c>
      <c r="BS3048" s="54" t="str">
        <f t="shared" si="662"/>
        <v>ne</v>
      </c>
    </row>
    <row r="3049" spans="2:71" x14ac:dyDescent="0.2">
      <c r="B3049" s="54" t="e">
        <f>VLOOKUP(E3049,'VPS1'!$J$10:$J$29,1,FALSE)</f>
        <v>#N/A</v>
      </c>
      <c r="C3049" s="131" t="str">
        <f t="shared" si="663"/>
        <v/>
      </c>
      <c r="D3049" s="132"/>
      <c r="E3049" s="132"/>
      <c r="F3049" s="55"/>
      <c r="G3049" s="132"/>
      <c r="H3049" s="132"/>
      <c r="I3049" s="132"/>
      <c r="J3049" s="132"/>
      <c r="K3049" s="132"/>
      <c r="L3049" s="133"/>
      <c r="M3049" s="134"/>
      <c r="N3049" s="132"/>
      <c r="O3049" s="132"/>
      <c r="P3049" s="134" t="str">
        <f t="shared" si="664"/>
        <v>nepildyti</v>
      </c>
      <c r="Q3049" s="135" t="str">
        <f t="shared" si="66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72"/>
        <v>0</v>
      </c>
      <c r="BH3049" s="54">
        <f t="shared" si="665"/>
        <v>0</v>
      </c>
      <c r="BI3049" s="54">
        <f t="shared" si="660"/>
        <v>0</v>
      </c>
      <c r="BJ3049" s="54">
        <f t="shared" si="673"/>
        <v>0</v>
      </c>
      <c r="BK3049" s="54">
        <f t="shared" si="661"/>
        <v>0</v>
      </c>
      <c r="BL3049" s="54">
        <f t="shared" si="666"/>
        <v>0</v>
      </c>
      <c r="BM3049" s="54">
        <f t="shared" si="667"/>
        <v>0</v>
      </c>
      <c r="BN3049" s="54" t="str">
        <f t="shared" si="668"/>
        <v>ne</v>
      </c>
      <c r="BO3049" s="54" t="str">
        <f t="shared" si="669"/>
        <v>ne</v>
      </c>
      <c r="BP3049" s="54" t="str">
        <f t="shared" si="669"/>
        <v>ne</v>
      </c>
      <c r="BQ3049" s="54" t="str">
        <f t="shared" si="670"/>
        <v>ne</v>
      </c>
      <c r="BR3049" s="54" t="str">
        <f t="shared" si="671"/>
        <v>ne</v>
      </c>
      <c r="BS3049" s="54" t="str">
        <f t="shared" si="662"/>
        <v>ne</v>
      </c>
    </row>
    <row r="3050" spans="2:71" x14ac:dyDescent="0.2">
      <c r="B3050" s="54" t="e">
        <f>VLOOKUP(E3050,'VPS1'!$J$10:$J$29,1,FALSE)</f>
        <v>#N/A</v>
      </c>
      <c r="C3050" s="131" t="str">
        <f t="shared" si="663"/>
        <v/>
      </c>
      <c r="D3050" s="132"/>
      <c r="E3050" s="132"/>
      <c r="F3050" s="55"/>
      <c r="G3050" s="132"/>
      <c r="H3050" s="132"/>
      <c r="I3050" s="132"/>
      <c r="J3050" s="132"/>
      <c r="K3050" s="132"/>
      <c r="L3050" s="133"/>
      <c r="M3050" s="134"/>
      <c r="N3050" s="132"/>
      <c r="O3050" s="132"/>
      <c r="P3050" s="134" t="str">
        <f t="shared" si="664"/>
        <v>nepildyti</v>
      </c>
      <c r="Q3050" s="135" t="str">
        <f t="shared" si="66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72"/>
        <v>0</v>
      </c>
      <c r="BH3050" s="54">
        <f t="shared" si="665"/>
        <v>0</v>
      </c>
      <c r="BI3050" s="54">
        <f t="shared" si="660"/>
        <v>0</v>
      </c>
      <c r="BJ3050" s="54">
        <f t="shared" si="673"/>
        <v>0</v>
      </c>
      <c r="BK3050" s="54">
        <f t="shared" si="661"/>
        <v>0</v>
      </c>
      <c r="BL3050" s="54">
        <f t="shared" si="666"/>
        <v>0</v>
      </c>
      <c r="BM3050" s="54">
        <f t="shared" si="667"/>
        <v>0</v>
      </c>
      <c r="BN3050" s="54" t="str">
        <f t="shared" si="668"/>
        <v>ne</v>
      </c>
      <c r="BO3050" s="54" t="str">
        <f t="shared" si="669"/>
        <v>ne</v>
      </c>
      <c r="BP3050" s="54" t="str">
        <f t="shared" si="669"/>
        <v>ne</v>
      </c>
      <c r="BQ3050" s="54" t="str">
        <f t="shared" si="670"/>
        <v>ne</v>
      </c>
      <c r="BR3050" s="54" t="str">
        <f t="shared" si="671"/>
        <v>ne</v>
      </c>
      <c r="BS3050" s="54" t="str">
        <f t="shared" si="662"/>
        <v>ne</v>
      </c>
    </row>
    <row r="3051" spans="2:71" x14ac:dyDescent="0.2">
      <c r="B3051" s="54" t="e">
        <f>VLOOKUP(E3051,'VPS1'!$J$10:$J$29,1,FALSE)</f>
        <v>#N/A</v>
      </c>
      <c r="C3051" s="131" t="str">
        <f t="shared" si="663"/>
        <v/>
      </c>
      <c r="D3051" s="132"/>
      <c r="E3051" s="132"/>
      <c r="F3051" s="55"/>
      <c r="G3051" s="132"/>
      <c r="H3051" s="132"/>
      <c r="I3051" s="132"/>
      <c r="J3051" s="132"/>
      <c r="K3051" s="132"/>
      <c r="L3051" s="133"/>
      <c r="M3051" s="134"/>
      <c r="N3051" s="132"/>
      <c r="O3051" s="132"/>
      <c r="P3051" s="134" t="str">
        <f t="shared" si="664"/>
        <v>nepildyti</v>
      </c>
      <c r="Q3051" s="135" t="str">
        <f t="shared" si="66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72"/>
        <v>0</v>
      </c>
      <c r="BH3051" s="54">
        <f t="shared" si="665"/>
        <v>0</v>
      </c>
      <c r="BI3051" s="54">
        <f t="shared" si="660"/>
        <v>0</v>
      </c>
      <c r="BJ3051" s="54">
        <f t="shared" si="673"/>
        <v>0</v>
      </c>
      <c r="BK3051" s="54">
        <f t="shared" si="661"/>
        <v>0</v>
      </c>
      <c r="BL3051" s="54">
        <f t="shared" si="666"/>
        <v>0</v>
      </c>
      <c r="BM3051" s="54">
        <f t="shared" si="667"/>
        <v>0</v>
      </c>
      <c r="BN3051" s="54" t="str">
        <f t="shared" si="668"/>
        <v>ne</v>
      </c>
      <c r="BO3051" s="54" t="str">
        <f t="shared" si="669"/>
        <v>ne</v>
      </c>
      <c r="BP3051" s="54" t="str">
        <f t="shared" si="669"/>
        <v>ne</v>
      </c>
      <c r="BQ3051" s="54" t="str">
        <f t="shared" si="670"/>
        <v>ne</v>
      </c>
      <c r="BR3051" s="54" t="str">
        <f t="shared" si="671"/>
        <v>ne</v>
      </c>
      <c r="BS3051" s="54" t="str">
        <f t="shared" si="662"/>
        <v>ne</v>
      </c>
    </row>
    <row r="3052" spans="2:71" x14ac:dyDescent="0.2">
      <c r="B3052" s="54" t="e">
        <f>VLOOKUP(E3052,'VPS1'!$J$10:$J$29,1,FALSE)</f>
        <v>#N/A</v>
      </c>
      <c r="C3052" s="131" t="str">
        <f t="shared" si="663"/>
        <v/>
      </c>
      <c r="D3052" s="132"/>
      <c r="E3052" s="132"/>
      <c r="F3052" s="55"/>
      <c r="G3052" s="132"/>
      <c r="H3052" s="132"/>
      <c r="I3052" s="132"/>
      <c r="J3052" s="132"/>
      <c r="K3052" s="132"/>
      <c r="L3052" s="133"/>
      <c r="M3052" s="134"/>
      <c r="N3052" s="132"/>
      <c r="O3052" s="132"/>
      <c r="P3052" s="134" t="str">
        <f t="shared" si="664"/>
        <v>nepildyti</v>
      </c>
      <c r="Q3052" s="135" t="str">
        <f t="shared" si="66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72"/>
        <v>0</v>
      </c>
      <c r="BH3052" s="54">
        <f t="shared" si="665"/>
        <v>0</v>
      </c>
      <c r="BI3052" s="54">
        <f t="shared" si="660"/>
        <v>0</v>
      </c>
      <c r="BJ3052" s="54">
        <f t="shared" si="673"/>
        <v>0</v>
      </c>
      <c r="BK3052" s="54">
        <f t="shared" si="661"/>
        <v>0</v>
      </c>
      <c r="BL3052" s="54">
        <f t="shared" si="666"/>
        <v>0</v>
      </c>
      <c r="BM3052" s="54">
        <f t="shared" si="667"/>
        <v>0</v>
      </c>
      <c r="BN3052" s="54" t="str">
        <f t="shared" si="668"/>
        <v>ne</v>
      </c>
      <c r="BO3052" s="54" t="str">
        <f t="shared" si="669"/>
        <v>ne</v>
      </c>
      <c r="BP3052" s="54" t="str">
        <f t="shared" si="669"/>
        <v>ne</v>
      </c>
      <c r="BQ3052" s="54" t="str">
        <f t="shared" si="670"/>
        <v>ne</v>
      </c>
      <c r="BR3052" s="54" t="str">
        <f t="shared" si="671"/>
        <v>ne</v>
      </c>
      <c r="BS3052" s="54" t="str">
        <f t="shared" si="662"/>
        <v>ne</v>
      </c>
    </row>
    <row r="3053" spans="2:71" x14ac:dyDescent="0.2">
      <c r="B3053" s="54" t="e">
        <f>VLOOKUP(E3053,'VPS1'!$J$10:$J$29,1,FALSE)</f>
        <v>#N/A</v>
      </c>
      <c r="C3053" s="131" t="str">
        <f t="shared" si="663"/>
        <v/>
      </c>
      <c r="D3053" s="132"/>
      <c r="E3053" s="132"/>
      <c r="F3053" s="55"/>
      <c r="G3053" s="132"/>
      <c r="H3053" s="132"/>
      <c r="I3053" s="132"/>
      <c r="J3053" s="132"/>
      <c r="K3053" s="132"/>
      <c r="L3053" s="133"/>
      <c r="M3053" s="134"/>
      <c r="N3053" s="132"/>
      <c r="O3053" s="132"/>
      <c r="P3053" s="134" t="str">
        <f t="shared" si="664"/>
        <v>nepildyti</v>
      </c>
      <c r="Q3053" s="135" t="str">
        <f t="shared" si="66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72"/>
        <v>0</v>
      </c>
      <c r="BH3053" s="54">
        <f t="shared" si="665"/>
        <v>0</v>
      </c>
      <c r="BI3053" s="54">
        <f t="shared" si="660"/>
        <v>0</v>
      </c>
      <c r="BJ3053" s="54">
        <f t="shared" si="673"/>
        <v>0</v>
      </c>
      <c r="BK3053" s="54">
        <f t="shared" si="661"/>
        <v>0</v>
      </c>
      <c r="BL3053" s="54">
        <f t="shared" si="666"/>
        <v>0</v>
      </c>
      <c r="BM3053" s="54">
        <f t="shared" si="667"/>
        <v>0</v>
      </c>
      <c r="BN3053" s="54" t="str">
        <f t="shared" si="668"/>
        <v>ne</v>
      </c>
      <c r="BO3053" s="54" t="str">
        <f t="shared" si="669"/>
        <v>ne</v>
      </c>
      <c r="BP3053" s="54" t="str">
        <f t="shared" si="669"/>
        <v>ne</v>
      </c>
      <c r="BQ3053" s="54" t="str">
        <f t="shared" si="670"/>
        <v>ne</v>
      </c>
      <c r="BR3053" s="54" t="str">
        <f t="shared" si="671"/>
        <v>ne</v>
      </c>
      <c r="BS3053" s="54" t="str">
        <f t="shared" si="662"/>
        <v>ne</v>
      </c>
    </row>
    <row r="3054" spans="2:71" x14ac:dyDescent="0.2">
      <c r="B3054" s="54" t="e">
        <f>VLOOKUP(E3054,'VPS1'!$J$10:$J$29,1,FALSE)</f>
        <v>#N/A</v>
      </c>
      <c r="C3054" s="131" t="str">
        <f t="shared" si="663"/>
        <v/>
      </c>
      <c r="D3054" s="132"/>
      <c r="E3054" s="132"/>
      <c r="F3054" s="55"/>
      <c r="G3054" s="132"/>
      <c r="H3054" s="132"/>
      <c r="I3054" s="132"/>
      <c r="J3054" s="132"/>
      <c r="K3054" s="132"/>
      <c r="L3054" s="133"/>
      <c r="M3054" s="134"/>
      <c r="N3054" s="132"/>
      <c r="O3054" s="132"/>
      <c r="P3054" s="134" t="str">
        <f t="shared" si="664"/>
        <v>nepildyti</v>
      </c>
      <c r="Q3054" s="135" t="str">
        <f t="shared" si="66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72"/>
        <v>0</v>
      </c>
      <c r="BH3054" s="54">
        <f t="shared" si="665"/>
        <v>0</v>
      </c>
      <c r="BI3054" s="54">
        <f t="shared" si="660"/>
        <v>0</v>
      </c>
      <c r="BJ3054" s="54">
        <f t="shared" si="673"/>
        <v>0</v>
      </c>
      <c r="BK3054" s="54">
        <f t="shared" si="661"/>
        <v>0</v>
      </c>
      <c r="BL3054" s="54">
        <f t="shared" si="666"/>
        <v>0</v>
      </c>
      <c r="BM3054" s="54">
        <f t="shared" si="667"/>
        <v>0</v>
      </c>
      <c r="BN3054" s="54" t="str">
        <f t="shared" si="668"/>
        <v>ne</v>
      </c>
      <c r="BO3054" s="54" t="str">
        <f t="shared" si="669"/>
        <v>ne</v>
      </c>
      <c r="BP3054" s="54" t="str">
        <f t="shared" si="669"/>
        <v>ne</v>
      </c>
      <c r="BQ3054" s="54" t="str">
        <f t="shared" si="670"/>
        <v>ne</v>
      </c>
      <c r="BR3054" s="54" t="str">
        <f t="shared" si="671"/>
        <v>ne</v>
      </c>
      <c r="BS3054" s="54" t="str">
        <f t="shared" si="662"/>
        <v>ne</v>
      </c>
    </row>
    <row r="3055" spans="2:71" x14ac:dyDescent="0.2">
      <c r="B3055" s="54" t="e">
        <f>VLOOKUP(E3055,'VPS1'!$J$10:$J$29,1,FALSE)</f>
        <v>#N/A</v>
      </c>
      <c r="C3055" s="131" t="str">
        <f t="shared" si="663"/>
        <v/>
      </c>
      <c r="D3055" s="132"/>
      <c r="E3055" s="132"/>
      <c r="F3055" s="55"/>
      <c r="G3055" s="132"/>
      <c r="H3055" s="132"/>
      <c r="I3055" s="132"/>
      <c r="J3055" s="132"/>
      <c r="K3055" s="132"/>
      <c r="L3055" s="133"/>
      <c r="M3055" s="134"/>
      <c r="N3055" s="132"/>
      <c r="O3055" s="132"/>
      <c r="P3055" s="134" t="str">
        <f t="shared" si="664"/>
        <v>nepildyti</v>
      </c>
      <c r="Q3055" s="135" t="str">
        <f t="shared" si="66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72"/>
        <v>0</v>
      </c>
      <c r="BH3055" s="54">
        <f t="shared" si="665"/>
        <v>0</v>
      </c>
      <c r="BI3055" s="54">
        <f t="shared" si="660"/>
        <v>0</v>
      </c>
      <c r="BJ3055" s="54">
        <f t="shared" si="673"/>
        <v>0</v>
      </c>
      <c r="BK3055" s="54">
        <f t="shared" si="661"/>
        <v>0</v>
      </c>
      <c r="BL3055" s="54">
        <f t="shared" si="666"/>
        <v>0</v>
      </c>
      <c r="BM3055" s="54">
        <f t="shared" si="667"/>
        <v>0</v>
      </c>
      <c r="BN3055" s="54" t="str">
        <f t="shared" si="668"/>
        <v>ne</v>
      </c>
      <c r="BO3055" s="54" t="str">
        <f t="shared" si="669"/>
        <v>ne</v>
      </c>
      <c r="BP3055" s="54" t="str">
        <f t="shared" si="669"/>
        <v>ne</v>
      </c>
      <c r="BQ3055" s="54" t="str">
        <f t="shared" si="670"/>
        <v>ne</v>
      </c>
      <c r="BR3055" s="54" t="str">
        <f t="shared" si="671"/>
        <v>ne</v>
      </c>
      <c r="BS3055" s="54" t="str">
        <f t="shared" si="662"/>
        <v>ne</v>
      </c>
    </row>
    <row r="3056" spans="2:71" x14ac:dyDescent="0.2">
      <c r="B3056" s="54" t="e">
        <f>VLOOKUP(E3056,'VPS1'!$J$10:$J$29,1,FALSE)</f>
        <v>#N/A</v>
      </c>
      <c r="C3056" s="131" t="str">
        <f t="shared" si="663"/>
        <v/>
      </c>
      <c r="D3056" s="132"/>
      <c r="E3056" s="132"/>
      <c r="F3056" s="55"/>
      <c r="G3056" s="132"/>
      <c r="H3056" s="132"/>
      <c r="I3056" s="132"/>
      <c r="J3056" s="132"/>
      <c r="K3056" s="132"/>
      <c r="L3056" s="133"/>
      <c r="M3056" s="134"/>
      <c r="N3056" s="132"/>
      <c r="O3056" s="132"/>
      <c r="P3056" s="134" t="str">
        <f t="shared" si="664"/>
        <v>nepildyti</v>
      </c>
      <c r="Q3056" s="135" t="str">
        <f t="shared" si="66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72"/>
        <v>0</v>
      </c>
      <c r="BH3056" s="54">
        <f t="shared" si="665"/>
        <v>0</v>
      </c>
      <c r="BI3056" s="54">
        <f t="shared" si="660"/>
        <v>0</v>
      </c>
      <c r="BJ3056" s="54">
        <f t="shared" si="673"/>
        <v>0</v>
      </c>
      <c r="BK3056" s="54">
        <f t="shared" si="661"/>
        <v>0</v>
      </c>
      <c r="BL3056" s="54">
        <f t="shared" si="666"/>
        <v>0</v>
      </c>
      <c r="BM3056" s="54">
        <f t="shared" si="667"/>
        <v>0</v>
      </c>
      <c r="BN3056" s="54" t="str">
        <f t="shared" si="668"/>
        <v>ne</v>
      </c>
      <c r="BO3056" s="54" t="str">
        <f t="shared" si="669"/>
        <v>ne</v>
      </c>
      <c r="BP3056" s="54" t="str">
        <f t="shared" si="669"/>
        <v>ne</v>
      </c>
      <c r="BQ3056" s="54" t="str">
        <f t="shared" si="670"/>
        <v>ne</v>
      </c>
      <c r="BR3056" s="54" t="str">
        <f t="shared" si="671"/>
        <v>ne</v>
      </c>
      <c r="BS3056" s="54" t="str">
        <f t="shared" si="662"/>
        <v>ne</v>
      </c>
    </row>
    <row r="3057" spans="2:71" x14ac:dyDescent="0.2">
      <c r="B3057" s="54" t="e">
        <f>VLOOKUP(E3057,'VPS1'!$J$10:$J$29,1,FALSE)</f>
        <v>#N/A</v>
      </c>
      <c r="C3057" s="131" t="str">
        <f t="shared" si="663"/>
        <v/>
      </c>
      <c r="D3057" s="132"/>
      <c r="E3057" s="132"/>
      <c r="F3057" s="55"/>
      <c r="G3057" s="132"/>
      <c r="H3057" s="132"/>
      <c r="I3057" s="132"/>
      <c r="J3057" s="132"/>
      <c r="K3057" s="132"/>
      <c r="L3057" s="133"/>
      <c r="M3057" s="134"/>
      <c r="N3057" s="132"/>
      <c r="O3057" s="132"/>
      <c r="P3057" s="134" t="str">
        <f t="shared" si="664"/>
        <v>nepildyti</v>
      </c>
      <c r="Q3057" s="135" t="str">
        <f t="shared" si="66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72"/>
        <v>0</v>
      </c>
      <c r="BH3057" s="54">
        <f t="shared" si="665"/>
        <v>0</v>
      </c>
      <c r="BI3057" s="54">
        <f t="shared" si="660"/>
        <v>0</v>
      </c>
      <c r="BJ3057" s="54">
        <f t="shared" si="673"/>
        <v>0</v>
      </c>
      <c r="BK3057" s="54">
        <f t="shared" si="661"/>
        <v>0</v>
      </c>
      <c r="BL3057" s="54">
        <f t="shared" si="666"/>
        <v>0</v>
      </c>
      <c r="BM3057" s="54">
        <f t="shared" si="667"/>
        <v>0</v>
      </c>
      <c r="BN3057" s="54" t="str">
        <f t="shared" si="668"/>
        <v>ne</v>
      </c>
      <c r="BO3057" s="54" t="str">
        <f t="shared" si="669"/>
        <v>ne</v>
      </c>
      <c r="BP3057" s="54" t="str">
        <f t="shared" si="669"/>
        <v>ne</v>
      </c>
      <c r="BQ3057" s="54" t="str">
        <f t="shared" si="670"/>
        <v>ne</v>
      </c>
      <c r="BR3057" s="54" t="str">
        <f t="shared" si="671"/>
        <v>ne</v>
      </c>
      <c r="BS3057" s="54" t="str">
        <f t="shared" si="662"/>
        <v>ne</v>
      </c>
    </row>
    <row r="3058" spans="2:71" x14ac:dyDescent="0.2">
      <c r="B3058" s="54" t="e">
        <f>VLOOKUP(E3058,'VPS1'!$J$10:$J$29,1,FALSE)</f>
        <v>#N/A</v>
      </c>
      <c r="C3058" s="131" t="str">
        <f t="shared" si="663"/>
        <v/>
      </c>
      <c r="D3058" s="132"/>
      <c r="E3058" s="132"/>
      <c r="F3058" s="55"/>
      <c r="G3058" s="132"/>
      <c r="H3058" s="132"/>
      <c r="I3058" s="132"/>
      <c r="J3058" s="132"/>
      <c r="K3058" s="132"/>
      <c r="L3058" s="133"/>
      <c r="M3058" s="134"/>
      <c r="N3058" s="132"/>
      <c r="O3058" s="132"/>
      <c r="P3058" s="134" t="str">
        <f t="shared" si="664"/>
        <v>nepildyti</v>
      </c>
      <c r="Q3058" s="135" t="str">
        <f t="shared" si="66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72"/>
        <v>0</v>
      </c>
      <c r="BH3058" s="54">
        <f t="shared" si="665"/>
        <v>0</v>
      </c>
      <c r="BI3058" s="54">
        <f t="shared" si="660"/>
        <v>0</v>
      </c>
      <c r="BJ3058" s="54">
        <f t="shared" si="673"/>
        <v>0</v>
      </c>
      <c r="BK3058" s="54">
        <f t="shared" si="661"/>
        <v>0</v>
      </c>
      <c r="BL3058" s="54">
        <f t="shared" si="666"/>
        <v>0</v>
      </c>
      <c r="BM3058" s="54">
        <f t="shared" si="667"/>
        <v>0</v>
      </c>
      <c r="BN3058" s="54" t="str">
        <f t="shared" si="668"/>
        <v>ne</v>
      </c>
      <c r="BO3058" s="54" t="str">
        <f t="shared" si="669"/>
        <v>ne</v>
      </c>
      <c r="BP3058" s="54" t="str">
        <f t="shared" si="669"/>
        <v>ne</v>
      </c>
      <c r="BQ3058" s="54" t="str">
        <f t="shared" si="670"/>
        <v>ne</v>
      </c>
      <c r="BR3058" s="54" t="str">
        <f t="shared" si="671"/>
        <v>ne</v>
      </c>
      <c r="BS3058" s="54" t="str">
        <f t="shared" si="662"/>
        <v>ne</v>
      </c>
    </row>
    <row r="3059" spans="2:71" x14ac:dyDescent="0.2">
      <c r="B3059" s="54" t="e">
        <f>VLOOKUP(E3059,'VPS1'!$J$10:$J$29,1,FALSE)</f>
        <v>#N/A</v>
      </c>
      <c r="C3059" s="131" t="str">
        <f t="shared" si="663"/>
        <v/>
      </c>
      <c r="D3059" s="132"/>
      <c r="E3059" s="132"/>
      <c r="F3059" s="55"/>
      <c r="G3059" s="132"/>
      <c r="H3059" s="132"/>
      <c r="I3059" s="132"/>
      <c r="J3059" s="132"/>
      <c r="K3059" s="132"/>
      <c r="L3059" s="133"/>
      <c r="M3059" s="134"/>
      <c r="N3059" s="132"/>
      <c r="O3059" s="132"/>
      <c r="P3059" s="134" t="str">
        <f t="shared" si="664"/>
        <v>nepildyti</v>
      </c>
      <c r="Q3059" s="135" t="str">
        <f t="shared" si="66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72"/>
        <v>0</v>
      </c>
      <c r="BH3059" s="54">
        <f t="shared" si="665"/>
        <v>0</v>
      </c>
      <c r="BI3059" s="54">
        <f t="shared" si="660"/>
        <v>0</v>
      </c>
      <c r="BJ3059" s="54">
        <f t="shared" si="673"/>
        <v>0</v>
      </c>
      <c r="BK3059" s="54">
        <f t="shared" si="661"/>
        <v>0</v>
      </c>
      <c r="BL3059" s="54">
        <f t="shared" si="666"/>
        <v>0</v>
      </c>
      <c r="BM3059" s="54">
        <f t="shared" si="667"/>
        <v>0</v>
      </c>
      <c r="BN3059" s="54" t="str">
        <f t="shared" si="668"/>
        <v>ne</v>
      </c>
      <c r="BO3059" s="54" t="str">
        <f t="shared" si="669"/>
        <v>ne</v>
      </c>
      <c r="BP3059" s="54" t="str">
        <f t="shared" si="669"/>
        <v>ne</v>
      </c>
      <c r="BQ3059" s="54" t="str">
        <f t="shared" si="670"/>
        <v>ne</v>
      </c>
      <c r="BR3059" s="54" t="str">
        <f t="shared" si="671"/>
        <v>ne</v>
      </c>
      <c r="BS3059" s="54" t="str">
        <f t="shared" si="662"/>
        <v>ne</v>
      </c>
    </row>
    <row r="3060" spans="2:71" x14ac:dyDescent="0.2">
      <c r="B3060" s="54" t="e">
        <f>VLOOKUP(E3060,'VPS1'!$J$10:$J$29,1,FALSE)</f>
        <v>#N/A</v>
      </c>
      <c r="C3060" s="131" t="str">
        <f t="shared" si="663"/>
        <v/>
      </c>
      <c r="D3060" s="132"/>
      <c r="E3060" s="132"/>
      <c r="F3060" s="55"/>
      <c r="G3060" s="132"/>
      <c r="H3060" s="132"/>
      <c r="I3060" s="132"/>
      <c r="J3060" s="132"/>
      <c r="K3060" s="132"/>
      <c r="L3060" s="133"/>
      <c r="M3060" s="134"/>
      <c r="N3060" s="132"/>
      <c r="O3060" s="132"/>
      <c r="P3060" s="134" t="str">
        <f t="shared" si="664"/>
        <v>nepildyti</v>
      </c>
      <c r="Q3060" s="135" t="str">
        <f t="shared" si="66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72"/>
        <v>0</v>
      </c>
      <c r="BH3060" s="54">
        <f t="shared" si="665"/>
        <v>0</v>
      </c>
      <c r="BI3060" s="54">
        <f t="shared" si="660"/>
        <v>0</v>
      </c>
      <c r="BJ3060" s="54">
        <f t="shared" si="673"/>
        <v>0</v>
      </c>
      <c r="BK3060" s="54">
        <f t="shared" si="661"/>
        <v>0</v>
      </c>
      <c r="BL3060" s="54">
        <f t="shared" si="666"/>
        <v>0</v>
      </c>
      <c r="BM3060" s="54">
        <f t="shared" si="667"/>
        <v>0</v>
      </c>
      <c r="BN3060" s="54" t="str">
        <f t="shared" si="668"/>
        <v>ne</v>
      </c>
      <c r="BO3060" s="54" t="str">
        <f t="shared" si="669"/>
        <v>ne</v>
      </c>
      <c r="BP3060" s="54" t="str">
        <f t="shared" si="669"/>
        <v>ne</v>
      </c>
      <c r="BQ3060" s="54" t="str">
        <f t="shared" si="670"/>
        <v>ne</v>
      </c>
      <c r="BR3060" s="54" t="str">
        <f t="shared" si="671"/>
        <v>ne</v>
      </c>
      <c r="BS3060" s="54" t="str">
        <f t="shared" si="662"/>
        <v>ne</v>
      </c>
    </row>
    <row r="3061" spans="2:71" x14ac:dyDescent="0.2">
      <c r="B3061" s="54" t="e">
        <f>VLOOKUP(E3061,'VPS1'!$J$10:$J$29,1,FALSE)</f>
        <v>#N/A</v>
      </c>
      <c r="C3061" s="131" t="str">
        <f t="shared" si="663"/>
        <v/>
      </c>
      <c r="D3061" s="132"/>
      <c r="E3061" s="132"/>
      <c r="F3061" s="55"/>
      <c r="G3061" s="132"/>
      <c r="H3061" s="132"/>
      <c r="I3061" s="132"/>
      <c r="J3061" s="132"/>
      <c r="K3061" s="132"/>
      <c r="L3061" s="133"/>
      <c r="M3061" s="134"/>
      <c r="N3061" s="132"/>
      <c r="O3061" s="132"/>
      <c r="P3061" s="134" t="str">
        <f t="shared" si="664"/>
        <v>nepildyti</v>
      </c>
      <c r="Q3061" s="135" t="str">
        <f t="shared" si="66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72"/>
        <v>0</v>
      </c>
      <c r="BH3061" s="54">
        <f t="shared" si="665"/>
        <v>0</v>
      </c>
      <c r="BI3061" s="54">
        <f t="shared" si="660"/>
        <v>0</v>
      </c>
      <c r="BJ3061" s="54">
        <f t="shared" si="673"/>
        <v>0</v>
      </c>
      <c r="BK3061" s="54">
        <f t="shared" si="661"/>
        <v>0</v>
      </c>
      <c r="BL3061" s="54">
        <f t="shared" si="666"/>
        <v>0</v>
      </c>
      <c r="BM3061" s="54">
        <f t="shared" si="667"/>
        <v>0</v>
      </c>
      <c r="BN3061" s="54" t="str">
        <f t="shared" si="668"/>
        <v>ne</v>
      </c>
      <c r="BO3061" s="54" t="str">
        <f t="shared" si="669"/>
        <v>ne</v>
      </c>
      <c r="BP3061" s="54" t="str">
        <f t="shared" si="669"/>
        <v>ne</v>
      </c>
      <c r="BQ3061" s="54" t="str">
        <f t="shared" si="670"/>
        <v>ne</v>
      </c>
      <c r="BR3061" s="54" t="str">
        <f t="shared" si="671"/>
        <v>ne</v>
      </c>
      <c r="BS3061" s="54" t="str">
        <f t="shared" si="662"/>
        <v>ne</v>
      </c>
    </row>
    <row r="3062" spans="2:71" x14ac:dyDescent="0.2">
      <c r="B3062" s="54" t="e">
        <f>VLOOKUP(E3062,'VPS1'!$J$10:$J$29,1,FALSE)</f>
        <v>#N/A</v>
      </c>
      <c r="C3062" s="131" t="str">
        <f t="shared" si="663"/>
        <v/>
      </c>
      <c r="D3062" s="132"/>
      <c r="E3062" s="132"/>
      <c r="F3062" s="55"/>
      <c r="G3062" s="132"/>
      <c r="H3062" s="132"/>
      <c r="I3062" s="132"/>
      <c r="J3062" s="132"/>
      <c r="K3062" s="132"/>
      <c r="L3062" s="133"/>
      <c r="M3062" s="134"/>
      <c r="N3062" s="132"/>
      <c r="O3062" s="132"/>
      <c r="P3062" s="134" t="str">
        <f t="shared" si="664"/>
        <v>nepildyti</v>
      </c>
      <c r="Q3062" s="135" t="str">
        <f t="shared" si="66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72"/>
        <v>0</v>
      </c>
      <c r="BH3062" s="54">
        <f t="shared" si="665"/>
        <v>0</v>
      </c>
      <c r="BI3062" s="54">
        <f t="shared" si="660"/>
        <v>0</v>
      </c>
      <c r="BJ3062" s="54">
        <f t="shared" si="673"/>
        <v>0</v>
      </c>
      <c r="BK3062" s="54">
        <f t="shared" si="661"/>
        <v>0</v>
      </c>
      <c r="BL3062" s="54">
        <f t="shared" si="666"/>
        <v>0</v>
      </c>
      <c r="BM3062" s="54">
        <f t="shared" si="667"/>
        <v>0</v>
      </c>
      <c r="BN3062" s="54" t="str">
        <f t="shared" si="668"/>
        <v>ne</v>
      </c>
      <c r="BO3062" s="54" t="str">
        <f t="shared" si="669"/>
        <v>ne</v>
      </c>
      <c r="BP3062" s="54" t="str">
        <f t="shared" si="669"/>
        <v>ne</v>
      </c>
      <c r="BQ3062" s="54" t="str">
        <f t="shared" si="670"/>
        <v>ne</v>
      </c>
      <c r="BR3062" s="54" t="str">
        <f t="shared" si="671"/>
        <v>ne</v>
      </c>
      <c r="BS3062" s="54" t="str">
        <f t="shared" si="662"/>
        <v>ne</v>
      </c>
    </row>
    <row r="3063" spans="2:71" x14ac:dyDescent="0.2">
      <c r="B3063" s="54" t="e">
        <f>VLOOKUP(E3063,'VPS1'!$J$10:$J$29,1,FALSE)</f>
        <v>#N/A</v>
      </c>
      <c r="C3063" s="131" t="str">
        <f t="shared" si="663"/>
        <v/>
      </c>
      <c r="D3063" s="132"/>
      <c r="E3063" s="132"/>
      <c r="F3063" s="55"/>
      <c r="G3063" s="132"/>
      <c r="H3063" s="132"/>
      <c r="I3063" s="132"/>
      <c r="J3063" s="132"/>
      <c r="K3063" s="132"/>
      <c r="L3063" s="133"/>
      <c r="M3063" s="134"/>
      <c r="N3063" s="132"/>
      <c r="O3063" s="132"/>
      <c r="P3063" s="134" t="str">
        <f t="shared" si="664"/>
        <v>nepildyti</v>
      </c>
      <c r="Q3063" s="135" t="str">
        <f t="shared" si="66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72"/>
        <v>0</v>
      </c>
      <c r="BH3063" s="54">
        <f t="shared" si="665"/>
        <v>0</v>
      </c>
      <c r="BI3063" s="54">
        <f t="shared" si="660"/>
        <v>0</v>
      </c>
      <c r="BJ3063" s="54">
        <f t="shared" si="673"/>
        <v>0</v>
      </c>
      <c r="BK3063" s="54">
        <f t="shared" si="661"/>
        <v>0</v>
      </c>
      <c r="BL3063" s="54">
        <f t="shared" si="666"/>
        <v>0</v>
      </c>
      <c r="BM3063" s="54">
        <f t="shared" si="667"/>
        <v>0</v>
      </c>
      <c r="BN3063" s="54" t="str">
        <f t="shared" si="668"/>
        <v>ne</v>
      </c>
      <c r="BO3063" s="54" t="str">
        <f t="shared" si="669"/>
        <v>ne</v>
      </c>
      <c r="BP3063" s="54" t="str">
        <f t="shared" si="669"/>
        <v>ne</v>
      </c>
      <c r="BQ3063" s="54" t="str">
        <f t="shared" si="670"/>
        <v>ne</v>
      </c>
      <c r="BR3063" s="54" t="str">
        <f t="shared" si="671"/>
        <v>ne</v>
      </c>
      <c r="BS3063" s="54" t="str">
        <f t="shared" si="662"/>
        <v>ne</v>
      </c>
    </row>
    <row r="3064" spans="2:71" x14ac:dyDescent="0.2">
      <c r="B3064" s="54" t="e">
        <f>VLOOKUP(E3064,'VPS1'!$J$10:$J$29,1,FALSE)</f>
        <v>#N/A</v>
      </c>
      <c r="C3064" s="131" t="str">
        <f t="shared" si="663"/>
        <v/>
      </c>
      <c r="D3064" s="132"/>
      <c r="E3064" s="132"/>
      <c r="F3064" s="55"/>
      <c r="G3064" s="132"/>
      <c r="H3064" s="132"/>
      <c r="I3064" s="132"/>
      <c r="J3064" s="132"/>
      <c r="K3064" s="132"/>
      <c r="L3064" s="133"/>
      <c r="M3064" s="134"/>
      <c r="N3064" s="132"/>
      <c r="O3064" s="132"/>
      <c r="P3064" s="134" t="str">
        <f t="shared" si="664"/>
        <v>nepildyti</v>
      </c>
      <c r="Q3064" s="135" t="str">
        <f t="shared" si="66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72"/>
        <v>0</v>
      </c>
      <c r="BH3064" s="54">
        <f t="shared" si="665"/>
        <v>0</v>
      </c>
      <c r="BI3064" s="54">
        <f t="shared" si="660"/>
        <v>0</v>
      </c>
      <c r="BJ3064" s="54">
        <f t="shared" si="673"/>
        <v>0</v>
      </c>
      <c r="BK3064" s="54">
        <f t="shared" si="661"/>
        <v>0</v>
      </c>
      <c r="BL3064" s="54">
        <f t="shared" si="666"/>
        <v>0</v>
      </c>
      <c r="BM3064" s="54">
        <f t="shared" si="667"/>
        <v>0</v>
      </c>
      <c r="BN3064" s="54" t="str">
        <f t="shared" si="668"/>
        <v>ne</v>
      </c>
      <c r="BO3064" s="54" t="str">
        <f t="shared" si="669"/>
        <v>ne</v>
      </c>
      <c r="BP3064" s="54" t="str">
        <f t="shared" si="669"/>
        <v>ne</v>
      </c>
      <c r="BQ3064" s="54" t="str">
        <f t="shared" si="670"/>
        <v>ne</v>
      </c>
      <c r="BR3064" s="54" t="str">
        <f t="shared" si="671"/>
        <v>ne</v>
      </c>
      <c r="BS3064" s="54" t="str">
        <f t="shared" si="662"/>
        <v>ne</v>
      </c>
    </row>
    <row r="3065" spans="2:71" x14ac:dyDescent="0.2">
      <c r="B3065" s="54" t="e">
        <f>VLOOKUP(E3065,'VPS1'!$J$10:$J$29,1,FALSE)</f>
        <v>#N/A</v>
      </c>
      <c r="C3065" s="131" t="str">
        <f t="shared" si="663"/>
        <v/>
      </c>
      <c r="D3065" s="132"/>
      <c r="E3065" s="132"/>
      <c r="F3065" s="55"/>
      <c r="G3065" s="132"/>
      <c r="H3065" s="132"/>
      <c r="I3065" s="132"/>
      <c r="J3065" s="132"/>
      <c r="K3065" s="132"/>
      <c r="L3065" s="133"/>
      <c r="M3065" s="134"/>
      <c r="N3065" s="132"/>
      <c r="O3065" s="132"/>
      <c r="P3065" s="134" t="str">
        <f t="shared" si="664"/>
        <v>nepildyti</v>
      </c>
      <c r="Q3065" s="135" t="str">
        <f t="shared" si="66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72"/>
        <v>0</v>
      </c>
      <c r="BH3065" s="54">
        <f t="shared" si="665"/>
        <v>0</v>
      </c>
      <c r="BI3065" s="54">
        <f t="shared" si="660"/>
        <v>0</v>
      </c>
      <c r="BJ3065" s="54">
        <f t="shared" si="673"/>
        <v>0</v>
      </c>
      <c r="BK3065" s="54">
        <f t="shared" si="661"/>
        <v>0</v>
      </c>
      <c r="BL3065" s="54">
        <f t="shared" si="666"/>
        <v>0</v>
      </c>
      <c r="BM3065" s="54">
        <f t="shared" si="667"/>
        <v>0</v>
      </c>
      <c r="BN3065" s="54" t="str">
        <f t="shared" si="668"/>
        <v>ne</v>
      </c>
      <c r="BO3065" s="54" t="str">
        <f t="shared" si="669"/>
        <v>ne</v>
      </c>
      <c r="BP3065" s="54" t="str">
        <f t="shared" si="669"/>
        <v>ne</v>
      </c>
      <c r="BQ3065" s="54" t="str">
        <f t="shared" si="670"/>
        <v>ne</v>
      </c>
      <c r="BR3065" s="54" t="str">
        <f t="shared" si="671"/>
        <v>ne</v>
      </c>
      <c r="BS3065" s="54" t="str">
        <f t="shared" si="662"/>
        <v>ne</v>
      </c>
    </row>
    <row r="3066" spans="2:71" x14ac:dyDescent="0.2">
      <c r="B3066" s="54" t="e">
        <f>VLOOKUP(E3066,'VPS1'!$J$10:$J$29,1,FALSE)</f>
        <v>#N/A</v>
      </c>
      <c r="C3066" s="131" t="str">
        <f t="shared" si="663"/>
        <v/>
      </c>
      <c r="D3066" s="132"/>
      <c r="E3066" s="132"/>
      <c r="F3066" s="55"/>
      <c r="G3066" s="132"/>
      <c r="H3066" s="132"/>
      <c r="I3066" s="132"/>
      <c r="J3066" s="132"/>
      <c r="K3066" s="132"/>
      <c r="L3066" s="133"/>
      <c r="M3066" s="134"/>
      <c r="N3066" s="132"/>
      <c r="O3066" s="132"/>
      <c r="P3066" s="134" t="str">
        <f t="shared" si="664"/>
        <v>nepildyti</v>
      </c>
      <c r="Q3066" s="135" t="str">
        <f t="shared" si="66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72"/>
        <v>0</v>
      </c>
      <c r="BH3066" s="54">
        <f t="shared" si="665"/>
        <v>0</v>
      </c>
      <c r="BI3066" s="54">
        <f t="shared" si="660"/>
        <v>0</v>
      </c>
      <c r="BJ3066" s="54">
        <f t="shared" si="673"/>
        <v>0</v>
      </c>
      <c r="BK3066" s="54">
        <f t="shared" si="661"/>
        <v>0</v>
      </c>
      <c r="BL3066" s="54">
        <f t="shared" si="666"/>
        <v>0</v>
      </c>
      <c r="BM3066" s="54">
        <f t="shared" si="667"/>
        <v>0</v>
      </c>
      <c r="BN3066" s="54" t="str">
        <f t="shared" si="668"/>
        <v>ne</v>
      </c>
      <c r="BO3066" s="54" t="str">
        <f t="shared" si="669"/>
        <v>ne</v>
      </c>
      <c r="BP3066" s="54" t="str">
        <f t="shared" si="669"/>
        <v>ne</v>
      </c>
      <c r="BQ3066" s="54" t="str">
        <f t="shared" si="670"/>
        <v>ne</v>
      </c>
      <c r="BR3066" s="54" t="str">
        <f t="shared" si="671"/>
        <v>ne</v>
      </c>
      <c r="BS3066" s="54" t="str">
        <f t="shared" si="662"/>
        <v>ne</v>
      </c>
    </row>
    <row r="3067" spans="2:71" x14ac:dyDescent="0.2">
      <c r="B3067" s="54" t="e">
        <f>VLOOKUP(E3067,'VPS1'!$J$10:$J$29,1,FALSE)</f>
        <v>#N/A</v>
      </c>
      <c r="C3067" s="131" t="str">
        <f t="shared" si="663"/>
        <v/>
      </c>
      <c r="D3067" s="132"/>
      <c r="E3067" s="132"/>
      <c r="F3067" s="55"/>
      <c r="G3067" s="132"/>
      <c r="H3067" s="132"/>
      <c r="I3067" s="132"/>
      <c r="J3067" s="132"/>
      <c r="K3067" s="132"/>
      <c r="L3067" s="133"/>
      <c r="M3067" s="134"/>
      <c r="N3067" s="132"/>
      <c r="O3067" s="132"/>
      <c r="P3067" s="134" t="str">
        <f t="shared" si="664"/>
        <v>nepildyti</v>
      </c>
      <c r="Q3067" s="135" t="str">
        <f t="shared" si="66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72"/>
        <v>0</v>
      </c>
      <c r="BH3067" s="54">
        <f t="shared" si="665"/>
        <v>0</v>
      </c>
      <c r="BI3067" s="54">
        <f t="shared" si="660"/>
        <v>0</v>
      </c>
      <c r="BJ3067" s="54">
        <f t="shared" si="673"/>
        <v>0</v>
      </c>
      <c r="BK3067" s="54">
        <f t="shared" si="661"/>
        <v>0</v>
      </c>
      <c r="BL3067" s="54">
        <f t="shared" si="666"/>
        <v>0</v>
      </c>
      <c r="BM3067" s="54">
        <f t="shared" si="667"/>
        <v>0</v>
      </c>
      <c r="BN3067" s="54" t="str">
        <f t="shared" si="668"/>
        <v>ne</v>
      </c>
      <c r="BO3067" s="54" t="str">
        <f t="shared" si="669"/>
        <v>ne</v>
      </c>
      <c r="BP3067" s="54" t="str">
        <f t="shared" si="669"/>
        <v>ne</v>
      </c>
      <c r="BQ3067" s="54" t="str">
        <f t="shared" si="670"/>
        <v>ne</v>
      </c>
      <c r="BR3067" s="54" t="str">
        <f t="shared" si="671"/>
        <v>ne</v>
      </c>
      <c r="BS3067" s="54" t="str">
        <f t="shared" si="662"/>
        <v>ne</v>
      </c>
    </row>
    <row r="3068" spans="2:71" x14ac:dyDescent="0.2">
      <c r="B3068" s="54" t="e">
        <f>VLOOKUP(E3068,'VPS1'!$J$10:$J$29,1,FALSE)</f>
        <v>#N/A</v>
      </c>
      <c r="C3068" s="131" t="str">
        <f t="shared" si="663"/>
        <v/>
      </c>
      <c r="D3068" s="132"/>
      <c r="E3068" s="132"/>
      <c r="F3068" s="55"/>
      <c r="G3068" s="132"/>
      <c r="H3068" s="132"/>
      <c r="I3068" s="132"/>
      <c r="J3068" s="132"/>
      <c r="K3068" s="132"/>
      <c r="L3068" s="133"/>
      <c r="M3068" s="134"/>
      <c r="N3068" s="132"/>
      <c r="O3068" s="132"/>
      <c r="P3068" s="134" t="str">
        <f t="shared" si="664"/>
        <v>nepildyti</v>
      </c>
      <c r="Q3068" s="135" t="str">
        <f t="shared" si="66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72"/>
        <v>0</v>
      </c>
      <c r="BH3068" s="54">
        <f t="shared" si="665"/>
        <v>0</v>
      </c>
      <c r="BI3068" s="54">
        <f t="shared" si="660"/>
        <v>0</v>
      </c>
      <c r="BJ3068" s="54">
        <f t="shared" si="673"/>
        <v>0</v>
      </c>
      <c r="BK3068" s="54">
        <f t="shared" si="661"/>
        <v>0</v>
      </c>
      <c r="BL3068" s="54">
        <f t="shared" si="666"/>
        <v>0</v>
      </c>
      <c r="BM3068" s="54">
        <f t="shared" si="667"/>
        <v>0</v>
      </c>
      <c r="BN3068" s="54" t="str">
        <f t="shared" si="668"/>
        <v>ne</v>
      </c>
      <c r="BO3068" s="54" t="str">
        <f t="shared" si="669"/>
        <v>ne</v>
      </c>
      <c r="BP3068" s="54" t="str">
        <f t="shared" si="669"/>
        <v>ne</v>
      </c>
      <c r="BQ3068" s="54" t="str">
        <f t="shared" si="670"/>
        <v>ne</v>
      </c>
      <c r="BR3068" s="54" t="str">
        <f t="shared" si="671"/>
        <v>ne</v>
      </c>
      <c r="BS3068" s="54" t="str">
        <f t="shared" si="662"/>
        <v>ne</v>
      </c>
    </row>
    <row r="3069" spans="2:71" x14ac:dyDescent="0.2">
      <c r="B3069" s="54" t="e">
        <f>VLOOKUP(E3069,'VPS1'!$J$10:$J$29,1,FALSE)</f>
        <v>#N/A</v>
      </c>
      <c r="C3069" s="131" t="str">
        <f t="shared" si="663"/>
        <v/>
      </c>
      <c r="D3069" s="132"/>
      <c r="E3069" s="132"/>
      <c r="F3069" s="55"/>
      <c r="G3069" s="132"/>
      <c r="H3069" s="132"/>
      <c r="I3069" s="132"/>
      <c r="J3069" s="132"/>
      <c r="K3069" s="132"/>
      <c r="L3069" s="133"/>
      <c r="M3069" s="134"/>
      <c r="N3069" s="132"/>
      <c r="O3069" s="132"/>
      <c r="P3069" s="134" t="str">
        <f t="shared" si="664"/>
        <v>nepildyti</v>
      </c>
      <c r="Q3069" s="135" t="str">
        <f t="shared" si="66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72"/>
        <v>0</v>
      </c>
      <c r="BH3069" s="54">
        <f t="shared" si="665"/>
        <v>0</v>
      </c>
      <c r="BI3069" s="54">
        <f t="shared" si="660"/>
        <v>0</v>
      </c>
      <c r="BJ3069" s="54">
        <f t="shared" si="673"/>
        <v>0</v>
      </c>
      <c r="BK3069" s="54">
        <f t="shared" si="661"/>
        <v>0</v>
      </c>
      <c r="BL3069" s="54">
        <f t="shared" si="666"/>
        <v>0</v>
      </c>
      <c r="BM3069" s="54">
        <f t="shared" si="667"/>
        <v>0</v>
      </c>
      <c r="BN3069" s="54" t="str">
        <f t="shared" si="668"/>
        <v>ne</v>
      </c>
      <c r="BO3069" s="54" t="str">
        <f t="shared" si="669"/>
        <v>ne</v>
      </c>
      <c r="BP3069" s="54" t="str">
        <f t="shared" si="669"/>
        <v>ne</v>
      </c>
      <c r="BQ3069" s="54" t="str">
        <f t="shared" si="670"/>
        <v>ne</v>
      </c>
      <c r="BR3069" s="54" t="str">
        <f t="shared" si="671"/>
        <v>ne</v>
      </c>
      <c r="BS3069" s="54" t="str">
        <f t="shared" si="662"/>
        <v>ne</v>
      </c>
    </row>
    <row r="3070" spans="2:71" x14ac:dyDescent="0.2">
      <c r="B3070" s="54" t="e">
        <f>VLOOKUP(E3070,'VPS1'!$J$10:$J$29,1,FALSE)</f>
        <v>#N/A</v>
      </c>
      <c r="C3070" s="131" t="str">
        <f t="shared" si="663"/>
        <v/>
      </c>
      <c r="D3070" s="132"/>
      <c r="E3070" s="132"/>
      <c r="F3070" s="55"/>
      <c r="G3070" s="132"/>
      <c r="H3070" s="132"/>
      <c r="I3070" s="132"/>
      <c r="J3070" s="132"/>
      <c r="K3070" s="132"/>
      <c r="L3070" s="133"/>
      <c r="M3070" s="134"/>
      <c r="N3070" s="132"/>
      <c r="O3070" s="132"/>
      <c r="P3070" s="134" t="str">
        <f t="shared" si="664"/>
        <v>nepildyti</v>
      </c>
      <c r="Q3070" s="135" t="str">
        <f t="shared" si="66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72"/>
        <v>0</v>
      </c>
      <c r="BH3070" s="54">
        <f t="shared" si="665"/>
        <v>0</v>
      </c>
      <c r="BI3070" s="54">
        <f t="shared" si="660"/>
        <v>0</v>
      </c>
      <c r="BJ3070" s="54">
        <f t="shared" si="673"/>
        <v>0</v>
      </c>
      <c r="BK3070" s="54">
        <f t="shared" si="661"/>
        <v>0</v>
      </c>
      <c r="BL3070" s="54">
        <f t="shared" si="666"/>
        <v>0</v>
      </c>
      <c r="BM3070" s="54">
        <f t="shared" si="667"/>
        <v>0</v>
      </c>
      <c r="BN3070" s="54" t="str">
        <f t="shared" si="668"/>
        <v>ne</v>
      </c>
      <c r="BO3070" s="54" t="str">
        <f t="shared" si="669"/>
        <v>ne</v>
      </c>
      <c r="BP3070" s="54" t="str">
        <f t="shared" si="669"/>
        <v>ne</v>
      </c>
      <c r="BQ3070" s="54" t="str">
        <f t="shared" si="670"/>
        <v>ne</v>
      </c>
      <c r="BR3070" s="54" t="str">
        <f t="shared" si="671"/>
        <v>ne</v>
      </c>
      <c r="BS3070" s="54" t="str">
        <f t="shared" si="662"/>
        <v>ne</v>
      </c>
    </row>
    <row r="3071" spans="2:71" x14ac:dyDescent="0.2">
      <c r="B3071" s="54" t="e">
        <f>VLOOKUP(E3071,'VPS1'!$J$10:$J$29,1,FALSE)</f>
        <v>#N/A</v>
      </c>
      <c r="C3071" s="131" t="str">
        <f t="shared" si="663"/>
        <v/>
      </c>
      <c r="D3071" s="132"/>
      <c r="E3071" s="132"/>
      <c r="F3071" s="55"/>
      <c r="G3071" s="132"/>
      <c r="H3071" s="132"/>
      <c r="I3071" s="132"/>
      <c r="J3071" s="132"/>
      <c r="K3071" s="132"/>
      <c r="L3071" s="133"/>
      <c r="M3071" s="134"/>
      <c r="N3071" s="132"/>
      <c r="O3071" s="132"/>
      <c r="P3071" s="134" t="str">
        <f t="shared" si="664"/>
        <v>nepildyti</v>
      </c>
      <c r="Q3071" s="135" t="str">
        <f t="shared" si="66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72"/>
        <v>0</v>
      </c>
      <c r="BH3071" s="54">
        <f t="shared" si="665"/>
        <v>0</v>
      </c>
      <c r="BI3071" s="54">
        <f t="shared" si="660"/>
        <v>0</v>
      </c>
      <c r="BJ3071" s="54">
        <f t="shared" si="673"/>
        <v>0</v>
      </c>
      <c r="BK3071" s="54">
        <f t="shared" si="661"/>
        <v>0</v>
      </c>
      <c r="BL3071" s="54">
        <f t="shared" si="666"/>
        <v>0</v>
      </c>
      <c r="BM3071" s="54">
        <f t="shared" si="667"/>
        <v>0</v>
      </c>
      <c r="BN3071" s="54" t="str">
        <f t="shared" si="668"/>
        <v>ne</v>
      </c>
      <c r="BO3071" s="54" t="str">
        <f t="shared" si="669"/>
        <v>ne</v>
      </c>
      <c r="BP3071" s="54" t="str">
        <f t="shared" si="669"/>
        <v>ne</v>
      </c>
      <c r="BQ3071" s="54" t="str">
        <f t="shared" si="670"/>
        <v>ne</v>
      </c>
      <c r="BR3071" s="54" t="str">
        <f t="shared" si="671"/>
        <v>ne</v>
      </c>
      <c r="BS3071" s="54" t="str">
        <f t="shared" si="662"/>
        <v>ne</v>
      </c>
    </row>
    <row r="3072" spans="2:71" x14ac:dyDescent="0.2">
      <c r="B3072" s="54" t="e">
        <f>VLOOKUP(E3072,'VPS1'!$J$10:$J$29,1,FALSE)</f>
        <v>#N/A</v>
      </c>
      <c r="C3072" s="131" t="str">
        <f t="shared" si="663"/>
        <v/>
      </c>
      <c r="D3072" s="132"/>
      <c r="E3072" s="132"/>
      <c r="F3072" s="55"/>
      <c r="G3072" s="132"/>
      <c r="H3072" s="132"/>
      <c r="I3072" s="132"/>
      <c r="J3072" s="132"/>
      <c r="K3072" s="132"/>
      <c r="L3072" s="133"/>
      <c r="M3072" s="134"/>
      <c r="N3072" s="132"/>
      <c r="O3072" s="132"/>
      <c r="P3072" s="134" t="str">
        <f t="shared" si="664"/>
        <v>nepildyti</v>
      </c>
      <c r="Q3072" s="135" t="str">
        <f t="shared" si="66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72"/>
        <v>0</v>
      </c>
      <c r="BH3072" s="54">
        <f t="shared" si="665"/>
        <v>0</v>
      </c>
      <c r="BI3072" s="54">
        <f t="shared" si="660"/>
        <v>0</v>
      </c>
      <c r="BJ3072" s="54">
        <f t="shared" si="673"/>
        <v>0</v>
      </c>
      <c r="BK3072" s="54">
        <f t="shared" si="661"/>
        <v>0</v>
      </c>
      <c r="BL3072" s="54">
        <f t="shared" si="666"/>
        <v>0</v>
      </c>
      <c r="BM3072" s="54">
        <f t="shared" si="667"/>
        <v>0</v>
      </c>
      <c r="BN3072" s="54" t="str">
        <f t="shared" si="668"/>
        <v>ne</v>
      </c>
      <c r="BO3072" s="54" t="str">
        <f t="shared" si="669"/>
        <v>ne</v>
      </c>
      <c r="BP3072" s="54" t="str">
        <f t="shared" si="669"/>
        <v>ne</v>
      </c>
      <c r="BQ3072" s="54" t="str">
        <f t="shared" si="670"/>
        <v>ne</v>
      </c>
      <c r="BR3072" s="54" t="str">
        <f t="shared" si="671"/>
        <v>ne</v>
      </c>
      <c r="BS3072" s="54" t="str">
        <f t="shared" si="662"/>
        <v>ne</v>
      </c>
    </row>
    <row r="3073" spans="2:71" x14ac:dyDescent="0.2">
      <c r="B3073" s="54" t="e">
        <f>VLOOKUP(E3073,'VPS1'!$J$10:$J$29,1,FALSE)</f>
        <v>#N/A</v>
      </c>
      <c r="C3073" s="131" t="str">
        <f t="shared" si="663"/>
        <v/>
      </c>
      <c r="D3073" s="132"/>
      <c r="E3073" s="132"/>
      <c r="F3073" s="55"/>
      <c r="G3073" s="132"/>
      <c r="H3073" s="132"/>
      <c r="I3073" s="132"/>
      <c r="J3073" s="132"/>
      <c r="K3073" s="132"/>
      <c r="L3073" s="133"/>
      <c r="M3073" s="134"/>
      <c r="N3073" s="132"/>
      <c r="O3073" s="132"/>
      <c r="P3073" s="134" t="str">
        <f t="shared" si="664"/>
        <v>nepildyti</v>
      </c>
      <c r="Q3073" s="135" t="str">
        <f t="shared" si="66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72"/>
        <v>0</v>
      </c>
      <c r="BH3073" s="54">
        <f t="shared" si="665"/>
        <v>0</v>
      </c>
      <c r="BI3073" s="54">
        <f t="shared" si="660"/>
        <v>0</v>
      </c>
      <c r="BJ3073" s="54">
        <f t="shared" si="673"/>
        <v>0</v>
      </c>
      <c r="BK3073" s="54">
        <f t="shared" si="661"/>
        <v>0</v>
      </c>
      <c r="BL3073" s="54">
        <f t="shared" si="666"/>
        <v>0</v>
      </c>
      <c r="BM3073" s="54">
        <f t="shared" si="667"/>
        <v>0</v>
      </c>
      <c r="BN3073" s="54" t="str">
        <f t="shared" si="668"/>
        <v>ne</v>
      </c>
      <c r="BO3073" s="54" t="str">
        <f t="shared" si="669"/>
        <v>ne</v>
      </c>
      <c r="BP3073" s="54" t="str">
        <f t="shared" si="669"/>
        <v>ne</v>
      </c>
      <c r="BQ3073" s="54" t="str">
        <f t="shared" si="670"/>
        <v>ne</v>
      </c>
      <c r="BR3073" s="54" t="str">
        <f t="shared" si="671"/>
        <v>ne</v>
      </c>
      <c r="BS3073" s="54" t="str">
        <f t="shared" si="662"/>
        <v>ne</v>
      </c>
    </row>
    <row r="3074" spans="2:71" x14ac:dyDescent="0.2">
      <c r="B3074" s="54" t="e">
        <f>VLOOKUP(E3074,'VPS1'!$J$10:$J$29,1,FALSE)</f>
        <v>#N/A</v>
      </c>
      <c r="C3074" s="131" t="str">
        <f t="shared" si="663"/>
        <v/>
      </c>
      <c r="D3074" s="132"/>
      <c r="E3074" s="132"/>
      <c r="F3074" s="55"/>
      <c r="G3074" s="132"/>
      <c r="H3074" s="132"/>
      <c r="I3074" s="132"/>
      <c r="J3074" s="132"/>
      <c r="K3074" s="132"/>
      <c r="L3074" s="133"/>
      <c r="M3074" s="134"/>
      <c r="N3074" s="132"/>
      <c r="O3074" s="132"/>
      <c r="P3074" s="134" t="str">
        <f t="shared" si="664"/>
        <v>nepildyti</v>
      </c>
      <c r="Q3074" s="135" t="str">
        <f t="shared" si="66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72"/>
        <v>0</v>
      </c>
      <c r="BH3074" s="54">
        <f t="shared" si="665"/>
        <v>0</v>
      </c>
      <c r="BI3074" s="54">
        <f t="shared" si="660"/>
        <v>0</v>
      </c>
      <c r="BJ3074" s="54">
        <f t="shared" si="673"/>
        <v>0</v>
      </c>
      <c r="BK3074" s="54">
        <f t="shared" si="661"/>
        <v>0</v>
      </c>
      <c r="BL3074" s="54">
        <f t="shared" si="666"/>
        <v>0</v>
      </c>
      <c r="BM3074" s="54">
        <f t="shared" si="667"/>
        <v>0</v>
      </c>
      <c r="BN3074" s="54" t="str">
        <f t="shared" si="668"/>
        <v>ne</v>
      </c>
      <c r="BO3074" s="54" t="str">
        <f t="shared" si="669"/>
        <v>ne</v>
      </c>
      <c r="BP3074" s="54" t="str">
        <f t="shared" si="669"/>
        <v>ne</v>
      </c>
      <c r="BQ3074" s="54" t="str">
        <f t="shared" si="670"/>
        <v>ne</v>
      </c>
      <c r="BR3074" s="54" t="str">
        <f t="shared" si="671"/>
        <v>ne</v>
      </c>
      <c r="BS3074" s="54" t="str">
        <f t="shared" si="662"/>
        <v>ne</v>
      </c>
    </row>
    <row r="3075" spans="2:71" x14ac:dyDescent="0.2">
      <c r="B3075" s="54" t="e">
        <f>VLOOKUP(E3075,'VPS1'!$J$10:$J$29,1,FALSE)</f>
        <v>#N/A</v>
      </c>
      <c r="C3075" s="131" t="str">
        <f t="shared" si="663"/>
        <v/>
      </c>
      <c r="D3075" s="132"/>
      <c r="E3075" s="132"/>
      <c r="F3075" s="55"/>
      <c r="G3075" s="132"/>
      <c r="H3075" s="132"/>
      <c r="I3075" s="132"/>
      <c r="J3075" s="132"/>
      <c r="K3075" s="132"/>
      <c r="L3075" s="133"/>
      <c r="M3075" s="134"/>
      <c r="N3075" s="132"/>
      <c r="O3075" s="132"/>
      <c r="P3075" s="134" t="str">
        <f t="shared" si="664"/>
        <v>nepildyti</v>
      </c>
      <c r="Q3075" s="135" t="str">
        <f t="shared" si="66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72"/>
        <v>0</v>
      </c>
      <c r="BH3075" s="54">
        <f t="shared" si="665"/>
        <v>0</v>
      </c>
      <c r="BI3075" s="54">
        <f t="shared" si="660"/>
        <v>0</v>
      </c>
      <c r="BJ3075" s="54">
        <f t="shared" si="673"/>
        <v>0</v>
      </c>
      <c r="BK3075" s="54">
        <f t="shared" si="661"/>
        <v>0</v>
      </c>
      <c r="BL3075" s="54">
        <f t="shared" si="666"/>
        <v>0</v>
      </c>
      <c r="BM3075" s="54">
        <f t="shared" si="667"/>
        <v>0</v>
      </c>
      <c r="BN3075" s="54" t="str">
        <f t="shared" si="668"/>
        <v>ne</v>
      </c>
      <c r="BO3075" s="54" t="str">
        <f t="shared" si="669"/>
        <v>ne</v>
      </c>
      <c r="BP3075" s="54" t="str">
        <f t="shared" si="669"/>
        <v>ne</v>
      </c>
      <c r="BQ3075" s="54" t="str">
        <f t="shared" si="670"/>
        <v>ne</v>
      </c>
      <c r="BR3075" s="54" t="str">
        <f t="shared" si="671"/>
        <v>ne</v>
      </c>
      <c r="BS3075" s="54" t="str">
        <f t="shared" si="662"/>
        <v>ne</v>
      </c>
    </row>
    <row r="3076" spans="2:71" x14ac:dyDescent="0.2">
      <c r="B3076" s="54" t="e">
        <f>VLOOKUP(E3076,'VPS1'!$J$10:$J$29,1,FALSE)</f>
        <v>#N/A</v>
      </c>
      <c r="C3076" s="131" t="str">
        <f t="shared" si="663"/>
        <v/>
      </c>
      <c r="D3076" s="132"/>
      <c r="E3076" s="132"/>
      <c r="F3076" s="55"/>
      <c r="G3076" s="132"/>
      <c r="H3076" s="132"/>
      <c r="I3076" s="132"/>
      <c r="J3076" s="132"/>
      <c r="K3076" s="132"/>
      <c r="L3076" s="133"/>
      <c r="M3076" s="134"/>
      <c r="N3076" s="132"/>
      <c r="O3076" s="132"/>
      <c r="P3076" s="134" t="str">
        <f t="shared" si="664"/>
        <v>nepildyti</v>
      </c>
      <c r="Q3076" s="135" t="str">
        <f t="shared" si="66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72"/>
        <v>0</v>
      </c>
      <c r="BH3076" s="54">
        <f t="shared" si="665"/>
        <v>0</v>
      </c>
      <c r="BI3076" s="54">
        <f t="shared" si="660"/>
        <v>0</v>
      </c>
      <c r="BJ3076" s="54">
        <f t="shared" si="673"/>
        <v>0</v>
      </c>
      <c r="BK3076" s="54">
        <f t="shared" si="661"/>
        <v>0</v>
      </c>
      <c r="BL3076" s="54">
        <f t="shared" si="666"/>
        <v>0</v>
      </c>
      <c r="BM3076" s="54">
        <f t="shared" si="667"/>
        <v>0</v>
      </c>
      <c r="BN3076" s="54" t="str">
        <f t="shared" si="668"/>
        <v>ne</v>
      </c>
      <c r="BO3076" s="54" t="str">
        <f t="shared" si="669"/>
        <v>ne</v>
      </c>
      <c r="BP3076" s="54" t="str">
        <f t="shared" si="669"/>
        <v>ne</v>
      </c>
      <c r="BQ3076" s="54" t="str">
        <f t="shared" si="670"/>
        <v>ne</v>
      </c>
      <c r="BR3076" s="54" t="str">
        <f t="shared" si="671"/>
        <v>ne</v>
      </c>
      <c r="BS3076" s="54" t="str">
        <f t="shared" si="662"/>
        <v>ne</v>
      </c>
    </row>
    <row r="3077" spans="2:71" x14ac:dyDescent="0.2">
      <c r="B3077" s="54" t="e">
        <f>VLOOKUP(E3077,'VPS1'!$J$10:$J$29,1,FALSE)</f>
        <v>#N/A</v>
      </c>
      <c r="C3077" s="131" t="str">
        <f t="shared" si="663"/>
        <v/>
      </c>
      <c r="D3077" s="132"/>
      <c r="E3077" s="132"/>
      <c r="F3077" s="55"/>
      <c r="G3077" s="132"/>
      <c r="H3077" s="132"/>
      <c r="I3077" s="132"/>
      <c r="J3077" s="132"/>
      <c r="K3077" s="132"/>
      <c r="L3077" s="133"/>
      <c r="M3077" s="134"/>
      <c r="N3077" s="132"/>
      <c r="O3077" s="132"/>
      <c r="P3077" s="134" t="str">
        <f t="shared" si="664"/>
        <v>nepildyti</v>
      </c>
      <c r="Q3077" s="135" t="str">
        <f t="shared" si="66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72"/>
        <v>0</v>
      </c>
      <c r="BH3077" s="54">
        <f t="shared" si="665"/>
        <v>0</v>
      </c>
      <c r="BI3077" s="54">
        <f t="shared" si="660"/>
        <v>0</v>
      </c>
      <c r="BJ3077" s="54">
        <f t="shared" si="673"/>
        <v>0</v>
      </c>
      <c r="BK3077" s="54">
        <f t="shared" si="661"/>
        <v>0</v>
      </c>
      <c r="BL3077" s="54">
        <f t="shared" si="666"/>
        <v>0</v>
      </c>
      <c r="BM3077" s="54">
        <f t="shared" si="667"/>
        <v>0</v>
      </c>
      <c r="BN3077" s="54" t="str">
        <f t="shared" si="668"/>
        <v>ne</v>
      </c>
      <c r="BO3077" s="54" t="str">
        <f t="shared" si="669"/>
        <v>ne</v>
      </c>
      <c r="BP3077" s="54" t="str">
        <f t="shared" si="669"/>
        <v>ne</v>
      </c>
      <c r="BQ3077" s="54" t="str">
        <f t="shared" si="670"/>
        <v>ne</v>
      </c>
      <c r="BR3077" s="54" t="str">
        <f t="shared" si="671"/>
        <v>ne</v>
      </c>
      <c r="BS3077" s="54" t="str">
        <f t="shared" si="662"/>
        <v>ne</v>
      </c>
    </row>
    <row r="3078" spans="2:71" x14ac:dyDescent="0.2">
      <c r="B3078" s="54" t="e">
        <f>VLOOKUP(E3078,'VPS1'!$J$10:$J$29,1,FALSE)</f>
        <v>#N/A</v>
      </c>
      <c r="C3078" s="131" t="str">
        <f t="shared" si="663"/>
        <v/>
      </c>
      <c r="D3078" s="132"/>
      <c r="E3078" s="132"/>
      <c r="F3078" s="55"/>
      <c r="G3078" s="132"/>
      <c r="H3078" s="132"/>
      <c r="I3078" s="132"/>
      <c r="J3078" s="132"/>
      <c r="K3078" s="132"/>
      <c r="L3078" s="133"/>
      <c r="M3078" s="134"/>
      <c r="N3078" s="132"/>
      <c r="O3078" s="132"/>
      <c r="P3078" s="134" t="str">
        <f t="shared" si="664"/>
        <v>nepildyti</v>
      </c>
      <c r="Q3078" s="135" t="str">
        <f t="shared" si="66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72"/>
        <v>0</v>
      </c>
      <c r="BH3078" s="54">
        <f t="shared" si="665"/>
        <v>0</v>
      </c>
      <c r="BI3078" s="54">
        <f t="shared" si="660"/>
        <v>0</v>
      </c>
      <c r="BJ3078" s="54">
        <f t="shared" si="673"/>
        <v>0</v>
      </c>
      <c r="BK3078" s="54">
        <f t="shared" si="661"/>
        <v>0</v>
      </c>
      <c r="BL3078" s="54">
        <f t="shared" si="666"/>
        <v>0</v>
      </c>
      <c r="BM3078" s="54">
        <f t="shared" si="667"/>
        <v>0</v>
      </c>
      <c r="BN3078" s="54" t="str">
        <f t="shared" si="668"/>
        <v>ne</v>
      </c>
      <c r="BO3078" s="54" t="str">
        <f t="shared" si="669"/>
        <v>ne</v>
      </c>
      <c r="BP3078" s="54" t="str">
        <f t="shared" si="669"/>
        <v>ne</v>
      </c>
      <c r="BQ3078" s="54" t="str">
        <f t="shared" si="670"/>
        <v>ne</v>
      </c>
      <c r="BR3078" s="54" t="str">
        <f t="shared" si="671"/>
        <v>ne</v>
      </c>
      <c r="BS3078" s="54" t="str">
        <f t="shared" si="662"/>
        <v>ne</v>
      </c>
    </row>
    <row r="3079" spans="2:71" x14ac:dyDescent="0.2">
      <c r="B3079" s="54" t="e">
        <f>VLOOKUP(E3079,'VPS1'!$J$10:$J$29,1,FALSE)</f>
        <v>#N/A</v>
      </c>
      <c r="C3079" s="131" t="str">
        <f t="shared" si="663"/>
        <v/>
      </c>
      <c r="D3079" s="132"/>
      <c r="E3079" s="132"/>
      <c r="F3079" s="55"/>
      <c r="G3079" s="132"/>
      <c r="H3079" s="132"/>
      <c r="I3079" s="132"/>
      <c r="J3079" s="132"/>
      <c r="K3079" s="132"/>
      <c r="L3079" s="133"/>
      <c r="M3079" s="134"/>
      <c r="N3079" s="132"/>
      <c r="O3079" s="132"/>
      <c r="P3079" s="134" t="str">
        <f t="shared" si="664"/>
        <v>nepildyti</v>
      </c>
      <c r="Q3079" s="135" t="str">
        <f t="shared" si="664"/>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72"/>
        <v>0</v>
      </c>
      <c r="BH3079" s="54">
        <f t="shared" si="665"/>
        <v>0</v>
      </c>
      <c r="BI3079" s="54">
        <f t="shared" si="660"/>
        <v>0</v>
      </c>
      <c r="BJ3079" s="54">
        <f t="shared" si="673"/>
        <v>0</v>
      </c>
      <c r="BK3079" s="54">
        <f t="shared" si="661"/>
        <v>0</v>
      </c>
      <c r="BL3079" s="54">
        <f t="shared" si="666"/>
        <v>0</v>
      </c>
      <c r="BM3079" s="54">
        <f t="shared" si="667"/>
        <v>0</v>
      </c>
      <c r="BN3079" s="54" t="str">
        <f t="shared" si="668"/>
        <v>ne</v>
      </c>
      <c r="BO3079" s="54" t="str">
        <f t="shared" si="669"/>
        <v>ne</v>
      </c>
      <c r="BP3079" s="54" t="str">
        <f t="shared" si="669"/>
        <v>ne</v>
      </c>
      <c r="BQ3079" s="54" t="str">
        <f t="shared" si="670"/>
        <v>ne</v>
      </c>
      <c r="BR3079" s="54" t="str">
        <f t="shared" si="671"/>
        <v>ne</v>
      </c>
      <c r="BS3079" s="54" t="str">
        <f t="shared" si="662"/>
        <v>ne</v>
      </c>
    </row>
    <row r="3080" spans="2:71" x14ac:dyDescent="0.2">
      <c r="B3080" s="54" t="e">
        <f>VLOOKUP(E3080,'VPS1'!$J$10:$J$29,1,FALSE)</f>
        <v>#N/A</v>
      </c>
      <c r="C3080" s="131" t="str">
        <f t="shared" si="663"/>
        <v/>
      </c>
      <c r="D3080" s="132"/>
      <c r="E3080" s="132"/>
      <c r="F3080" s="55"/>
      <c r="G3080" s="132"/>
      <c r="H3080" s="132"/>
      <c r="I3080" s="132"/>
      <c r="J3080" s="132"/>
      <c r="K3080" s="132"/>
      <c r="L3080" s="133"/>
      <c r="M3080" s="134"/>
      <c r="N3080" s="132"/>
      <c r="O3080" s="132"/>
      <c r="P3080" s="134" t="str">
        <f t="shared" si="664"/>
        <v>nepildyti</v>
      </c>
      <c r="Q3080" s="135" t="str">
        <f t="shared" si="664"/>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72"/>
        <v>0</v>
      </c>
      <c r="BH3080" s="54">
        <f t="shared" si="665"/>
        <v>0</v>
      </c>
      <c r="BI3080" s="54">
        <f t="shared" si="660"/>
        <v>0</v>
      </c>
      <c r="BJ3080" s="54">
        <f t="shared" si="673"/>
        <v>0</v>
      </c>
      <c r="BK3080" s="54">
        <f t="shared" si="661"/>
        <v>0</v>
      </c>
      <c r="BL3080" s="54">
        <f t="shared" si="666"/>
        <v>0</v>
      </c>
      <c r="BM3080" s="54">
        <f t="shared" si="667"/>
        <v>0</v>
      </c>
      <c r="BN3080" s="54" t="str">
        <f t="shared" si="668"/>
        <v>ne</v>
      </c>
      <c r="BO3080" s="54" t="str">
        <f t="shared" si="669"/>
        <v>ne</v>
      </c>
      <c r="BP3080" s="54" t="str">
        <f t="shared" si="669"/>
        <v>ne</v>
      </c>
      <c r="BQ3080" s="54" t="str">
        <f t="shared" si="670"/>
        <v>ne</v>
      </c>
      <c r="BR3080" s="54" t="str">
        <f t="shared" si="671"/>
        <v>ne</v>
      </c>
      <c r="BS3080" s="54" t="str">
        <f t="shared" si="662"/>
        <v>ne</v>
      </c>
    </row>
    <row r="3081" spans="2:71" x14ac:dyDescent="0.2">
      <c r="B3081" s="54" t="e">
        <f>VLOOKUP(E3081,'VPS1'!$J$10:$J$29,1,FALSE)</f>
        <v>#N/A</v>
      </c>
      <c r="C3081" s="131" t="str">
        <f t="shared" si="663"/>
        <v/>
      </c>
      <c r="D3081" s="132"/>
      <c r="E3081" s="132"/>
      <c r="F3081" s="55"/>
      <c r="G3081" s="132"/>
      <c r="H3081" s="132"/>
      <c r="I3081" s="132"/>
      <c r="J3081" s="132"/>
      <c r="K3081" s="132"/>
      <c r="L3081" s="133"/>
      <c r="M3081" s="134"/>
      <c r="N3081" s="132"/>
      <c r="O3081" s="132"/>
      <c r="P3081" s="134" t="str">
        <f t="shared" si="664"/>
        <v>nepildyti</v>
      </c>
      <c r="Q3081" s="135" t="str">
        <f t="shared" si="664"/>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72"/>
        <v>0</v>
      </c>
      <c r="BH3081" s="54">
        <f t="shared" si="665"/>
        <v>0</v>
      </c>
      <c r="BI3081" s="54">
        <f t="shared" si="660"/>
        <v>0</v>
      </c>
      <c r="BJ3081" s="54">
        <f t="shared" si="673"/>
        <v>0</v>
      </c>
      <c r="BK3081" s="54">
        <f t="shared" si="661"/>
        <v>0</v>
      </c>
      <c r="BL3081" s="54">
        <f t="shared" si="666"/>
        <v>0</v>
      </c>
      <c r="BM3081" s="54">
        <f t="shared" si="667"/>
        <v>0</v>
      </c>
      <c r="BN3081" s="54" t="str">
        <f t="shared" si="668"/>
        <v>ne</v>
      </c>
      <c r="BO3081" s="54" t="str">
        <f t="shared" si="669"/>
        <v>ne</v>
      </c>
      <c r="BP3081" s="54" t="str">
        <f t="shared" si="669"/>
        <v>ne</v>
      </c>
      <c r="BQ3081" s="54" t="str">
        <f t="shared" si="670"/>
        <v>ne</v>
      </c>
      <c r="BR3081" s="54" t="str">
        <f t="shared" si="671"/>
        <v>ne</v>
      </c>
      <c r="BS3081" s="54" t="str">
        <f t="shared" si="662"/>
        <v>ne</v>
      </c>
    </row>
    <row r="3082" spans="2:71" x14ac:dyDescent="0.2">
      <c r="B3082" s="54" t="e">
        <f>VLOOKUP(E3082,'VPS1'!$J$10:$J$29,1,FALSE)</f>
        <v>#N/A</v>
      </c>
      <c r="C3082" s="131" t="str">
        <f t="shared" si="663"/>
        <v/>
      </c>
      <c r="D3082" s="132"/>
      <c r="E3082" s="132"/>
      <c r="F3082" s="55"/>
      <c r="G3082" s="132"/>
      <c r="H3082" s="132"/>
      <c r="I3082" s="132"/>
      <c r="J3082" s="132"/>
      <c r="K3082" s="132"/>
      <c r="L3082" s="133"/>
      <c r="M3082" s="134"/>
      <c r="N3082" s="132"/>
      <c r="O3082" s="132"/>
      <c r="P3082" s="134" t="str">
        <f t="shared" si="664"/>
        <v>nepildyti</v>
      </c>
      <c r="Q3082" s="135" t="str">
        <f t="shared" si="664"/>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72"/>
        <v>0</v>
      </c>
      <c r="BH3082" s="54">
        <f t="shared" si="665"/>
        <v>0</v>
      </c>
      <c r="BI3082" s="54">
        <f t="shared" ref="BI3082:BI3145" si="674">IF($AH3082&gt;0,YEAR($AH3082),)</f>
        <v>0</v>
      </c>
      <c r="BJ3082" s="54">
        <f t="shared" si="673"/>
        <v>0</v>
      </c>
      <c r="BK3082" s="54">
        <f t="shared" ref="BK3082:BK3145" si="675">IF($AJ3082&gt;0,YEAR($AJ3082),)</f>
        <v>0</v>
      </c>
      <c r="BL3082" s="54">
        <f t="shared" si="666"/>
        <v>0</v>
      </c>
      <c r="BM3082" s="54">
        <f t="shared" si="667"/>
        <v>0</v>
      </c>
      <c r="BN3082" s="54" t="str">
        <f t="shared" si="668"/>
        <v>ne</v>
      </c>
      <c r="BO3082" s="54" t="str">
        <f t="shared" si="669"/>
        <v>ne</v>
      </c>
      <c r="BP3082" s="54" t="str">
        <f t="shared" si="669"/>
        <v>ne</v>
      </c>
      <c r="BQ3082" s="54" t="str">
        <f t="shared" si="670"/>
        <v>ne</v>
      </c>
      <c r="BR3082" s="54" t="str">
        <f t="shared" si="671"/>
        <v>ne</v>
      </c>
      <c r="BS3082" s="54" t="str">
        <f t="shared" ref="BS3082:BS3145" si="676">IF(BK3082&gt;0,"taip","ne")</f>
        <v>ne</v>
      </c>
    </row>
    <row r="3083" spans="2:71" x14ac:dyDescent="0.2">
      <c r="B3083" s="54" t="e">
        <f>VLOOKUP(E3083,'VPS1'!$J$10:$J$29,1,FALSE)</f>
        <v>#N/A</v>
      </c>
      <c r="C3083" s="131" t="str">
        <f t="shared" ref="C3083:C3146" si="677">LEFT(E3083,4)</f>
        <v/>
      </c>
      <c r="D3083" s="132"/>
      <c r="E3083" s="132"/>
      <c r="F3083" s="55"/>
      <c r="G3083" s="132"/>
      <c r="H3083" s="132"/>
      <c r="I3083" s="132"/>
      <c r="J3083" s="132"/>
      <c r="K3083" s="132"/>
      <c r="L3083" s="133"/>
      <c r="M3083" s="134"/>
      <c r="N3083" s="132"/>
      <c r="O3083" s="132"/>
      <c r="P3083" s="134" t="str">
        <f t="shared" ref="P3083:Q3146" si="678">IF($N3083="fizinis asmuo","užpildykite","nepildyti")</f>
        <v>nepildyti</v>
      </c>
      <c r="Q3083" s="135" t="str">
        <f t="shared" si="678"/>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72"/>
        <v>0</v>
      </c>
      <c r="BH3083" s="54">
        <f t="shared" ref="BH3083:BH3146" si="679">IF($AF3083&gt;0,YEAR($AF3083),)</f>
        <v>0</v>
      </c>
      <c r="BI3083" s="54">
        <f t="shared" si="674"/>
        <v>0</v>
      </c>
      <c r="BJ3083" s="54">
        <f t="shared" si="673"/>
        <v>0</v>
      </c>
      <c r="BK3083" s="54">
        <f t="shared" si="675"/>
        <v>0</v>
      </c>
      <c r="BL3083" s="54">
        <f t="shared" ref="BL3083:BL3146" si="680">IF($AK3083&gt;0,$AK3083,)</f>
        <v>0</v>
      </c>
      <c r="BM3083" s="54">
        <f t="shared" ref="BM3083:BM3146" si="681">IF($AL3083&gt;0,$AL3083,)</f>
        <v>0</v>
      </c>
      <c r="BN3083" s="54" t="str">
        <f t="shared" ref="BN3083:BN3146" si="682">IF(BH3083&gt;0,"taip","ne")</f>
        <v>ne</v>
      </c>
      <c r="BO3083" s="54" t="str">
        <f t="shared" ref="BO3083:BP3146" si="683">IF(BI3083&gt;0,"taip","ne")</f>
        <v>ne</v>
      </c>
      <c r="BP3083" s="54" t="str">
        <f t="shared" si="683"/>
        <v>ne</v>
      </c>
      <c r="BQ3083" s="54" t="str">
        <f t="shared" ref="BQ3083:BQ3146" si="684">IF(BL3083&gt;0,"taip","ne")</f>
        <v>ne</v>
      </c>
      <c r="BR3083" s="54" t="str">
        <f t="shared" ref="BR3083:BR3146" si="685">IF(BM3083&gt;0,"taip","ne")</f>
        <v>ne</v>
      </c>
      <c r="BS3083" s="54" t="str">
        <f t="shared" si="676"/>
        <v>ne</v>
      </c>
    </row>
    <row r="3084" spans="2:71" x14ac:dyDescent="0.2">
      <c r="B3084" s="54" t="e">
        <f>VLOOKUP(E3084,'VPS1'!$J$10:$J$29,1,FALSE)</f>
        <v>#N/A</v>
      </c>
      <c r="C3084" s="131" t="str">
        <f t="shared" si="677"/>
        <v/>
      </c>
      <c r="D3084" s="132"/>
      <c r="E3084" s="132"/>
      <c r="F3084" s="55"/>
      <c r="G3084" s="132"/>
      <c r="H3084" s="132"/>
      <c r="I3084" s="132"/>
      <c r="J3084" s="132"/>
      <c r="K3084" s="132"/>
      <c r="L3084" s="133"/>
      <c r="M3084" s="134"/>
      <c r="N3084" s="132"/>
      <c r="O3084" s="132"/>
      <c r="P3084" s="134" t="str">
        <f t="shared" si="678"/>
        <v>nepildyti</v>
      </c>
      <c r="Q3084" s="135" t="str">
        <f t="shared" si="67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72"/>
        <v>0</v>
      </c>
      <c r="BH3084" s="54">
        <f t="shared" si="679"/>
        <v>0</v>
      </c>
      <c r="BI3084" s="54">
        <f t="shared" si="674"/>
        <v>0</v>
      </c>
      <c r="BJ3084" s="54">
        <f t="shared" si="673"/>
        <v>0</v>
      </c>
      <c r="BK3084" s="54">
        <f t="shared" si="675"/>
        <v>0</v>
      </c>
      <c r="BL3084" s="54">
        <f t="shared" si="680"/>
        <v>0</v>
      </c>
      <c r="BM3084" s="54">
        <f t="shared" si="681"/>
        <v>0</v>
      </c>
      <c r="BN3084" s="54" t="str">
        <f t="shared" si="682"/>
        <v>ne</v>
      </c>
      <c r="BO3084" s="54" t="str">
        <f t="shared" si="683"/>
        <v>ne</v>
      </c>
      <c r="BP3084" s="54" t="str">
        <f t="shared" si="683"/>
        <v>ne</v>
      </c>
      <c r="BQ3084" s="54" t="str">
        <f t="shared" si="684"/>
        <v>ne</v>
      </c>
      <c r="BR3084" s="54" t="str">
        <f t="shared" si="685"/>
        <v>ne</v>
      </c>
      <c r="BS3084" s="54" t="str">
        <f t="shared" si="676"/>
        <v>ne</v>
      </c>
    </row>
    <row r="3085" spans="2:71" x14ac:dyDescent="0.2">
      <c r="B3085" s="54" t="e">
        <f>VLOOKUP(E3085,'VPS1'!$J$10:$J$29,1,FALSE)</f>
        <v>#N/A</v>
      </c>
      <c r="C3085" s="131" t="str">
        <f t="shared" si="677"/>
        <v/>
      </c>
      <c r="D3085" s="132"/>
      <c r="E3085" s="132"/>
      <c r="F3085" s="55"/>
      <c r="G3085" s="132"/>
      <c r="H3085" s="132"/>
      <c r="I3085" s="132"/>
      <c r="J3085" s="132"/>
      <c r="K3085" s="132"/>
      <c r="L3085" s="133"/>
      <c r="M3085" s="134"/>
      <c r="N3085" s="132"/>
      <c r="O3085" s="132"/>
      <c r="P3085" s="134" t="str">
        <f t="shared" si="678"/>
        <v>nepildyti</v>
      </c>
      <c r="Q3085" s="135" t="str">
        <f t="shared" si="67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72"/>
        <v>0</v>
      </c>
      <c r="BH3085" s="54">
        <f t="shared" si="679"/>
        <v>0</v>
      </c>
      <c r="BI3085" s="54">
        <f t="shared" si="674"/>
        <v>0</v>
      </c>
      <c r="BJ3085" s="54">
        <f t="shared" si="673"/>
        <v>0</v>
      </c>
      <c r="BK3085" s="54">
        <f t="shared" si="675"/>
        <v>0</v>
      </c>
      <c r="BL3085" s="54">
        <f t="shared" si="680"/>
        <v>0</v>
      </c>
      <c r="BM3085" s="54">
        <f t="shared" si="681"/>
        <v>0</v>
      </c>
      <c r="BN3085" s="54" t="str">
        <f t="shared" si="682"/>
        <v>ne</v>
      </c>
      <c r="BO3085" s="54" t="str">
        <f t="shared" si="683"/>
        <v>ne</v>
      </c>
      <c r="BP3085" s="54" t="str">
        <f t="shared" si="683"/>
        <v>ne</v>
      </c>
      <c r="BQ3085" s="54" t="str">
        <f t="shared" si="684"/>
        <v>ne</v>
      </c>
      <c r="BR3085" s="54" t="str">
        <f t="shared" si="685"/>
        <v>ne</v>
      </c>
      <c r="BS3085" s="54" t="str">
        <f t="shared" si="676"/>
        <v>ne</v>
      </c>
    </row>
    <row r="3086" spans="2:71" x14ac:dyDescent="0.2">
      <c r="B3086" s="54" t="e">
        <f>VLOOKUP(E3086,'VPS1'!$J$10:$J$29,1,FALSE)</f>
        <v>#N/A</v>
      </c>
      <c r="C3086" s="131" t="str">
        <f t="shared" si="677"/>
        <v/>
      </c>
      <c r="D3086" s="132"/>
      <c r="E3086" s="132"/>
      <c r="F3086" s="55"/>
      <c r="G3086" s="132"/>
      <c r="H3086" s="132"/>
      <c r="I3086" s="132"/>
      <c r="J3086" s="132"/>
      <c r="K3086" s="132"/>
      <c r="L3086" s="133"/>
      <c r="M3086" s="134"/>
      <c r="N3086" s="132"/>
      <c r="O3086" s="132"/>
      <c r="P3086" s="134" t="str">
        <f t="shared" si="678"/>
        <v>nepildyti</v>
      </c>
      <c r="Q3086" s="135" t="str">
        <f t="shared" si="67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72"/>
        <v>0</v>
      </c>
      <c r="BH3086" s="54">
        <f t="shared" si="679"/>
        <v>0</v>
      </c>
      <c r="BI3086" s="54">
        <f t="shared" si="674"/>
        <v>0</v>
      </c>
      <c r="BJ3086" s="54">
        <f t="shared" si="673"/>
        <v>0</v>
      </c>
      <c r="BK3086" s="54">
        <f t="shared" si="675"/>
        <v>0</v>
      </c>
      <c r="BL3086" s="54">
        <f t="shared" si="680"/>
        <v>0</v>
      </c>
      <c r="BM3086" s="54">
        <f t="shared" si="681"/>
        <v>0</v>
      </c>
      <c r="BN3086" s="54" t="str">
        <f t="shared" si="682"/>
        <v>ne</v>
      </c>
      <c r="BO3086" s="54" t="str">
        <f t="shared" si="683"/>
        <v>ne</v>
      </c>
      <c r="BP3086" s="54" t="str">
        <f t="shared" si="683"/>
        <v>ne</v>
      </c>
      <c r="BQ3086" s="54" t="str">
        <f t="shared" si="684"/>
        <v>ne</v>
      </c>
      <c r="BR3086" s="54" t="str">
        <f t="shared" si="685"/>
        <v>ne</v>
      </c>
      <c r="BS3086" s="54" t="str">
        <f t="shared" si="676"/>
        <v>ne</v>
      </c>
    </row>
    <row r="3087" spans="2:71" x14ac:dyDescent="0.2">
      <c r="B3087" s="54" t="e">
        <f>VLOOKUP(E3087,'VPS1'!$J$10:$J$29,1,FALSE)</f>
        <v>#N/A</v>
      </c>
      <c r="C3087" s="131" t="str">
        <f t="shared" si="677"/>
        <v/>
      </c>
      <c r="D3087" s="132"/>
      <c r="E3087" s="132"/>
      <c r="F3087" s="55"/>
      <c r="G3087" s="132"/>
      <c r="H3087" s="132"/>
      <c r="I3087" s="132"/>
      <c r="J3087" s="132"/>
      <c r="K3087" s="132"/>
      <c r="L3087" s="133"/>
      <c r="M3087" s="134"/>
      <c r="N3087" s="132"/>
      <c r="O3087" s="132"/>
      <c r="P3087" s="134" t="str">
        <f t="shared" si="678"/>
        <v>nepildyti</v>
      </c>
      <c r="Q3087" s="135" t="str">
        <f t="shared" si="67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72"/>
        <v>0</v>
      </c>
      <c r="BH3087" s="54">
        <f t="shared" si="679"/>
        <v>0</v>
      </c>
      <c r="BI3087" s="54">
        <f t="shared" si="674"/>
        <v>0</v>
      </c>
      <c r="BJ3087" s="54">
        <f t="shared" si="673"/>
        <v>0</v>
      </c>
      <c r="BK3087" s="54">
        <f t="shared" si="675"/>
        <v>0</v>
      </c>
      <c r="BL3087" s="54">
        <f t="shared" si="680"/>
        <v>0</v>
      </c>
      <c r="BM3087" s="54">
        <f t="shared" si="681"/>
        <v>0</v>
      </c>
      <c r="BN3087" s="54" t="str">
        <f t="shared" si="682"/>
        <v>ne</v>
      </c>
      <c r="BO3087" s="54" t="str">
        <f t="shared" si="683"/>
        <v>ne</v>
      </c>
      <c r="BP3087" s="54" t="str">
        <f t="shared" si="683"/>
        <v>ne</v>
      </c>
      <c r="BQ3087" s="54" t="str">
        <f t="shared" si="684"/>
        <v>ne</v>
      </c>
      <c r="BR3087" s="54" t="str">
        <f t="shared" si="685"/>
        <v>ne</v>
      </c>
      <c r="BS3087" s="54" t="str">
        <f t="shared" si="676"/>
        <v>ne</v>
      </c>
    </row>
    <row r="3088" spans="2:71" x14ac:dyDescent="0.2">
      <c r="B3088" s="54" t="e">
        <f>VLOOKUP(E3088,'VPS1'!$J$10:$J$29,1,FALSE)</f>
        <v>#N/A</v>
      </c>
      <c r="C3088" s="131" t="str">
        <f t="shared" si="677"/>
        <v/>
      </c>
      <c r="D3088" s="132"/>
      <c r="E3088" s="132"/>
      <c r="F3088" s="55"/>
      <c r="G3088" s="132"/>
      <c r="H3088" s="132"/>
      <c r="I3088" s="132"/>
      <c r="J3088" s="132"/>
      <c r="K3088" s="132"/>
      <c r="L3088" s="133"/>
      <c r="M3088" s="134"/>
      <c r="N3088" s="132"/>
      <c r="O3088" s="132"/>
      <c r="P3088" s="134" t="str">
        <f t="shared" si="678"/>
        <v>nepildyti</v>
      </c>
      <c r="Q3088" s="135" t="str">
        <f t="shared" si="67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72"/>
        <v>0</v>
      </c>
      <c r="BH3088" s="54">
        <f t="shared" si="679"/>
        <v>0</v>
      </c>
      <c r="BI3088" s="54">
        <f t="shared" si="674"/>
        <v>0</v>
      </c>
      <c r="BJ3088" s="54">
        <f t="shared" si="673"/>
        <v>0</v>
      </c>
      <c r="BK3088" s="54">
        <f t="shared" si="675"/>
        <v>0</v>
      </c>
      <c r="BL3088" s="54">
        <f t="shared" si="680"/>
        <v>0</v>
      </c>
      <c r="BM3088" s="54">
        <f t="shared" si="681"/>
        <v>0</v>
      </c>
      <c r="BN3088" s="54" t="str">
        <f t="shared" si="682"/>
        <v>ne</v>
      </c>
      <c r="BO3088" s="54" t="str">
        <f t="shared" si="683"/>
        <v>ne</v>
      </c>
      <c r="BP3088" s="54" t="str">
        <f t="shared" si="683"/>
        <v>ne</v>
      </c>
      <c r="BQ3088" s="54" t="str">
        <f t="shared" si="684"/>
        <v>ne</v>
      </c>
      <c r="BR3088" s="54" t="str">
        <f t="shared" si="685"/>
        <v>ne</v>
      </c>
      <c r="BS3088" s="54" t="str">
        <f t="shared" si="676"/>
        <v>ne</v>
      </c>
    </row>
    <row r="3089" spans="2:71" x14ac:dyDescent="0.2">
      <c r="B3089" s="54" t="e">
        <f>VLOOKUP(E3089,'VPS1'!$J$10:$J$29,1,FALSE)</f>
        <v>#N/A</v>
      </c>
      <c r="C3089" s="131" t="str">
        <f t="shared" si="677"/>
        <v/>
      </c>
      <c r="D3089" s="132"/>
      <c r="E3089" s="132"/>
      <c r="F3089" s="55"/>
      <c r="G3089" s="132"/>
      <c r="H3089" s="132"/>
      <c r="I3089" s="132"/>
      <c r="J3089" s="132"/>
      <c r="K3089" s="132"/>
      <c r="L3089" s="133"/>
      <c r="M3089" s="134"/>
      <c r="N3089" s="132"/>
      <c r="O3089" s="132"/>
      <c r="P3089" s="134" t="str">
        <f t="shared" si="678"/>
        <v>nepildyti</v>
      </c>
      <c r="Q3089" s="135" t="str">
        <f t="shared" si="67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72"/>
        <v>0</v>
      </c>
      <c r="BH3089" s="54">
        <f t="shared" si="679"/>
        <v>0</v>
      </c>
      <c r="BI3089" s="54">
        <f t="shared" si="674"/>
        <v>0</v>
      </c>
      <c r="BJ3089" s="54">
        <f t="shared" si="673"/>
        <v>0</v>
      </c>
      <c r="BK3089" s="54">
        <f t="shared" si="675"/>
        <v>0</v>
      </c>
      <c r="BL3089" s="54">
        <f t="shared" si="680"/>
        <v>0</v>
      </c>
      <c r="BM3089" s="54">
        <f t="shared" si="681"/>
        <v>0</v>
      </c>
      <c r="BN3089" s="54" t="str">
        <f t="shared" si="682"/>
        <v>ne</v>
      </c>
      <c r="BO3089" s="54" t="str">
        <f t="shared" si="683"/>
        <v>ne</v>
      </c>
      <c r="BP3089" s="54" t="str">
        <f t="shared" si="683"/>
        <v>ne</v>
      </c>
      <c r="BQ3089" s="54" t="str">
        <f t="shared" si="684"/>
        <v>ne</v>
      </c>
      <c r="BR3089" s="54" t="str">
        <f t="shared" si="685"/>
        <v>ne</v>
      </c>
      <c r="BS3089" s="54" t="str">
        <f t="shared" si="676"/>
        <v>ne</v>
      </c>
    </row>
    <row r="3090" spans="2:71" x14ac:dyDescent="0.2">
      <c r="B3090" s="54" t="e">
        <f>VLOOKUP(E3090,'VPS1'!$J$10:$J$29,1,FALSE)</f>
        <v>#N/A</v>
      </c>
      <c r="C3090" s="131" t="str">
        <f t="shared" si="677"/>
        <v/>
      </c>
      <c r="D3090" s="132"/>
      <c r="E3090" s="132"/>
      <c r="F3090" s="55"/>
      <c r="G3090" s="132"/>
      <c r="H3090" s="132"/>
      <c r="I3090" s="132"/>
      <c r="J3090" s="132"/>
      <c r="K3090" s="132"/>
      <c r="L3090" s="133"/>
      <c r="M3090" s="134"/>
      <c r="N3090" s="132"/>
      <c r="O3090" s="132"/>
      <c r="P3090" s="134" t="str">
        <f t="shared" si="678"/>
        <v>nepildyti</v>
      </c>
      <c r="Q3090" s="135" t="str">
        <f t="shared" si="67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si="672"/>
        <v>0</v>
      </c>
      <c r="BH3090" s="54">
        <f t="shared" si="679"/>
        <v>0</v>
      </c>
      <c r="BI3090" s="54">
        <f t="shared" si="674"/>
        <v>0</v>
      </c>
      <c r="BJ3090" s="54">
        <f t="shared" si="673"/>
        <v>0</v>
      </c>
      <c r="BK3090" s="54">
        <f t="shared" si="675"/>
        <v>0</v>
      </c>
      <c r="BL3090" s="54">
        <f t="shared" si="680"/>
        <v>0</v>
      </c>
      <c r="BM3090" s="54">
        <f t="shared" si="681"/>
        <v>0</v>
      </c>
      <c r="BN3090" s="54" t="str">
        <f t="shared" si="682"/>
        <v>ne</v>
      </c>
      <c r="BO3090" s="54" t="str">
        <f t="shared" si="683"/>
        <v>ne</v>
      </c>
      <c r="BP3090" s="54" t="str">
        <f t="shared" si="683"/>
        <v>ne</v>
      </c>
      <c r="BQ3090" s="54" t="str">
        <f t="shared" si="684"/>
        <v>ne</v>
      </c>
      <c r="BR3090" s="54" t="str">
        <f t="shared" si="685"/>
        <v>ne</v>
      </c>
      <c r="BS3090" s="54" t="str">
        <f t="shared" si="676"/>
        <v>ne</v>
      </c>
    </row>
    <row r="3091" spans="2:71" x14ac:dyDescent="0.2">
      <c r="B3091" s="54" t="e">
        <f>VLOOKUP(E3091,'VPS1'!$J$10:$J$29,1,FALSE)</f>
        <v>#N/A</v>
      </c>
      <c r="C3091" s="131" t="str">
        <f t="shared" si="677"/>
        <v/>
      </c>
      <c r="D3091" s="132"/>
      <c r="E3091" s="132"/>
      <c r="F3091" s="55"/>
      <c r="G3091" s="132"/>
      <c r="H3091" s="132"/>
      <c r="I3091" s="132"/>
      <c r="J3091" s="132"/>
      <c r="K3091" s="132"/>
      <c r="L3091" s="133"/>
      <c r="M3091" s="134"/>
      <c r="N3091" s="132"/>
      <c r="O3091" s="132"/>
      <c r="P3091" s="134" t="str">
        <f t="shared" si="678"/>
        <v>nepildyti</v>
      </c>
      <c r="Q3091" s="135" t="str">
        <f t="shared" si="67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72"/>
        <v>0</v>
      </c>
      <c r="BH3091" s="54">
        <f t="shared" si="679"/>
        <v>0</v>
      </c>
      <c r="BI3091" s="54">
        <f t="shared" si="674"/>
        <v>0</v>
      </c>
      <c r="BJ3091" s="54">
        <f t="shared" si="673"/>
        <v>0</v>
      </c>
      <c r="BK3091" s="54">
        <f t="shared" si="675"/>
        <v>0</v>
      </c>
      <c r="BL3091" s="54">
        <f t="shared" si="680"/>
        <v>0</v>
      </c>
      <c r="BM3091" s="54">
        <f t="shared" si="681"/>
        <v>0</v>
      </c>
      <c r="BN3091" s="54" t="str">
        <f t="shared" si="682"/>
        <v>ne</v>
      </c>
      <c r="BO3091" s="54" t="str">
        <f t="shared" si="683"/>
        <v>ne</v>
      </c>
      <c r="BP3091" s="54" t="str">
        <f t="shared" si="683"/>
        <v>ne</v>
      </c>
      <c r="BQ3091" s="54" t="str">
        <f t="shared" si="684"/>
        <v>ne</v>
      </c>
      <c r="BR3091" s="54" t="str">
        <f t="shared" si="685"/>
        <v>ne</v>
      </c>
      <c r="BS3091" s="54" t="str">
        <f t="shared" si="676"/>
        <v>ne</v>
      </c>
    </row>
    <row r="3092" spans="2:71" x14ac:dyDescent="0.2">
      <c r="B3092" s="54" t="e">
        <f>VLOOKUP(E3092,'VPS1'!$J$10:$J$29,1,FALSE)</f>
        <v>#N/A</v>
      </c>
      <c r="C3092" s="131" t="str">
        <f t="shared" si="677"/>
        <v/>
      </c>
      <c r="D3092" s="132"/>
      <c r="E3092" s="132"/>
      <c r="F3092" s="55"/>
      <c r="G3092" s="132"/>
      <c r="H3092" s="132"/>
      <c r="I3092" s="132"/>
      <c r="J3092" s="132"/>
      <c r="K3092" s="132"/>
      <c r="L3092" s="133"/>
      <c r="M3092" s="134"/>
      <c r="N3092" s="132"/>
      <c r="O3092" s="132"/>
      <c r="P3092" s="134" t="str">
        <f t="shared" si="678"/>
        <v>nepildyti</v>
      </c>
      <c r="Q3092" s="135" t="str">
        <f t="shared" si="67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72"/>
        <v>0</v>
      </c>
      <c r="BH3092" s="54">
        <f t="shared" si="679"/>
        <v>0</v>
      </c>
      <c r="BI3092" s="54">
        <f t="shared" si="674"/>
        <v>0</v>
      </c>
      <c r="BJ3092" s="54">
        <f t="shared" si="673"/>
        <v>0</v>
      </c>
      <c r="BK3092" s="54">
        <f t="shared" si="675"/>
        <v>0</v>
      </c>
      <c r="BL3092" s="54">
        <f t="shared" si="680"/>
        <v>0</v>
      </c>
      <c r="BM3092" s="54">
        <f t="shared" si="681"/>
        <v>0</v>
      </c>
      <c r="BN3092" s="54" t="str">
        <f t="shared" si="682"/>
        <v>ne</v>
      </c>
      <c r="BO3092" s="54" t="str">
        <f t="shared" si="683"/>
        <v>ne</v>
      </c>
      <c r="BP3092" s="54" t="str">
        <f t="shared" si="683"/>
        <v>ne</v>
      </c>
      <c r="BQ3092" s="54" t="str">
        <f t="shared" si="684"/>
        <v>ne</v>
      </c>
      <c r="BR3092" s="54" t="str">
        <f t="shared" si="685"/>
        <v>ne</v>
      </c>
      <c r="BS3092" s="54" t="str">
        <f t="shared" si="676"/>
        <v>ne</v>
      </c>
    </row>
    <row r="3093" spans="2:71" x14ac:dyDescent="0.2">
      <c r="B3093" s="54" t="e">
        <f>VLOOKUP(E3093,'VPS1'!$J$10:$J$29,1,FALSE)</f>
        <v>#N/A</v>
      </c>
      <c r="C3093" s="131" t="str">
        <f t="shared" si="677"/>
        <v/>
      </c>
      <c r="D3093" s="132"/>
      <c r="E3093" s="132"/>
      <c r="F3093" s="55"/>
      <c r="G3093" s="132"/>
      <c r="H3093" s="132"/>
      <c r="I3093" s="132"/>
      <c r="J3093" s="132"/>
      <c r="K3093" s="132"/>
      <c r="L3093" s="133"/>
      <c r="M3093" s="134"/>
      <c r="N3093" s="132"/>
      <c r="O3093" s="132"/>
      <c r="P3093" s="134" t="str">
        <f t="shared" si="678"/>
        <v>nepildyti</v>
      </c>
      <c r="Q3093" s="135" t="str">
        <f t="shared" si="67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72"/>
        <v>0</v>
      </c>
      <c r="BH3093" s="54">
        <f t="shared" si="679"/>
        <v>0</v>
      </c>
      <c r="BI3093" s="54">
        <f t="shared" si="674"/>
        <v>0</v>
      </c>
      <c r="BJ3093" s="54">
        <f t="shared" si="673"/>
        <v>0</v>
      </c>
      <c r="BK3093" s="54">
        <f t="shared" si="675"/>
        <v>0</v>
      </c>
      <c r="BL3093" s="54">
        <f t="shared" si="680"/>
        <v>0</v>
      </c>
      <c r="BM3093" s="54">
        <f t="shared" si="681"/>
        <v>0</v>
      </c>
      <c r="BN3093" s="54" t="str">
        <f t="shared" si="682"/>
        <v>ne</v>
      </c>
      <c r="BO3093" s="54" t="str">
        <f t="shared" si="683"/>
        <v>ne</v>
      </c>
      <c r="BP3093" s="54" t="str">
        <f t="shared" si="683"/>
        <v>ne</v>
      </c>
      <c r="BQ3093" s="54" t="str">
        <f t="shared" si="684"/>
        <v>ne</v>
      </c>
      <c r="BR3093" s="54" t="str">
        <f t="shared" si="685"/>
        <v>ne</v>
      </c>
      <c r="BS3093" s="54" t="str">
        <f t="shared" si="676"/>
        <v>ne</v>
      </c>
    </row>
    <row r="3094" spans="2:71" x14ac:dyDescent="0.2">
      <c r="B3094" s="54" t="e">
        <f>VLOOKUP(E3094,'VPS1'!$J$10:$J$29,1,FALSE)</f>
        <v>#N/A</v>
      </c>
      <c r="C3094" s="131" t="str">
        <f t="shared" si="677"/>
        <v/>
      </c>
      <c r="D3094" s="132"/>
      <c r="E3094" s="132"/>
      <c r="F3094" s="55"/>
      <c r="G3094" s="132"/>
      <c r="H3094" s="132"/>
      <c r="I3094" s="132"/>
      <c r="J3094" s="132"/>
      <c r="K3094" s="132"/>
      <c r="L3094" s="133"/>
      <c r="M3094" s="134"/>
      <c r="N3094" s="132"/>
      <c r="O3094" s="132"/>
      <c r="P3094" s="134" t="str">
        <f t="shared" si="678"/>
        <v>nepildyti</v>
      </c>
      <c r="Q3094" s="135" t="str">
        <f t="shared" si="67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ref="BG3094:BG3157" si="686">IF($F3094&gt;0,YEAR($F3094),)</f>
        <v>0</v>
      </c>
      <c r="BH3094" s="54">
        <f t="shared" si="679"/>
        <v>0</v>
      </c>
      <c r="BI3094" s="54">
        <f t="shared" si="674"/>
        <v>0</v>
      </c>
      <c r="BJ3094" s="54">
        <f t="shared" ref="BJ3094:BJ3157" si="687">IF($AI3094&gt;0,YEAR($AI3094),)</f>
        <v>0</v>
      </c>
      <c r="BK3094" s="54">
        <f t="shared" si="675"/>
        <v>0</v>
      </c>
      <c r="BL3094" s="54">
        <f t="shared" si="680"/>
        <v>0</v>
      </c>
      <c r="BM3094" s="54">
        <f t="shared" si="681"/>
        <v>0</v>
      </c>
      <c r="BN3094" s="54" t="str">
        <f t="shared" si="682"/>
        <v>ne</v>
      </c>
      <c r="BO3094" s="54" t="str">
        <f t="shared" si="683"/>
        <v>ne</v>
      </c>
      <c r="BP3094" s="54" t="str">
        <f t="shared" si="683"/>
        <v>ne</v>
      </c>
      <c r="BQ3094" s="54" t="str">
        <f t="shared" si="684"/>
        <v>ne</v>
      </c>
      <c r="BR3094" s="54" t="str">
        <f t="shared" si="685"/>
        <v>ne</v>
      </c>
      <c r="BS3094" s="54" t="str">
        <f t="shared" si="676"/>
        <v>ne</v>
      </c>
    </row>
    <row r="3095" spans="2:71" x14ac:dyDescent="0.2">
      <c r="B3095" s="54" t="e">
        <f>VLOOKUP(E3095,'VPS1'!$J$10:$J$29,1,FALSE)</f>
        <v>#N/A</v>
      </c>
      <c r="C3095" s="131" t="str">
        <f t="shared" si="677"/>
        <v/>
      </c>
      <c r="D3095" s="132"/>
      <c r="E3095" s="132"/>
      <c r="F3095" s="55"/>
      <c r="G3095" s="132"/>
      <c r="H3095" s="132"/>
      <c r="I3095" s="132"/>
      <c r="J3095" s="132"/>
      <c r="K3095" s="132"/>
      <c r="L3095" s="133"/>
      <c r="M3095" s="134"/>
      <c r="N3095" s="132"/>
      <c r="O3095" s="132"/>
      <c r="P3095" s="134" t="str">
        <f t="shared" si="678"/>
        <v>nepildyti</v>
      </c>
      <c r="Q3095" s="135" t="str">
        <f t="shared" si="67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si="686"/>
        <v>0</v>
      </c>
      <c r="BH3095" s="54">
        <f t="shared" si="679"/>
        <v>0</v>
      </c>
      <c r="BI3095" s="54">
        <f t="shared" si="674"/>
        <v>0</v>
      </c>
      <c r="BJ3095" s="54">
        <f t="shared" si="687"/>
        <v>0</v>
      </c>
      <c r="BK3095" s="54">
        <f t="shared" si="675"/>
        <v>0</v>
      </c>
      <c r="BL3095" s="54">
        <f t="shared" si="680"/>
        <v>0</v>
      </c>
      <c r="BM3095" s="54">
        <f t="shared" si="681"/>
        <v>0</v>
      </c>
      <c r="BN3095" s="54" t="str">
        <f t="shared" si="682"/>
        <v>ne</v>
      </c>
      <c r="BO3095" s="54" t="str">
        <f t="shared" si="683"/>
        <v>ne</v>
      </c>
      <c r="BP3095" s="54" t="str">
        <f t="shared" si="683"/>
        <v>ne</v>
      </c>
      <c r="BQ3095" s="54" t="str">
        <f t="shared" si="684"/>
        <v>ne</v>
      </c>
      <c r="BR3095" s="54" t="str">
        <f t="shared" si="685"/>
        <v>ne</v>
      </c>
      <c r="BS3095" s="54" t="str">
        <f t="shared" si="676"/>
        <v>ne</v>
      </c>
    </row>
    <row r="3096" spans="2:71" x14ac:dyDescent="0.2">
      <c r="B3096" s="54" t="e">
        <f>VLOOKUP(E3096,'VPS1'!$J$10:$J$29,1,FALSE)</f>
        <v>#N/A</v>
      </c>
      <c r="C3096" s="131" t="str">
        <f t="shared" si="677"/>
        <v/>
      </c>
      <c r="D3096" s="132"/>
      <c r="E3096" s="132"/>
      <c r="F3096" s="55"/>
      <c r="G3096" s="132"/>
      <c r="H3096" s="132"/>
      <c r="I3096" s="132"/>
      <c r="J3096" s="132"/>
      <c r="K3096" s="132"/>
      <c r="L3096" s="133"/>
      <c r="M3096" s="134"/>
      <c r="N3096" s="132"/>
      <c r="O3096" s="132"/>
      <c r="P3096" s="134" t="str">
        <f t="shared" si="678"/>
        <v>nepildyti</v>
      </c>
      <c r="Q3096" s="135" t="str">
        <f t="shared" si="67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86"/>
        <v>0</v>
      </c>
      <c r="BH3096" s="54">
        <f t="shared" si="679"/>
        <v>0</v>
      </c>
      <c r="BI3096" s="54">
        <f t="shared" si="674"/>
        <v>0</v>
      </c>
      <c r="BJ3096" s="54">
        <f t="shared" si="687"/>
        <v>0</v>
      </c>
      <c r="BK3096" s="54">
        <f t="shared" si="675"/>
        <v>0</v>
      </c>
      <c r="BL3096" s="54">
        <f t="shared" si="680"/>
        <v>0</v>
      </c>
      <c r="BM3096" s="54">
        <f t="shared" si="681"/>
        <v>0</v>
      </c>
      <c r="BN3096" s="54" t="str">
        <f t="shared" si="682"/>
        <v>ne</v>
      </c>
      <c r="BO3096" s="54" t="str">
        <f t="shared" si="683"/>
        <v>ne</v>
      </c>
      <c r="BP3096" s="54" t="str">
        <f t="shared" si="683"/>
        <v>ne</v>
      </c>
      <c r="BQ3096" s="54" t="str">
        <f t="shared" si="684"/>
        <v>ne</v>
      </c>
      <c r="BR3096" s="54" t="str">
        <f t="shared" si="685"/>
        <v>ne</v>
      </c>
      <c r="BS3096" s="54" t="str">
        <f t="shared" si="676"/>
        <v>ne</v>
      </c>
    </row>
    <row r="3097" spans="2:71" x14ac:dyDescent="0.2">
      <c r="B3097" s="54" t="e">
        <f>VLOOKUP(E3097,'VPS1'!$J$10:$J$29,1,FALSE)</f>
        <v>#N/A</v>
      </c>
      <c r="C3097" s="131" t="str">
        <f t="shared" si="677"/>
        <v/>
      </c>
      <c r="D3097" s="132"/>
      <c r="E3097" s="132"/>
      <c r="F3097" s="55"/>
      <c r="G3097" s="132"/>
      <c r="H3097" s="132"/>
      <c r="I3097" s="132"/>
      <c r="J3097" s="132"/>
      <c r="K3097" s="132"/>
      <c r="L3097" s="133"/>
      <c r="M3097" s="134"/>
      <c r="N3097" s="132"/>
      <c r="O3097" s="132"/>
      <c r="P3097" s="134" t="str">
        <f t="shared" si="678"/>
        <v>nepildyti</v>
      </c>
      <c r="Q3097" s="135" t="str">
        <f t="shared" si="67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86"/>
        <v>0</v>
      </c>
      <c r="BH3097" s="54">
        <f t="shared" si="679"/>
        <v>0</v>
      </c>
      <c r="BI3097" s="54">
        <f t="shared" si="674"/>
        <v>0</v>
      </c>
      <c r="BJ3097" s="54">
        <f t="shared" si="687"/>
        <v>0</v>
      </c>
      <c r="BK3097" s="54">
        <f t="shared" si="675"/>
        <v>0</v>
      </c>
      <c r="BL3097" s="54">
        <f t="shared" si="680"/>
        <v>0</v>
      </c>
      <c r="BM3097" s="54">
        <f t="shared" si="681"/>
        <v>0</v>
      </c>
      <c r="BN3097" s="54" t="str">
        <f t="shared" si="682"/>
        <v>ne</v>
      </c>
      <c r="BO3097" s="54" t="str">
        <f t="shared" si="683"/>
        <v>ne</v>
      </c>
      <c r="BP3097" s="54" t="str">
        <f t="shared" si="683"/>
        <v>ne</v>
      </c>
      <c r="BQ3097" s="54" t="str">
        <f t="shared" si="684"/>
        <v>ne</v>
      </c>
      <c r="BR3097" s="54" t="str">
        <f t="shared" si="685"/>
        <v>ne</v>
      </c>
      <c r="BS3097" s="54" t="str">
        <f t="shared" si="676"/>
        <v>ne</v>
      </c>
    </row>
    <row r="3098" spans="2:71" x14ac:dyDescent="0.2">
      <c r="B3098" s="54" t="e">
        <f>VLOOKUP(E3098,'VPS1'!$J$10:$J$29,1,FALSE)</f>
        <v>#N/A</v>
      </c>
      <c r="C3098" s="131" t="str">
        <f t="shared" si="677"/>
        <v/>
      </c>
      <c r="D3098" s="132"/>
      <c r="E3098" s="132"/>
      <c r="F3098" s="55"/>
      <c r="G3098" s="132"/>
      <c r="H3098" s="132"/>
      <c r="I3098" s="132"/>
      <c r="J3098" s="132"/>
      <c r="K3098" s="132"/>
      <c r="L3098" s="133"/>
      <c r="M3098" s="134"/>
      <c r="N3098" s="132"/>
      <c r="O3098" s="132"/>
      <c r="P3098" s="134" t="str">
        <f t="shared" si="678"/>
        <v>nepildyti</v>
      </c>
      <c r="Q3098" s="135" t="str">
        <f t="shared" si="67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86"/>
        <v>0</v>
      </c>
      <c r="BH3098" s="54">
        <f t="shared" si="679"/>
        <v>0</v>
      </c>
      <c r="BI3098" s="54">
        <f t="shared" si="674"/>
        <v>0</v>
      </c>
      <c r="BJ3098" s="54">
        <f t="shared" si="687"/>
        <v>0</v>
      </c>
      <c r="BK3098" s="54">
        <f t="shared" si="675"/>
        <v>0</v>
      </c>
      <c r="BL3098" s="54">
        <f t="shared" si="680"/>
        <v>0</v>
      </c>
      <c r="BM3098" s="54">
        <f t="shared" si="681"/>
        <v>0</v>
      </c>
      <c r="BN3098" s="54" t="str">
        <f t="shared" si="682"/>
        <v>ne</v>
      </c>
      <c r="BO3098" s="54" t="str">
        <f t="shared" si="683"/>
        <v>ne</v>
      </c>
      <c r="BP3098" s="54" t="str">
        <f t="shared" si="683"/>
        <v>ne</v>
      </c>
      <c r="BQ3098" s="54" t="str">
        <f t="shared" si="684"/>
        <v>ne</v>
      </c>
      <c r="BR3098" s="54" t="str">
        <f t="shared" si="685"/>
        <v>ne</v>
      </c>
      <c r="BS3098" s="54" t="str">
        <f t="shared" si="676"/>
        <v>ne</v>
      </c>
    </row>
    <row r="3099" spans="2:71" x14ac:dyDescent="0.2">
      <c r="B3099" s="54" t="e">
        <f>VLOOKUP(E3099,'VPS1'!$J$10:$J$29,1,FALSE)</f>
        <v>#N/A</v>
      </c>
      <c r="C3099" s="131" t="str">
        <f t="shared" si="677"/>
        <v/>
      </c>
      <c r="D3099" s="132"/>
      <c r="E3099" s="132"/>
      <c r="F3099" s="55"/>
      <c r="G3099" s="132"/>
      <c r="H3099" s="132"/>
      <c r="I3099" s="132"/>
      <c r="J3099" s="132"/>
      <c r="K3099" s="132"/>
      <c r="L3099" s="133"/>
      <c r="M3099" s="134"/>
      <c r="N3099" s="132"/>
      <c r="O3099" s="132"/>
      <c r="P3099" s="134" t="str">
        <f t="shared" si="678"/>
        <v>nepildyti</v>
      </c>
      <c r="Q3099" s="135" t="str">
        <f t="shared" si="67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86"/>
        <v>0</v>
      </c>
      <c r="BH3099" s="54">
        <f t="shared" si="679"/>
        <v>0</v>
      </c>
      <c r="BI3099" s="54">
        <f t="shared" si="674"/>
        <v>0</v>
      </c>
      <c r="BJ3099" s="54">
        <f t="shared" si="687"/>
        <v>0</v>
      </c>
      <c r="BK3099" s="54">
        <f t="shared" si="675"/>
        <v>0</v>
      </c>
      <c r="BL3099" s="54">
        <f t="shared" si="680"/>
        <v>0</v>
      </c>
      <c r="BM3099" s="54">
        <f t="shared" si="681"/>
        <v>0</v>
      </c>
      <c r="BN3099" s="54" t="str">
        <f t="shared" si="682"/>
        <v>ne</v>
      </c>
      <c r="BO3099" s="54" t="str">
        <f t="shared" si="683"/>
        <v>ne</v>
      </c>
      <c r="BP3099" s="54" t="str">
        <f t="shared" si="683"/>
        <v>ne</v>
      </c>
      <c r="BQ3099" s="54" t="str">
        <f t="shared" si="684"/>
        <v>ne</v>
      </c>
      <c r="BR3099" s="54" t="str">
        <f t="shared" si="685"/>
        <v>ne</v>
      </c>
      <c r="BS3099" s="54" t="str">
        <f t="shared" si="676"/>
        <v>ne</v>
      </c>
    </row>
    <row r="3100" spans="2:71" x14ac:dyDescent="0.2">
      <c r="B3100" s="54" t="e">
        <f>VLOOKUP(E3100,'VPS1'!$J$10:$J$29,1,FALSE)</f>
        <v>#N/A</v>
      </c>
      <c r="C3100" s="131" t="str">
        <f t="shared" si="677"/>
        <v/>
      </c>
      <c r="D3100" s="132"/>
      <c r="E3100" s="132"/>
      <c r="F3100" s="55"/>
      <c r="G3100" s="132"/>
      <c r="H3100" s="132"/>
      <c r="I3100" s="132"/>
      <c r="J3100" s="132"/>
      <c r="K3100" s="132"/>
      <c r="L3100" s="133"/>
      <c r="M3100" s="134"/>
      <c r="N3100" s="132"/>
      <c r="O3100" s="132"/>
      <c r="P3100" s="134" t="str">
        <f t="shared" si="678"/>
        <v>nepildyti</v>
      </c>
      <c r="Q3100" s="135" t="str">
        <f t="shared" si="67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86"/>
        <v>0</v>
      </c>
      <c r="BH3100" s="54">
        <f t="shared" si="679"/>
        <v>0</v>
      </c>
      <c r="BI3100" s="54">
        <f t="shared" si="674"/>
        <v>0</v>
      </c>
      <c r="BJ3100" s="54">
        <f t="shared" si="687"/>
        <v>0</v>
      </c>
      <c r="BK3100" s="54">
        <f t="shared" si="675"/>
        <v>0</v>
      </c>
      <c r="BL3100" s="54">
        <f t="shared" si="680"/>
        <v>0</v>
      </c>
      <c r="BM3100" s="54">
        <f t="shared" si="681"/>
        <v>0</v>
      </c>
      <c r="BN3100" s="54" t="str">
        <f t="shared" si="682"/>
        <v>ne</v>
      </c>
      <c r="BO3100" s="54" t="str">
        <f t="shared" si="683"/>
        <v>ne</v>
      </c>
      <c r="BP3100" s="54" t="str">
        <f t="shared" si="683"/>
        <v>ne</v>
      </c>
      <c r="BQ3100" s="54" t="str">
        <f t="shared" si="684"/>
        <v>ne</v>
      </c>
      <c r="BR3100" s="54" t="str">
        <f t="shared" si="685"/>
        <v>ne</v>
      </c>
      <c r="BS3100" s="54" t="str">
        <f t="shared" si="676"/>
        <v>ne</v>
      </c>
    </row>
    <row r="3101" spans="2:71" x14ac:dyDescent="0.2">
      <c r="B3101" s="54" t="e">
        <f>VLOOKUP(E3101,'VPS1'!$J$10:$J$29,1,FALSE)</f>
        <v>#N/A</v>
      </c>
      <c r="C3101" s="131" t="str">
        <f t="shared" si="677"/>
        <v/>
      </c>
      <c r="D3101" s="132"/>
      <c r="E3101" s="132"/>
      <c r="F3101" s="55"/>
      <c r="G3101" s="132"/>
      <c r="H3101" s="132"/>
      <c r="I3101" s="132"/>
      <c r="J3101" s="132"/>
      <c r="K3101" s="132"/>
      <c r="L3101" s="133"/>
      <c r="M3101" s="134"/>
      <c r="N3101" s="132"/>
      <c r="O3101" s="132"/>
      <c r="P3101" s="134" t="str">
        <f t="shared" si="678"/>
        <v>nepildyti</v>
      </c>
      <c r="Q3101" s="135" t="str">
        <f t="shared" si="67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86"/>
        <v>0</v>
      </c>
      <c r="BH3101" s="54">
        <f t="shared" si="679"/>
        <v>0</v>
      </c>
      <c r="BI3101" s="54">
        <f t="shared" si="674"/>
        <v>0</v>
      </c>
      <c r="BJ3101" s="54">
        <f t="shared" si="687"/>
        <v>0</v>
      </c>
      <c r="BK3101" s="54">
        <f t="shared" si="675"/>
        <v>0</v>
      </c>
      <c r="BL3101" s="54">
        <f t="shared" si="680"/>
        <v>0</v>
      </c>
      <c r="BM3101" s="54">
        <f t="shared" si="681"/>
        <v>0</v>
      </c>
      <c r="BN3101" s="54" t="str">
        <f t="shared" si="682"/>
        <v>ne</v>
      </c>
      <c r="BO3101" s="54" t="str">
        <f t="shared" si="683"/>
        <v>ne</v>
      </c>
      <c r="BP3101" s="54" t="str">
        <f t="shared" si="683"/>
        <v>ne</v>
      </c>
      <c r="BQ3101" s="54" t="str">
        <f t="shared" si="684"/>
        <v>ne</v>
      </c>
      <c r="BR3101" s="54" t="str">
        <f t="shared" si="685"/>
        <v>ne</v>
      </c>
      <c r="BS3101" s="54" t="str">
        <f t="shared" si="676"/>
        <v>ne</v>
      </c>
    </row>
    <row r="3102" spans="2:71" x14ac:dyDescent="0.2">
      <c r="B3102" s="54" t="e">
        <f>VLOOKUP(E3102,'VPS1'!$J$10:$J$29,1,FALSE)</f>
        <v>#N/A</v>
      </c>
      <c r="C3102" s="131" t="str">
        <f t="shared" si="677"/>
        <v/>
      </c>
      <c r="D3102" s="132"/>
      <c r="E3102" s="132"/>
      <c r="F3102" s="55"/>
      <c r="G3102" s="132"/>
      <c r="H3102" s="132"/>
      <c r="I3102" s="132"/>
      <c r="J3102" s="132"/>
      <c r="K3102" s="132"/>
      <c r="L3102" s="133"/>
      <c r="M3102" s="134"/>
      <c r="N3102" s="132"/>
      <c r="O3102" s="132"/>
      <c r="P3102" s="134" t="str">
        <f t="shared" si="678"/>
        <v>nepildyti</v>
      </c>
      <c r="Q3102" s="135" t="str">
        <f t="shared" si="67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86"/>
        <v>0</v>
      </c>
      <c r="BH3102" s="54">
        <f t="shared" si="679"/>
        <v>0</v>
      </c>
      <c r="BI3102" s="54">
        <f t="shared" si="674"/>
        <v>0</v>
      </c>
      <c r="BJ3102" s="54">
        <f t="shared" si="687"/>
        <v>0</v>
      </c>
      <c r="BK3102" s="54">
        <f t="shared" si="675"/>
        <v>0</v>
      </c>
      <c r="BL3102" s="54">
        <f t="shared" si="680"/>
        <v>0</v>
      </c>
      <c r="BM3102" s="54">
        <f t="shared" si="681"/>
        <v>0</v>
      </c>
      <c r="BN3102" s="54" t="str">
        <f t="shared" si="682"/>
        <v>ne</v>
      </c>
      <c r="BO3102" s="54" t="str">
        <f t="shared" si="683"/>
        <v>ne</v>
      </c>
      <c r="BP3102" s="54" t="str">
        <f t="shared" si="683"/>
        <v>ne</v>
      </c>
      <c r="BQ3102" s="54" t="str">
        <f t="shared" si="684"/>
        <v>ne</v>
      </c>
      <c r="BR3102" s="54" t="str">
        <f t="shared" si="685"/>
        <v>ne</v>
      </c>
      <c r="BS3102" s="54" t="str">
        <f t="shared" si="676"/>
        <v>ne</v>
      </c>
    </row>
    <row r="3103" spans="2:71" x14ac:dyDescent="0.2">
      <c r="B3103" s="54" t="e">
        <f>VLOOKUP(E3103,'VPS1'!$J$10:$J$29,1,FALSE)</f>
        <v>#N/A</v>
      </c>
      <c r="C3103" s="131" t="str">
        <f t="shared" si="677"/>
        <v/>
      </c>
      <c r="D3103" s="132"/>
      <c r="E3103" s="132"/>
      <c r="F3103" s="55"/>
      <c r="G3103" s="132"/>
      <c r="H3103" s="132"/>
      <c r="I3103" s="132"/>
      <c r="J3103" s="132"/>
      <c r="K3103" s="132"/>
      <c r="L3103" s="133"/>
      <c r="M3103" s="134"/>
      <c r="N3103" s="132"/>
      <c r="O3103" s="132"/>
      <c r="P3103" s="134" t="str">
        <f t="shared" si="678"/>
        <v>nepildyti</v>
      </c>
      <c r="Q3103" s="135" t="str">
        <f t="shared" si="67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86"/>
        <v>0</v>
      </c>
      <c r="BH3103" s="54">
        <f t="shared" si="679"/>
        <v>0</v>
      </c>
      <c r="BI3103" s="54">
        <f t="shared" si="674"/>
        <v>0</v>
      </c>
      <c r="BJ3103" s="54">
        <f t="shared" si="687"/>
        <v>0</v>
      </c>
      <c r="BK3103" s="54">
        <f t="shared" si="675"/>
        <v>0</v>
      </c>
      <c r="BL3103" s="54">
        <f t="shared" si="680"/>
        <v>0</v>
      </c>
      <c r="BM3103" s="54">
        <f t="shared" si="681"/>
        <v>0</v>
      </c>
      <c r="BN3103" s="54" t="str">
        <f t="shared" si="682"/>
        <v>ne</v>
      </c>
      <c r="BO3103" s="54" t="str">
        <f t="shared" si="683"/>
        <v>ne</v>
      </c>
      <c r="BP3103" s="54" t="str">
        <f t="shared" si="683"/>
        <v>ne</v>
      </c>
      <c r="BQ3103" s="54" t="str">
        <f t="shared" si="684"/>
        <v>ne</v>
      </c>
      <c r="BR3103" s="54" t="str">
        <f t="shared" si="685"/>
        <v>ne</v>
      </c>
      <c r="BS3103" s="54" t="str">
        <f t="shared" si="676"/>
        <v>ne</v>
      </c>
    </row>
    <row r="3104" spans="2:71" x14ac:dyDescent="0.2">
      <c r="B3104" s="54" t="e">
        <f>VLOOKUP(E3104,'VPS1'!$J$10:$J$29,1,FALSE)</f>
        <v>#N/A</v>
      </c>
      <c r="C3104" s="131" t="str">
        <f t="shared" si="677"/>
        <v/>
      </c>
      <c r="D3104" s="132"/>
      <c r="E3104" s="132"/>
      <c r="F3104" s="55"/>
      <c r="G3104" s="132"/>
      <c r="H3104" s="132"/>
      <c r="I3104" s="132"/>
      <c r="J3104" s="132"/>
      <c r="K3104" s="132"/>
      <c r="L3104" s="133"/>
      <c r="M3104" s="134"/>
      <c r="N3104" s="132"/>
      <c r="O3104" s="132"/>
      <c r="P3104" s="134" t="str">
        <f t="shared" si="678"/>
        <v>nepildyti</v>
      </c>
      <c r="Q3104" s="135" t="str">
        <f t="shared" si="67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86"/>
        <v>0</v>
      </c>
      <c r="BH3104" s="54">
        <f t="shared" si="679"/>
        <v>0</v>
      </c>
      <c r="BI3104" s="54">
        <f t="shared" si="674"/>
        <v>0</v>
      </c>
      <c r="BJ3104" s="54">
        <f t="shared" si="687"/>
        <v>0</v>
      </c>
      <c r="BK3104" s="54">
        <f t="shared" si="675"/>
        <v>0</v>
      </c>
      <c r="BL3104" s="54">
        <f t="shared" si="680"/>
        <v>0</v>
      </c>
      <c r="BM3104" s="54">
        <f t="shared" si="681"/>
        <v>0</v>
      </c>
      <c r="BN3104" s="54" t="str">
        <f t="shared" si="682"/>
        <v>ne</v>
      </c>
      <c r="BO3104" s="54" t="str">
        <f t="shared" si="683"/>
        <v>ne</v>
      </c>
      <c r="BP3104" s="54" t="str">
        <f t="shared" si="683"/>
        <v>ne</v>
      </c>
      <c r="BQ3104" s="54" t="str">
        <f t="shared" si="684"/>
        <v>ne</v>
      </c>
      <c r="BR3104" s="54" t="str">
        <f t="shared" si="685"/>
        <v>ne</v>
      </c>
      <c r="BS3104" s="54" t="str">
        <f t="shared" si="676"/>
        <v>ne</v>
      </c>
    </row>
    <row r="3105" spans="2:71" x14ac:dyDescent="0.2">
      <c r="B3105" s="54" t="e">
        <f>VLOOKUP(E3105,'VPS1'!$J$10:$J$29,1,FALSE)</f>
        <v>#N/A</v>
      </c>
      <c r="C3105" s="131" t="str">
        <f t="shared" si="677"/>
        <v/>
      </c>
      <c r="D3105" s="132"/>
      <c r="E3105" s="132"/>
      <c r="F3105" s="55"/>
      <c r="G3105" s="132"/>
      <c r="H3105" s="132"/>
      <c r="I3105" s="132"/>
      <c r="J3105" s="132"/>
      <c r="K3105" s="132"/>
      <c r="L3105" s="133"/>
      <c r="M3105" s="134"/>
      <c r="N3105" s="132"/>
      <c r="O3105" s="132"/>
      <c r="P3105" s="134" t="str">
        <f t="shared" si="678"/>
        <v>nepildyti</v>
      </c>
      <c r="Q3105" s="135" t="str">
        <f t="shared" si="67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86"/>
        <v>0</v>
      </c>
      <c r="BH3105" s="54">
        <f t="shared" si="679"/>
        <v>0</v>
      </c>
      <c r="BI3105" s="54">
        <f t="shared" si="674"/>
        <v>0</v>
      </c>
      <c r="BJ3105" s="54">
        <f t="shared" si="687"/>
        <v>0</v>
      </c>
      <c r="BK3105" s="54">
        <f t="shared" si="675"/>
        <v>0</v>
      </c>
      <c r="BL3105" s="54">
        <f t="shared" si="680"/>
        <v>0</v>
      </c>
      <c r="BM3105" s="54">
        <f t="shared" si="681"/>
        <v>0</v>
      </c>
      <c r="BN3105" s="54" t="str">
        <f t="shared" si="682"/>
        <v>ne</v>
      </c>
      <c r="BO3105" s="54" t="str">
        <f t="shared" si="683"/>
        <v>ne</v>
      </c>
      <c r="BP3105" s="54" t="str">
        <f t="shared" si="683"/>
        <v>ne</v>
      </c>
      <c r="BQ3105" s="54" t="str">
        <f t="shared" si="684"/>
        <v>ne</v>
      </c>
      <c r="BR3105" s="54" t="str">
        <f t="shared" si="685"/>
        <v>ne</v>
      </c>
      <c r="BS3105" s="54" t="str">
        <f t="shared" si="676"/>
        <v>ne</v>
      </c>
    </row>
    <row r="3106" spans="2:71" x14ac:dyDescent="0.2">
      <c r="B3106" s="54" t="e">
        <f>VLOOKUP(E3106,'VPS1'!$J$10:$J$29,1,FALSE)</f>
        <v>#N/A</v>
      </c>
      <c r="C3106" s="131" t="str">
        <f t="shared" si="677"/>
        <v/>
      </c>
      <c r="D3106" s="132"/>
      <c r="E3106" s="132"/>
      <c r="F3106" s="55"/>
      <c r="G3106" s="132"/>
      <c r="H3106" s="132"/>
      <c r="I3106" s="132"/>
      <c r="J3106" s="132"/>
      <c r="K3106" s="132"/>
      <c r="L3106" s="133"/>
      <c r="M3106" s="134"/>
      <c r="N3106" s="132"/>
      <c r="O3106" s="132"/>
      <c r="P3106" s="134" t="str">
        <f t="shared" si="678"/>
        <v>nepildyti</v>
      </c>
      <c r="Q3106" s="135" t="str">
        <f t="shared" si="67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86"/>
        <v>0</v>
      </c>
      <c r="BH3106" s="54">
        <f t="shared" si="679"/>
        <v>0</v>
      </c>
      <c r="BI3106" s="54">
        <f t="shared" si="674"/>
        <v>0</v>
      </c>
      <c r="BJ3106" s="54">
        <f t="shared" si="687"/>
        <v>0</v>
      </c>
      <c r="BK3106" s="54">
        <f t="shared" si="675"/>
        <v>0</v>
      </c>
      <c r="BL3106" s="54">
        <f t="shared" si="680"/>
        <v>0</v>
      </c>
      <c r="BM3106" s="54">
        <f t="shared" si="681"/>
        <v>0</v>
      </c>
      <c r="BN3106" s="54" t="str">
        <f t="shared" si="682"/>
        <v>ne</v>
      </c>
      <c r="BO3106" s="54" t="str">
        <f t="shared" si="683"/>
        <v>ne</v>
      </c>
      <c r="BP3106" s="54" t="str">
        <f t="shared" si="683"/>
        <v>ne</v>
      </c>
      <c r="BQ3106" s="54" t="str">
        <f t="shared" si="684"/>
        <v>ne</v>
      </c>
      <c r="BR3106" s="54" t="str">
        <f t="shared" si="685"/>
        <v>ne</v>
      </c>
      <c r="BS3106" s="54" t="str">
        <f t="shared" si="676"/>
        <v>ne</v>
      </c>
    </row>
    <row r="3107" spans="2:71" x14ac:dyDescent="0.2">
      <c r="B3107" s="54" t="e">
        <f>VLOOKUP(E3107,'VPS1'!$J$10:$J$29,1,FALSE)</f>
        <v>#N/A</v>
      </c>
      <c r="C3107" s="131" t="str">
        <f t="shared" si="677"/>
        <v/>
      </c>
      <c r="D3107" s="132"/>
      <c r="E3107" s="132"/>
      <c r="F3107" s="55"/>
      <c r="G3107" s="132"/>
      <c r="H3107" s="132"/>
      <c r="I3107" s="132"/>
      <c r="J3107" s="132"/>
      <c r="K3107" s="132"/>
      <c r="L3107" s="133"/>
      <c r="M3107" s="134"/>
      <c r="N3107" s="132"/>
      <c r="O3107" s="132"/>
      <c r="P3107" s="134" t="str">
        <f t="shared" si="678"/>
        <v>nepildyti</v>
      </c>
      <c r="Q3107" s="135" t="str">
        <f t="shared" si="67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86"/>
        <v>0</v>
      </c>
      <c r="BH3107" s="54">
        <f t="shared" si="679"/>
        <v>0</v>
      </c>
      <c r="BI3107" s="54">
        <f t="shared" si="674"/>
        <v>0</v>
      </c>
      <c r="BJ3107" s="54">
        <f t="shared" si="687"/>
        <v>0</v>
      </c>
      <c r="BK3107" s="54">
        <f t="shared" si="675"/>
        <v>0</v>
      </c>
      <c r="BL3107" s="54">
        <f t="shared" si="680"/>
        <v>0</v>
      </c>
      <c r="BM3107" s="54">
        <f t="shared" si="681"/>
        <v>0</v>
      </c>
      <c r="BN3107" s="54" t="str">
        <f t="shared" si="682"/>
        <v>ne</v>
      </c>
      <c r="BO3107" s="54" t="str">
        <f t="shared" si="683"/>
        <v>ne</v>
      </c>
      <c r="BP3107" s="54" t="str">
        <f t="shared" si="683"/>
        <v>ne</v>
      </c>
      <c r="BQ3107" s="54" t="str">
        <f t="shared" si="684"/>
        <v>ne</v>
      </c>
      <c r="BR3107" s="54" t="str">
        <f t="shared" si="685"/>
        <v>ne</v>
      </c>
      <c r="BS3107" s="54" t="str">
        <f t="shared" si="676"/>
        <v>ne</v>
      </c>
    </row>
    <row r="3108" spans="2:71" x14ac:dyDescent="0.2">
      <c r="B3108" s="54" t="e">
        <f>VLOOKUP(E3108,'VPS1'!$J$10:$J$29,1,FALSE)</f>
        <v>#N/A</v>
      </c>
      <c r="C3108" s="131" t="str">
        <f t="shared" si="677"/>
        <v/>
      </c>
      <c r="D3108" s="132"/>
      <c r="E3108" s="132"/>
      <c r="F3108" s="55"/>
      <c r="G3108" s="132"/>
      <c r="H3108" s="132"/>
      <c r="I3108" s="132"/>
      <c r="J3108" s="132"/>
      <c r="K3108" s="132"/>
      <c r="L3108" s="133"/>
      <c r="M3108" s="134"/>
      <c r="N3108" s="132"/>
      <c r="O3108" s="132"/>
      <c r="P3108" s="134" t="str">
        <f t="shared" si="678"/>
        <v>nepildyti</v>
      </c>
      <c r="Q3108" s="135" t="str">
        <f t="shared" si="67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86"/>
        <v>0</v>
      </c>
      <c r="BH3108" s="54">
        <f t="shared" si="679"/>
        <v>0</v>
      </c>
      <c r="BI3108" s="54">
        <f t="shared" si="674"/>
        <v>0</v>
      </c>
      <c r="BJ3108" s="54">
        <f t="shared" si="687"/>
        <v>0</v>
      </c>
      <c r="BK3108" s="54">
        <f t="shared" si="675"/>
        <v>0</v>
      </c>
      <c r="BL3108" s="54">
        <f t="shared" si="680"/>
        <v>0</v>
      </c>
      <c r="BM3108" s="54">
        <f t="shared" si="681"/>
        <v>0</v>
      </c>
      <c r="BN3108" s="54" t="str">
        <f t="shared" si="682"/>
        <v>ne</v>
      </c>
      <c r="BO3108" s="54" t="str">
        <f t="shared" si="683"/>
        <v>ne</v>
      </c>
      <c r="BP3108" s="54" t="str">
        <f t="shared" si="683"/>
        <v>ne</v>
      </c>
      <c r="BQ3108" s="54" t="str">
        <f t="shared" si="684"/>
        <v>ne</v>
      </c>
      <c r="BR3108" s="54" t="str">
        <f t="shared" si="685"/>
        <v>ne</v>
      </c>
      <c r="BS3108" s="54" t="str">
        <f t="shared" si="676"/>
        <v>ne</v>
      </c>
    </row>
    <row r="3109" spans="2:71" x14ac:dyDescent="0.2">
      <c r="B3109" s="54" t="e">
        <f>VLOOKUP(E3109,'VPS1'!$J$10:$J$29,1,FALSE)</f>
        <v>#N/A</v>
      </c>
      <c r="C3109" s="131" t="str">
        <f t="shared" si="677"/>
        <v/>
      </c>
      <c r="D3109" s="132"/>
      <c r="E3109" s="132"/>
      <c r="F3109" s="55"/>
      <c r="G3109" s="132"/>
      <c r="H3109" s="132"/>
      <c r="I3109" s="132"/>
      <c r="J3109" s="132"/>
      <c r="K3109" s="132"/>
      <c r="L3109" s="133"/>
      <c r="M3109" s="134"/>
      <c r="N3109" s="132"/>
      <c r="O3109" s="132"/>
      <c r="P3109" s="134" t="str">
        <f t="shared" si="678"/>
        <v>nepildyti</v>
      </c>
      <c r="Q3109" s="135" t="str">
        <f t="shared" si="67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86"/>
        <v>0</v>
      </c>
      <c r="BH3109" s="54">
        <f t="shared" si="679"/>
        <v>0</v>
      </c>
      <c r="BI3109" s="54">
        <f t="shared" si="674"/>
        <v>0</v>
      </c>
      <c r="BJ3109" s="54">
        <f t="shared" si="687"/>
        <v>0</v>
      </c>
      <c r="BK3109" s="54">
        <f t="shared" si="675"/>
        <v>0</v>
      </c>
      <c r="BL3109" s="54">
        <f t="shared" si="680"/>
        <v>0</v>
      </c>
      <c r="BM3109" s="54">
        <f t="shared" si="681"/>
        <v>0</v>
      </c>
      <c r="BN3109" s="54" t="str">
        <f t="shared" si="682"/>
        <v>ne</v>
      </c>
      <c r="BO3109" s="54" t="str">
        <f t="shared" si="683"/>
        <v>ne</v>
      </c>
      <c r="BP3109" s="54" t="str">
        <f t="shared" si="683"/>
        <v>ne</v>
      </c>
      <c r="BQ3109" s="54" t="str">
        <f t="shared" si="684"/>
        <v>ne</v>
      </c>
      <c r="BR3109" s="54" t="str">
        <f t="shared" si="685"/>
        <v>ne</v>
      </c>
      <c r="BS3109" s="54" t="str">
        <f t="shared" si="676"/>
        <v>ne</v>
      </c>
    </row>
    <row r="3110" spans="2:71" x14ac:dyDescent="0.2">
      <c r="B3110" s="54" t="e">
        <f>VLOOKUP(E3110,'VPS1'!$J$10:$J$29,1,FALSE)</f>
        <v>#N/A</v>
      </c>
      <c r="C3110" s="131" t="str">
        <f t="shared" si="677"/>
        <v/>
      </c>
      <c r="D3110" s="132"/>
      <c r="E3110" s="132"/>
      <c r="F3110" s="55"/>
      <c r="G3110" s="132"/>
      <c r="H3110" s="132"/>
      <c r="I3110" s="132"/>
      <c r="J3110" s="132"/>
      <c r="K3110" s="132"/>
      <c r="L3110" s="133"/>
      <c r="M3110" s="134"/>
      <c r="N3110" s="132"/>
      <c r="O3110" s="132"/>
      <c r="P3110" s="134" t="str">
        <f t="shared" si="678"/>
        <v>nepildyti</v>
      </c>
      <c r="Q3110" s="135" t="str">
        <f t="shared" si="67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86"/>
        <v>0</v>
      </c>
      <c r="BH3110" s="54">
        <f t="shared" si="679"/>
        <v>0</v>
      </c>
      <c r="BI3110" s="54">
        <f t="shared" si="674"/>
        <v>0</v>
      </c>
      <c r="BJ3110" s="54">
        <f t="shared" si="687"/>
        <v>0</v>
      </c>
      <c r="BK3110" s="54">
        <f t="shared" si="675"/>
        <v>0</v>
      </c>
      <c r="BL3110" s="54">
        <f t="shared" si="680"/>
        <v>0</v>
      </c>
      <c r="BM3110" s="54">
        <f t="shared" si="681"/>
        <v>0</v>
      </c>
      <c r="BN3110" s="54" t="str">
        <f t="shared" si="682"/>
        <v>ne</v>
      </c>
      <c r="BO3110" s="54" t="str">
        <f t="shared" si="683"/>
        <v>ne</v>
      </c>
      <c r="BP3110" s="54" t="str">
        <f t="shared" si="683"/>
        <v>ne</v>
      </c>
      <c r="BQ3110" s="54" t="str">
        <f t="shared" si="684"/>
        <v>ne</v>
      </c>
      <c r="BR3110" s="54" t="str">
        <f t="shared" si="685"/>
        <v>ne</v>
      </c>
      <c r="BS3110" s="54" t="str">
        <f t="shared" si="676"/>
        <v>ne</v>
      </c>
    </row>
    <row r="3111" spans="2:71" x14ac:dyDescent="0.2">
      <c r="B3111" s="54" t="e">
        <f>VLOOKUP(E3111,'VPS1'!$J$10:$J$29,1,FALSE)</f>
        <v>#N/A</v>
      </c>
      <c r="C3111" s="131" t="str">
        <f t="shared" si="677"/>
        <v/>
      </c>
      <c r="D3111" s="132"/>
      <c r="E3111" s="132"/>
      <c r="F3111" s="55"/>
      <c r="G3111" s="132"/>
      <c r="H3111" s="132"/>
      <c r="I3111" s="132"/>
      <c r="J3111" s="132"/>
      <c r="K3111" s="132"/>
      <c r="L3111" s="133"/>
      <c r="M3111" s="134"/>
      <c r="N3111" s="132"/>
      <c r="O3111" s="132"/>
      <c r="P3111" s="134" t="str">
        <f t="shared" si="678"/>
        <v>nepildyti</v>
      </c>
      <c r="Q3111" s="135" t="str">
        <f t="shared" si="67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86"/>
        <v>0</v>
      </c>
      <c r="BH3111" s="54">
        <f t="shared" si="679"/>
        <v>0</v>
      </c>
      <c r="BI3111" s="54">
        <f t="shared" si="674"/>
        <v>0</v>
      </c>
      <c r="BJ3111" s="54">
        <f t="shared" si="687"/>
        <v>0</v>
      </c>
      <c r="BK3111" s="54">
        <f t="shared" si="675"/>
        <v>0</v>
      </c>
      <c r="BL3111" s="54">
        <f t="shared" si="680"/>
        <v>0</v>
      </c>
      <c r="BM3111" s="54">
        <f t="shared" si="681"/>
        <v>0</v>
      </c>
      <c r="BN3111" s="54" t="str">
        <f t="shared" si="682"/>
        <v>ne</v>
      </c>
      <c r="BO3111" s="54" t="str">
        <f t="shared" si="683"/>
        <v>ne</v>
      </c>
      <c r="BP3111" s="54" t="str">
        <f t="shared" si="683"/>
        <v>ne</v>
      </c>
      <c r="BQ3111" s="54" t="str">
        <f t="shared" si="684"/>
        <v>ne</v>
      </c>
      <c r="BR3111" s="54" t="str">
        <f t="shared" si="685"/>
        <v>ne</v>
      </c>
      <c r="BS3111" s="54" t="str">
        <f t="shared" si="676"/>
        <v>ne</v>
      </c>
    </row>
    <row r="3112" spans="2:71" x14ac:dyDescent="0.2">
      <c r="B3112" s="54" t="e">
        <f>VLOOKUP(E3112,'VPS1'!$J$10:$J$29,1,FALSE)</f>
        <v>#N/A</v>
      </c>
      <c r="C3112" s="131" t="str">
        <f t="shared" si="677"/>
        <v/>
      </c>
      <c r="D3112" s="132"/>
      <c r="E3112" s="132"/>
      <c r="F3112" s="55"/>
      <c r="G3112" s="132"/>
      <c r="H3112" s="132"/>
      <c r="I3112" s="132"/>
      <c r="J3112" s="132"/>
      <c r="K3112" s="132"/>
      <c r="L3112" s="133"/>
      <c r="M3112" s="134"/>
      <c r="N3112" s="132"/>
      <c r="O3112" s="132"/>
      <c r="P3112" s="134" t="str">
        <f t="shared" si="678"/>
        <v>nepildyti</v>
      </c>
      <c r="Q3112" s="135" t="str">
        <f t="shared" si="67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86"/>
        <v>0</v>
      </c>
      <c r="BH3112" s="54">
        <f t="shared" si="679"/>
        <v>0</v>
      </c>
      <c r="BI3112" s="54">
        <f t="shared" si="674"/>
        <v>0</v>
      </c>
      <c r="BJ3112" s="54">
        <f t="shared" si="687"/>
        <v>0</v>
      </c>
      <c r="BK3112" s="54">
        <f t="shared" si="675"/>
        <v>0</v>
      </c>
      <c r="BL3112" s="54">
        <f t="shared" si="680"/>
        <v>0</v>
      </c>
      <c r="BM3112" s="54">
        <f t="shared" si="681"/>
        <v>0</v>
      </c>
      <c r="BN3112" s="54" t="str">
        <f t="shared" si="682"/>
        <v>ne</v>
      </c>
      <c r="BO3112" s="54" t="str">
        <f t="shared" si="683"/>
        <v>ne</v>
      </c>
      <c r="BP3112" s="54" t="str">
        <f t="shared" si="683"/>
        <v>ne</v>
      </c>
      <c r="BQ3112" s="54" t="str">
        <f t="shared" si="684"/>
        <v>ne</v>
      </c>
      <c r="BR3112" s="54" t="str">
        <f t="shared" si="685"/>
        <v>ne</v>
      </c>
      <c r="BS3112" s="54" t="str">
        <f t="shared" si="676"/>
        <v>ne</v>
      </c>
    </row>
    <row r="3113" spans="2:71" x14ac:dyDescent="0.2">
      <c r="B3113" s="54" t="e">
        <f>VLOOKUP(E3113,'VPS1'!$J$10:$J$29,1,FALSE)</f>
        <v>#N/A</v>
      </c>
      <c r="C3113" s="131" t="str">
        <f t="shared" si="677"/>
        <v/>
      </c>
      <c r="D3113" s="132"/>
      <c r="E3113" s="132"/>
      <c r="F3113" s="55"/>
      <c r="G3113" s="132"/>
      <c r="H3113" s="132"/>
      <c r="I3113" s="132"/>
      <c r="J3113" s="132"/>
      <c r="K3113" s="132"/>
      <c r="L3113" s="133"/>
      <c r="M3113" s="134"/>
      <c r="N3113" s="132"/>
      <c r="O3113" s="132"/>
      <c r="P3113" s="134" t="str">
        <f t="shared" si="678"/>
        <v>nepildyti</v>
      </c>
      <c r="Q3113" s="135" t="str">
        <f t="shared" si="67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86"/>
        <v>0</v>
      </c>
      <c r="BH3113" s="54">
        <f t="shared" si="679"/>
        <v>0</v>
      </c>
      <c r="BI3113" s="54">
        <f t="shared" si="674"/>
        <v>0</v>
      </c>
      <c r="BJ3113" s="54">
        <f t="shared" si="687"/>
        <v>0</v>
      </c>
      <c r="BK3113" s="54">
        <f t="shared" si="675"/>
        <v>0</v>
      </c>
      <c r="BL3113" s="54">
        <f t="shared" si="680"/>
        <v>0</v>
      </c>
      <c r="BM3113" s="54">
        <f t="shared" si="681"/>
        <v>0</v>
      </c>
      <c r="BN3113" s="54" t="str">
        <f t="shared" si="682"/>
        <v>ne</v>
      </c>
      <c r="BO3113" s="54" t="str">
        <f t="shared" si="683"/>
        <v>ne</v>
      </c>
      <c r="BP3113" s="54" t="str">
        <f t="shared" si="683"/>
        <v>ne</v>
      </c>
      <c r="BQ3113" s="54" t="str">
        <f t="shared" si="684"/>
        <v>ne</v>
      </c>
      <c r="BR3113" s="54" t="str">
        <f t="shared" si="685"/>
        <v>ne</v>
      </c>
      <c r="BS3113" s="54" t="str">
        <f t="shared" si="676"/>
        <v>ne</v>
      </c>
    </row>
    <row r="3114" spans="2:71" x14ac:dyDescent="0.2">
      <c r="B3114" s="54" t="e">
        <f>VLOOKUP(E3114,'VPS1'!$J$10:$J$29,1,FALSE)</f>
        <v>#N/A</v>
      </c>
      <c r="C3114" s="131" t="str">
        <f t="shared" si="677"/>
        <v/>
      </c>
      <c r="D3114" s="132"/>
      <c r="E3114" s="132"/>
      <c r="F3114" s="55"/>
      <c r="G3114" s="132"/>
      <c r="H3114" s="132"/>
      <c r="I3114" s="132"/>
      <c r="J3114" s="132"/>
      <c r="K3114" s="132"/>
      <c r="L3114" s="133"/>
      <c r="M3114" s="134"/>
      <c r="N3114" s="132"/>
      <c r="O3114" s="132"/>
      <c r="P3114" s="134" t="str">
        <f t="shared" si="678"/>
        <v>nepildyti</v>
      </c>
      <c r="Q3114" s="135" t="str">
        <f t="shared" si="67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86"/>
        <v>0</v>
      </c>
      <c r="BH3114" s="54">
        <f t="shared" si="679"/>
        <v>0</v>
      </c>
      <c r="BI3114" s="54">
        <f t="shared" si="674"/>
        <v>0</v>
      </c>
      <c r="BJ3114" s="54">
        <f t="shared" si="687"/>
        <v>0</v>
      </c>
      <c r="BK3114" s="54">
        <f t="shared" si="675"/>
        <v>0</v>
      </c>
      <c r="BL3114" s="54">
        <f t="shared" si="680"/>
        <v>0</v>
      </c>
      <c r="BM3114" s="54">
        <f t="shared" si="681"/>
        <v>0</v>
      </c>
      <c r="BN3114" s="54" t="str">
        <f t="shared" si="682"/>
        <v>ne</v>
      </c>
      <c r="BO3114" s="54" t="str">
        <f t="shared" si="683"/>
        <v>ne</v>
      </c>
      <c r="BP3114" s="54" t="str">
        <f t="shared" si="683"/>
        <v>ne</v>
      </c>
      <c r="BQ3114" s="54" t="str">
        <f t="shared" si="684"/>
        <v>ne</v>
      </c>
      <c r="BR3114" s="54" t="str">
        <f t="shared" si="685"/>
        <v>ne</v>
      </c>
      <c r="BS3114" s="54" t="str">
        <f t="shared" si="676"/>
        <v>ne</v>
      </c>
    </row>
    <row r="3115" spans="2:71" x14ac:dyDescent="0.2">
      <c r="B3115" s="54" t="e">
        <f>VLOOKUP(E3115,'VPS1'!$J$10:$J$29,1,FALSE)</f>
        <v>#N/A</v>
      </c>
      <c r="C3115" s="131" t="str">
        <f t="shared" si="677"/>
        <v/>
      </c>
      <c r="D3115" s="132"/>
      <c r="E3115" s="132"/>
      <c r="F3115" s="55"/>
      <c r="G3115" s="132"/>
      <c r="H3115" s="132"/>
      <c r="I3115" s="132"/>
      <c r="J3115" s="132"/>
      <c r="K3115" s="132"/>
      <c r="L3115" s="133"/>
      <c r="M3115" s="134"/>
      <c r="N3115" s="132"/>
      <c r="O3115" s="132"/>
      <c r="P3115" s="134" t="str">
        <f t="shared" si="678"/>
        <v>nepildyti</v>
      </c>
      <c r="Q3115" s="135" t="str">
        <f t="shared" si="67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86"/>
        <v>0</v>
      </c>
      <c r="BH3115" s="54">
        <f t="shared" si="679"/>
        <v>0</v>
      </c>
      <c r="BI3115" s="54">
        <f t="shared" si="674"/>
        <v>0</v>
      </c>
      <c r="BJ3115" s="54">
        <f t="shared" si="687"/>
        <v>0</v>
      </c>
      <c r="BK3115" s="54">
        <f t="shared" si="675"/>
        <v>0</v>
      </c>
      <c r="BL3115" s="54">
        <f t="shared" si="680"/>
        <v>0</v>
      </c>
      <c r="BM3115" s="54">
        <f t="shared" si="681"/>
        <v>0</v>
      </c>
      <c r="BN3115" s="54" t="str">
        <f t="shared" si="682"/>
        <v>ne</v>
      </c>
      <c r="BO3115" s="54" t="str">
        <f t="shared" si="683"/>
        <v>ne</v>
      </c>
      <c r="BP3115" s="54" t="str">
        <f t="shared" si="683"/>
        <v>ne</v>
      </c>
      <c r="BQ3115" s="54" t="str">
        <f t="shared" si="684"/>
        <v>ne</v>
      </c>
      <c r="BR3115" s="54" t="str">
        <f t="shared" si="685"/>
        <v>ne</v>
      </c>
      <c r="BS3115" s="54" t="str">
        <f t="shared" si="676"/>
        <v>ne</v>
      </c>
    </row>
    <row r="3116" spans="2:71" x14ac:dyDescent="0.2">
      <c r="B3116" s="54" t="e">
        <f>VLOOKUP(E3116,'VPS1'!$J$10:$J$29,1,FALSE)</f>
        <v>#N/A</v>
      </c>
      <c r="C3116" s="131" t="str">
        <f t="shared" si="677"/>
        <v/>
      </c>
      <c r="D3116" s="132"/>
      <c r="E3116" s="132"/>
      <c r="F3116" s="55"/>
      <c r="G3116" s="132"/>
      <c r="H3116" s="132"/>
      <c r="I3116" s="132"/>
      <c r="J3116" s="132"/>
      <c r="K3116" s="132"/>
      <c r="L3116" s="133"/>
      <c r="M3116" s="134"/>
      <c r="N3116" s="132"/>
      <c r="O3116" s="132"/>
      <c r="P3116" s="134" t="str">
        <f t="shared" si="678"/>
        <v>nepildyti</v>
      </c>
      <c r="Q3116" s="135" t="str">
        <f t="shared" si="67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86"/>
        <v>0</v>
      </c>
      <c r="BH3116" s="54">
        <f t="shared" si="679"/>
        <v>0</v>
      </c>
      <c r="BI3116" s="54">
        <f t="shared" si="674"/>
        <v>0</v>
      </c>
      <c r="BJ3116" s="54">
        <f t="shared" si="687"/>
        <v>0</v>
      </c>
      <c r="BK3116" s="54">
        <f t="shared" si="675"/>
        <v>0</v>
      </c>
      <c r="BL3116" s="54">
        <f t="shared" si="680"/>
        <v>0</v>
      </c>
      <c r="BM3116" s="54">
        <f t="shared" si="681"/>
        <v>0</v>
      </c>
      <c r="BN3116" s="54" t="str">
        <f t="shared" si="682"/>
        <v>ne</v>
      </c>
      <c r="BO3116" s="54" t="str">
        <f t="shared" si="683"/>
        <v>ne</v>
      </c>
      <c r="BP3116" s="54" t="str">
        <f t="shared" si="683"/>
        <v>ne</v>
      </c>
      <c r="BQ3116" s="54" t="str">
        <f t="shared" si="684"/>
        <v>ne</v>
      </c>
      <c r="BR3116" s="54" t="str">
        <f t="shared" si="685"/>
        <v>ne</v>
      </c>
      <c r="BS3116" s="54" t="str">
        <f t="shared" si="676"/>
        <v>ne</v>
      </c>
    </row>
    <row r="3117" spans="2:71" x14ac:dyDescent="0.2">
      <c r="B3117" s="54" t="e">
        <f>VLOOKUP(E3117,'VPS1'!$J$10:$J$29,1,FALSE)</f>
        <v>#N/A</v>
      </c>
      <c r="C3117" s="131" t="str">
        <f t="shared" si="677"/>
        <v/>
      </c>
      <c r="D3117" s="132"/>
      <c r="E3117" s="132"/>
      <c r="F3117" s="55"/>
      <c r="G3117" s="132"/>
      <c r="H3117" s="132"/>
      <c r="I3117" s="132"/>
      <c r="J3117" s="132"/>
      <c r="K3117" s="132"/>
      <c r="L3117" s="133"/>
      <c r="M3117" s="134"/>
      <c r="N3117" s="132"/>
      <c r="O3117" s="132"/>
      <c r="P3117" s="134" t="str">
        <f t="shared" si="678"/>
        <v>nepildyti</v>
      </c>
      <c r="Q3117" s="135" t="str">
        <f t="shared" si="67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86"/>
        <v>0</v>
      </c>
      <c r="BH3117" s="54">
        <f t="shared" si="679"/>
        <v>0</v>
      </c>
      <c r="BI3117" s="54">
        <f t="shared" si="674"/>
        <v>0</v>
      </c>
      <c r="BJ3117" s="54">
        <f t="shared" si="687"/>
        <v>0</v>
      </c>
      <c r="BK3117" s="54">
        <f t="shared" si="675"/>
        <v>0</v>
      </c>
      <c r="BL3117" s="54">
        <f t="shared" si="680"/>
        <v>0</v>
      </c>
      <c r="BM3117" s="54">
        <f t="shared" si="681"/>
        <v>0</v>
      </c>
      <c r="BN3117" s="54" t="str">
        <f t="shared" si="682"/>
        <v>ne</v>
      </c>
      <c r="BO3117" s="54" t="str">
        <f t="shared" si="683"/>
        <v>ne</v>
      </c>
      <c r="BP3117" s="54" t="str">
        <f t="shared" si="683"/>
        <v>ne</v>
      </c>
      <c r="BQ3117" s="54" t="str">
        <f t="shared" si="684"/>
        <v>ne</v>
      </c>
      <c r="BR3117" s="54" t="str">
        <f t="shared" si="685"/>
        <v>ne</v>
      </c>
      <c r="BS3117" s="54" t="str">
        <f t="shared" si="676"/>
        <v>ne</v>
      </c>
    </row>
    <row r="3118" spans="2:71" x14ac:dyDescent="0.2">
      <c r="B3118" s="54" t="e">
        <f>VLOOKUP(E3118,'VPS1'!$J$10:$J$29,1,FALSE)</f>
        <v>#N/A</v>
      </c>
      <c r="C3118" s="131" t="str">
        <f t="shared" si="677"/>
        <v/>
      </c>
      <c r="D3118" s="132"/>
      <c r="E3118" s="132"/>
      <c r="F3118" s="55"/>
      <c r="G3118" s="132"/>
      <c r="H3118" s="132"/>
      <c r="I3118" s="132"/>
      <c r="J3118" s="132"/>
      <c r="K3118" s="132"/>
      <c r="L3118" s="133"/>
      <c r="M3118" s="134"/>
      <c r="N3118" s="132"/>
      <c r="O3118" s="132"/>
      <c r="P3118" s="134" t="str">
        <f t="shared" si="678"/>
        <v>nepildyti</v>
      </c>
      <c r="Q3118" s="135" t="str">
        <f t="shared" si="67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86"/>
        <v>0</v>
      </c>
      <c r="BH3118" s="54">
        <f t="shared" si="679"/>
        <v>0</v>
      </c>
      <c r="BI3118" s="54">
        <f t="shared" si="674"/>
        <v>0</v>
      </c>
      <c r="BJ3118" s="54">
        <f t="shared" si="687"/>
        <v>0</v>
      </c>
      <c r="BK3118" s="54">
        <f t="shared" si="675"/>
        <v>0</v>
      </c>
      <c r="BL3118" s="54">
        <f t="shared" si="680"/>
        <v>0</v>
      </c>
      <c r="BM3118" s="54">
        <f t="shared" si="681"/>
        <v>0</v>
      </c>
      <c r="BN3118" s="54" t="str">
        <f t="shared" si="682"/>
        <v>ne</v>
      </c>
      <c r="BO3118" s="54" t="str">
        <f t="shared" si="683"/>
        <v>ne</v>
      </c>
      <c r="BP3118" s="54" t="str">
        <f t="shared" si="683"/>
        <v>ne</v>
      </c>
      <c r="BQ3118" s="54" t="str">
        <f t="shared" si="684"/>
        <v>ne</v>
      </c>
      <c r="BR3118" s="54" t="str">
        <f t="shared" si="685"/>
        <v>ne</v>
      </c>
      <c r="BS3118" s="54" t="str">
        <f t="shared" si="676"/>
        <v>ne</v>
      </c>
    </row>
    <row r="3119" spans="2:71" x14ac:dyDescent="0.2">
      <c r="B3119" s="54" t="e">
        <f>VLOOKUP(E3119,'VPS1'!$J$10:$J$29,1,FALSE)</f>
        <v>#N/A</v>
      </c>
      <c r="C3119" s="131" t="str">
        <f t="shared" si="677"/>
        <v/>
      </c>
      <c r="D3119" s="132"/>
      <c r="E3119" s="132"/>
      <c r="F3119" s="55"/>
      <c r="G3119" s="132"/>
      <c r="H3119" s="132"/>
      <c r="I3119" s="132"/>
      <c r="J3119" s="132"/>
      <c r="K3119" s="132"/>
      <c r="L3119" s="133"/>
      <c r="M3119" s="134"/>
      <c r="N3119" s="132"/>
      <c r="O3119" s="132"/>
      <c r="P3119" s="134" t="str">
        <f t="shared" si="678"/>
        <v>nepildyti</v>
      </c>
      <c r="Q3119" s="135" t="str">
        <f t="shared" si="67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86"/>
        <v>0</v>
      </c>
      <c r="BH3119" s="54">
        <f t="shared" si="679"/>
        <v>0</v>
      </c>
      <c r="BI3119" s="54">
        <f t="shared" si="674"/>
        <v>0</v>
      </c>
      <c r="BJ3119" s="54">
        <f t="shared" si="687"/>
        <v>0</v>
      </c>
      <c r="BK3119" s="54">
        <f t="shared" si="675"/>
        <v>0</v>
      </c>
      <c r="BL3119" s="54">
        <f t="shared" si="680"/>
        <v>0</v>
      </c>
      <c r="BM3119" s="54">
        <f t="shared" si="681"/>
        <v>0</v>
      </c>
      <c r="BN3119" s="54" t="str">
        <f t="shared" si="682"/>
        <v>ne</v>
      </c>
      <c r="BO3119" s="54" t="str">
        <f t="shared" si="683"/>
        <v>ne</v>
      </c>
      <c r="BP3119" s="54" t="str">
        <f t="shared" si="683"/>
        <v>ne</v>
      </c>
      <c r="BQ3119" s="54" t="str">
        <f t="shared" si="684"/>
        <v>ne</v>
      </c>
      <c r="BR3119" s="54" t="str">
        <f t="shared" si="685"/>
        <v>ne</v>
      </c>
      <c r="BS3119" s="54" t="str">
        <f t="shared" si="676"/>
        <v>ne</v>
      </c>
    </row>
    <row r="3120" spans="2:71" x14ac:dyDescent="0.2">
      <c r="B3120" s="54" t="e">
        <f>VLOOKUP(E3120,'VPS1'!$J$10:$J$29,1,FALSE)</f>
        <v>#N/A</v>
      </c>
      <c r="C3120" s="131" t="str">
        <f t="shared" si="677"/>
        <v/>
      </c>
      <c r="D3120" s="132"/>
      <c r="E3120" s="132"/>
      <c r="F3120" s="55"/>
      <c r="G3120" s="132"/>
      <c r="H3120" s="132"/>
      <c r="I3120" s="132"/>
      <c r="J3120" s="132"/>
      <c r="K3120" s="132"/>
      <c r="L3120" s="133"/>
      <c r="M3120" s="134"/>
      <c r="N3120" s="132"/>
      <c r="O3120" s="132"/>
      <c r="P3120" s="134" t="str">
        <f t="shared" si="678"/>
        <v>nepildyti</v>
      </c>
      <c r="Q3120" s="135" t="str">
        <f t="shared" si="67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86"/>
        <v>0</v>
      </c>
      <c r="BH3120" s="54">
        <f t="shared" si="679"/>
        <v>0</v>
      </c>
      <c r="BI3120" s="54">
        <f t="shared" si="674"/>
        <v>0</v>
      </c>
      <c r="BJ3120" s="54">
        <f t="shared" si="687"/>
        <v>0</v>
      </c>
      <c r="BK3120" s="54">
        <f t="shared" si="675"/>
        <v>0</v>
      </c>
      <c r="BL3120" s="54">
        <f t="shared" si="680"/>
        <v>0</v>
      </c>
      <c r="BM3120" s="54">
        <f t="shared" si="681"/>
        <v>0</v>
      </c>
      <c r="BN3120" s="54" t="str">
        <f t="shared" si="682"/>
        <v>ne</v>
      </c>
      <c r="BO3120" s="54" t="str">
        <f t="shared" si="683"/>
        <v>ne</v>
      </c>
      <c r="BP3120" s="54" t="str">
        <f t="shared" si="683"/>
        <v>ne</v>
      </c>
      <c r="BQ3120" s="54" t="str">
        <f t="shared" si="684"/>
        <v>ne</v>
      </c>
      <c r="BR3120" s="54" t="str">
        <f t="shared" si="685"/>
        <v>ne</v>
      </c>
      <c r="BS3120" s="54" t="str">
        <f t="shared" si="676"/>
        <v>ne</v>
      </c>
    </row>
    <row r="3121" spans="2:71" x14ac:dyDescent="0.2">
      <c r="B3121" s="54" t="e">
        <f>VLOOKUP(E3121,'VPS1'!$J$10:$J$29,1,FALSE)</f>
        <v>#N/A</v>
      </c>
      <c r="C3121" s="131" t="str">
        <f t="shared" si="677"/>
        <v/>
      </c>
      <c r="D3121" s="132"/>
      <c r="E3121" s="132"/>
      <c r="F3121" s="55"/>
      <c r="G3121" s="132"/>
      <c r="H3121" s="132"/>
      <c r="I3121" s="132"/>
      <c r="J3121" s="132"/>
      <c r="K3121" s="132"/>
      <c r="L3121" s="133"/>
      <c r="M3121" s="134"/>
      <c r="N3121" s="132"/>
      <c r="O3121" s="132"/>
      <c r="P3121" s="134" t="str">
        <f t="shared" si="678"/>
        <v>nepildyti</v>
      </c>
      <c r="Q3121" s="135" t="str">
        <f t="shared" si="67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86"/>
        <v>0</v>
      </c>
      <c r="BH3121" s="54">
        <f t="shared" si="679"/>
        <v>0</v>
      </c>
      <c r="BI3121" s="54">
        <f t="shared" si="674"/>
        <v>0</v>
      </c>
      <c r="BJ3121" s="54">
        <f t="shared" si="687"/>
        <v>0</v>
      </c>
      <c r="BK3121" s="54">
        <f t="shared" si="675"/>
        <v>0</v>
      </c>
      <c r="BL3121" s="54">
        <f t="shared" si="680"/>
        <v>0</v>
      </c>
      <c r="BM3121" s="54">
        <f t="shared" si="681"/>
        <v>0</v>
      </c>
      <c r="BN3121" s="54" t="str">
        <f t="shared" si="682"/>
        <v>ne</v>
      </c>
      <c r="BO3121" s="54" t="str">
        <f t="shared" si="683"/>
        <v>ne</v>
      </c>
      <c r="BP3121" s="54" t="str">
        <f t="shared" si="683"/>
        <v>ne</v>
      </c>
      <c r="BQ3121" s="54" t="str">
        <f t="shared" si="684"/>
        <v>ne</v>
      </c>
      <c r="BR3121" s="54" t="str">
        <f t="shared" si="685"/>
        <v>ne</v>
      </c>
      <c r="BS3121" s="54" t="str">
        <f t="shared" si="676"/>
        <v>ne</v>
      </c>
    </row>
    <row r="3122" spans="2:71" x14ac:dyDescent="0.2">
      <c r="B3122" s="54" t="e">
        <f>VLOOKUP(E3122,'VPS1'!$J$10:$J$29,1,FALSE)</f>
        <v>#N/A</v>
      </c>
      <c r="C3122" s="131" t="str">
        <f t="shared" si="677"/>
        <v/>
      </c>
      <c r="D3122" s="132"/>
      <c r="E3122" s="132"/>
      <c r="F3122" s="55"/>
      <c r="G3122" s="132"/>
      <c r="H3122" s="132"/>
      <c r="I3122" s="132"/>
      <c r="J3122" s="132"/>
      <c r="K3122" s="132"/>
      <c r="L3122" s="133"/>
      <c r="M3122" s="134"/>
      <c r="N3122" s="132"/>
      <c r="O3122" s="132"/>
      <c r="P3122" s="134" t="str">
        <f t="shared" si="678"/>
        <v>nepildyti</v>
      </c>
      <c r="Q3122" s="135" t="str">
        <f t="shared" si="67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86"/>
        <v>0</v>
      </c>
      <c r="BH3122" s="54">
        <f t="shared" si="679"/>
        <v>0</v>
      </c>
      <c r="BI3122" s="54">
        <f t="shared" si="674"/>
        <v>0</v>
      </c>
      <c r="BJ3122" s="54">
        <f t="shared" si="687"/>
        <v>0</v>
      </c>
      <c r="BK3122" s="54">
        <f t="shared" si="675"/>
        <v>0</v>
      </c>
      <c r="BL3122" s="54">
        <f t="shared" si="680"/>
        <v>0</v>
      </c>
      <c r="BM3122" s="54">
        <f t="shared" si="681"/>
        <v>0</v>
      </c>
      <c r="BN3122" s="54" t="str">
        <f t="shared" si="682"/>
        <v>ne</v>
      </c>
      <c r="BO3122" s="54" t="str">
        <f t="shared" si="683"/>
        <v>ne</v>
      </c>
      <c r="BP3122" s="54" t="str">
        <f t="shared" si="683"/>
        <v>ne</v>
      </c>
      <c r="BQ3122" s="54" t="str">
        <f t="shared" si="684"/>
        <v>ne</v>
      </c>
      <c r="BR3122" s="54" t="str">
        <f t="shared" si="685"/>
        <v>ne</v>
      </c>
      <c r="BS3122" s="54" t="str">
        <f t="shared" si="676"/>
        <v>ne</v>
      </c>
    </row>
    <row r="3123" spans="2:71" x14ac:dyDescent="0.2">
      <c r="B3123" s="54" t="e">
        <f>VLOOKUP(E3123,'VPS1'!$J$10:$J$29,1,FALSE)</f>
        <v>#N/A</v>
      </c>
      <c r="C3123" s="131" t="str">
        <f t="shared" si="677"/>
        <v/>
      </c>
      <c r="D3123" s="132"/>
      <c r="E3123" s="132"/>
      <c r="F3123" s="55"/>
      <c r="G3123" s="132"/>
      <c r="H3123" s="132"/>
      <c r="I3123" s="132"/>
      <c r="J3123" s="132"/>
      <c r="K3123" s="132"/>
      <c r="L3123" s="133"/>
      <c r="M3123" s="134"/>
      <c r="N3123" s="132"/>
      <c r="O3123" s="132"/>
      <c r="P3123" s="134" t="str">
        <f t="shared" si="678"/>
        <v>nepildyti</v>
      </c>
      <c r="Q3123" s="135" t="str">
        <f t="shared" si="67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86"/>
        <v>0</v>
      </c>
      <c r="BH3123" s="54">
        <f t="shared" si="679"/>
        <v>0</v>
      </c>
      <c r="BI3123" s="54">
        <f t="shared" si="674"/>
        <v>0</v>
      </c>
      <c r="BJ3123" s="54">
        <f t="shared" si="687"/>
        <v>0</v>
      </c>
      <c r="BK3123" s="54">
        <f t="shared" si="675"/>
        <v>0</v>
      </c>
      <c r="BL3123" s="54">
        <f t="shared" si="680"/>
        <v>0</v>
      </c>
      <c r="BM3123" s="54">
        <f t="shared" si="681"/>
        <v>0</v>
      </c>
      <c r="BN3123" s="54" t="str">
        <f t="shared" si="682"/>
        <v>ne</v>
      </c>
      <c r="BO3123" s="54" t="str">
        <f t="shared" si="683"/>
        <v>ne</v>
      </c>
      <c r="BP3123" s="54" t="str">
        <f t="shared" si="683"/>
        <v>ne</v>
      </c>
      <c r="BQ3123" s="54" t="str">
        <f t="shared" si="684"/>
        <v>ne</v>
      </c>
      <c r="BR3123" s="54" t="str">
        <f t="shared" si="685"/>
        <v>ne</v>
      </c>
      <c r="BS3123" s="54" t="str">
        <f t="shared" si="676"/>
        <v>ne</v>
      </c>
    </row>
    <row r="3124" spans="2:71" x14ac:dyDescent="0.2">
      <c r="B3124" s="54" t="e">
        <f>VLOOKUP(E3124,'VPS1'!$J$10:$J$29,1,FALSE)</f>
        <v>#N/A</v>
      </c>
      <c r="C3124" s="131" t="str">
        <f t="shared" si="677"/>
        <v/>
      </c>
      <c r="D3124" s="132"/>
      <c r="E3124" s="132"/>
      <c r="F3124" s="55"/>
      <c r="G3124" s="132"/>
      <c r="H3124" s="132"/>
      <c r="I3124" s="132"/>
      <c r="J3124" s="132"/>
      <c r="K3124" s="132"/>
      <c r="L3124" s="133"/>
      <c r="M3124" s="134"/>
      <c r="N3124" s="132"/>
      <c r="O3124" s="132"/>
      <c r="P3124" s="134" t="str">
        <f t="shared" si="678"/>
        <v>nepildyti</v>
      </c>
      <c r="Q3124" s="135" t="str">
        <f t="shared" si="67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86"/>
        <v>0</v>
      </c>
      <c r="BH3124" s="54">
        <f t="shared" si="679"/>
        <v>0</v>
      </c>
      <c r="BI3124" s="54">
        <f t="shared" si="674"/>
        <v>0</v>
      </c>
      <c r="BJ3124" s="54">
        <f t="shared" si="687"/>
        <v>0</v>
      </c>
      <c r="BK3124" s="54">
        <f t="shared" si="675"/>
        <v>0</v>
      </c>
      <c r="BL3124" s="54">
        <f t="shared" si="680"/>
        <v>0</v>
      </c>
      <c r="BM3124" s="54">
        <f t="shared" si="681"/>
        <v>0</v>
      </c>
      <c r="BN3124" s="54" t="str">
        <f t="shared" si="682"/>
        <v>ne</v>
      </c>
      <c r="BO3124" s="54" t="str">
        <f t="shared" si="683"/>
        <v>ne</v>
      </c>
      <c r="BP3124" s="54" t="str">
        <f t="shared" si="683"/>
        <v>ne</v>
      </c>
      <c r="BQ3124" s="54" t="str">
        <f t="shared" si="684"/>
        <v>ne</v>
      </c>
      <c r="BR3124" s="54" t="str">
        <f t="shared" si="685"/>
        <v>ne</v>
      </c>
      <c r="BS3124" s="54" t="str">
        <f t="shared" si="676"/>
        <v>ne</v>
      </c>
    </row>
    <row r="3125" spans="2:71" x14ac:dyDescent="0.2">
      <c r="B3125" s="54" t="e">
        <f>VLOOKUP(E3125,'VPS1'!$J$10:$J$29,1,FALSE)</f>
        <v>#N/A</v>
      </c>
      <c r="C3125" s="131" t="str">
        <f t="shared" si="677"/>
        <v/>
      </c>
      <c r="D3125" s="132"/>
      <c r="E3125" s="132"/>
      <c r="F3125" s="55"/>
      <c r="G3125" s="132"/>
      <c r="H3125" s="132"/>
      <c r="I3125" s="132"/>
      <c r="J3125" s="132"/>
      <c r="K3125" s="132"/>
      <c r="L3125" s="133"/>
      <c r="M3125" s="134"/>
      <c r="N3125" s="132"/>
      <c r="O3125" s="132"/>
      <c r="P3125" s="134" t="str">
        <f t="shared" si="678"/>
        <v>nepildyti</v>
      </c>
      <c r="Q3125" s="135" t="str">
        <f t="shared" si="67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86"/>
        <v>0</v>
      </c>
      <c r="BH3125" s="54">
        <f t="shared" si="679"/>
        <v>0</v>
      </c>
      <c r="BI3125" s="54">
        <f t="shared" si="674"/>
        <v>0</v>
      </c>
      <c r="BJ3125" s="54">
        <f t="shared" si="687"/>
        <v>0</v>
      </c>
      <c r="BK3125" s="54">
        <f t="shared" si="675"/>
        <v>0</v>
      </c>
      <c r="BL3125" s="54">
        <f t="shared" si="680"/>
        <v>0</v>
      </c>
      <c r="BM3125" s="54">
        <f t="shared" si="681"/>
        <v>0</v>
      </c>
      <c r="BN3125" s="54" t="str">
        <f t="shared" si="682"/>
        <v>ne</v>
      </c>
      <c r="BO3125" s="54" t="str">
        <f t="shared" si="683"/>
        <v>ne</v>
      </c>
      <c r="BP3125" s="54" t="str">
        <f t="shared" si="683"/>
        <v>ne</v>
      </c>
      <c r="BQ3125" s="54" t="str">
        <f t="shared" si="684"/>
        <v>ne</v>
      </c>
      <c r="BR3125" s="54" t="str">
        <f t="shared" si="685"/>
        <v>ne</v>
      </c>
      <c r="BS3125" s="54" t="str">
        <f t="shared" si="676"/>
        <v>ne</v>
      </c>
    </row>
    <row r="3126" spans="2:71" x14ac:dyDescent="0.2">
      <c r="B3126" s="54" t="e">
        <f>VLOOKUP(E3126,'VPS1'!$J$10:$J$29,1,FALSE)</f>
        <v>#N/A</v>
      </c>
      <c r="C3126" s="131" t="str">
        <f t="shared" si="677"/>
        <v/>
      </c>
      <c r="D3126" s="132"/>
      <c r="E3126" s="132"/>
      <c r="F3126" s="55"/>
      <c r="G3126" s="132"/>
      <c r="H3126" s="132"/>
      <c r="I3126" s="132"/>
      <c r="J3126" s="132"/>
      <c r="K3126" s="132"/>
      <c r="L3126" s="133"/>
      <c r="M3126" s="134"/>
      <c r="N3126" s="132"/>
      <c r="O3126" s="132"/>
      <c r="P3126" s="134" t="str">
        <f t="shared" si="678"/>
        <v>nepildyti</v>
      </c>
      <c r="Q3126" s="135" t="str">
        <f t="shared" si="67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86"/>
        <v>0</v>
      </c>
      <c r="BH3126" s="54">
        <f t="shared" si="679"/>
        <v>0</v>
      </c>
      <c r="BI3126" s="54">
        <f t="shared" si="674"/>
        <v>0</v>
      </c>
      <c r="BJ3126" s="54">
        <f t="shared" si="687"/>
        <v>0</v>
      </c>
      <c r="BK3126" s="54">
        <f t="shared" si="675"/>
        <v>0</v>
      </c>
      <c r="BL3126" s="54">
        <f t="shared" si="680"/>
        <v>0</v>
      </c>
      <c r="BM3126" s="54">
        <f t="shared" si="681"/>
        <v>0</v>
      </c>
      <c r="BN3126" s="54" t="str">
        <f t="shared" si="682"/>
        <v>ne</v>
      </c>
      <c r="BO3126" s="54" t="str">
        <f t="shared" si="683"/>
        <v>ne</v>
      </c>
      <c r="BP3126" s="54" t="str">
        <f t="shared" si="683"/>
        <v>ne</v>
      </c>
      <c r="BQ3126" s="54" t="str">
        <f t="shared" si="684"/>
        <v>ne</v>
      </c>
      <c r="BR3126" s="54" t="str">
        <f t="shared" si="685"/>
        <v>ne</v>
      </c>
      <c r="BS3126" s="54" t="str">
        <f t="shared" si="676"/>
        <v>ne</v>
      </c>
    </row>
    <row r="3127" spans="2:71" x14ac:dyDescent="0.2">
      <c r="B3127" s="54" t="e">
        <f>VLOOKUP(E3127,'VPS1'!$J$10:$J$29,1,FALSE)</f>
        <v>#N/A</v>
      </c>
      <c r="C3127" s="131" t="str">
        <f t="shared" si="677"/>
        <v/>
      </c>
      <c r="D3127" s="132"/>
      <c r="E3127" s="132"/>
      <c r="F3127" s="55"/>
      <c r="G3127" s="132"/>
      <c r="H3127" s="132"/>
      <c r="I3127" s="132"/>
      <c r="J3127" s="132"/>
      <c r="K3127" s="132"/>
      <c r="L3127" s="133"/>
      <c r="M3127" s="134"/>
      <c r="N3127" s="132"/>
      <c r="O3127" s="132"/>
      <c r="P3127" s="134" t="str">
        <f t="shared" si="678"/>
        <v>nepildyti</v>
      </c>
      <c r="Q3127" s="135" t="str">
        <f t="shared" si="67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86"/>
        <v>0</v>
      </c>
      <c r="BH3127" s="54">
        <f t="shared" si="679"/>
        <v>0</v>
      </c>
      <c r="BI3127" s="54">
        <f t="shared" si="674"/>
        <v>0</v>
      </c>
      <c r="BJ3127" s="54">
        <f t="shared" si="687"/>
        <v>0</v>
      </c>
      <c r="BK3127" s="54">
        <f t="shared" si="675"/>
        <v>0</v>
      </c>
      <c r="BL3127" s="54">
        <f t="shared" si="680"/>
        <v>0</v>
      </c>
      <c r="BM3127" s="54">
        <f t="shared" si="681"/>
        <v>0</v>
      </c>
      <c r="BN3127" s="54" t="str">
        <f t="shared" si="682"/>
        <v>ne</v>
      </c>
      <c r="BO3127" s="54" t="str">
        <f t="shared" si="683"/>
        <v>ne</v>
      </c>
      <c r="BP3127" s="54" t="str">
        <f t="shared" si="683"/>
        <v>ne</v>
      </c>
      <c r="BQ3127" s="54" t="str">
        <f t="shared" si="684"/>
        <v>ne</v>
      </c>
      <c r="BR3127" s="54" t="str">
        <f t="shared" si="685"/>
        <v>ne</v>
      </c>
      <c r="BS3127" s="54" t="str">
        <f t="shared" si="676"/>
        <v>ne</v>
      </c>
    </row>
    <row r="3128" spans="2:71" x14ac:dyDescent="0.2">
      <c r="B3128" s="54" t="e">
        <f>VLOOKUP(E3128,'VPS1'!$J$10:$J$29,1,FALSE)</f>
        <v>#N/A</v>
      </c>
      <c r="C3128" s="131" t="str">
        <f t="shared" si="677"/>
        <v/>
      </c>
      <c r="D3128" s="132"/>
      <c r="E3128" s="132"/>
      <c r="F3128" s="55"/>
      <c r="G3128" s="132"/>
      <c r="H3128" s="132"/>
      <c r="I3128" s="132"/>
      <c r="J3128" s="132"/>
      <c r="K3128" s="132"/>
      <c r="L3128" s="133"/>
      <c r="M3128" s="134"/>
      <c r="N3128" s="132"/>
      <c r="O3128" s="132"/>
      <c r="P3128" s="134" t="str">
        <f t="shared" si="678"/>
        <v>nepildyti</v>
      </c>
      <c r="Q3128" s="135" t="str">
        <f t="shared" si="67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86"/>
        <v>0</v>
      </c>
      <c r="BH3128" s="54">
        <f t="shared" si="679"/>
        <v>0</v>
      </c>
      <c r="BI3128" s="54">
        <f t="shared" si="674"/>
        <v>0</v>
      </c>
      <c r="BJ3128" s="54">
        <f t="shared" si="687"/>
        <v>0</v>
      </c>
      <c r="BK3128" s="54">
        <f t="shared" si="675"/>
        <v>0</v>
      </c>
      <c r="BL3128" s="54">
        <f t="shared" si="680"/>
        <v>0</v>
      </c>
      <c r="BM3128" s="54">
        <f t="shared" si="681"/>
        <v>0</v>
      </c>
      <c r="BN3128" s="54" t="str">
        <f t="shared" si="682"/>
        <v>ne</v>
      </c>
      <c r="BO3128" s="54" t="str">
        <f t="shared" si="683"/>
        <v>ne</v>
      </c>
      <c r="BP3128" s="54" t="str">
        <f t="shared" si="683"/>
        <v>ne</v>
      </c>
      <c r="BQ3128" s="54" t="str">
        <f t="shared" si="684"/>
        <v>ne</v>
      </c>
      <c r="BR3128" s="54" t="str">
        <f t="shared" si="685"/>
        <v>ne</v>
      </c>
      <c r="BS3128" s="54" t="str">
        <f t="shared" si="676"/>
        <v>ne</v>
      </c>
    </row>
    <row r="3129" spans="2:71" x14ac:dyDescent="0.2">
      <c r="B3129" s="54" t="e">
        <f>VLOOKUP(E3129,'VPS1'!$J$10:$J$29,1,FALSE)</f>
        <v>#N/A</v>
      </c>
      <c r="C3129" s="131" t="str">
        <f t="shared" si="677"/>
        <v/>
      </c>
      <c r="D3129" s="132"/>
      <c r="E3129" s="132"/>
      <c r="F3129" s="55"/>
      <c r="G3129" s="132"/>
      <c r="H3129" s="132"/>
      <c r="I3129" s="132"/>
      <c r="J3129" s="132"/>
      <c r="K3129" s="132"/>
      <c r="L3129" s="133"/>
      <c r="M3129" s="134"/>
      <c r="N3129" s="132"/>
      <c r="O3129" s="132"/>
      <c r="P3129" s="134" t="str">
        <f t="shared" si="678"/>
        <v>nepildyti</v>
      </c>
      <c r="Q3129" s="135" t="str">
        <f t="shared" si="67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86"/>
        <v>0</v>
      </c>
      <c r="BH3129" s="54">
        <f t="shared" si="679"/>
        <v>0</v>
      </c>
      <c r="BI3129" s="54">
        <f t="shared" si="674"/>
        <v>0</v>
      </c>
      <c r="BJ3129" s="54">
        <f t="shared" si="687"/>
        <v>0</v>
      </c>
      <c r="BK3129" s="54">
        <f t="shared" si="675"/>
        <v>0</v>
      </c>
      <c r="BL3129" s="54">
        <f t="shared" si="680"/>
        <v>0</v>
      </c>
      <c r="BM3129" s="54">
        <f t="shared" si="681"/>
        <v>0</v>
      </c>
      <c r="BN3129" s="54" t="str">
        <f t="shared" si="682"/>
        <v>ne</v>
      </c>
      <c r="BO3129" s="54" t="str">
        <f t="shared" si="683"/>
        <v>ne</v>
      </c>
      <c r="BP3129" s="54" t="str">
        <f t="shared" si="683"/>
        <v>ne</v>
      </c>
      <c r="BQ3129" s="54" t="str">
        <f t="shared" si="684"/>
        <v>ne</v>
      </c>
      <c r="BR3129" s="54" t="str">
        <f t="shared" si="685"/>
        <v>ne</v>
      </c>
      <c r="BS3129" s="54" t="str">
        <f t="shared" si="676"/>
        <v>ne</v>
      </c>
    </row>
    <row r="3130" spans="2:71" x14ac:dyDescent="0.2">
      <c r="B3130" s="54" t="e">
        <f>VLOOKUP(E3130,'VPS1'!$J$10:$J$29,1,FALSE)</f>
        <v>#N/A</v>
      </c>
      <c r="C3130" s="131" t="str">
        <f t="shared" si="677"/>
        <v/>
      </c>
      <c r="D3130" s="132"/>
      <c r="E3130" s="132"/>
      <c r="F3130" s="55"/>
      <c r="G3130" s="132"/>
      <c r="H3130" s="132"/>
      <c r="I3130" s="132"/>
      <c r="J3130" s="132"/>
      <c r="K3130" s="132"/>
      <c r="L3130" s="133"/>
      <c r="M3130" s="134"/>
      <c r="N3130" s="132"/>
      <c r="O3130" s="132"/>
      <c r="P3130" s="134" t="str">
        <f t="shared" si="678"/>
        <v>nepildyti</v>
      </c>
      <c r="Q3130" s="135" t="str">
        <f t="shared" si="67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86"/>
        <v>0</v>
      </c>
      <c r="BH3130" s="54">
        <f t="shared" si="679"/>
        <v>0</v>
      </c>
      <c r="BI3130" s="54">
        <f t="shared" si="674"/>
        <v>0</v>
      </c>
      <c r="BJ3130" s="54">
        <f t="shared" si="687"/>
        <v>0</v>
      </c>
      <c r="BK3130" s="54">
        <f t="shared" si="675"/>
        <v>0</v>
      </c>
      <c r="BL3130" s="54">
        <f t="shared" si="680"/>
        <v>0</v>
      </c>
      <c r="BM3130" s="54">
        <f t="shared" si="681"/>
        <v>0</v>
      </c>
      <c r="BN3130" s="54" t="str">
        <f t="shared" si="682"/>
        <v>ne</v>
      </c>
      <c r="BO3130" s="54" t="str">
        <f t="shared" si="683"/>
        <v>ne</v>
      </c>
      <c r="BP3130" s="54" t="str">
        <f t="shared" si="683"/>
        <v>ne</v>
      </c>
      <c r="BQ3130" s="54" t="str">
        <f t="shared" si="684"/>
        <v>ne</v>
      </c>
      <c r="BR3130" s="54" t="str">
        <f t="shared" si="685"/>
        <v>ne</v>
      </c>
      <c r="BS3130" s="54" t="str">
        <f t="shared" si="676"/>
        <v>ne</v>
      </c>
    </row>
    <row r="3131" spans="2:71" x14ac:dyDescent="0.2">
      <c r="B3131" s="54" t="e">
        <f>VLOOKUP(E3131,'VPS1'!$J$10:$J$29,1,FALSE)</f>
        <v>#N/A</v>
      </c>
      <c r="C3131" s="131" t="str">
        <f t="shared" si="677"/>
        <v/>
      </c>
      <c r="D3131" s="132"/>
      <c r="E3131" s="132"/>
      <c r="F3131" s="55"/>
      <c r="G3131" s="132"/>
      <c r="H3131" s="132"/>
      <c r="I3131" s="132"/>
      <c r="J3131" s="132"/>
      <c r="K3131" s="132"/>
      <c r="L3131" s="133"/>
      <c r="M3131" s="134"/>
      <c r="N3131" s="132"/>
      <c r="O3131" s="132"/>
      <c r="P3131" s="134" t="str">
        <f t="shared" si="678"/>
        <v>nepildyti</v>
      </c>
      <c r="Q3131" s="135" t="str">
        <f t="shared" si="67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86"/>
        <v>0</v>
      </c>
      <c r="BH3131" s="54">
        <f t="shared" si="679"/>
        <v>0</v>
      </c>
      <c r="BI3131" s="54">
        <f t="shared" si="674"/>
        <v>0</v>
      </c>
      <c r="BJ3131" s="54">
        <f t="shared" si="687"/>
        <v>0</v>
      </c>
      <c r="BK3131" s="54">
        <f t="shared" si="675"/>
        <v>0</v>
      </c>
      <c r="BL3131" s="54">
        <f t="shared" si="680"/>
        <v>0</v>
      </c>
      <c r="BM3131" s="54">
        <f t="shared" si="681"/>
        <v>0</v>
      </c>
      <c r="BN3131" s="54" t="str">
        <f t="shared" si="682"/>
        <v>ne</v>
      </c>
      <c r="BO3131" s="54" t="str">
        <f t="shared" si="683"/>
        <v>ne</v>
      </c>
      <c r="BP3131" s="54" t="str">
        <f t="shared" si="683"/>
        <v>ne</v>
      </c>
      <c r="BQ3131" s="54" t="str">
        <f t="shared" si="684"/>
        <v>ne</v>
      </c>
      <c r="BR3131" s="54" t="str">
        <f t="shared" si="685"/>
        <v>ne</v>
      </c>
      <c r="BS3131" s="54" t="str">
        <f t="shared" si="676"/>
        <v>ne</v>
      </c>
    </row>
    <row r="3132" spans="2:71" x14ac:dyDescent="0.2">
      <c r="B3132" s="54" t="e">
        <f>VLOOKUP(E3132,'VPS1'!$J$10:$J$29,1,FALSE)</f>
        <v>#N/A</v>
      </c>
      <c r="C3132" s="131" t="str">
        <f t="shared" si="677"/>
        <v/>
      </c>
      <c r="D3132" s="132"/>
      <c r="E3132" s="132"/>
      <c r="F3132" s="55"/>
      <c r="G3132" s="132"/>
      <c r="H3132" s="132"/>
      <c r="I3132" s="132"/>
      <c r="J3132" s="132"/>
      <c r="K3132" s="132"/>
      <c r="L3132" s="133"/>
      <c r="M3132" s="134"/>
      <c r="N3132" s="132"/>
      <c r="O3132" s="132"/>
      <c r="P3132" s="134" t="str">
        <f t="shared" si="678"/>
        <v>nepildyti</v>
      </c>
      <c r="Q3132" s="135" t="str">
        <f t="shared" si="67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86"/>
        <v>0</v>
      </c>
      <c r="BH3132" s="54">
        <f t="shared" si="679"/>
        <v>0</v>
      </c>
      <c r="BI3132" s="54">
        <f t="shared" si="674"/>
        <v>0</v>
      </c>
      <c r="BJ3132" s="54">
        <f t="shared" si="687"/>
        <v>0</v>
      </c>
      <c r="BK3132" s="54">
        <f t="shared" si="675"/>
        <v>0</v>
      </c>
      <c r="BL3132" s="54">
        <f t="shared" si="680"/>
        <v>0</v>
      </c>
      <c r="BM3132" s="54">
        <f t="shared" si="681"/>
        <v>0</v>
      </c>
      <c r="BN3132" s="54" t="str">
        <f t="shared" si="682"/>
        <v>ne</v>
      </c>
      <c r="BO3132" s="54" t="str">
        <f t="shared" si="683"/>
        <v>ne</v>
      </c>
      <c r="BP3132" s="54" t="str">
        <f t="shared" si="683"/>
        <v>ne</v>
      </c>
      <c r="BQ3132" s="54" t="str">
        <f t="shared" si="684"/>
        <v>ne</v>
      </c>
      <c r="BR3132" s="54" t="str">
        <f t="shared" si="685"/>
        <v>ne</v>
      </c>
      <c r="BS3132" s="54" t="str">
        <f t="shared" si="676"/>
        <v>ne</v>
      </c>
    </row>
    <row r="3133" spans="2:71" x14ac:dyDescent="0.2">
      <c r="B3133" s="54" t="e">
        <f>VLOOKUP(E3133,'VPS1'!$J$10:$J$29,1,FALSE)</f>
        <v>#N/A</v>
      </c>
      <c r="C3133" s="131" t="str">
        <f t="shared" si="677"/>
        <v/>
      </c>
      <c r="D3133" s="132"/>
      <c r="E3133" s="132"/>
      <c r="F3133" s="55"/>
      <c r="G3133" s="132"/>
      <c r="H3133" s="132"/>
      <c r="I3133" s="132"/>
      <c r="J3133" s="132"/>
      <c r="K3133" s="132"/>
      <c r="L3133" s="133"/>
      <c r="M3133" s="134"/>
      <c r="N3133" s="132"/>
      <c r="O3133" s="132"/>
      <c r="P3133" s="134" t="str">
        <f t="shared" si="678"/>
        <v>nepildyti</v>
      </c>
      <c r="Q3133" s="135" t="str">
        <f t="shared" si="67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86"/>
        <v>0</v>
      </c>
      <c r="BH3133" s="54">
        <f t="shared" si="679"/>
        <v>0</v>
      </c>
      <c r="BI3133" s="54">
        <f t="shared" si="674"/>
        <v>0</v>
      </c>
      <c r="BJ3133" s="54">
        <f t="shared" si="687"/>
        <v>0</v>
      </c>
      <c r="BK3133" s="54">
        <f t="shared" si="675"/>
        <v>0</v>
      </c>
      <c r="BL3133" s="54">
        <f t="shared" si="680"/>
        <v>0</v>
      </c>
      <c r="BM3133" s="54">
        <f t="shared" si="681"/>
        <v>0</v>
      </c>
      <c r="BN3133" s="54" t="str">
        <f t="shared" si="682"/>
        <v>ne</v>
      </c>
      <c r="BO3133" s="54" t="str">
        <f t="shared" si="683"/>
        <v>ne</v>
      </c>
      <c r="BP3133" s="54" t="str">
        <f t="shared" si="683"/>
        <v>ne</v>
      </c>
      <c r="BQ3133" s="54" t="str">
        <f t="shared" si="684"/>
        <v>ne</v>
      </c>
      <c r="BR3133" s="54" t="str">
        <f t="shared" si="685"/>
        <v>ne</v>
      </c>
      <c r="BS3133" s="54" t="str">
        <f t="shared" si="676"/>
        <v>ne</v>
      </c>
    </row>
    <row r="3134" spans="2:71" x14ac:dyDescent="0.2">
      <c r="B3134" s="54" t="e">
        <f>VLOOKUP(E3134,'VPS1'!$J$10:$J$29,1,FALSE)</f>
        <v>#N/A</v>
      </c>
      <c r="C3134" s="131" t="str">
        <f t="shared" si="677"/>
        <v/>
      </c>
      <c r="D3134" s="132"/>
      <c r="E3134" s="132"/>
      <c r="F3134" s="55"/>
      <c r="G3134" s="132"/>
      <c r="H3134" s="132"/>
      <c r="I3134" s="132"/>
      <c r="J3134" s="132"/>
      <c r="K3134" s="132"/>
      <c r="L3134" s="133"/>
      <c r="M3134" s="134"/>
      <c r="N3134" s="132"/>
      <c r="O3134" s="132"/>
      <c r="P3134" s="134" t="str">
        <f t="shared" si="678"/>
        <v>nepildyti</v>
      </c>
      <c r="Q3134" s="135" t="str">
        <f t="shared" si="67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86"/>
        <v>0</v>
      </c>
      <c r="BH3134" s="54">
        <f t="shared" si="679"/>
        <v>0</v>
      </c>
      <c r="BI3134" s="54">
        <f t="shared" si="674"/>
        <v>0</v>
      </c>
      <c r="BJ3134" s="54">
        <f t="shared" si="687"/>
        <v>0</v>
      </c>
      <c r="BK3134" s="54">
        <f t="shared" si="675"/>
        <v>0</v>
      </c>
      <c r="BL3134" s="54">
        <f t="shared" si="680"/>
        <v>0</v>
      </c>
      <c r="BM3134" s="54">
        <f t="shared" si="681"/>
        <v>0</v>
      </c>
      <c r="BN3134" s="54" t="str">
        <f t="shared" si="682"/>
        <v>ne</v>
      </c>
      <c r="BO3134" s="54" t="str">
        <f t="shared" si="683"/>
        <v>ne</v>
      </c>
      <c r="BP3134" s="54" t="str">
        <f t="shared" si="683"/>
        <v>ne</v>
      </c>
      <c r="BQ3134" s="54" t="str">
        <f t="shared" si="684"/>
        <v>ne</v>
      </c>
      <c r="BR3134" s="54" t="str">
        <f t="shared" si="685"/>
        <v>ne</v>
      </c>
      <c r="BS3134" s="54" t="str">
        <f t="shared" si="676"/>
        <v>ne</v>
      </c>
    </row>
    <row r="3135" spans="2:71" x14ac:dyDescent="0.2">
      <c r="B3135" s="54" t="e">
        <f>VLOOKUP(E3135,'VPS1'!$J$10:$J$29,1,FALSE)</f>
        <v>#N/A</v>
      </c>
      <c r="C3135" s="131" t="str">
        <f t="shared" si="677"/>
        <v/>
      </c>
      <c r="D3135" s="132"/>
      <c r="E3135" s="132"/>
      <c r="F3135" s="55"/>
      <c r="G3135" s="132"/>
      <c r="H3135" s="132"/>
      <c r="I3135" s="132"/>
      <c r="J3135" s="132"/>
      <c r="K3135" s="132"/>
      <c r="L3135" s="133"/>
      <c r="M3135" s="134"/>
      <c r="N3135" s="132"/>
      <c r="O3135" s="132"/>
      <c r="P3135" s="134" t="str">
        <f t="shared" si="678"/>
        <v>nepildyti</v>
      </c>
      <c r="Q3135" s="135" t="str">
        <f t="shared" si="67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86"/>
        <v>0</v>
      </c>
      <c r="BH3135" s="54">
        <f t="shared" si="679"/>
        <v>0</v>
      </c>
      <c r="BI3135" s="54">
        <f t="shared" si="674"/>
        <v>0</v>
      </c>
      <c r="BJ3135" s="54">
        <f t="shared" si="687"/>
        <v>0</v>
      </c>
      <c r="BK3135" s="54">
        <f t="shared" si="675"/>
        <v>0</v>
      </c>
      <c r="BL3135" s="54">
        <f t="shared" si="680"/>
        <v>0</v>
      </c>
      <c r="BM3135" s="54">
        <f t="shared" si="681"/>
        <v>0</v>
      </c>
      <c r="BN3135" s="54" t="str">
        <f t="shared" si="682"/>
        <v>ne</v>
      </c>
      <c r="BO3135" s="54" t="str">
        <f t="shared" si="683"/>
        <v>ne</v>
      </c>
      <c r="BP3135" s="54" t="str">
        <f t="shared" si="683"/>
        <v>ne</v>
      </c>
      <c r="BQ3135" s="54" t="str">
        <f t="shared" si="684"/>
        <v>ne</v>
      </c>
      <c r="BR3135" s="54" t="str">
        <f t="shared" si="685"/>
        <v>ne</v>
      </c>
      <c r="BS3135" s="54" t="str">
        <f t="shared" si="676"/>
        <v>ne</v>
      </c>
    </row>
    <row r="3136" spans="2:71" x14ac:dyDescent="0.2">
      <c r="B3136" s="54" t="e">
        <f>VLOOKUP(E3136,'VPS1'!$J$10:$J$29,1,FALSE)</f>
        <v>#N/A</v>
      </c>
      <c r="C3136" s="131" t="str">
        <f t="shared" si="677"/>
        <v/>
      </c>
      <c r="D3136" s="132"/>
      <c r="E3136" s="132"/>
      <c r="F3136" s="55"/>
      <c r="G3136" s="132"/>
      <c r="H3136" s="132"/>
      <c r="I3136" s="132"/>
      <c r="J3136" s="132"/>
      <c r="K3136" s="132"/>
      <c r="L3136" s="133"/>
      <c r="M3136" s="134"/>
      <c r="N3136" s="132"/>
      <c r="O3136" s="132"/>
      <c r="P3136" s="134" t="str">
        <f t="shared" si="678"/>
        <v>nepildyti</v>
      </c>
      <c r="Q3136" s="135" t="str">
        <f t="shared" si="67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86"/>
        <v>0</v>
      </c>
      <c r="BH3136" s="54">
        <f t="shared" si="679"/>
        <v>0</v>
      </c>
      <c r="BI3136" s="54">
        <f t="shared" si="674"/>
        <v>0</v>
      </c>
      <c r="BJ3136" s="54">
        <f t="shared" si="687"/>
        <v>0</v>
      </c>
      <c r="BK3136" s="54">
        <f t="shared" si="675"/>
        <v>0</v>
      </c>
      <c r="BL3136" s="54">
        <f t="shared" si="680"/>
        <v>0</v>
      </c>
      <c r="BM3136" s="54">
        <f t="shared" si="681"/>
        <v>0</v>
      </c>
      <c r="BN3136" s="54" t="str">
        <f t="shared" si="682"/>
        <v>ne</v>
      </c>
      <c r="BO3136" s="54" t="str">
        <f t="shared" si="683"/>
        <v>ne</v>
      </c>
      <c r="BP3136" s="54" t="str">
        <f t="shared" si="683"/>
        <v>ne</v>
      </c>
      <c r="BQ3136" s="54" t="str">
        <f t="shared" si="684"/>
        <v>ne</v>
      </c>
      <c r="BR3136" s="54" t="str">
        <f t="shared" si="685"/>
        <v>ne</v>
      </c>
      <c r="BS3136" s="54" t="str">
        <f t="shared" si="676"/>
        <v>ne</v>
      </c>
    </row>
    <row r="3137" spans="2:71" x14ac:dyDescent="0.2">
      <c r="B3137" s="54" t="e">
        <f>VLOOKUP(E3137,'VPS1'!$J$10:$J$29,1,FALSE)</f>
        <v>#N/A</v>
      </c>
      <c r="C3137" s="131" t="str">
        <f t="shared" si="677"/>
        <v/>
      </c>
      <c r="D3137" s="132"/>
      <c r="E3137" s="132"/>
      <c r="F3137" s="55"/>
      <c r="G3137" s="132"/>
      <c r="H3137" s="132"/>
      <c r="I3137" s="132"/>
      <c r="J3137" s="132"/>
      <c r="K3137" s="132"/>
      <c r="L3137" s="133"/>
      <c r="M3137" s="134"/>
      <c r="N3137" s="132"/>
      <c r="O3137" s="132"/>
      <c r="P3137" s="134" t="str">
        <f t="shared" si="678"/>
        <v>nepildyti</v>
      </c>
      <c r="Q3137" s="135" t="str">
        <f t="shared" si="67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86"/>
        <v>0</v>
      </c>
      <c r="BH3137" s="54">
        <f t="shared" si="679"/>
        <v>0</v>
      </c>
      <c r="BI3137" s="54">
        <f t="shared" si="674"/>
        <v>0</v>
      </c>
      <c r="BJ3137" s="54">
        <f t="shared" si="687"/>
        <v>0</v>
      </c>
      <c r="BK3137" s="54">
        <f t="shared" si="675"/>
        <v>0</v>
      </c>
      <c r="BL3137" s="54">
        <f t="shared" si="680"/>
        <v>0</v>
      </c>
      <c r="BM3137" s="54">
        <f t="shared" si="681"/>
        <v>0</v>
      </c>
      <c r="BN3137" s="54" t="str">
        <f t="shared" si="682"/>
        <v>ne</v>
      </c>
      <c r="BO3137" s="54" t="str">
        <f t="shared" si="683"/>
        <v>ne</v>
      </c>
      <c r="BP3137" s="54" t="str">
        <f t="shared" si="683"/>
        <v>ne</v>
      </c>
      <c r="BQ3137" s="54" t="str">
        <f t="shared" si="684"/>
        <v>ne</v>
      </c>
      <c r="BR3137" s="54" t="str">
        <f t="shared" si="685"/>
        <v>ne</v>
      </c>
      <c r="BS3137" s="54" t="str">
        <f t="shared" si="676"/>
        <v>ne</v>
      </c>
    </row>
    <row r="3138" spans="2:71" x14ac:dyDescent="0.2">
      <c r="B3138" s="54" t="e">
        <f>VLOOKUP(E3138,'VPS1'!$J$10:$J$29,1,FALSE)</f>
        <v>#N/A</v>
      </c>
      <c r="C3138" s="131" t="str">
        <f t="shared" si="677"/>
        <v/>
      </c>
      <c r="D3138" s="132"/>
      <c r="E3138" s="132"/>
      <c r="F3138" s="55"/>
      <c r="G3138" s="132"/>
      <c r="H3138" s="132"/>
      <c r="I3138" s="132"/>
      <c r="J3138" s="132"/>
      <c r="K3138" s="132"/>
      <c r="L3138" s="133"/>
      <c r="M3138" s="134"/>
      <c r="N3138" s="132"/>
      <c r="O3138" s="132"/>
      <c r="P3138" s="134" t="str">
        <f t="shared" si="678"/>
        <v>nepildyti</v>
      </c>
      <c r="Q3138" s="135" t="str">
        <f t="shared" si="67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86"/>
        <v>0</v>
      </c>
      <c r="BH3138" s="54">
        <f t="shared" si="679"/>
        <v>0</v>
      </c>
      <c r="BI3138" s="54">
        <f t="shared" si="674"/>
        <v>0</v>
      </c>
      <c r="BJ3138" s="54">
        <f t="shared" si="687"/>
        <v>0</v>
      </c>
      <c r="BK3138" s="54">
        <f t="shared" si="675"/>
        <v>0</v>
      </c>
      <c r="BL3138" s="54">
        <f t="shared" si="680"/>
        <v>0</v>
      </c>
      <c r="BM3138" s="54">
        <f t="shared" si="681"/>
        <v>0</v>
      </c>
      <c r="BN3138" s="54" t="str">
        <f t="shared" si="682"/>
        <v>ne</v>
      </c>
      <c r="BO3138" s="54" t="str">
        <f t="shared" si="683"/>
        <v>ne</v>
      </c>
      <c r="BP3138" s="54" t="str">
        <f t="shared" si="683"/>
        <v>ne</v>
      </c>
      <c r="BQ3138" s="54" t="str">
        <f t="shared" si="684"/>
        <v>ne</v>
      </c>
      <c r="BR3138" s="54" t="str">
        <f t="shared" si="685"/>
        <v>ne</v>
      </c>
      <c r="BS3138" s="54" t="str">
        <f t="shared" si="676"/>
        <v>ne</v>
      </c>
    </row>
    <row r="3139" spans="2:71" x14ac:dyDescent="0.2">
      <c r="B3139" s="54" t="e">
        <f>VLOOKUP(E3139,'VPS1'!$J$10:$J$29,1,FALSE)</f>
        <v>#N/A</v>
      </c>
      <c r="C3139" s="131" t="str">
        <f t="shared" si="677"/>
        <v/>
      </c>
      <c r="D3139" s="132"/>
      <c r="E3139" s="132"/>
      <c r="F3139" s="55"/>
      <c r="G3139" s="132"/>
      <c r="H3139" s="132"/>
      <c r="I3139" s="132"/>
      <c r="J3139" s="132"/>
      <c r="K3139" s="132"/>
      <c r="L3139" s="133"/>
      <c r="M3139" s="134"/>
      <c r="N3139" s="132"/>
      <c r="O3139" s="132"/>
      <c r="P3139" s="134" t="str">
        <f t="shared" si="678"/>
        <v>nepildyti</v>
      </c>
      <c r="Q3139" s="135" t="str">
        <f t="shared" si="67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86"/>
        <v>0</v>
      </c>
      <c r="BH3139" s="54">
        <f t="shared" si="679"/>
        <v>0</v>
      </c>
      <c r="BI3139" s="54">
        <f t="shared" si="674"/>
        <v>0</v>
      </c>
      <c r="BJ3139" s="54">
        <f t="shared" si="687"/>
        <v>0</v>
      </c>
      <c r="BK3139" s="54">
        <f t="shared" si="675"/>
        <v>0</v>
      </c>
      <c r="BL3139" s="54">
        <f t="shared" si="680"/>
        <v>0</v>
      </c>
      <c r="BM3139" s="54">
        <f t="shared" si="681"/>
        <v>0</v>
      </c>
      <c r="BN3139" s="54" t="str">
        <f t="shared" si="682"/>
        <v>ne</v>
      </c>
      <c r="BO3139" s="54" t="str">
        <f t="shared" si="683"/>
        <v>ne</v>
      </c>
      <c r="BP3139" s="54" t="str">
        <f t="shared" si="683"/>
        <v>ne</v>
      </c>
      <c r="BQ3139" s="54" t="str">
        <f t="shared" si="684"/>
        <v>ne</v>
      </c>
      <c r="BR3139" s="54" t="str">
        <f t="shared" si="685"/>
        <v>ne</v>
      </c>
      <c r="BS3139" s="54" t="str">
        <f t="shared" si="676"/>
        <v>ne</v>
      </c>
    </row>
    <row r="3140" spans="2:71" x14ac:dyDescent="0.2">
      <c r="B3140" s="54" t="e">
        <f>VLOOKUP(E3140,'VPS1'!$J$10:$J$29,1,FALSE)</f>
        <v>#N/A</v>
      </c>
      <c r="C3140" s="131" t="str">
        <f t="shared" si="677"/>
        <v/>
      </c>
      <c r="D3140" s="132"/>
      <c r="E3140" s="132"/>
      <c r="F3140" s="55"/>
      <c r="G3140" s="132"/>
      <c r="H3140" s="132"/>
      <c r="I3140" s="132"/>
      <c r="J3140" s="132"/>
      <c r="K3140" s="132"/>
      <c r="L3140" s="133"/>
      <c r="M3140" s="134"/>
      <c r="N3140" s="132"/>
      <c r="O3140" s="132"/>
      <c r="P3140" s="134" t="str">
        <f t="shared" si="678"/>
        <v>nepildyti</v>
      </c>
      <c r="Q3140" s="135" t="str">
        <f t="shared" si="67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86"/>
        <v>0</v>
      </c>
      <c r="BH3140" s="54">
        <f t="shared" si="679"/>
        <v>0</v>
      </c>
      <c r="BI3140" s="54">
        <f t="shared" si="674"/>
        <v>0</v>
      </c>
      <c r="BJ3140" s="54">
        <f t="shared" si="687"/>
        <v>0</v>
      </c>
      <c r="BK3140" s="54">
        <f t="shared" si="675"/>
        <v>0</v>
      </c>
      <c r="BL3140" s="54">
        <f t="shared" si="680"/>
        <v>0</v>
      </c>
      <c r="BM3140" s="54">
        <f t="shared" si="681"/>
        <v>0</v>
      </c>
      <c r="BN3140" s="54" t="str">
        <f t="shared" si="682"/>
        <v>ne</v>
      </c>
      <c r="BO3140" s="54" t="str">
        <f t="shared" si="683"/>
        <v>ne</v>
      </c>
      <c r="BP3140" s="54" t="str">
        <f t="shared" si="683"/>
        <v>ne</v>
      </c>
      <c r="BQ3140" s="54" t="str">
        <f t="shared" si="684"/>
        <v>ne</v>
      </c>
      <c r="BR3140" s="54" t="str">
        <f t="shared" si="685"/>
        <v>ne</v>
      </c>
      <c r="BS3140" s="54" t="str">
        <f t="shared" si="676"/>
        <v>ne</v>
      </c>
    </row>
    <row r="3141" spans="2:71" x14ac:dyDescent="0.2">
      <c r="B3141" s="54" t="e">
        <f>VLOOKUP(E3141,'VPS1'!$J$10:$J$29,1,FALSE)</f>
        <v>#N/A</v>
      </c>
      <c r="C3141" s="131" t="str">
        <f t="shared" si="677"/>
        <v/>
      </c>
      <c r="D3141" s="132"/>
      <c r="E3141" s="132"/>
      <c r="F3141" s="55"/>
      <c r="G3141" s="132"/>
      <c r="H3141" s="132"/>
      <c r="I3141" s="132"/>
      <c r="J3141" s="132"/>
      <c r="K3141" s="132"/>
      <c r="L3141" s="133"/>
      <c r="M3141" s="134"/>
      <c r="N3141" s="132"/>
      <c r="O3141" s="132"/>
      <c r="P3141" s="134" t="str">
        <f t="shared" si="678"/>
        <v>nepildyti</v>
      </c>
      <c r="Q3141" s="135" t="str">
        <f t="shared" si="67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86"/>
        <v>0</v>
      </c>
      <c r="BH3141" s="54">
        <f t="shared" si="679"/>
        <v>0</v>
      </c>
      <c r="BI3141" s="54">
        <f t="shared" si="674"/>
        <v>0</v>
      </c>
      <c r="BJ3141" s="54">
        <f t="shared" si="687"/>
        <v>0</v>
      </c>
      <c r="BK3141" s="54">
        <f t="shared" si="675"/>
        <v>0</v>
      </c>
      <c r="BL3141" s="54">
        <f t="shared" si="680"/>
        <v>0</v>
      </c>
      <c r="BM3141" s="54">
        <f t="shared" si="681"/>
        <v>0</v>
      </c>
      <c r="BN3141" s="54" t="str">
        <f t="shared" si="682"/>
        <v>ne</v>
      </c>
      <c r="BO3141" s="54" t="str">
        <f t="shared" si="683"/>
        <v>ne</v>
      </c>
      <c r="BP3141" s="54" t="str">
        <f t="shared" si="683"/>
        <v>ne</v>
      </c>
      <c r="BQ3141" s="54" t="str">
        <f t="shared" si="684"/>
        <v>ne</v>
      </c>
      <c r="BR3141" s="54" t="str">
        <f t="shared" si="685"/>
        <v>ne</v>
      </c>
      <c r="BS3141" s="54" t="str">
        <f t="shared" si="676"/>
        <v>ne</v>
      </c>
    </row>
    <row r="3142" spans="2:71" x14ac:dyDescent="0.2">
      <c r="B3142" s="54" t="e">
        <f>VLOOKUP(E3142,'VPS1'!$J$10:$J$29,1,FALSE)</f>
        <v>#N/A</v>
      </c>
      <c r="C3142" s="131" t="str">
        <f t="shared" si="677"/>
        <v/>
      </c>
      <c r="D3142" s="132"/>
      <c r="E3142" s="132"/>
      <c r="F3142" s="55"/>
      <c r="G3142" s="132"/>
      <c r="H3142" s="132"/>
      <c r="I3142" s="132"/>
      <c r="J3142" s="132"/>
      <c r="K3142" s="132"/>
      <c r="L3142" s="133"/>
      <c r="M3142" s="134"/>
      <c r="N3142" s="132"/>
      <c r="O3142" s="132"/>
      <c r="P3142" s="134" t="str">
        <f t="shared" si="678"/>
        <v>nepildyti</v>
      </c>
      <c r="Q3142" s="135" t="str">
        <f t="shared" si="67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86"/>
        <v>0</v>
      </c>
      <c r="BH3142" s="54">
        <f t="shared" si="679"/>
        <v>0</v>
      </c>
      <c r="BI3142" s="54">
        <f t="shared" si="674"/>
        <v>0</v>
      </c>
      <c r="BJ3142" s="54">
        <f t="shared" si="687"/>
        <v>0</v>
      </c>
      <c r="BK3142" s="54">
        <f t="shared" si="675"/>
        <v>0</v>
      </c>
      <c r="BL3142" s="54">
        <f t="shared" si="680"/>
        <v>0</v>
      </c>
      <c r="BM3142" s="54">
        <f t="shared" si="681"/>
        <v>0</v>
      </c>
      <c r="BN3142" s="54" t="str">
        <f t="shared" si="682"/>
        <v>ne</v>
      </c>
      <c r="BO3142" s="54" t="str">
        <f t="shared" si="683"/>
        <v>ne</v>
      </c>
      <c r="BP3142" s="54" t="str">
        <f t="shared" si="683"/>
        <v>ne</v>
      </c>
      <c r="BQ3142" s="54" t="str">
        <f t="shared" si="684"/>
        <v>ne</v>
      </c>
      <c r="BR3142" s="54" t="str">
        <f t="shared" si="685"/>
        <v>ne</v>
      </c>
      <c r="BS3142" s="54" t="str">
        <f t="shared" si="676"/>
        <v>ne</v>
      </c>
    </row>
    <row r="3143" spans="2:71" x14ac:dyDescent="0.2">
      <c r="B3143" s="54" t="e">
        <f>VLOOKUP(E3143,'VPS1'!$J$10:$J$29,1,FALSE)</f>
        <v>#N/A</v>
      </c>
      <c r="C3143" s="131" t="str">
        <f t="shared" si="677"/>
        <v/>
      </c>
      <c r="D3143" s="132"/>
      <c r="E3143" s="132"/>
      <c r="F3143" s="55"/>
      <c r="G3143" s="132"/>
      <c r="H3143" s="132"/>
      <c r="I3143" s="132"/>
      <c r="J3143" s="132"/>
      <c r="K3143" s="132"/>
      <c r="L3143" s="133"/>
      <c r="M3143" s="134"/>
      <c r="N3143" s="132"/>
      <c r="O3143" s="132"/>
      <c r="P3143" s="134" t="str">
        <f t="shared" si="678"/>
        <v>nepildyti</v>
      </c>
      <c r="Q3143" s="135" t="str">
        <f t="shared" si="678"/>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86"/>
        <v>0</v>
      </c>
      <c r="BH3143" s="54">
        <f t="shared" si="679"/>
        <v>0</v>
      </c>
      <c r="BI3143" s="54">
        <f t="shared" si="674"/>
        <v>0</v>
      </c>
      <c r="BJ3143" s="54">
        <f t="shared" si="687"/>
        <v>0</v>
      </c>
      <c r="BK3143" s="54">
        <f t="shared" si="675"/>
        <v>0</v>
      </c>
      <c r="BL3143" s="54">
        <f t="shared" si="680"/>
        <v>0</v>
      </c>
      <c r="BM3143" s="54">
        <f t="shared" si="681"/>
        <v>0</v>
      </c>
      <c r="BN3143" s="54" t="str">
        <f t="shared" si="682"/>
        <v>ne</v>
      </c>
      <c r="BO3143" s="54" t="str">
        <f t="shared" si="683"/>
        <v>ne</v>
      </c>
      <c r="BP3143" s="54" t="str">
        <f t="shared" si="683"/>
        <v>ne</v>
      </c>
      <c r="BQ3143" s="54" t="str">
        <f t="shared" si="684"/>
        <v>ne</v>
      </c>
      <c r="BR3143" s="54" t="str">
        <f t="shared" si="685"/>
        <v>ne</v>
      </c>
      <c r="BS3143" s="54" t="str">
        <f t="shared" si="676"/>
        <v>ne</v>
      </c>
    </row>
    <row r="3144" spans="2:71" x14ac:dyDescent="0.2">
      <c r="B3144" s="54" t="e">
        <f>VLOOKUP(E3144,'VPS1'!$J$10:$J$29,1,FALSE)</f>
        <v>#N/A</v>
      </c>
      <c r="C3144" s="131" t="str">
        <f t="shared" si="677"/>
        <v/>
      </c>
      <c r="D3144" s="132"/>
      <c r="E3144" s="132"/>
      <c r="F3144" s="55"/>
      <c r="G3144" s="132"/>
      <c r="H3144" s="132"/>
      <c r="I3144" s="132"/>
      <c r="J3144" s="132"/>
      <c r="K3144" s="132"/>
      <c r="L3144" s="133"/>
      <c r="M3144" s="134"/>
      <c r="N3144" s="132"/>
      <c r="O3144" s="132"/>
      <c r="P3144" s="134" t="str">
        <f t="shared" si="678"/>
        <v>nepildyti</v>
      </c>
      <c r="Q3144" s="135" t="str">
        <f t="shared" si="678"/>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86"/>
        <v>0</v>
      </c>
      <c r="BH3144" s="54">
        <f t="shared" si="679"/>
        <v>0</v>
      </c>
      <c r="BI3144" s="54">
        <f t="shared" si="674"/>
        <v>0</v>
      </c>
      <c r="BJ3144" s="54">
        <f t="shared" si="687"/>
        <v>0</v>
      </c>
      <c r="BK3144" s="54">
        <f t="shared" si="675"/>
        <v>0</v>
      </c>
      <c r="BL3144" s="54">
        <f t="shared" si="680"/>
        <v>0</v>
      </c>
      <c r="BM3144" s="54">
        <f t="shared" si="681"/>
        <v>0</v>
      </c>
      <c r="BN3144" s="54" t="str">
        <f t="shared" si="682"/>
        <v>ne</v>
      </c>
      <c r="BO3144" s="54" t="str">
        <f t="shared" si="683"/>
        <v>ne</v>
      </c>
      <c r="BP3144" s="54" t="str">
        <f t="shared" si="683"/>
        <v>ne</v>
      </c>
      <c r="BQ3144" s="54" t="str">
        <f t="shared" si="684"/>
        <v>ne</v>
      </c>
      <c r="BR3144" s="54" t="str">
        <f t="shared" si="685"/>
        <v>ne</v>
      </c>
      <c r="BS3144" s="54" t="str">
        <f t="shared" si="676"/>
        <v>ne</v>
      </c>
    </row>
    <row r="3145" spans="2:71" x14ac:dyDescent="0.2">
      <c r="B3145" s="54" t="e">
        <f>VLOOKUP(E3145,'VPS1'!$J$10:$J$29,1,FALSE)</f>
        <v>#N/A</v>
      </c>
      <c r="C3145" s="131" t="str">
        <f t="shared" si="677"/>
        <v/>
      </c>
      <c r="D3145" s="132"/>
      <c r="E3145" s="132"/>
      <c r="F3145" s="55"/>
      <c r="G3145" s="132"/>
      <c r="H3145" s="132"/>
      <c r="I3145" s="132"/>
      <c r="J3145" s="132"/>
      <c r="K3145" s="132"/>
      <c r="L3145" s="133"/>
      <c r="M3145" s="134"/>
      <c r="N3145" s="132"/>
      <c r="O3145" s="132"/>
      <c r="P3145" s="134" t="str">
        <f t="shared" si="678"/>
        <v>nepildyti</v>
      </c>
      <c r="Q3145" s="135" t="str">
        <f t="shared" si="678"/>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86"/>
        <v>0</v>
      </c>
      <c r="BH3145" s="54">
        <f t="shared" si="679"/>
        <v>0</v>
      </c>
      <c r="BI3145" s="54">
        <f t="shared" si="674"/>
        <v>0</v>
      </c>
      <c r="BJ3145" s="54">
        <f t="shared" si="687"/>
        <v>0</v>
      </c>
      <c r="BK3145" s="54">
        <f t="shared" si="675"/>
        <v>0</v>
      </c>
      <c r="BL3145" s="54">
        <f t="shared" si="680"/>
        <v>0</v>
      </c>
      <c r="BM3145" s="54">
        <f t="shared" si="681"/>
        <v>0</v>
      </c>
      <c r="BN3145" s="54" t="str">
        <f t="shared" si="682"/>
        <v>ne</v>
      </c>
      <c r="BO3145" s="54" t="str">
        <f t="shared" si="683"/>
        <v>ne</v>
      </c>
      <c r="BP3145" s="54" t="str">
        <f t="shared" si="683"/>
        <v>ne</v>
      </c>
      <c r="BQ3145" s="54" t="str">
        <f t="shared" si="684"/>
        <v>ne</v>
      </c>
      <c r="BR3145" s="54" t="str">
        <f t="shared" si="685"/>
        <v>ne</v>
      </c>
      <c r="BS3145" s="54" t="str">
        <f t="shared" si="676"/>
        <v>ne</v>
      </c>
    </row>
    <row r="3146" spans="2:71" x14ac:dyDescent="0.2">
      <c r="B3146" s="54" t="e">
        <f>VLOOKUP(E3146,'VPS1'!$J$10:$J$29,1,FALSE)</f>
        <v>#N/A</v>
      </c>
      <c r="C3146" s="131" t="str">
        <f t="shared" si="677"/>
        <v/>
      </c>
      <c r="D3146" s="132"/>
      <c r="E3146" s="132"/>
      <c r="F3146" s="55"/>
      <c r="G3146" s="132"/>
      <c r="H3146" s="132"/>
      <c r="I3146" s="132"/>
      <c r="J3146" s="132"/>
      <c r="K3146" s="132"/>
      <c r="L3146" s="133"/>
      <c r="M3146" s="134"/>
      <c r="N3146" s="132"/>
      <c r="O3146" s="132"/>
      <c r="P3146" s="134" t="str">
        <f t="shared" si="678"/>
        <v>nepildyti</v>
      </c>
      <c r="Q3146" s="135" t="str">
        <f t="shared" si="678"/>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86"/>
        <v>0</v>
      </c>
      <c r="BH3146" s="54">
        <f t="shared" si="679"/>
        <v>0</v>
      </c>
      <c r="BI3146" s="54">
        <f t="shared" ref="BI3146:BI3209" si="688">IF($AH3146&gt;0,YEAR($AH3146),)</f>
        <v>0</v>
      </c>
      <c r="BJ3146" s="54">
        <f t="shared" si="687"/>
        <v>0</v>
      </c>
      <c r="BK3146" s="54">
        <f t="shared" ref="BK3146:BK3209" si="689">IF($AJ3146&gt;0,YEAR($AJ3146),)</f>
        <v>0</v>
      </c>
      <c r="BL3146" s="54">
        <f t="shared" si="680"/>
        <v>0</v>
      </c>
      <c r="BM3146" s="54">
        <f t="shared" si="681"/>
        <v>0</v>
      </c>
      <c r="BN3146" s="54" t="str">
        <f t="shared" si="682"/>
        <v>ne</v>
      </c>
      <c r="BO3146" s="54" t="str">
        <f t="shared" si="683"/>
        <v>ne</v>
      </c>
      <c r="BP3146" s="54" t="str">
        <f t="shared" si="683"/>
        <v>ne</v>
      </c>
      <c r="BQ3146" s="54" t="str">
        <f t="shared" si="684"/>
        <v>ne</v>
      </c>
      <c r="BR3146" s="54" t="str">
        <f t="shared" si="685"/>
        <v>ne</v>
      </c>
      <c r="BS3146" s="54" t="str">
        <f t="shared" ref="BS3146:BS3209" si="690">IF(BK3146&gt;0,"taip","ne")</f>
        <v>ne</v>
      </c>
    </row>
    <row r="3147" spans="2:71" x14ac:dyDescent="0.2">
      <c r="B3147" s="54" t="e">
        <f>VLOOKUP(E3147,'VPS1'!$J$10:$J$29,1,FALSE)</f>
        <v>#N/A</v>
      </c>
      <c r="C3147" s="131" t="str">
        <f t="shared" ref="C3147:C3210" si="691">LEFT(E3147,4)</f>
        <v/>
      </c>
      <c r="D3147" s="132"/>
      <c r="E3147" s="132"/>
      <c r="F3147" s="55"/>
      <c r="G3147" s="132"/>
      <c r="H3147" s="132"/>
      <c r="I3147" s="132"/>
      <c r="J3147" s="132"/>
      <c r="K3147" s="132"/>
      <c r="L3147" s="133"/>
      <c r="M3147" s="134"/>
      <c r="N3147" s="132"/>
      <c r="O3147" s="132"/>
      <c r="P3147" s="134" t="str">
        <f t="shared" ref="P3147:Q3210" si="692">IF($N3147="fizinis asmuo","užpildykite","nepildyti")</f>
        <v>nepildyti</v>
      </c>
      <c r="Q3147" s="135" t="str">
        <f t="shared" si="692"/>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86"/>
        <v>0</v>
      </c>
      <c r="BH3147" s="54">
        <f t="shared" ref="BH3147:BH3210" si="693">IF($AF3147&gt;0,YEAR($AF3147),)</f>
        <v>0</v>
      </c>
      <c r="BI3147" s="54">
        <f t="shared" si="688"/>
        <v>0</v>
      </c>
      <c r="BJ3147" s="54">
        <f t="shared" si="687"/>
        <v>0</v>
      </c>
      <c r="BK3147" s="54">
        <f t="shared" si="689"/>
        <v>0</v>
      </c>
      <c r="BL3147" s="54">
        <f t="shared" ref="BL3147:BL3210" si="694">IF($AK3147&gt;0,$AK3147,)</f>
        <v>0</v>
      </c>
      <c r="BM3147" s="54">
        <f t="shared" ref="BM3147:BM3210" si="695">IF($AL3147&gt;0,$AL3147,)</f>
        <v>0</v>
      </c>
      <c r="BN3147" s="54" t="str">
        <f t="shared" ref="BN3147:BN3210" si="696">IF(BH3147&gt;0,"taip","ne")</f>
        <v>ne</v>
      </c>
      <c r="BO3147" s="54" t="str">
        <f t="shared" ref="BO3147:BP3210" si="697">IF(BI3147&gt;0,"taip","ne")</f>
        <v>ne</v>
      </c>
      <c r="BP3147" s="54" t="str">
        <f t="shared" si="697"/>
        <v>ne</v>
      </c>
      <c r="BQ3147" s="54" t="str">
        <f t="shared" ref="BQ3147:BQ3210" si="698">IF(BL3147&gt;0,"taip","ne")</f>
        <v>ne</v>
      </c>
      <c r="BR3147" s="54" t="str">
        <f t="shared" ref="BR3147:BR3210" si="699">IF(BM3147&gt;0,"taip","ne")</f>
        <v>ne</v>
      </c>
      <c r="BS3147" s="54" t="str">
        <f t="shared" si="690"/>
        <v>ne</v>
      </c>
    </row>
    <row r="3148" spans="2:71" x14ac:dyDescent="0.2">
      <c r="B3148" s="54" t="e">
        <f>VLOOKUP(E3148,'VPS1'!$J$10:$J$29,1,FALSE)</f>
        <v>#N/A</v>
      </c>
      <c r="C3148" s="131" t="str">
        <f t="shared" si="691"/>
        <v/>
      </c>
      <c r="D3148" s="132"/>
      <c r="E3148" s="132"/>
      <c r="F3148" s="55"/>
      <c r="G3148" s="132"/>
      <c r="H3148" s="132"/>
      <c r="I3148" s="132"/>
      <c r="J3148" s="132"/>
      <c r="K3148" s="132"/>
      <c r="L3148" s="133"/>
      <c r="M3148" s="134"/>
      <c r="N3148" s="132"/>
      <c r="O3148" s="132"/>
      <c r="P3148" s="134" t="str">
        <f t="shared" si="692"/>
        <v>nepildyti</v>
      </c>
      <c r="Q3148" s="135" t="str">
        <f t="shared" si="69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86"/>
        <v>0</v>
      </c>
      <c r="BH3148" s="54">
        <f t="shared" si="693"/>
        <v>0</v>
      </c>
      <c r="BI3148" s="54">
        <f t="shared" si="688"/>
        <v>0</v>
      </c>
      <c r="BJ3148" s="54">
        <f t="shared" si="687"/>
        <v>0</v>
      </c>
      <c r="BK3148" s="54">
        <f t="shared" si="689"/>
        <v>0</v>
      </c>
      <c r="BL3148" s="54">
        <f t="shared" si="694"/>
        <v>0</v>
      </c>
      <c r="BM3148" s="54">
        <f t="shared" si="695"/>
        <v>0</v>
      </c>
      <c r="BN3148" s="54" t="str">
        <f t="shared" si="696"/>
        <v>ne</v>
      </c>
      <c r="BO3148" s="54" t="str">
        <f t="shared" si="697"/>
        <v>ne</v>
      </c>
      <c r="BP3148" s="54" t="str">
        <f t="shared" si="697"/>
        <v>ne</v>
      </c>
      <c r="BQ3148" s="54" t="str">
        <f t="shared" si="698"/>
        <v>ne</v>
      </c>
      <c r="BR3148" s="54" t="str">
        <f t="shared" si="699"/>
        <v>ne</v>
      </c>
      <c r="BS3148" s="54" t="str">
        <f t="shared" si="690"/>
        <v>ne</v>
      </c>
    </row>
    <row r="3149" spans="2:71" x14ac:dyDescent="0.2">
      <c r="B3149" s="54" t="e">
        <f>VLOOKUP(E3149,'VPS1'!$J$10:$J$29,1,FALSE)</f>
        <v>#N/A</v>
      </c>
      <c r="C3149" s="131" t="str">
        <f t="shared" si="691"/>
        <v/>
      </c>
      <c r="D3149" s="132"/>
      <c r="E3149" s="132"/>
      <c r="F3149" s="55"/>
      <c r="G3149" s="132"/>
      <c r="H3149" s="132"/>
      <c r="I3149" s="132"/>
      <c r="J3149" s="132"/>
      <c r="K3149" s="132"/>
      <c r="L3149" s="133"/>
      <c r="M3149" s="134"/>
      <c r="N3149" s="132"/>
      <c r="O3149" s="132"/>
      <c r="P3149" s="134" t="str">
        <f t="shared" si="692"/>
        <v>nepildyti</v>
      </c>
      <c r="Q3149" s="135" t="str">
        <f t="shared" si="69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86"/>
        <v>0</v>
      </c>
      <c r="BH3149" s="54">
        <f t="shared" si="693"/>
        <v>0</v>
      </c>
      <c r="BI3149" s="54">
        <f t="shared" si="688"/>
        <v>0</v>
      </c>
      <c r="BJ3149" s="54">
        <f t="shared" si="687"/>
        <v>0</v>
      </c>
      <c r="BK3149" s="54">
        <f t="shared" si="689"/>
        <v>0</v>
      </c>
      <c r="BL3149" s="54">
        <f t="shared" si="694"/>
        <v>0</v>
      </c>
      <c r="BM3149" s="54">
        <f t="shared" si="695"/>
        <v>0</v>
      </c>
      <c r="BN3149" s="54" t="str">
        <f t="shared" si="696"/>
        <v>ne</v>
      </c>
      <c r="BO3149" s="54" t="str">
        <f t="shared" si="697"/>
        <v>ne</v>
      </c>
      <c r="BP3149" s="54" t="str">
        <f t="shared" si="697"/>
        <v>ne</v>
      </c>
      <c r="BQ3149" s="54" t="str">
        <f t="shared" si="698"/>
        <v>ne</v>
      </c>
      <c r="BR3149" s="54" t="str">
        <f t="shared" si="699"/>
        <v>ne</v>
      </c>
      <c r="BS3149" s="54" t="str">
        <f t="shared" si="690"/>
        <v>ne</v>
      </c>
    </row>
    <row r="3150" spans="2:71" x14ac:dyDescent="0.2">
      <c r="B3150" s="54" t="e">
        <f>VLOOKUP(E3150,'VPS1'!$J$10:$J$29,1,FALSE)</f>
        <v>#N/A</v>
      </c>
      <c r="C3150" s="131" t="str">
        <f t="shared" si="691"/>
        <v/>
      </c>
      <c r="D3150" s="132"/>
      <c r="E3150" s="132"/>
      <c r="F3150" s="55"/>
      <c r="G3150" s="132"/>
      <c r="H3150" s="132"/>
      <c r="I3150" s="132"/>
      <c r="J3150" s="132"/>
      <c r="K3150" s="132"/>
      <c r="L3150" s="133"/>
      <c r="M3150" s="134"/>
      <c r="N3150" s="132"/>
      <c r="O3150" s="132"/>
      <c r="P3150" s="134" t="str">
        <f t="shared" si="692"/>
        <v>nepildyti</v>
      </c>
      <c r="Q3150" s="135" t="str">
        <f t="shared" si="69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86"/>
        <v>0</v>
      </c>
      <c r="BH3150" s="54">
        <f t="shared" si="693"/>
        <v>0</v>
      </c>
      <c r="BI3150" s="54">
        <f t="shared" si="688"/>
        <v>0</v>
      </c>
      <c r="BJ3150" s="54">
        <f t="shared" si="687"/>
        <v>0</v>
      </c>
      <c r="BK3150" s="54">
        <f t="shared" si="689"/>
        <v>0</v>
      </c>
      <c r="BL3150" s="54">
        <f t="shared" si="694"/>
        <v>0</v>
      </c>
      <c r="BM3150" s="54">
        <f t="shared" si="695"/>
        <v>0</v>
      </c>
      <c r="BN3150" s="54" t="str">
        <f t="shared" si="696"/>
        <v>ne</v>
      </c>
      <c r="BO3150" s="54" t="str">
        <f t="shared" si="697"/>
        <v>ne</v>
      </c>
      <c r="BP3150" s="54" t="str">
        <f t="shared" si="697"/>
        <v>ne</v>
      </c>
      <c r="BQ3150" s="54" t="str">
        <f t="shared" si="698"/>
        <v>ne</v>
      </c>
      <c r="BR3150" s="54" t="str">
        <f t="shared" si="699"/>
        <v>ne</v>
      </c>
      <c r="BS3150" s="54" t="str">
        <f t="shared" si="690"/>
        <v>ne</v>
      </c>
    </row>
    <row r="3151" spans="2:71" x14ac:dyDescent="0.2">
      <c r="B3151" s="54" t="e">
        <f>VLOOKUP(E3151,'VPS1'!$J$10:$J$29,1,FALSE)</f>
        <v>#N/A</v>
      </c>
      <c r="C3151" s="131" t="str">
        <f t="shared" si="691"/>
        <v/>
      </c>
      <c r="D3151" s="132"/>
      <c r="E3151" s="132"/>
      <c r="F3151" s="55"/>
      <c r="G3151" s="132"/>
      <c r="H3151" s="132"/>
      <c r="I3151" s="132"/>
      <c r="J3151" s="132"/>
      <c r="K3151" s="132"/>
      <c r="L3151" s="133"/>
      <c r="M3151" s="134"/>
      <c r="N3151" s="132"/>
      <c r="O3151" s="132"/>
      <c r="P3151" s="134" t="str">
        <f t="shared" si="692"/>
        <v>nepildyti</v>
      </c>
      <c r="Q3151" s="135" t="str">
        <f t="shared" si="69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86"/>
        <v>0</v>
      </c>
      <c r="BH3151" s="54">
        <f t="shared" si="693"/>
        <v>0</v>
      </c>
      <c r="BI3151" s="54">
        <f t="shared" si="688"/>
        <v>0</v>
      </c>
      <c r="BJ3151" s="54">
        <f t="shared" si="687"/>
        <v>0</v>
      </c>
      <c r="BK3151" s="54">
        <f t="shared" si="689"/>
        <v>0</v>
      </c>
      <c r="BL3151" s="54">
        <f t="shared" si="694"/>
        <v>0</v>
      </c>
      <c r="BM3151" s="54">
        <f t="shared" si="695"/>
        <v>0</v>
      </c>
      <c r="BN3151" s="54" t="str">
        <f t="shared" si="696"/>
        <v>ne</v>
      </c>
      <c r="BO3151" s="54" t="str">
        <f t="shared" si="697"/>
        <v>ne</v>
      </c>
      <c r="BP3151" s="54" t="str">
        <f t="shared" si="697"/>
        <v>ne</v>
      </c>
      <c r="BQ3151" s="54" t="str">
        <f t="shared" si="698"/>
        <v>ne</v>
      </c>
      <c r="BR3151" s="54" t="str">
        <f t="shared" si="699"/>
        <v>ne</v>
      </c>
      <c r="BS3151" s="54" t="str">
        <f t="shared" si="690"/>
        <v>ne</v>
      </c>
    </row>
    <row r="3152" spans="2:71" x14ac:dyDescent="0.2">
      <c r="B3152" s="54" t="e">
        <f>VLOOKUP(E3152,'VPS1'!$J$10:$J$29,1,FALSE)</f>
        <v>#N/A</v>
      </c>
      <c r="C3152" s="131" t="str">
        <f t="shared" si="691"/>
        <v/>
      </c>
      <c r="D3152" s="132"/>
      <c r="E3152" s="132"/>
      <c r="F3152" s="55"/>
      <c r="G3152" s="132"/>
      <c r="H3152" s="132"/>
      <c r="I3152" s="132"/>
      <c r="J3152" s="132"/>
      <c r="K3152" s="132"/>
      <c r="L3152" s="133"/>
      <c r="M3152" s="134"/>
      <c r="N3152" s="132"/>
      <c r="O3152" s="132"/>
      <c r="P3152" s="134" t="str">
        <f t="shared" si="692"/>
        <v>nepildyti</v>
      </c>
      <c r="Q3152" s="135" t="str">
        <f t="shared" si="69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86"/>
        <v>0</v>
      </c>
      <c r="BH3152" s="54">
        <f t="shared" si="693"/>
        <v>0</v>
      </c>
      <c r="BI3152" s="54">
        <f t="shared" si="688"/>
        <v>0</v>
      </c>
      <c r="BJ3152" s="54">
        <f t="shared" si="687"/>
        <v>0</v>
      </c>
      <c r="BK3152" s="54">
        <f t="shared" si="689"/>
        <v>0</v>
      </c>
      <c r="BL3152" s="54">
        <f t="shared" si="694"/>
        <v>0</v>
      </c>
      <c r="BM3152" s="54">
        <f t="shared" si="695"/>
        <v>0</v>
      </c>
      <c r="BN3152" s="54" t="str">
        <f t="shared" si="696"/>
        <v>ne</v>
      </c>
      <c r="BO3152" s="54" t="str">
        <f t="shared" si="697"/>
        <v>ne</v>
      </c>
      <c r="BP3152" s="54" t="str">
        <f t="shared" si="697"/>
        <v>ne</v>
      </c>
      <c r="BQ3152" s="54" t="str">
        <f t="shared" si="698"/>
        <v>ne</v>
      </c>
      <c r="BR3152" s="54" t="str">
        <f t="shared" si="699"/>
        <v>ne</v>
      </c>
      <c r="BS3152" s="54" t="str">
        <f t="shared" si="690"/>
        <v>ne</v>
      </c>
    </row>
    <row r="3153" spans="2:71" x14ac:dyDescent="0.2">
      <c r="B3153" s="54" t="e">
        <f>VLOOKUP(E3153,'VPS1'!$J$10:$J$29,1,FALSE)</f>
        <v>#N/A</v>
      </c>
      <c r="C3153" s="131" t="str">
        <f t="shared" si="691"/>
        <v/>
      </c>
      <c r="D3153" s="132"/>
      <c r="E3153" s="132"/>
      <c r="F3153" s="55"/>
      <c r="G3153" s="132"/>
      <c r="H3153" s="132"/>
      <c r="I3153" s="132"/>
      <c r="J3153" s="132"/>
      <c r="K3153" s="132"/>
      <c r="L3153" s="133"/>
      <c r="M3153" s="134"/>
      <c r="N3153" s="132"/>
      <c r="O3153" s="132"/>
      <c r="P3153" s="134" t="str">
        <f t="shared" si="692"/>
        <v>nepildyti</v>
      </c>
      <c r="Q3153" s="135" t="str">
        <f t="shared" si="69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86"/>
        <v>0</v>
      </c>
      <c r="BH3153" s="54">
        <f t="shared" si="693"/>
        <v>0</v>
      </c>
      <c r="BI3153" s="54">
        <f t="shared" si="688"/>
        <v>0</v>
      </c>
      <c r="BJ3153" s="54">
        <f t="shared" si="687"/>
        <v>0</v>
      </c>
      <c r="BK3153" s="54">
        <f t="shared" si="689"/>
        <v>0</v>
      </c>
      <c r="BL3153" s="54">
        <f t="shared" si="694"/>
        <v>0</v>
      </c>
      <c r="BM3153" s="54">
        <f t="shared" si="695"/>
        <v>0</v>
      </c>
      <c r="BN3153" s="54" t="str">
        <f t="shared" si="696"/>
        <v>ne</v>
      </c>
      <c r="BO3153" s="54" t="str">
        <f t="shared" si="697"/>
        <v>ne</v>
      </c>
      <c r="BP3153" s="54" t="str">
        <f t="shared" si="697"/>
        <v>ne</v>
      </c>
      <c r="BQ3153" s="54" t="str">
        <f t="shared" si="698"/>
        <v>ne</v>
      </c>
      <c r="BR3153" s="54" t="str">
        <f t="shared" si="699"/>
        <v>ne</v>
      </c>
      <c r="BS3153" s="54" t="str">
        <f t="shared" si="690"/>
        <v>ne</v>
      </c>
    </row>
    <row r="3154" spans="2:71" x14ac:dyDescent="0.2">
      <c r="B3154" s="54" t="e">
        <f>VLOOKUP(E3154,'VPS1'!$J$10:$J$29,1,FALSE)</f>
        <v>#N/A</v>
      </c>
      <c r="C3154" s="131" t="str">
        <f t="shared" si="691"/>
        <v/>
      </c>
      <c r="D3154" s="132"/>
      <c r="E3154" s="132"/>
      <c r="F3154" s="55"/>
      <c r="G3154" s="132"/>
      <c r="H3154" s="132"/>
      <c r="I3154" s="132"/>
      <c r="J3154" s="132"/>
      <c r="K3154" s="132"/>
      <c r="L3154" s="133"/>
      <c r="M3154" s="134"/>
      <c r="N3154" s="132"/>
      <c r="O3154" s="132"/>
      <c r="P3154" s="134" t="str">
        <f t="shared" si="692"/>
        <v>nepildyti</v>
      </c>
      <c r="Q3154" s="135" t="str">
        <f t="shared" si="69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si="686"/>
        <v>0</v>
      </c>
      <c r="BH3154" s="54">
        <f t="shared" si="693"/>
        <v>0</v>
      </c>
      <c r="BI3154" s="54">
        <f t="shared" si="688"/>
        <v>0</v>
      </c>
      <c r="BJ3154" s="54">
        <f t="shared" si="687"/>
        <v>0</v>
      </c>
      <c r="BK3154" s="54">
        <f t="shared" si="689"/>
        <v>0</v>
      </c>
      <c r="BL3154" s="54">
        <f t="shared" si="694"/>
        <v>0</v>
      </c>
      <c r="BM3154" s="54">
        <f t="shared" si="695"/>
        <v>0</v>
      </c>
      <c r="BN3154" s="54" t="str">
        <f t="shared" si="696"/>
        <v>ne</v>
      </c>
      <c r="BO3154" s="54" t="str">
        <f t="shared" si="697"/>
        <v>ne</v>
      </c>
      <c r="BP3154" s="54" t="str">
        <f t="shared" si="697"/>
        <v>ne</v>
      </c>
      <c r="BQ3154" s="54" t="str">
        <f t="shared" si="698"/>
        <v>ne</v>
      </c>
      <c r="BR3154" s="54" t="str">
        <f t="shared" si="699"/>
        <v>ne</v>
      </c>
      <c r="BS3154" s="54" t="str">
        <f t="shared" si="690"/>
        <v>ne</v>
      </c>
    </row>
    <row r="3155" spans="2:71" x14ac:dyDescent="0.2">
      <c r="B3155" s="54" t="e">
        <f>VLOOKUP(E3155,'VPS1'!$J$10:$J$29,1,FALSE)</f>
        <v>#N/A</v>
      </c>
      <c r="C3155" s="131" t="str">
        <f t="shared" si="691"/>
        <v/>
      </c>
      <c r="D3155" s="132"/>
      <c r="E3155" s="132"/>
      <c r="F3155" s="55"/>
      <c r="G3155" s="132"/>
      <c r="H3155" s="132"/>
      <c r="I3155" s="132"/>
      <c r="J3155" s="132"/>
      <c r="K3155" s="132"/>
      <c r="L3155" s="133"/>
      <c r="M3155" s="134"/>
      <c r="N3155" s="132"/>
      <c r="O3155" s="132"/>
      <c r="P3155" s="134" t="str">
        <f t="shared" si="692"/>
        <v>nepildyti</v>
      </c>
      <c r="Q3155" s="135" t="str">
        <f t="shared" si="69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686"/>
        <v>0</v>
      </c>
      <c r="BH3155" s="54">
        <f t="shared" si="693"/>
        <v>0</v>
      </c>
      <c r="BI3155" s="54">
        <f t="shared" si="688"/>
        <v>0</v>
      </c>
      <c r="BJ3155" s="54">
        <f t="shared" si="687"/>
        <v>0</v>
      </c>
      <c r="BK3155" s="54">
        <f t="shared" si="689"/>
        <v>0</v>
      </c>
      <c r="BL3155" s="54">
        <f t="shared" si="694"/>
        <v>0</v>
      </c>
      <c r="BM3155" s="54">
        <f t="shared" si="695"/>
        <v>0</v>
      </c>
      <c r="BN3155" s="54" t="str">
        <f t="shared" si="696"/>
        <v>ne</v>
      </c>
      <c r="BO3155" s="54" t="str">
        <f t="shared" si="697"/>
        <v>ne</v>
      </c>
      <c r="BP3155" s="54" t="str">
        <f t="shared" si="697"/>
        <v>ne</v>
      </c>
      <c r="BQ3155" s="54" t="str">
        <f t="shared" si="698"/>
        <v>ne</v>
      </c>
      <c r="BR3155" s="54" t="str">
        <f t="shared" si="699"/>
        <v>ne</v>
      </c>
      <c r="BS3155" s="54" t="str">
        <f t="shared" si="690"/>
        <v>ne</v>
      </c>
    </row>
    <row r="3156" spans="2:71" x14ac:dyDescent="0.2">
      <c r="B3156" s="54" t="e">
        <f>VLOOKUP(E3156,'VPS1'!$J$10:$J$29,1,FALSE)</f>
        <v>#N/A</v>
      </c>
      <c r="C3156" s="131" t="str">
        <f t="shared" si="691"/>
        <v/>
      </c>
      <c r="D3156" s="132"/>
      <c r="E3156" s="132"/>
      <c r="F3156" s="55"/>
      <c r="G3156" s="132"/>
      <c r="H3156" s="132"/>
      <c r="I3156" s="132"/>
      <c r="J3156" s="132"/>
      <c r="K3156" s="132"/>
      <c r="L3156" s="133"/>
      <c r="M3156" s="134"/>
      <c r="N3156" s="132"/>
      <c r="O3156" s="132"/>
      <c r="P3156" s="134" t="str">
        <f t="shared" si="692"/>
        <v>nepildyti</v>
      </c>
      <c r="Q3156" s="135" t="str">
        <f t="shared" si="69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686"/>
        <v>0</v>
      </c>
      <c r="BH3156" s="54">
        <f t="shared" si="693"/>
        <v>0</v>
      </c>
      <c r="BI3156" s="54">
        <f t="shared" si="688"/>
        <v>0</v>
      </c>
      <c r="BJ3156" s="54">
        <f t="shared" si="687"/>
        <v>0</v>
      </c>
      <c r="BK3156" s="54">
        <f t="shared" si="689"/>
        <v>0</v>
      </c>
      <c r="BL3156" s="54">
        <f t="shared" si="694"/>
        <v>0</v>
      </c>
      <c r="BM3156" s="54">
        <f t="shared" si="695"/>
        <v>0</v>
      </c>
      <c r="BN3156" s="54" t="str">
        <f t="shared" si="696"/>
        <v>ne</v>
      </c>
      <c r="BO3156" s="54" t="str">
        <f t="shared" si="697"/>
        <v>ne</v>
      </c>
      <c r="BP3156" s="54" t="str">
        <f t="shared" si="697"/>
        <v>ne</v>
      </c>
      <c r="BQ3156" s="54" t="str">
        <f t="shared" si="698"/>
        <v>ne</v>
      </c>
      <c r="BR3156" s="54" t="str">
        <f t="shared" si="699"/>
        <v>ne</v>
      </c>
      <c r="BS3156" s="54" t="str">
        <f t="shared" si="690"/>
        <v>ne</v>
      </c>
    </row>
    <row r="3157" spans="2:71" x14ac:dyDescent="0.2">
      <c r="B3157" s="54" t="e">
        <f>VLOOKUP(E3157,'VPS1'!$J$10:$J$29,1,FALSE)</f>
        <v>#N/A</v>
      </c>
      <c r="C3157" s="131" t="str">
        <f t="shared" si="691"/>
        <v/>
      </c>
      <c r="D3157" s="132"/>
      <c r="E3157" s="132"/>
      <c r="F3157" s="55"/>
      <c r="G3157" s="132"/>
      <c r="H3157" s="132"/>
      <c r="I3157" s="132"/>
      <c r="J3157" s="132"/>
      <c r="K3157" s="132"/>
      <c r="L3157" s="133"/>
      <c r="M3157" s="134"/>
      <c r="N3157" s="132"/>
      <c r="O3157" s="132"/>
      <c r="P3157" s="134" t="str">
        <f t="shared" si="692"/>
        <v>nepildyti</v>
      </c>
      <c r="Q3157" s="135" t="str">
        <f t="shared" si="69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686"/>
        <v>0</v>
      </c>
      <c r="BH3157" s="54">
        <f t="shared" si="693"/>
        <v>0</v>
      </c>
      <c r="BI3157" s="54">
        <f t="shared" si="688"/>
        <v>0</v>
      </c>
      <c r="BJ3157" s="54">
        <f t="shared" si="687"/>
        <v>0</v>
      </c>
      <c r="BK3157" s="54">
        <f t="shared" si="689"/>
        <v>0</v>
      </c>
      <c r="BL3157" s="54">
        <f t="shared" si="694"/>
        <v>0</v>
      </c>
      <c r="BM3157" s="54">
        <f t="shared" si="695"/>
        <v>0</v>
      </c>
      <c r="BN3157" s="54" t="str">
        <f t="shared" si="696"/>
        <v>ne</v>
      </c>
      <c r="BO3157" s="54" t="str">
        <f t="shared" si="697"/>
        <v>ne</v>
      </c>
      <c r="BP3157" s="54" t="str">
        <f t="shared" si="697"/>
        <v>ne</v>
      </c>
      <c r="BQ3157" s="54" t="str">
        <f t="shared" si="698"/>
        <v>ne</v>
      </c>
      <c r="BR3157" s="54" t="str">
        <f t="shared" si="699"/>
        <v>ne</v>
      </c>
      <c r="BS3157" s="54" t="str">
        <f t="shared" si="690"/>
        <v>ne</v>
      </c>
    </row>
    <row r="3158" spans="2:71" x14ac:dyDescent="0.2">
      <c r="B3158" s="54" t="e">
        <f>VLOOKUP(E3158,'VPS1'!$J$10:$J$29,1,FALSE)</f>
        <v>#N/A</v>
      </c>
      <c r="C3158" s="131" t="str">
        <f t="shared" si="691"/>
        <v/>
      </c>
      <c r="D3158" s="132"/>
      <c r="E3158" s="132"/>
      <c r="F3158" s="55"/>
      <c r="G3158" s="132"/>
      <c r="H3158" s="132"/>
      <c r="I3158" s="132"/>
      <c r="J3158" s="132"/>
      <c r="K3158" s="132"/>
      <c r="L3158" s="133"/>
      <c r="M3158" s="134"/>
      <c r="N3158" s="132"/>
      <c r="O3158" s="132"/>
      <c r="P3158" s="134" t="str">
        <f t="shared" si="692"/>
        <v>nepildyti</v>
      </c>
      <c r="Q3158" s="135" t="str">
        <f t="shared" si="69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ref="BG3158:BG3221" si="700">IF($F3158&gt;0,YEAR($F3158),)</f>
        <v>0</v>
      </c>
      <c r="BH3158" s="54">
        <f t="shared" si="693"/>
        <v>0</v>
      </c>
      <c r="BI3158" s="54">
        <f t="shared" si="688"/>
        <v>0</v>
      </c>
      <c r="BJ3158" s="54">
        <f t="shared" ref="BJ3158:BJ3221" si="701">IF($AI3158&gt;0,YEAR($AI3158),)</f>
        <v>0</v>
      </c>
      <c r="BK3158" s="54">
        <f t="shared" si="689"/>
        <v>0</v>
      </c>
      <c r="BL3158" s="54">
        <f t="shared" si="694"/>
        <v>0</v>
      </c>
      <c r="BM3158" s="54">
        <f t="shared" si="695"/>
        <v>0</v>
      </c>
      <c r="BN3158" s="54" t="str">
        <f t="shared" si="696"/>
        <v>ne</v>
      </c>
      <c r="BO3158" s="54" t="str">
        <f t="shared" si="697"/>
        <v>ne</v>
      </c>
      <c r="BP3158" s="54" t="str">
        <f t="shared" si="697"/>
        <v>ne</v>
      </c>
      <c r="BQ3158" s="54" t="str">
        <f t="shared" si="698"/>
        <v>ne</v>
      </c>
      <c r="BR3158" s="54" t="str">
        <f t="shared" si="699"/>
        <v>ne</v>
      </c>
      <c r="BS3158" s="54" t="str">
        <f t="shared" si="690"/>
        <v>ne</v>
      </c>
    </row>
    <row r="3159" spans="2:71" x14ac:dyDescent="0.2">
      <c r="B3159" s="54" t="e">
        <f>VLOOKUP(E3159,'VPS1'!$J$10:$J$29,1,FALSE)</f>
        <v>#N/A</v>
      </c>
      <c r="C3159" s="131" t="str">
        <f t="shared" si="691"/>
        <v/>
      </c>
      <c r="D3159" s="132"/>
      <c r="E3159" s="132"/>
      <c r="F3159" s="55"/>
      <c r="G3159" s="132"/>
      <c r="H3159" s="132"/>
      <c r="I3159" s="132"/>
      <c r="J3159" s="132"/>
      <c r="K3159" s="132"/>
      <c r="L3159" s="133"/>
      <c r="M3159" s="134"/>
      <c r="N3159" s="132"/>
      <c r="O3159" s="132"/>
      <c r="P3159" s="134" t="str">
        <f t="shared" si="692"/>
        <v>nepildyti</v>
      </c>
      <c r="Q3159" s="135" t="str">
        <f t="shared" si="69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si="700"/>
        <v>0</v>
      </c>
      <c r="BH3159" s="54">
        <f t="shared" si="693"/>
        <v>0</v>
      </c>
      <c r="BI3159" s="54">
        <f t="shared" si="688"/>
        <v>0</v>
      </c>
      <c r="BJ3159" s="54">
        <f t="shared" si="701"/>
        <v>0</v>
      </c>
      <c r="BK3159" s="54">
        <f t="shared" si="689"/>
        <v>0</v>
      </c>
      <c r="BL3159" s="54">
        <f t="shared" si="694"/>
        <v>0</v>
      </c>
      <c r="BM3159" s="54">
        <f t="shared" si="695"/>
        <v>0</v>
      </c>
      <c r="BN3159" s="54" t="str">
        <f t="shared" si="696"/>
        <v>ne</v>
      </c>
      <c r="BO3159" s="54" t="str">
        <f t="shared" si="697"/>
        <v>ne</v>
      </c>
      <c r="BP3159" s="54" t="str">
        <f t="shared" si="697"/>
        <v>ne</v>
      </c>
      <c r="BQ3159" s="54" t="str">
        <f t="shared" si="698"/>
        <v>ne</v>
      </c>
      <c r="BR3159" s="54" t="str">
        <f t="shared" si="699"/>
        <v>ne</v>
      </c>
      <c r="BS3159" s="54" t="str">
        <f t="shared" si="690"/>
        <v>ne</v>
      </c>
    </row>
    <row r="3160" spans="2:71" x14ac:dyDescent="0.2">
      <c r="B3160" s="54" t="e">
        <f>VLOOKUP(E3160,'VPS1'!$J$10:$J$29,1,FALSE)</f>
        <v>#N/A</v>
      </c>
      <c r="C3160" s="131" t="str">
        <f t="shared" si="691"/>
        <v/>
      </c>
      <c r="D3160" s="132"/>
      <c r="E3160" s="132"/>
      <c r="F3160" s="55"/>
      <c r="G3160" s="132"/>
      <c r="H3160" s="132"/>
      <c r="I3160" s="132"/>
      <c r="J3160" s="132"/>
      <c r="K3160" s="132"/>
      <c r="L3160" s="133"/>
      <c r="M3160" s="134"/>
      <c r="N3160" s="132"/>
      <c r="O3160" s="132"/>
      <c r="P3160" s="134" t="str">
        <f t="shared" si="692"/>
        <v>nepildyti</v>
      </c>
      <c r="Q3160" s="135" t="str">
        <f t="shared" si="69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00"/>
        <v>0</v>
      </c>
      <c r="BH3160" s="54">
        <f t="shared" si="693"/>
        <v>0</v>
      </c>
      <c r="BI3160" s="54">
        <f t="shared" si="688"/>
        <v>0</v>
      </c>
      <c r="BJ3160" s="54">
        <f t="shared" si="701"/>
        <v>0</v>
      </c>
      <c r="BK3160" s="54">
        <f t="shared" si="689"/>
        <v>0</v>
      </c>
      <c r="BL3160" s="54">
        <f t="shared" si="694"/>
        <v>0</v>
      </c>
      <c r="BM3160" s="54">
        <f t="shared" si="695"/>
        <v>0</v>
      </c>
      <c r="BN3160" s="54" t="str">
        <f t="shared" si="696"/>
        <v>ne</v>
      </c>
      <c r="BO3160" s="54" t="str">
        <f t="shared" si="697"/>
        <v>ne</v>
      </c>
      <c r="BP3160" s="54" t="str">
        <f t="shared" si="697"/>
        <v>ne</v>
      </c>
      <c r="BQ3160" s="54" t="str">
        <f t="shared" si="698"/>
        <v>ne</v>
      </c>
      <c r="BR3160" s="54" t="str">
        <f t="shared" si="699"/>
        <v>ne</v>
      </c>
      <c r="BS3160" s="54" t="str">
        <f t="shared" si="690"/>
        <v>ne</v>
      </c>
    </row>
    <row r="3161" spans="2:71" x14ac:dyDescent="0.2">
      <c r="B3161" s="54" t="e">
        <f>VLOOKUP(E3161,'VPS1'!$J$10:$J$29,1,FALSE)</f>
        <v>#N/A</v>
      </c>
      <c r="C3161" s="131" t="str">
        <f t="shared" si="691"/>
        <v/>
      </c>
      <c r="D3161" s="132"/>
      <c r="E3161" s="132"/>
      <c r="F3161" s="55"/>
      <c r="G3161" s="132"/>
      <c r="H3161" s="132"/>
      <c r="I3161" s="132"/>
      <c r="J3161" s="132"/>
      <c r="K3161" s="132"/>
      <c r="L3161" s="133"/>
      <c r="M3161" s="134"/>
      <c r="N3161" s="132"/>
      <c r="O3161" s="132"/>
      <c r="P3161" s="134" t="str">
        <f t="shared" si="692"/>
        <v>nepildyti</v>
      </c>
      <c r="Q3161" s="135" t="str">
        <f t="shared" si="69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00"/>
        <v>0</v>
      </c>
      <c r="BH3161" s="54">
        <f t="shared" si="693"/>
        <v>0</v>
      </c>
      <c r="BI3161" s="54">
        <f t="shared" si="688"/>
        <v>0</v>
      </c>
      <c r="BJ3161" s="54">
        <f t="shared" si="701"/>
        <v>0</v>
      </c>
      <c r="BK3161" s="54">
        <f t="shared" si="689"/>
        <v>0</v>
      </c>
      <c r="BL3161" s="54">
        <f t="shared" si="694"/>
        <v>0</v>
      </c>
      <c r="BM3161" s="54">
        <f t="shared" si="695"/>
        <v>0</v>
      </c>
      <c r="BN3161" s="54" t="str">
        <f t="shared" si="696"/>
        <v>ne</v>
      </c>
      <c r="BO3161" s="54" t="str">
        <f t="shared" si="697"/>
        <v>ne</v>
      </c>
      <c r="BP3161" s="54" t="str">
        <f t="shared" si="697"/>
        <v>ne</v>
      </c>
      <c r="BQ3161" s="54" t="str">
        <f t="shared" si="698"/>
        <v>ne</v>
      </c>
      <c r="BR3161" s="54" t="str">
        <f t="shared" si="699"/>
        <v>ne</v>
      </c>
      <c r="BS3161" s="54" t="str">
        <f t="shared" si="690"/>
        <v>ne</v>
      </c>
    </row>
    <row r="3162" spans="2:71" x14ac:dyDescent="0.2">
      <c r="B3162" s="54" t="e">
        <f>VLOOKUP(E3162,'VPS1'!$J$10:$J$29,1,FALSE)</f>
        <v>#N/A</v>
      </c>
      <c r="C3162" s="131" t="str">
        <f t="shared" si="691"/>
        <v/>
      </c>
      <c r="D3162" s="132"/>
      <c r="E3162" s="132"/>
      <c r="F3162" s="55"/>
      <c r="G3162" s="132"/>
      <c r="H3162" s="132"/>
      <c r="I3162" s="132"/>
      <c r="J3162" s="132"/>
      <c r="K3162" s="132"/>
      <c r="L3162" s="133"/>
      <c r="M3162" s="134"/>
      <c r="N3162" s="132"/>
      <c r="O3162" s="132"/>
      <c r="P3162" s="134" t="str">
        <f t="shared" si="692"/>
        <v>nepildyti</v>
      </c>
      <c r="Q3162" s="135" t="str">
        <f t="shared" si="69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00"/>
        <v>0</v>
      </c>
      <c r="BH3162" s="54">
        <f t="shared" si="693"/>
        <v>0</v>
      </c>
      <c r="BI3162" s="54">
        <f t="shared" si="688"/>
        <v>0</v>
      </c>
      <c r="BJ3162" s="54">
        <f t="shared" si="701"/>
        <v>0</v>
      </c>
      <c r="BK3162" s="54">
        <f t="shared" si="689"/>
        <v>0</v>
      </c>
      <c r="BL3162" s="54">
        <f t="shared" si="694"/>
        <v>0</v>
      </c>
      <c r="BM3162" s="54">
        <f t="shared" si="695"/>
        <v>0</v>
      </c>
      <c r="BN3162" s="54" t="str">
        <f t="shared" si="696"/>
        <v>ne</v>
      </c>
      <c r="BO3162" s="54" t="str">
        <f t="shared" si="697"/>
        <v>ne</v>
      </c>
      <c r="BP3162" s="54" t="str">
        <f t="shared" si="697"/>
        <v>ne</v>
      </c>
      <c r="BQ3162" s="54" t="str">
        <f t="shared" si="698"/>
        <v>ne</v>
      </c>
      <c r="BR3162" s="54" t="str">
        <f t="shared" si="699"/>
        <v>ne</v>
      </c>
      <c r="BS3162" s="54" t="str">
        <f t="shared" si="690"/>
        <v>ne</v>
      </c>
    </row>
    <row r="3163" spans="2:71" x14ac:dyDescent="0.2">
      <c r="B3163" s="54" t="e">
        <f>VLOOKUP(E3163,'VPS1'!$J$10:$J$29,1,FALSE)</f>
        <v>#N/A</v>
      </c>
      <c r="C3163" s="131" t="str">
        <f t="shared" si="691"/>
        <v/>
      </c>
      <c r="D3163" s="132"/>
      <c r="E3163" s="132"/>
      <c r="F3163" s="55"/>
      <c r="G3163" s="132"/>
      <c r="H3163" s="132"/>
      <c r="I3163" s="132"/>
      <c r="J3163" s="132"/>
      <c r="K3163" s="132"/>
      <c r="L3163" s="133"/>
      <c r="M3163" s="134"/>
      <c r="N3163" s="132"/>
      <c r="O3163" s="132"/>
      <c r="P3163" s="134" t="str">
        <f t="shared" si="692"/>
        <v>nepildyti</v>
      </c>
      <c r="Q3163" s="135" t="str">
        <f t="shared" si="69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00"/>
        <v>0</v>
      </c>
      <c r="BH3163" s="54">
        <f t="shared" si="693"/>
        <v>0</v>
      </c>
      <c r="BI3163" s="54">
        <f t="shared" si="688"/>
        <v>0</v>
      </c>
      <c r="BJ3163" s="54">
        <f t="shared" si="701"/>
        <v>0</v>
      </c>
      <c r="BK3163" s="54">
        <f t="shared" si="689"/>
        <v>0</v>
      </c>
      <c r="BL3163" s="54">
        <f t="shared" si="694"/>
        <v>0</v>
      </c>
      <c r="BM3163" s="54">
        <f t="shared" si="695"/>
        <v>0</v>
      </c>
      <c r="BN3163" s="54" t="str">
        <f t="shared" si="696"/>
        <v>ne</v>
      </c>
      <c r="BO3163" s="54" t="str">
        <f t="shared" si="697"/>
        <v>ne</v>
      </c>
      <c r="BP3163" s="54" t="str">
        <f t="shared" si="697"/>
        <v>ne</v>
      </c>
      <c r="BQ3163" s="54" t="str">
        <f t="shared" si="698"/>
        <v>ne</v>
      </c>
      <c r="BR3163" s="54" t="str">
        <f t="shared" si="699"/>
        <v>ne</v>
      </c>
      <c r="BS3163" s="54" t="str">
        <f t="shared" si="690"/>
        <v>ne</v>
      </c>
    </row>
    <row r="3164" spans="2:71" x14ac:dyDescent="0.2">
      <c r="B3164" s="54" t="e">
        <f>VLOOKUP(E3164,'VPS1'!$J$10:$J$29,1,FALSE)</f>
        <v>#N/A</v>
      </c>
      <c r="C3164" s="131" t="str">
        <f t="shared" si="691"/>
        <v/>
      </c>
      <c r="D3164" s="132"/>
      <c r="E3164" s="132"/>
      <c r="F3164" s="55"/>
      <c r="G3164" s="132"/>
      <c r="H3164" s="132"/>
      <c r="I3164" s="132"/>
      <c r="J3164" s="132"/>
      <c r="K3164" s="132"/>
      <c r="L3164" s="133"/>
      <c r="M3164" s="134"/>
      <c r="N3164" s="132"/>
      <c r="O3164" s="132"/>
      <c r="P3164" s="134" t="str">
        <f t="shared" si="692"/>
        <v>nepildyti</v>
      </c>
      <c r="Q3164" s="135" t="str">
        <f t="shared" si="69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00"/>
        <v>0</v>
      </c>
      <c r="BH3164" s="54">
        <f t="shared" si="693"/>
        <v>0</v>
      </c>
      <c r="BI3164" s="54">
        <f t="shared" si="688"/>
        <v>0</v>
      </c>
      <c r="BJ3164" s="54">
        <f t="shared" si="701"/>
        <v>0</v>
      </c>
      <c r="BK3164" s="54">
        <f t="shared" si="689"/>
        <v>0</v>
      </c>
      <c r="BL3164" s="54">
        <f t="shared" si="694"/>
        <v>0</v>
      </c>
      <c r="BM3164" s="54">
        <f t="shared" si="695"/>
        <v>0</v>
      </c>
      <c r="BN3164" s="54" t="str">
        <f t="shared" si="696"/>
        <v>ne</v>
      </c>
      <c r="BO3164" s="54" t="str">
        <f t="shared" si="697"/>
        <v>ne</v>
      </c>
      <c r="BP3164" s="54" t="str">
        <f t="shared" si="697"/>
        <v>ne</v>
      </c>
      <c r="BQ3164" s="54" t="str">
        <f t="shared" si="698"/>
        <v>ne</v>
      </c>
      <c r="BR3164" s="54" t="str">
        <f t="shared" si="699"/>
        <v>ne</v>
      </c>
      <c r="BS3164" s="54" t="str">
        <f t="shared" si="690"/>
        <v>ne</v>
      </c>
    </row>
    <row r="3165" spans="2:71" x14ac:dyDescent="0.2">
      <c r="B3165" s="54" t="e">
        <f>VLOOKUP(E3165,'VPS1'!$J$10:$J$29,1,FALSE)</f>
        <v>#N/A</v>
      </c>
      <c r="C3165" s="131" t="str">
        <f t="shared" si="691"/>
        <v/>
      </c>
      <c r="D3165" s="132"/>
      <c r="E3165" s="132"/>
      <c r="F3165" s="55"/>
      <c r="G3165" s="132"/>
      <c r="H3165" s="132"/>
      <c r="I3165" s="132"/>
      <c r="J3165" s="132"/>
      <c r="K3165" s="132"/>
      <c r="L3165" s="133"/>
      <c r="M3165" s="134"/>
      <c r="N3165" s="132"/>
      <c r="O3165" s="132"/>
      <c r="P3165" s="134" t="str">
        <f t="shared" si="692"/>
        <v>nepildyti</v>
      </c>
      <c r="Q3165" s="135" t="str">
        <f t="shared" si="69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00"/>
        <v>0</v>
      </c>
      <c r="BH3165" s="54">
        <f t="shared" si="693"/>
        <v>0</v>
      </c>
      <c r="BI3165" s="54">
        <f t="shared" si="688"/>
        <v>0</v>
      </c>
      <c r="BJ3165" s="54">
        <f t="shared" si="701"/>
        <v>0</v>
      </c>
      <c r="BK3165" s="54">
        <f t="shared" si="689"/>
        <v>0</v>
      </c>
      <c r="BL3165" s="54">
        <f t="shared" si="694"/>
        <v>0</v>
      </c>
      <c r="BM3165" s="54">
        <f t="shared" si="695"/>
        <v>0</v>
      </c>
      <c r="BN3165" s="54" t="str">
        <f t="shared" si="696"/>
        <v>ne</v>
      </c>
      <c r="BO3165" s="54" t="str">
        <f t="shared" si="697"/>
        <v>ne</v>
      </c>
      <c r="BP3165" s="54" t="str">
        <f t="shared" si="697"/>
        <v>ne</v>
      </c>
      <c r="BQ3165" s="54" t="str">
        <f t="shared" si="698"/>
        <v>ne</v>
      </c>
      <c r="BR3165" s="54" t="str">
        <f t="shared" si="699"/>
        <v>ne</v>
      </c>
      <c r="BS3165" s="54" t="str">
        <f t="shared" si="690"/>
        <v>ne</v>
      </c>
    </row>
    <row r="3166" spans="2:71" x14ac:dyDescent="0.2">
      <c r="B3166" s="54" t="e">
        <f>VLOOKUP(E3166,'VPS1'!$J$10:$J$29,1,FALSE)</f>
        <v>#N/A</v>
      </c>
      <c r="C3166" s="131" t="str">
        <f t="shared" si="691"/>
        <v/>
      </c>
      <c r="D3166" s="132"/>
      <c r="E3166" s="132"/>
      <c r="F3166" s="55"/>
      <c r="G3166" s="132"/>
      <c r="H3166" s="132"/>
      <c r="I3166" s="132"/>
      <c r="J3166" s="132"/>
      <c r="K3166" s="132"/>
      <c r="L3166" s="133"/>
      <c r="M3166" s="134"/>
      <c r="N3166" s="132"/>
      <c r="O3166" s="132"/>
      <c r="P3166" s="134" t="str">
        <f t="shared" si="692"/>
        <v>nepildyti</v>
      </c>
      <c r="Q3166" s="135" t="str">
        <f t="shared" si="69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00"/>
        <v>0</v>
      </c>
      <c r="BH3166" s="54">
        <f t="shared" si="693"/>
        <v>0</v>
      </c>
      <c r="BI3166" s="54">
        <f t="shared" si="688"/>
        <v>0</v>
      </c>
      <c r="BJ3166" s="54">
        <f t="shared" si="701"/>
        <v>0</v>
      </c>
      <c r="BK3166" s="54">
        <f t="shared" si="689"/>
        <v>0</v>
      </c>
      <c r="BL3166" s="54">
        <f t="shared" si="694"/>
        <v>0</v>
      </c>
      <c r="BM3166" s="54">
        <f t="shared" si="695"/>
        <v>0</v>
      </c>
      <c r="BN3166" s="54" t="str">
        <f t="shared" si="696"/>
        <v>ne</v>
      </c>
      <c r="BO3166" s="54" t="str">
        <f t="shared" si="697"/>
        <v>ne</v>
      </c>
      <c r="BP3166" s="54" t="str">
        <f t="shared" si="697"/>
        <v>ne</v>
      </c>
      <c r="BQ3166" s="54" t="str">
        <f t="shared" si="698"/>
        <v>ne</v>
      </c>
      <c r="BR3166" s="54" t="str">
        <f t="shared" si="699"/>
        <v>ne</v>
      </c>
      <c r="BS3166" s="54" t="str">
        <f t="shared" si="690"/>
        <v>ne</v>
      </c>
    </row>
    <row r="3167" spans="2:71" x14ac:dyDescent="0.2">
      <c r="B3167" s="54" t="e">
        <f>VLOOKUP(E3167,'VPS1'!$J$10:$J$29,1,FALSE)</f>
        <v>#N/A</v>
      </c>
      <c r="C3167" s="131" t="str">
        <f t="shared" si="691"/>
        <v/>
      </c>
      <c r="D3167" s="132"/>
      <c r="E3167" s="132"/>
      <c r="F3167" s="55"/>
      <c r="G3167" s="132"/>
      <c r="H3167" s="132"/>
      <c r="I3167" s="132"/>
      <c r="J3167" s="132"/>
      <c r="K3167" s="132"/>
      <c r="L3167" s="133"/>
      <c r="M3167" s="134"/>
      <c r="N3167" s="132"/>
      <c r="O3167" s="132"/>
      <c r="P3167" s="134" t="str">
        <f t="shared" si="692"/>
        <v>nepildyti</v>
      </c>
      <c r="Q3167" s="135" t="str">
        <f t="shared" si="69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00"/>
        <v>0</v>
      </c>
      <c r="BH3167" s="54">
        <f t="shared" si="693"/>
        <v>0</v>
      </c>
      <c r="BI3167" s="54">
        <f t="shared" si="688"/>
        <v>0</v>
      </c>
      <c r="BJ3167" s="54">
        <f t="shared" si="701"/>
        <v>0</v>
      </c>
      <c r="BK3167" s="54">
        <f t="shared" si="689"/>
        <v>0</v>
      </c>
      <c r="BL3167" s="54">
        <f t="shared" si="694"/>
        <v>0</v>
      </c>
      <c r="BM3167" s="54">
        <f t="shared" si="695"/>
        <v>0</v>
      </c>
      <c r="BN3167" s="54" t="str">
        <f t="shared" si="696"/>
        <v>ne</v>
      </c>
      <c r="BO3167" s="54" t="str">
        <f t="shared" si="697"/>
        <v>ne</v>
      </c>
      <c r="BP3167" s="54" t="str">
        <f t="shared" si="697"/>
        <v>ne</v>
      </c>
      <c r="BQ3167" s="54" t="str">
        <f t="shared" si="698"/>
        <v>ne</v>
      </c>
      <c r="BR3167" s="54" t="str">
        <f t="shared" si="699"/>
        <v>ne</v>
      </c>
      <c r="BS3167" s="54" t="str">
        <f t="shared" si="690"/>
        <v>ne</v>
      </c>
    </row>
    <row r="3168" spans="2:71" x14ac:dyDescent="0.2">
      <c r="B3168" s="54" t="e">
        <f>VLOOKUP(E3168,'VPS1'!$J$10:$J$29,1,FALSE)</f>
        <v>#N/A</v>
      </c>
      <c r="C3168" s="131" t="str">
        <f t="shared" si="691"/>
        <v/>
      </c>
      <c r="D3168" s="132"/>
      <c r="E3168" s="132"/>
      <c r="F3168" s="55"/>
      <c r="G3168" s="132"/>
      <c r="H3168" s="132"/>
      <c r="I3168" s="132"/>
      <c r="J3168" s="132"/>
      <c r="K3168" s="132"/>
      <c r="L3168" s="133"/>
      <c r="M3168" s="134"/>
      <c r="N3168" s="132"/>
      <c r="O3168" s="132"/>
      <c r="P3168" s="134" t="str">
        <f t="shared" si="692"/>
        <v>nepildyti</v>
      </c>
      <c r="Q3168" s="135" t="str">
        <f t="shared" si="69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00"/>
        <v>0</v>
      </c>
      <c r="BH3168" s="54">
        <f t="shared" si="693"/>
        <v>0</v>
      </c>
      <c r="BI3168" s="54">
        <f t="shared" si="688"/>
        <v>0</v>
      </c>
      <c r="BJ3168" s="54">
        <f t="shared" si="701"/>
        <v>0</v>
      </c>
      <c r="BK3168" s="54">
        <f t="shared" si="689"/>
        <v>0</v>
      </c>
      <c r="BL3168" s="54">
        <f t="shared" si="694"/>
        <v>0</v>
      </c>
      <c r="BM3168" s="54">
        <f t="shared" si="695"/>
        <v>0</v>
      </c>
      <c r="BN3168" s="54" t="str">
        <f t="shared" si="696"/>
        <v>ne</v>
      </c>
      <c r="BO3168" s="54" t="str">
        <f t="shared" si="697"/>
        <v>ne</v>
      </c>
      <c r="BP3168" s="54" t="str">
        <f t="shared" si="697"/>
        <v>ne</v>
      </c>
      <c r="BQ3168" s="54" t="str">
        <f t="shared" si="698"/>
        <v>ne</v>
      </c>
      <c r="BR3168" s="54" t="str">
        <f t="shared" si="699"/>
        <v>ne</v>
      </c>
      <c r="BS3168" s="54" t="str">
        <f t="shared" si="690"/>
        <v>ne</v>
      </c>
    </row>
    <row r="3169" spans="2:71" x14ac:dyDescent="0.2">
      <c r="B3169" s="54" t="e">
        <f>VLOOKUP(E3169,'VPS1'!$J$10:$J$29,1,FALSE)</f>
        <v>#N/A</v>
      </c>
      <c r="C3169" s="131" t="str">
        <f t="shared" si="691"/>
        <v/>
      </c>
      <c r="D3169" s="132"/>
      <c r="E3169" s="132"/>
      <c r="F3169" s="55"/>
      <c r="G3169" s="132"/>
      <c r="H3169" s="132"/>
      <c r="I3169" s="132"/>
      <c r="J3169" s="132"/>
      <c r="K3169" s="132"/>
      <c r="L3169" s="133"/>
      <c r="M3169" s="134"/>
      <c r="N3169" s="132"/>
      <c r="O3169" s="132"/>
      <c r="P3169" s="134" t="str">
        <f t="shared" si="692"/>
        <v>nepildyti</v>
      </c>
      <c r="Q3169" s="135" t="str">
        <f t="shared" si="69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00"/>
        <v>0</v>
      </c>
      <c r="BH3169" s="54">
        <f t="shared" si="693"/>
        <v>0</v>
      </c>
      <c r="BI3169" s="54">
        <f t="shared" si="688"/>
        <v>0</v>
      </c>
      <c r="BJ3169" s="54">
        <f t="shared" si="701"/>
        <v>0</v>
      </c>
      <c r="BK3169" s="54">
        <f t="shared" si="689"/>
        <v>0</v>
      </c>
      <c r="BL3169" s="54">
        <f t="shared" si="694"/>
        <v>0</v>
      </c>
      <c r="BM3169" s="54">
        <f t="shared" si="695"/>
        <v>0</v>
      </c>
      <c r="BN3169" s="54" t="str">
        <f t="shared" si="696"/>
        <v>ne</v>
      </c>
      <c r="BO3169" s="54" t="str">
        <f t="shared" si="697"/>
        <v>ne</v>
      </c>
      <c r="BP3169" s="54" t="str">
        <f t="shared" si="697"/>
        <v>ne</v>
      </c>
      <c r="BQ3169" s="54" t="str">
        <f t="shared" si="698"/>
        <v>ne</v>
      </c>
      <c r="BR3169" s="54" t="str">
        <f t="shared" si="699"/>
        <v>ne</v>
      </c>
      <c r="BS3169" s="54" t="str">
        <f t="shared" si="690"/>
        <v>ne</v>
      </c>
    </row>
    <row r="3170" spans="2:71" x14ac:dyDescent="0.2">
      <c r="B3170" s="54" t="e">
        <f>VLOOKUP(E3170,'VPS1'!$J$10:$J$29,1,FALSE)</f>
        <v>#N/A</v>
      </c>
      <c r="C3170" s="131" t="str">
        <f t="shared" si="691"/>
        <v/>
      </c>
      <c r="D3170" s="132"/>
      <c r="E3170" s="132"/>
      <c r="F3170" s="55"/>
      <c r="G3170" s="132"/>
      <c r="H3170" s="132"/>
      <c r="I3170" s="132"/>
      <c r="J3170" s="132"/>
      <c r="K3170" s="132"/>
      <c r="L3170" s="133"/>
      <c r="M3170" s="134"/>
      <c r="N3170" s="132"/>
      <c r="O3170" s="132"/>
      <c r="P3170" s="134" t="str">
        <f t="shared" si="692"/>
        <v>nepildyti</v>
      </c>
      <c r="Q3170" s="135" t="str">
        <f t="shared" si="69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00"/>
        <v>0</v>
      </c>
      <c r="BH3170" s="54">
        <f t="shared" si="693"/>
        <v>0</v>
      </c>
      <c r="BI3170" s="54">
        <f t="shared" si="688"/>
        <v>0</v>
      </c>
      <c r="BJ3170" s="54">
        <f t="shared" si="701"/>
        <v>0</v>
      </c>
      <c r="BK3170" s="54">
        <f t="shared" si="689"/>
        <v>0</v>
      </c>
      <c r="BL3170" s="54">
        <f t="shared" si="694"/>
        <v>0</v>
      </c>
      <c r="BM3170" s="54">
        <f t="shared" si="695"/>
        <v>0</v>
      </c>
      <c r="BN3170" s="54" t="str">
        <f t="shared" si="696"/>
        <v>ne</v>
      </c>
      <c r="BO3170" s="54" t="str">
        <f t="shared" si="697"/>
        <v>ne</v>
      </c>
      <c r="BP3170" s="54" t="str">
        <f t="shared" si="697"/>
        <v>ne</v>
      </c>
      <c r="BQ3170" s="54" t="str">
        <f t="shared" si="698"/>
        <v>ne</v>
      </c>
      <c r="BR3170" s="54" t="str">
        <f t="shared" si="699"/>
        <v>ne</v>
      </c>
      <c r="BS3170" s="54" t="str">
        <f t="shared" si="690"/>
        <v>ne</v>
      </c>
    </row>
    <row r="3171" spans="2:71" x14ac:dyDescent="0.2">
      <c r="B3171" s="54" t="e">
        <f>VLOOKUP(E3171,'VPS1'!$J$10:$J$29,1,FALSE)</f>
        <v>#N/A</v>
      </c>
      <c r="C3171" s="131" t="str">
        <f t="shared" si="691"/>
        <v/>
      </c>
      <c r="D3171" s="132"/>
      <c r="E3171" s="132"/>
      <c r="F3171" s="55"/>
      <c r="G3171" s="132"/>
      <c r="H3171" s="132"/>
      <c r="I3171" s="132"/>
      <c r="J3171" s="132"/>
      <c r="K3171" s="132"/>
      <c r="L3171" s="133"/>
      <c r="M3171" s="134"/>
      <c r="N3171" s="132"/>
      <c r="O3171" s="132"/>
      <c r="P3171" s="134" t="str">
        <f t="shared" si="692"/>
        <v>nepildyti</v>
      </c>
      <c r="Q3171" s="135" t="str">
        <f t="shared" si="69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00"/>
        <v>0</v>
      </c>
      <c r="BH3171" s="54">
        <f t="shared" si="693"/>
        <v>0</v>
      </c>
      <c r="BI3171" s="54">
        <f t="shared" si="688"/>
        <v>0</v>
      </c>
      <c r="BJ3171" s="54">
        <f t="shared" si="701"/>
        <v>0</v>
      </c>
      <c r="BK3171" s="54">
        <f t="shared" si="689"/>
        <v>0</v>
      </c>
      <c r="BL3171" s="54">
        <f t="shared" si="694"/>
        <v>0</v>
      </c>
      <c r="BM3171" s="54">
        <f t="shared" si="695"/>
        <v>0</v>
      </c>
      <c r="BN3171" s="54" t="str">
        <f t="shared" si="696"/>
        <v>ne</v>
      </c>
      <c r="BO3171" s="54" t="str">
        <f t="shared" si="697"/>
        <v>ne</v>
      </c>
      <c r="BP3171" s="54" t="str">
        <f t="shared" si="697"/>
        <v>ne</v>
      </c>
      <c r="BQ3171" s="54" t="str">
        <f t="shared" si="698"/>
        <v>ne</v>
      </c>
      <c r="BR3171" s="54" t="str">
        <f t="shared" si="699"/>
        <v>ne</v>
      </c>
      <c r="BS3171" s="54" t="str">
        <f t="shared" si="690"/>
        <v>ne</v>
      </c>
    </row>
    <row r="3172" spans="2:71" x14ac:dyDescent="0.2">
      <c r="B3172" s="54" t="e">
        <f>VLOOKUP(E3172,'VPS1'!$J$10:$J$29,1,FALSE)</f>
        <v>#N/A</v>
      </c>
      <c r="C3172" s="131" t="str">
        <f t="shared" si="691"/>
        <v/>
      </c>
      <c r="D3172" s="132"/>
      <c r="E3172" s="132"/>
      <c r="F3172" s="55"/>
      <c r="G3172" s="132"/>
      <c r="H3172" s="132"/>
      <c r="I3172" s="132"/>
      <c r="J3172" s="132"/>
      <c r="K3172" s="132"/>
      <c r="L3172" s="133"/>
      <c r="M3172" s="134"/>
      <c r="N3172" s="132"/>
      <c r="O3172" s="132"/>
      <c r="P3172" s="134" t="str">
        <f t="shared" si="692"/>
        <v>nepildyti</v>
      </c>
      <c r="Q3172" s="135" t="str">
        <f t="shared" si="69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00"/>
        <v>0</v>
      </c>
      <c r="BH3172" s="54">
        <f t="shared" si="693"/>
        <v>0</v>
      </c>
      <c r="BI3172" s="54">
        <f t="shared" si="688"/>
        <v>0</v>
      </c>
      <c r="BJ3172" s="54">
        <f t="shared" si="701"/>
        <v>0</v>
      </c>
      <c r="BK3172" s="54">
        <f t="shared" si="689"/>
        <v>0</v>
      </c>
      <c r="BL3172" s="54">
        <f t="shared" si="694"/>
        <v>0</v>
      </c>
      <c r="BM3172" s="54">
        <f t="shared" si="695"/>
        <v>0</v>
      </c>
      <c r="BN3172" s="54" t="str">
        <f t="shared" si="696"/>
        <v>ne</v>
      </c>
      <c r="BO3172" s="54" t="str">
        <f t="shared" si="697"/>
        <v>ne</v>
      </c>
      <c r="BP3172" s="54" t="str">
        <f t="shared" si="697"/>
        <v>ne</v>
      </c>
      <c r="BQ3172" s="54" t="str">
        <f t="shared" si="698"/>
        <v>ne</v>
      </c>
      <c r="BR3172" s="54" t="str">
        <f t="shared" si="699"/>
        <v>ne</v>
      </c>
      <c r="BS3172" s="54" t="str">
        <f t="shared" si="690"/>
        <v>ne</v>
      </c>
    </row>
    <row r="3173" spans="2:71" x14ac:dyDescent="0.2">
      <c r="B3173" s="54" t="e">
        <f>VLOOKUP(E3173,'VPS1'!$J$10:$J$29,1,FALSE)</f>
        <v>#N/A</v>
      </c>
      <c r="C3173" s="131" t="str">
        <f t="shared" si="691"/>
        <v/>
      </c>
      <c r="D3173" s="132"/>
      <c r="E3173" s="132"/>
      <c r="F3173" s="55"/>
      <c r="G3173" s="132"/>
      <c r="H3173" s="132"/>
      <c r="I3173" s="132"/>
      <c r="J3173" s="132"/>
      <c r="K3173" s="132"/>
      <c r="L3173" s="133"/>
      <c r="M3173" s="134"/>
      <c r="N3173" s="132"/>
      <c r="O3173" s="132"/>
      <c r="P3173" s="134" t="str">
        <f t="shared" si="692"/>
        <v>nepildyti</v>
      </c>
      <c r="Q3173" s="135" t="str">
        <f t="shared" si="69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00"/>
        <v>0</v>
      </c>
      <c r="BH3173" s="54">
        <f t="shared" si="693"/>
        <v>0</v>
      </c>
      <c r="BI3173" s="54">
        <f t="shared" si="688"/>
        <v>0</v>
      </c>
      <c r="BJ3173" s="54">
        <f t="shared" si="701"/>
        <v>0</v>
      </c>
      <c r="BK3173" s="54">
        <f t="shared" si="689"/>
        <v>0</v>
      </c>
      <c r="BL3173" s="54">
        <f t="shared" si="694"/>
        <v>0</v>
      </c>
      <c r="BM3173" s="54">
        <f t="shared" si="695"/>
        <v>0</v>
      </c>
      <c r="BN3173" s="54" t="str">
        <f t="shared" si="696"/>
        <v>ne</v>
      </c>
      <c r="BO3173" s="54" t="str">
        <f t="shared" si="697"/>
        <v>ne</v>
      </c>
      <c r="BP3173" s="54" t="str">
        <f t="shared" si="697"/>
        <v>ne</v>
      </c>
      <c r="BQ3173" s="54" t="str">
        <f t="shared" si="698"/>
        <v>ne</v>
      </c>
      <c r="BR3173" s="54" t="str">
        <f t="shared" si="699"/>
        <v>ne</v>
      </c>
      <c r="BS3173" s="54" t="str">
        <f t="shared" si="690"/>
        <v>ne</v>
      </c>
    </row>
    <row r="3174" spans="2:71" x14ac:dyDescent="0.2">
      <c r="B3174" s="54" t="e">
        <f>VLOOKUP(E3174,'VPS1'!$J$10:$J$29,1,FALSE)</f>
        <v>#N/A</v>
      </c>
      <c r="C3174" s="131" t="str">
        <f t="shared" si="691"/>
        <v/>
      </c>
      <c r="D3174" s="132"/>
      <c r="E3174" s="132"/>
      <c r="F3174" s="55"/>
      <c r="G3174" s="132"/>
      <c r="H3174" s="132"/>
      <c r="I3174" s="132"/>
      <c r="J3174" s="132"/>
      <c r="K3174" s="132"/>
      <c r="L3174" s="133"/>
      <c r="M3174" s="134"/>
      <c r="N3174" s="132"/>
      <c r="O3174" s="132"/>
      <c r="P3174" s="134" t="str">
        <f t="shared" si="692"/>
        <v>nepildyti</v>
      </c>
      <c r="Q3174" s="135" t="str">
        <f t="shared" si="69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00"/>
        <v>0</v>
      </c>
      <c r="BH3174" s="54">
        <f t="shared" si="693"/>
        <v>0</v>
      </c>
      <c r="BI3174" s="54">
        <f t="shared" si="688"/>
        <v>0</v>
      </c>
      <c r="BJ3174" s="54">
        <f t="shared" si="701"/>
        <v>0</v>
      </c>
      <c r="BK3174" s="54">
        <f t="shared" si="689"/>
        <v>0</v>
      </c>
      <c r="BL3174" s="54">
        <f t="shared" si="694"/>
        <v>0</v>
      </c>
      <c r="BM3174" s="54">
        <f t="shared" si="695"/>
        <v>0</v>
      </c>
      <c r="BN3174" s="54" t="str">
        <f t="shared" si="696"/>
        <v>ne</v>
      </c>
      <c r="BO3174" s="54" t="str">
        <f t="shared" si="697"/>
        <v>ne</v>
      </c>
      <c r="BP3174" s="54" t="str">
        <f t="shared" si="697"/>
        <v>ne</v>
      </c>
      <c r="BQ3174" s="54" t="str">
        <f t="shared" si="698"/>
        <v>ne</v>
      </c>
      <c r="BR3174" s="54" t="str">
        <f t="shared" si="699"/>
        <v>ne</v>
      </c>
      <c r="BS3174" s="54" t="str">
        <f t="shared" si="690"/>
        <v>ne</v>
      </c>
    </row>
    <row r="3175" spans="2:71" x14ac:dyDescent="0.2">
      <c r="B3175" s="54" t="e">
        <f>VLOOKUP(E3175,'VPS1'!$J$10:$J$29,1,FALSE)</f>
        <v>#N/A</v>
      </c>
      <c r="C3175" s="131" t="str">
        <f t="shared" si="691"/>
        <v/>
      </c>
      <c r="D3175" s="132"/>
      <c r="E3175" s="132"/>
      <c r="F3175" s="55"/>
      <c r="G3175" s="132"/>
      <c r="H3175" s="132"/>
      <c r="I3175" s="132"/>
      <c r="J3175" s="132"/>
      <c r="K3175" s="132"/>
      <c r="L3175" s="133"/>
      <c r="M3175" s="134"/>
      <c r="N3175" s="132"/>
      <c r="O3175" s="132"/>
      <c r="P3175" s="134" t="str">
        <f t="shared" si="692"/>
        <v>nepildyti</v>
      </c>
      <c r="Q3175" s="135" t="str">
        <f t="shared" si="69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00"/>
        <v>0</v>
      </c>
      <c r="BH3175" s="54">
        <f t="shared" si="693"/>
        <v>0</v>
      </c>
      <c r="BI3175" s="54">
        <f t="shared" si="688"/>
        <v>0</v>
      </c>
      <c r="BJ3175" s="54">
        <f t="shared" si="701"/>
        <v>0</v>
      </c>
      <c r="BK3175" s="54">
        <f t="shared" si="689"/>
        <v>0</v>
      </c>
      <c r="BL3175" s="54">
        <f t="shared" si="694"/>
        <v>0</v>
      </c>
      <c r="BM3175" s="54">
        <f t="shared" si="695"/>
        <v>0</v>
      </c>
      <c r="BN3175" s="54" t="str">
        <f t="shared" si="696"/>
        <v>ne</v>
      </c>
      <c r="BO3175" s="54" t="str">
        <f t="shared" si="697"/>
        <v>ne</v>
      </c>
      <c r="BP3175" s="54" t="str">
        <f t="shared" si="697"/>
        <v>ne</v>
      </c>
      <c r="BQ3175" s="54" t="str">
        <f t="shared" si="698"/>
        <v>ne</v>
      </c>
      <c r="BR3175" s="54" t="str">
        <f t="shared" si="699"/>
        <v>ne</v>
      </c>
      <c r="BS3175" s="54" t="str">
        <f t="shared" si="690"/>
        <v>ne</v>
      </c>
    </row>
    <row r="3176" spans="2:71" x14ac:dyDescent="0.2">
      <c r="B3176" s="54" t="e">
        <f>VLOOKUP(E3176,'VPS1'!$J$10:$J$29,1,FALSE)</f>
        <v>#N/A</v>
      </c>
      <c r="C3176" s="131" t="str">
        <f t="shared" si="691"/>
        <v/>
      </c>
      <c r="D3176" s="132"/>
      <c r="E3176" s="132"/>
      <c r="F3176" s="55"/>
      <c r="G3176" s="132"/>
      <c r="H3176" s="132"/>
      <c r="I3176" s="132"/>
      <c r="J3176" s="132"/>
      <c r="K3176" s="132"/>
      <c r="L3176" s="133"/>
      <c r="M3176" s="134"/>
      <c r="N3176" s="132"/>
      <c r="O3176" s="132"/>
      <c r="P3176" s="134" t="str">
        <f t="shared" si="692"/>
        <v>nepildyti</v>
      </c>
      <c r="Q3176" s="135" t="str">
        <f t="shared" si="69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00"/>
        <v>0</v>
      </c>
      <c r="BH3176" s="54">
        <f t="shared" si="693"/>
        <v>0</v>
      </c>
      <c r="BI3176" s="54">
        <f t="shared" si="688"/>
        <v>0</v>
      </c>
      <c r="BJ3176" s="54">
        <f t="shared" si="701"/>
        <v>0</v>
      </c>
      <c r="BK3176" s="54">
        <f t="shared" si="689"/>
        <v>0</v>
      </c>
      <c r="BL3176" s="54">
        <f t="shared" si="694"/>
        <v>0</v>
      </c>
      <c r="BM3176" s="54">
        <f t="shared" si="695"/>
        <v>0</v>
      </c>
      <c r="BN3176" s="54" t="str">
        <f t="shared" si="696"/>
        <v>ne</v>
      </c>
      <c r="BO3176" s="54" t="str">
        <f t="shared" si="697"/>
        <v>ne</v>
      </c>
      <c r="BP3176" s="54" t="str">
        <f t="shared" si="697"/>
        <v>ne</v>
      </c>
      <c r="BQ3176" s="54" t="str">
        <f t="shared" si="698"/>
        <v>ne</v>
      </c>
      <c r="BR3176" s="54" t="str">
        <f t="shared" si="699"/>
        <v>ne</v>
      </c>
      <c r="BS3176" s="54" t="str">
        <f t="shared" si="690"/>
        <v>ne</v>
      </c>
    </row>
    <row r="3177" spans="2:71" x14ac:dyDescent="0.2">
      <c r="B3177" s="54" t="e">
        <f>VLOOKUP(E3177,'VPS1'!$J$10:$J$29,1,FALSE)</f>
        <v>#N/A</v>
      </c>
      <c r="C3177" s="131" t="str">
        <f t="shared" si="691"/>
        <v/>
      </c>
      <c r="D3177" s="132"/>
      <c r="E3177" s="132"/>
      <c r="F3177" s="55"/>
      <c r="G3177" s="132"/>
      <c r="H3177" s="132"/>
      <c r="I3177" s="132"/>
      <c r="J3177" s="132"/>
      <c r="K3177" s="132"/>
      <c r="L3177" s="133"/>
      <c r="M3177" s="134"/>
      <c r="N3177" s="132"/>
      <c r="O3177" s="132"/>
      <c r="P3177" s="134" t="str">
        <f t="shared" si="692"/>
        <v>nepildyti</v>
      </c>
      <c r="Q3177" s="135" t="str">
        <f t="shared" si="69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00"/>
        <v>0</v>
      </c>
      <c r="BH3177" s="54">
        <f t="shared" si="693"/>
        <v>0</v>
      </c>
      <c r="BI3177" s="54">
        <f t="shared" si="688"/>
        <v>0</v>
      </c>
      <c r="BJ3177" s="54">
        <f t="shared" si="701"/>
        <v>0</v>
      </c>
      <c r="BK3177" s="54">
        <f t="shared" si="689"/>
        <v>0</v>
      </c>
      <c r="BL3177" s="54">
        <f t="shared" si="694"/>
        <v>0</v>
      </c>
      <c r="BM3177" s="54">
        <f t="shared" si="695"/>
        <v>0</v>
      </c>
      <c r="BN3177" s="54" t="str">
        <f t="shared" si="696"/>
        <v>ne</v>
      </c>
      <c r="BO3177" s="54" t="str">
        <f t="shared" si="697"/>
        <v>ne</v>
      </c>
      <c r="BP3177" s="54" t="str">
        <f t="shared" si="697"/>
        <v>ne</v>
      </c>
      <c r="BQ3177" s="54" t="str">
        <f t="shared" si="698"/>
        <v>ne</v>
      </c>
      <c r="BR3177" s="54" t="str">
        <f t="shared" si="699"/>
        <v>ne</v>
      </c>
      <c r="BS3177" s="54" t="str">
        <f t="shared" si="690"/>
        <v>ne</v>
      </c>
    </row>
    <row r="3178" spans="2:71" x14ac:dyDescent="0.2">
      <c r="B3178" s="54" t="e">
        <f>VLOOKUP(E3178,'VPS1'!$J$10:$J$29,1,FALSE)</f>
        <v>#N/A</v>
      </c>
      <c r="C3178" s="131" t="str">
        <f t="shared" si="691"/>
        <v/>
      </c>
      <c r="D3178" s="132"/>
      <c r="E3178" s="132"/>
      <c r="F3178" s="55"/>
      <c r="G3178" s="132"/>
      <c r="H3178" s="132"/>
      <c r="I3178" s="132"/>
      <c r="J3178" s="132"/>
      <c r="K3178" s="132"/>
      <c r="L3178" s="133"/>
      <c r="M3178" s="134"/>
      <c r="N3178" s="132"/>
      <c r="O3178" s="132"/>
      <c r="P3178" s="134" t="str">
        <f t="shared" si="692"/>
        <v>nepildyti</v>
      </c>
      <c r="Q3178" s="135" t="str">
        <f t="shared" si="69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00"/>
        <v>0</v>
      </c>
      <c r="BH3178" s="54">
        <f t="shared" si="693"/>
        <v>0</v>
      </c>
      <c r="BI3178" s="54">
        <f t="shared" si="688"/>
        <v>0</v>
      </c>
      <c r="BJ3178" s="54">
        <f t="shared" si="701"/>
        <v>0</v>
      </c>
      <c r="BK3178" s="54">
        <f t="shared" si="689"/>
        <v>0</v>
      </c>
      <c r="BL3178" s="54">
        <f t="shared" si="694"/>
        <v>0</v>
      </c>
      <c r="BM3178" s="54">
        <f t="shared" si="695"/>
        <v>0</v>
      </c>
      <c r="BN3178" s="54" t="str">
        <f t="shared" si="696"/>
        <v>ne</v>
      </c>
      <c r="BO3178" s="54" t="str">
        <f t="shared" si="697"/>
        <v>ne</v>
      </c>
      <c r="BP3178" s="54" t="str">
        <f t="shared" si="697"/>
        <v>ne</v>
      </c>
      <c r="BQ3178" s="54" t="str">
        <f t="shared" si="698"/>
        <v>ne</v>
      </c>
      <c r="BR3178" s="54" t="str">
        <f t="shared" si="699"/>
        <v>ne</v>
      </c>
      <c r="BS3178" s="54" t="str">
        <f t="shared" si="690"/>
        <v>ne</v>
      </c>
    </row>
    <row r="3179" spans="2:71" x14ac:dyDescent="0.2">
      <c r="B3179" s="54" t="e">
        <f>VLOOKUP(E3179,'VPS1'!$J$10:$J$29,1,FALSE)</f>
        <v>#N/A</v>
      </c>
      <c r="C3179" s="131" t="str">
        <f t="shared" si="691"/>
        <v/>
      </c>
      <c r="D3179" s="132"/>
      <c r="E3179" s="132"/>
      <c r="F3179" s="55"/>
      <c r="G3179" s="132"/>
      <c r="H3179" s="132"/>
      <c r="I3179" s="132"/>
      <c r="J3179" s="132"/>
      <c r="K3179" s="132"/>
      <c r="L3179" s="133"/>
      <c r="M3179" s="134"/>
      <c r="N3179" s="132"/>
      <c r="O3179" s="132"/>
      <c r="P3179" s="134" t="str">
        <f t="shared" si="692"/>
        <v>nepildyti</v>
      </c>
      <c r="Q3179" s="135" t="str">
        <f t="shared" si="69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00"/>
        <v>0</v>
      </c>
      <c r="BH3179" s="54">
        <f t="shared" si="693"/>
        <v>0</v>
      </c>
      <c r="BI3179" s="54">
        <f t="shared" si="688"/>
        <v>0</v>
      </c>
      <c r="BJ3179" s="54">
        <f t="shared" si="701"/>
        <v>0</v>
      </c>
      <c r="BK3179" s="54">
        <f t="shared" si="689"/>
        <v>0</v>
      </c>
      <c r="BL3179" s="54">
        <f t="shared" si="694"/>
        <v>0</v>
      </c>
      <c r="BM3179" s="54">
        <f t="shared" si="695"/>
        <v>0</v>
      </c>
      <c r="BN3179" s="54" t="str">
        <f t="shared" si="696"/>
        <v>ne</v>
      </c>
      <c r="BO3179" s="54" t="str">
        <f t="shared" si="697"/>
        <v>ne</v>
      </c>
      <c r="BP3179" s="54" t="str">
        <f t="shared" si="697"/>
        <v>ne</v>
      </c>
      <c r="BQ3179" s="54" t="str">
        <f t="shared" si="698"/>
        <v>ne</v>
      </c>
      <c r="BR3179" s="54" t="str">
        <f t="shared" si="699"/>
        <v>ne</v>
      </c>
      <c r="BS3179" s="54" t="str">
        <f t="shared" si="690"/>
        <v>ne</v>
      </c>
    </row>
    <row r="3180" spans="2:71" x14ac:dyDescent="0.2">
      <c r="B3180" s="54" t="e">
        <f>VLOOKUP(E3180,'VPS1'!$J$10:$J$29,1,FALSE)</f>
        <v>#N/A</v>
      </c>
      <c r="C3180" s="131" t="str">
        <f t="shared" si="691"/>
        <v/>
      </c>
      <c r="D3180" s="132"/>
      <c r="E3180" s="132"/>
      <c r="F3180" s="55"/>
      <c r="G3180" s="132"/>
      <c r="H3180" s="132"/>
      <c r="I3180" s="132"/>
      <c r="J3180" s="132"/>
      <c r="K3180" s="132"/>
      <c r="L3180" s="133"/>
      <c r="M3180" s="134"/>
      <c r="N3180" s="132"/>
      <c r="O3180" s="132"/>
      <c r="P3180" s="134" t="str">
        <f t="shared" si="692"/>
        <v>nepildyti</v>
      </c>
      <c r="Q3180" s="135" t="str">
        <f t="shared" si="69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00"/>
        <v>0</v>
      </c>
      <c r="BH3180" s="54">
        <f t="shared" si="693"/>
        <v>0</v>
      </c>
      <c r="BI3180" s="54">
        <f t="shared" si="688"/>
        <v>0</v>
      </c>
      <c r="BJ3180" s="54">
        <f t="shared" si="701"/>
        <v>0</v>
      </c>
      <c r="BK3180" s="54">
        <f t="shared" si="689"/>
        <v>0</v>
      </c>
      <c r="BL3180" s="54">
        <f t="shared" si="694"/>
        <v>0</v>
      </c>
      <c r="BM3180" s="54">
        <f t="shared" si="695"/>
        <v>0</v>
      </c>
      <c r="BN3180" s="54" t="str">
        <f t="shared" si="696"/>
        <v>ne</v>
      </c>
      <c r="BO3180" s="54" t="str">
        <f t="shared" si="697"/>
        <v>ne</v>
      </c>
      <c r="BP3180" s="54" t="str">
        <f t="shared" si="697"/>
        <v>ne</v>
      </c>
      <c r="BQ3180" s="54" t="str">
        <f t="shared" si="698"/>
        <v>ne</v>
      </c>
      <c r="BR3180" s="54" t="str">
        <f t="shared" si="699"/>
        <v>ne</v>
      </c>
      <c r="BS3180" s="54" t="str">
        <f t="shared" si="690"/>
        <v>ne</v>
      </c>
    </row>
    <row r="3181" spans="2:71" x14ac:dyDescent="0.2">
      <c r="B3181" s="54" t="e">
        <f>VLOOKUP(E3181,'VPS1'!$J$10:$J$29,1,FALSE)</f>
        <v>#N/A</v>
      </c>
      <c r="C3181" s="131" t="str">
        <f t="shared" si="691"/>
        <v/>
      </c>
      <c r="D3181" s="132"/>
      <c r="E3181" s="132"/>
      <c r="F3181" s="55"/>
      <c r="G3181" s="132"/>
      <c r="H3181" s="132"/>
      <c r="I3181" s="132"/>
      <c r="J3181" s="132"/>
      <c r="K3181" s="132"/>
      <c r="L3181" s="133"/>
      <c r="M3181" s="134"/>
      <c r="N3181" s="132"/>
      <c r="O3181" s="132"/>
      <c r="P3181" s="134" t="str">
        <f t="shared" si="692"/>
        <v>nepildyti</v>
      </c>
      <c r="Q3181" s="135" t="str">
        <f t="shared" si="69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00"/>
        <v>0</v>
      </c>
      <c r="BH3181" s="54">
        <f t="shared" si="693"/>
        <v>0</v>
      </c>
      <c r="BI3181" s="54">
        <f t="shared" si="688"/>
        <v>0</v>
      </c>
      <c r="BJ3181" s="54">
        <f t="shared" si="701"/>
        <v>0</v>
      </c>
      <c r="BK3181" s="54">
        <f t="shared" si="689"/>
        <v>0</v>
      </c>
      <c r="BL3181" s="54">
        <f t="shared" si="694"/>
        <v>0</v>
      </c>
      <c r="BM3181" s="54">
        <f t="shared" si="695"/>
        <v>0</v>
      </c>
      <c r="BN3181" s="54" t="str">
        <f t="shared" si="696"/>
        <v>ne</v>
      </c>
      <c r="BO3181" s="54" t="str">
        <f t="shared" si="697"/>
        <v>ne</v>
      </c>
      <c r="BP3181" s="54" t="str">
        <f t="shared" si="697"/>
        <v>ne</v>
      </c>
      <c r="BQ3181" s="54" t="str">
        <f t="shared" si="698"/>
        <v>ne</v>
      </c>
      <c r="BR3181" s="54" t="str">
        <f t="shared" si="699"/>
        <v>ne</v>
      </c>
      <c r="BS3181" s="54" t="str">
        <f t="shared" si="690"/>
        <v>ne</v>
      </c>
    </row>
    <row r="3182" spans="2:71" x14ac:dyDescent="0.2">
      <c r="B3182" s="54" t="e">
        <f>VLOOKUP(E3182,'VPS1'!$J$10:$J$29,1,FALSE)</f>
        <v>#N/A</v>
      </c>
      <c r="C3182" s="131" t="str">
        <f t="shared" si="691"/>
        <v/>
      </c>
      <c r="D3182" s="132"/>
      <c r="E3182" s="132"/>
      <c r="F3182" s="55"/>
      <c r="G3182" s="132"/>
      <c r="H3182" s="132"/>
      <c r="I3182" s="132"/>
      <c r="J3182" s="132"/>
      <c r="K3182" s="132"/>
      <c r="L3182" s="133"/>
      <c r="M3182" s="134"/>
      <c r="N3182" s="132"/>
      <c r="O3182" s="132"/>
      <c r="P3182" s="134" t="str">
        <f t="shared" si="692"/>
        <v>nepildyti</v>
      </c>
      <c r="Q3182" s="135" t="str">
        <f t="shared" si="69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00"/>
        <v>0</v>
      </c>
      <c r="BH3182" s="54">
        <f t="shared" si="693"/>
        <v>0</v>
      </c>
      <c r="BI3182" s="54">
        <f t="shared" si="688"/>
        <v>0</v>
      </c>
      <c r="BJ3182" s="54">
        <f t="shared" si="701"/>
        <v>0</v>
      </c>
      <c r="BK3182" s="54">
        <f t="shared" si="689"/>
        <v>0</v>
      </c>
      <c r="BL3182" s="54">
        <f t="shared" si="694"/>
        <v>0</v>
      </c>
      <c r="BM3182" s="54">
        <f t="shared" si="695"/>
        <v>0</v>
      </c>
      <c r="BN3182" s="54" t="str">
        <f t="shared" si="696"/>
        <v>ne</v>
      </c>
      <c r="BO3182" s="54" t="str">
        <f t="shared" si="697"/>
        <v>ne</v>
      </c>
      <c r="BP3182" s="54" t="str">
        <f t="shared" si="697"/>
        <v>ne</v>
      </c>
      <c r="BQ3182" s="54" t="str">
        <f t="shared" si="698"/>
        <v>ne</v>
      </c>
      <c r="BR3182" s="54" t="str">
        <f t="shared" si="699"/>
        <v>ne</v>
      </c>
      <c r="BS3182" s="54" t="str">
        <f t="shared" si="690"/>
        <v>ne</v>
      </c>
    </row>
    <row r="3183" spans="2:71" x14ac:dyDescent="0.2">
      <c r="B3183" s="54" t="e">
        <f>VLOOKUP(E3183,'VPS1'!$J$10:$J$29,1,FALSE)</f>
        <v>#N/A</v>
      </c>
      <c r="C3183" s="131" t="str">
        <f t="shared" si="691"/>
        <v/>
      </c>
      <c r="D3183" s="132"/>
      <c r="E3183" s="132"/>
      <c r="F3183" s="55"/>
      <c r="G3183" s="132"/>
      <c r="H3183" s="132"/>
      <c r="I3183" s="132"/>
      <c r="J3183" s="132"/>
      <c r="K3183" s="132"/>
      <c r="L3183" s="133"/>
      <c r="M3183" s="134"/>
      <c r="N3183" s="132"/>
      <c r="O3183" s="132"/>
      <c r="P3183" s="134" t="str">
        <f t="shared" si="692"/>
        <v>nepildyti</v>
      </c>
      <c r="Q3183" s="135" t="str">
        <f t="shared" si="69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00"/>
        <v>0</v>
      </c>
      <c r="BH3183" s="54">
        <f t="shared" si="693"/>
        <v>0</v>
      </c>
      <c r="BI3183" s="54">
        <f t="shared" si="688"/>
        <v>0</v>
      </c>
      <c r="BJ3183" s="54">
        <f t="shared" si="701"/>
        <v>0</v>
      </c>
      <c r="BK3183" s="54">
        <f t="shared" si="689"/>
        <v>0</v>
      </c>
      <c r="BL3183" s="54">
        <f t="shared" si="694"/>
        <v>0</v>
      </c>
      <c r="BM3183" s="54">
        <f t="shared" si="695"/>
        <v>0</v>
      </c>
      <c r="BN3183" s="54" t="str">
        <f t="shared" si="696"/>
        <v>ne</v>
      </c>
      <c r="BO3183" s="54" t="str">
        <f t="shared" si="697"/>
        <v>ne</v>
      </c>
      <c r="BP3183" s="54" t="str">
        <f t="shared" si="697"/>
        <v>ne</v>
      </c>
      <c r="BQ3183" s="54" t="str">
        <f t="shared" si="698"/>
        <v>ne</v>
      </c>
      <c r="BR3183" s="54" t="str">
        <f t="shared" si="699"/>
        <v>ne</v>
      </c>
      <c r="BS3183" s="54" t="str">
        <f t="shared" si="690"/>
        <v>ne</v>
      </c>
    </row>
    <row r="3184" spans="2:71" x14ac:dyDescent="0.2">
      <c r="B3184" s="54" t="e">
        <f>VLOOKUP(E3184,'VPS1'!$J$10:$J$29,1,FALSE)</f>
        <v>#N/A</v>
      </c>
      <c r="C3184" s="131" t="str">
        <f t="shared" si="691"/>
        <v/>
      </c>
      <c r="D3184" s="132"/>
      <c r="E3184" s="132"/>
      <c r="F3184" s="55"/>
      <c r="G3184" s="132"/>
      <c r="H3184" s="132"/>
      <c r="I3184" s="132"/>
      <c r="J3184" s="132"/>
      <c r="K3184" s="132"/>
      <c r="L3184" s="133"/>
      <c r="M3184" s="134"/>
      <c r="N3184" s="132"/>
      <c r="O3184" s="132"/>
      <c r="P3184" s="134" t="str">
        <f t="shared" si="692"/>
        <v>nepildyti</v>
      </c>
      <c r="Q3184" s="135" t="str">
        <f t="shared" si="69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00"/>
        <v>0</v>
      </c>
      <c r="BH3184" s="54">
        <f t="shared" si="693"/>
        <v>0</v>
      </c>
      <c r="BI3184" s="54">
        <f t="shared" si="688"/>
        <v>0</v>
      </c>
      <c r="BJ3184" s="54">
        <f t="shared" si="701"/>
        <v>0</v>
      </c>
      <c r="BK3184" s="54">
        <f t="shared" si="689"/>
        <v>0</v>
      </c>
      <c r="BL3184" s="54">
        <f t="shared" si="694"/>
        <v>0</v>
      </c>
      <c r="BM3184" s="54">
        <f t="shared" si="695"/>
        <v>0</v>
      </c>
      <c r="BN3184" s="54" t="str">
        <f t="shared" si="696"/>
        <v>ne</v>
      </c>
      <c r="BO3184" s="54" t="str">
        <f t="shared" si="697"/>
        <v>ne</v>
      </c>
      <c r="BP3184" s="54" t="str">
        <f t="shared" si="697"/>
        <v>ne</v>
      </c>
      <c r="BQ3184" s="54" t="str">
        <f t="shared" si="698"/>
        <v>ne</v>
      </c>
      <c r="BR3184" s="54" t="str">
        <f t="shared" si="699"/>
        <v>ne</v>
      </c>
      <c r="BS3184" s="54" t="str">
        <f t="shared" si="690"/>
        <v>ne</v>
      </c>
    </row>
    <row r="3185" spans="2:71" x14ac:dyDescent="0.2">
      <c r="B3185" s="54" t="e">
        <f>VLOOKUP(E3185,'VPS1'!$J$10:$J$29,1,FALSE)</f>
        <v>#N/A</v>
      </c>
      <c r="C3185" s="131" t="str">
        <f t="shared" si="691"/>
        <v/>
      </c>
      <c r="D3185" s="132"/>
      <c r="E3185" s="132"/>
      <c r="F3185" s="55"/>
      <c r="G3185" s="132"/>
      <c r="H3185" s="132"/>
      <c r="I3185" s="132"/>
      <c r="J3185" s="132"/>
      <c r="K3185" s="132"/>
      <c r="L3185" s="133"/>
      <c r="M3185" s="134"/>
      <c r="N3185" s="132"/>
      <c r="O3185" s="132"/>
      <c r="P3185" s="134" t="str">
        <f t="shared" si="692"/>
        <v>nepildyti</v>
      </c>
      <c r="Q3185" s="135" t="str">
        <f t="shared" si="69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00"/>
        <v>0</v>
      </c>
      <c r="BH3185" s="54">
        <f t="shared" si="693"/>
        <v>0</v>
      </c>
      <c r="BI3185" s="54">
        <f t="shared" si="688"/>
        <v>0</v>
      </c>
      <c r="BJ3185" s="54">
        <f t="shared" si="701"/>
        <v>0</v>
      </c>
      <c r="BK3185" s="54">
        <f t="shared" si="689"/>
        <v>0</v>
      </c>
      <c r="BL3185" s="54">
        <f t="shared" si="694"/>
        <v>0</v>
      </c>
      <c r="BM3185" s="54">
        <f t="shared" si="695"/>
        <v>0</v>
      </c>
      <c r="BN3185" s="54" t="str">
        <f t="shared" si="696"/>
        <v>ne</v>
      </c>
      <c r="BO3185" s="54" t="str">
        <f t="shared" si="697"/>
        <v>ne</v>
      </c>
      <c r="BP3185" s="54" t="str">
        <f t="shared" si="697"/>
        <v>ne</v>
      </c>
      <c r="BQ3185" s="54" t="str">
        <f t="shared" si="698"/>
        <v>ne</v>
      </c>
      <c r="BR3185" s="54" t="str">
        <f t="shared" si="699"/>
        <v>ne</v>
      </c>
      <c r="BS3185" s="54" t="str">
        <f t="shared" si="690"/>
        <v>ne</v>
      </c>
    </row>
    <row r="3186" spans="2:71" x14ac:dyDescent="0.2">
      <c r="B3186" s="54" t="e">
        <f>VLOOKUP(E3186,'VPS1'!$J$10:$J$29,1,FALSE)</f>
        <v>#N/A</v>
      </c>
      <c r="C3186" s="131" t="str">
        <f t="shared" si="691"/>
        <v/>
      </c>
      <c r="D3186" s="132"/>
      <c r="E3186" s="132"/>
      <c r="F3186" s="55"/>
      <c r="G3186" s="132"/>
      <c r="H3186" s="132"/>
      <c r="I3186" s="132"/>
      <c r="J3186" s="132"/>
      <c r="K3186" s="132"/>
      <c r="L3186" s="133"/>
      <c r="M3186" s="134"/>
      <c r="N3186" s="132"/>
      <c r="O3186" s="132"/>
      <c r="P3186" s="134" t="str">
        <f t="shared" si="692"/>
        <v>nepildyti</v>
      </c>
      <c r="Q3186" s="135" t="str">
        <f t="shared" si="69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00"/>
        <v>0</v>
      </c>
      <c r="BH3186" s="54">
        <f t="shared" si="693"/>
        <v>0</v>
      </c>
      <c r="BI3186" s="54">
        <f t="shared" si="688"/>
        <v>0</v>
      </c>
      <c r="BJ3186" s="54">
        <f t="shared" si="701"/>
        <v>0</v>
      </c>
      <c r="BK3186" s="54">
        <f t="shared" si="689"/>
        <v>0</v>
      </c>
      <c r="BL3186" s="54">
        <f t="shared" si="694"/>
        <v>0</v>
      </c>
      <c r="BM3186" s="54">
        <f t="shared" si="695"/>
        <v>0</v>
      </c>
      <c r="BN3186" s="54" t="str">
        <f t="shared" si="696"/>
        <v>ne</v>
      </c>
      <c r="BO3186" s="54" t="str">
        <f t="shared" si="697"/>
        <v>ne</v>
      </c>
      <c r="BP3186" s="54" t="str">
        <f t="shared" si="697"/>
        <v>ne</v>
      </c>
      <c r="BQ3186" s="54" t="str">
        <f t="shared" si="698"/>
        <v>ne</v>
      </c>
      <c r="BR3186" s="54" t="str">
        <f t="shared" si="699"/>
        <v>ne</v>
      </c>
      <c r="BS3186" s="54" t="str">
        <f t="shared" si="690"/>
        <v>ne</v>
      </c>
    </row>
    <row r="3187" spans="2:71" x14ac:dyDescent="0.2">
      <c r="B3187" s="54" t="e">
        <f>VLOOKUP(E3187,'VPS1'!$J$10:$J$29,1,FALSE)</f>
        <v>#N/A</v>
      </c>
      <c r="C3187" s="131" t="str">
        <f t="shared" si="691"/>
        <v/>
      </c>
      <c r="D3187" s="132"/>
      <c r="E3187" s="132"/>
      <c r="F3187" s="55"/>
      <c r="G3187" s="132"/>
      <c r="H3187" s="132"/>
      <c r="I3187" s="132"/>
      <c r="J3187" s="132"/>
      <c r="K3187" s="132"/>
      <c r="L3187" s="133"/>
      <c r="M3187" s="134"/>
      <c r="N3187" s="132"/>
      <c r="O3187" s="132"/>
      <c r="P3187" s="134" t="str">
        <f t="shared" si="692"/>
        <v>nepildyti</v>
      </c>
      <c r="Q3187" s="135" t="str">
        <f t="shared" si="69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00"/>
        <v>0</v>
      </c>
      <c r="BH3187" s="54">
        <f t="shared" si="693"/>
        <v>0</v>
      </c>
      <c r="BI3187" s="54">
        <f t="shared" si="688"/>
        <v>0</v>
      </c>
      <c r="BJ3187" s="54">
        <f t="shared" si="701"/>
        <v>0</v>
      </c>
      <c r="BK3187" s="54">
        <f t="shared" si="689"/>
        <v>0</v>
      </c>
      <c r="BL3187" s="54">
        <f t="shared" si="694"/>
        <v>0</v>
      </c>
      <c r="BM3187" s="54">
        <f t="shared" si="695"/>
        <v>0</v>
      </c>
      <c r="BN3187" s="54" t="str">
        <f t="shared" si="696"/>
        <v>ne</v>
      </c>
      <c r="BO3187" s="54" t="str">
        <f t="shared" si="697"/>
        <v>ne</v>
      </c>
      <c r="BP3187" s="54" t="str">
        <f t="shared" si="697"/>
        <v>ne</v>
      </c>
      <c r="BQ3187" s="54" t="str">
        <f t="shared" si="698"/>
        <v>ne</v>
      </c>
      <c r="BR3187" s="54" t="str">
        <f t="shared" si="699"/>
        <v>ne</v>
      </c>
      <c r="BS3187" s="54" t="str">
        <f t="shared" si="690"/>
        <v>ne</v>
      </c>
    </row>
    <row r="3188" spans="2:71" x14ac:dyDescent="0.2">
      <c r="B3188" s="54" t="e">
        <f>VLOOKUP(E3188,'VPS1'!$J$10:$J$29,1,FALSE)</f>
        <v>#N/A</v>
      </c>
      <c r="C3188" s="131" t="str">
        <f t="shared" si="691"/>
        <v/>
      </c>
      <c r="D3188" s="132"/>
      <c r="E3188" s="132"/>
      <c r="F3188" s="55"/>
      <c r="G3188" s="132"/>
      <c r="H3188" s="132"/>
      <c r="I3188" s="132"/>
      <c r="J3188" s="132"/>
      <c r="K3188" s="132"/>
      <c r="L3188" s="133"/>
      <c r="M3188" s="134"/>
      <c r="N3188" s="132"/>
      <c r="O3188" s="132"/>
      <c r="P3188" s="134" t="str">
        <f t="shared" si="692"/>
        <v>nepildyti</v>
      </c>
      <c r="Q3188" s="135" t="str">
        <f t="shared" si="69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00"/>
        <v>0</v>
      </c>
      <c r="BH3188" s="54">
        <f t="shared" si="693"/>
        <v>0</v>
      </c>
      <c r="BI3188" s="54">
        <f t="shared" si="688"/>
        <v>0</v>
      </c>
      <c r="BJ3188" s="54">
        <f t="shared" si="701"/>
        <v>0</v>
      </c>
      <c r="BK3188" s="54">
        <f t="shared" si="689"/>
        <v>0</v>
      </c>
      <c r="BL3188" s="54">
        <f t="shared" si="694"/>
        <v>0</v>
      </c>
      <c r="BM3188" s="54">
        <f t="shared" si="695"/>
        <v>0</v>
      </c>
      <c r="BN3188" s="54" t="str">
        <f t="shared" si="696"/>
        <v>ne</v>
      </c>
      <c r="BO3188" s="54" t="str">
        <f t="shared" si="697"/>
        <v>ne</v>
      </c>
      <c r="BP3188" s="54" t="str">
        <f t="shared" si="697"/>
        <v>ne</v>
      </c>
      <c r="BQ3188" s="54" t="str">
        <f t="shared" si="698"/>
        <v>ne</v>
      </c>
      <c r="BR3188" s="54" t="str">
        <f t="shared" si="699"/>
        <v>ne</v>
      </c>
      <c r="BS3188" s="54" t="str">
        <f t="shared" si="690"/>
        <v>ne</v>
      </c>
    </row>
    <row r="3189" spans="2:71" x14ac:dyDescent="0.2">
      <c r="B3189" s="54" t="e">
        <f>VLOOKUP(E3189,'VPS1'!$J$10:$J$29,1,FALSE)</f>
        <v>#N/A</v>
      </c>
      <c r="C3189" s="131" t="str">
        <f t="shared" si="691"/>
        <v/>
      </c>
      <c r="D3189" s="132"/>
      <c r="E3189" s="132"/>
      <c r="F3189" s="55"/>
      <c r="G3189" s="132"/>
      <c r="H3189" s="132"/>
      <c r="I3189" s="132"/>
      <c r="J3189" s="132"/>
      <c r="K3189" s="132"/>
      <c r="L3189" s="133"/>
      <c r="M3189" s="134"/>
      <c r="N3189" s="132"/>
      <c r="O3189" s="132"/>
      <c r="P3189" s="134" t="str">
        <f t="shared" si="692"/>
        <v>nepildyti</v>
      </c>
      <c r="Q3189" s="135" t="str">
        <f t="shared" si="69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00"/>
        <v>0</v>
      </c>
      <c r="BH3189" s="54">
        <f t="shared" si="693"/>
        <v>0</v>
      </c>
      <c r="BI3189" s="54">
        <f t="shared" si="688"/>
        <v>0</v>
      </c>
      <c r="BJ3189" s="54">
        <f t="shared" si="701"/>
        <v>0</v>
      </c>
      <c r="BK3189" s="54">
        <f t="shared" si="689"/>
        <v>0</v>
      </c>
      <c r="BL3189" s="54">
        <f t="shared" si="694"/>
        <v>0</v>
      </c>
      <c r="BM3189" s="54">
        <f t="shared" si="695"/>
        <v>0</v>
      </c>
      <c r="BN3189" s="54" t="str">
        <f t="shared" si="696"/>
        <v>ne</v>
      </c>
      <c r="BO3189" s="54" t="str">
        <f t="shared" si="697"/>
        <v>ne</v>
      </c>
      <c r="BP3189" s="54" t="str">
        <f t="shared" si="697"/>
        <v>ne</v>
      </c>
      <c r="BQ3189" s="54" t="str">
        <f t="shared" si="698"/>
        <v>ne</v>
      </c>
      <c r="BR3189" s="54" t="str">
        <f t="shared" si="699"/>
        <v>ne</v>
      </c>
      <c r="BS3189" s="54" t="str">
        <f t="shared" si="690"/>
        <v>ne</v>
      </c>
    </row>
    <row r="3190" spans="2:71" x14ac:dyDescent="0.2">
      <c r="B3190" s="54" t="e">
        <f>VLOOKUP(E3190,'VPS1'!$J$10:$J$29,1,FALSE)</f>
        <v>#N/A</v>
      </c>
      <c r="C3190" s="131" t="str">
        <f t="shared" si="691"/>
        <v/>
      </c>
      <c r="D3190" s="132"/>
      <c r="E3190" s="132"/>
      <c r="F3190" s="55"/>
      <c r="G3190" s="132"/>
      <c r="H3190" s="132"/>
      <c r="I3190" s="132"/>
      <c r="J3190" s="132"/>
      <c r="K3190" s="132"/>
      <c r="L3190" s="133"/>
      <c r="M3190" s="134"/>
      <c r="N3190" s="132"/>
      <c r="O3190" s="132"/>
      <c r="P3190" s="134" t="str">
        <f t="shared" si="692"/>
        <v>nepildyti</v>
      </c>
      <c r="Q3190" s="135" t="str">
        <f t="shared" si="69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00"/>
        <v>0</v>
      </c>
      <c r="BH3190" s="54">
        <f t="shared" si="693"/>
        <v>0</v>
      </c>
      <c r="BI3190" s="54">
        <f t="shared" si="688"/>
        <v>0</v>
      </c>
      <c r="BJ3190" s="54">
        <f t="shared" si="701"/>
        <v>0</v>
      </c>
      <c r="BK3190" s="54">
        <f t="shared" si="689"/>
        <v>0</v>
      </c>
      <c r="BL3190" s="54">
        <f t="shared" si="694"/>
        <v>0</v>
      </c>
      <c r="BM3190" s="54">
        <f t="shared" si="695"/>
        <v>0</v>
      </c>
      <c r="BN3190" s="54" t="str">
        <f t="shared" si="696"/>
        <v>ne</v>
      </c>
      <c r="BO3190" s="54" t="str">
        <f t="shared" si="697"/>
        <v>ne</v>
      </c>
      <c r="BP3190" s="54" t="str">
        <f t="shared" si="697"/>
        <v>ne</v>
      </c>
      <c r="BQ3190" s="54" t="str">
        <f t="shared" si="698"/>
        <v>ne</v>
      </c>
      <c r="BR3190" s="54" t="str">
        <f t="shared" si="699"/>
        <v>ne</v>
      </c>
      <c r="BS3190" s="54" t="str">
        <f t="shared" si="690"/>
        <v>ne</v>
      </c>
    </row>
    <row r="3191" spans="2:71" x14ac:dyDescent="0.2">
      <c r="B3191" s="54" t="e">
        <f>VLOOKUP(E3191,'VPS1'!$J$10:$J$29,1,FALSE)</f>
        <v>#N/A</v>
      </c>
      <c r="C3191" s="131" t="str">
        <f t="shared" si="691"/>
        <v/>
      </c>
      <c r="D3191" s="132"/>
      <c r="E3191" s="132"/>
      <c r="F3191" s="55"/>
      <c r="G3191" s="132"/>
      <c r="H3191" s="132"/>
      <c r="I3191" s="132"/>
      <c r="J3191" s="132"/>
      <c r="K3191" s="132"/>
      <c r="L3191" s="133"/>
      <c r="M3191" s="134"/>
      <c r="N3191" s="132"/>
      <c r="O3191" s="132"/>
      <c r="P3191" s="134" t="str">
        <f t="shared" si="692"/>
        <v>nepildyti</v>
      </c>
      <c r="Q3191" s="135" t="str">
        <f t="shared" si="69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00"/>
        <v>0</v>
      </c>
      <c r="BH3191" s="54">
        <f t="shared" si="693"/>
        <v>0</v>
      </c>
      <c r="BI3191" s="54">
        <f t="shared" si="688"/>
        <v>0</v>
      </c>
      <c r="BJ3191" s="54">
        <f t="shared" si="701"/>
        <v>0</v>
      </c>
      <c r="BK3191" s="54">
        <f t="shared" si="689"/>
        <v>0</v>
      </c>
      <c r="BL3191" s="54">
        <f t="shared" si="694"/>
        <v>0</v>
      </c>
      <c r="BM3191" s="54">
        <f t="shared" si="695"/>
        <v>0</v>
      </c>
      <c r="BN3191" s="54" t="str">
        <f t="shared" si="696"/>
        <v>ne</v>
      </c>
      <c r="BO3191" s="54" t="str">
        <f t="shared" si="697"/>
        <v>ne</v>
      </c>
      <c r="BP3191" s="54" t="str">
        <f t="shared" si="697"/>
        <v>ne</v>
      </c>
      <c r="BQ3191" s="54" t="str">
        <f t="shared" si="698"/>
        <v>ne</v>
      </c>
      <c r="BR3191" s="54" t="str">
        <f t="shared" si="699"/>
        <v>ne</v>
      </c>
      <c r="BS3191" s="54" t="str">
        <f t="shared" si="690"/>
        <v>ne</v>
      </c>
    </row>
    <row r="3192" spans="2:71" x14ac:dyDescent="0.2">
      <c r="B3192" s="54" t="e">
        <f>VLOOKUP(E3192,'VPS1'!$J$10:$J$29,1,FALSE)</f>
        <v>#N/A</v>
      </c>
      <c r="C3192" s="131" t="str">
        <f t="shared" si="691"/>
        <v/>
      </c>
      <c r="D3192" s="132"/>
      <c r="E3192" s="132"/>
      <c r="F3192" s="55"/>
      <c r="G3192" s="132"/>
      <c r="H3192" s="132"/>
      <c r="I3192" s="132"/>
      <c r="J3192" s="132"/>
      <c r="K3192" s="132"/>
      <c r="L3192" s="133"/>
      <c r="M3192" s="134"/>
      <c r="N3192" s="132"/>
      <c r="O3192" s="132"/>
      <c r="P3192" s="134" t="str">
        <f t="shared" si="692"/>
        <v>nepildyti</v>
      </c>
      <c r="Q3192" s="135" t="str">
        <f t="shared" si="69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00"/>
        <v>0</v>
      </c>
      <c r="BH3192" s="54">
        <f t="shared" si="693"/>
        <v>0</v>
      </c>
      <c r="BI3192" s="54">
        <f t="shared" si="688"/>
        <v>0</v>
      </c>
      <c r="BJ3192" s="54">
        <f t="shared" si="701"/>
        <v>0</v>
      </c>
      <c r="BK3192" s="54">
        <f t="shared" si="689"/>
        <v>0</v>
      </c>
      <c r="BL3192" s="54">
        <f t="shared" si="694"/>
        <v>0</v>
      </c>
      <c r="BM3192" s="54">
        <f t="shared" si="695"/>
        <v>0</v>
      </c>
      <c r="BN3192" s="54" t="str">
        <f t="shared" si="696"/>
        <v>ne</v>
      </c>
      <c r="BO3192" s="54" t="str">
        <f t="shared" si="697"/>
        <v>ne</v>
      </c>
      <c r="BP3192" s="54" t="str">
        <f t="shared" si="697"/>
        <v>ne</v>
      </c>
      <c r="BQ3192" s="54" t="str">
        <f t="shared" si="698"/>
        <v>ne</v>
      </c>
      <c r="BR3192" s="54" t="str">
        <f t="shared" si="699"/>
        <v>ne</v>
      </c>
      <c r="BS3192" s="54" t="str">
        <f t="shared" si="690"/>
        <v>ne</v>
      </c>
    </row>
    <row r="3193" spans="2:71" x14ac:dyDescent="0.2">
      <c r="B3193" s="54" t="e">
        <f>VLOOKUP(E3193,'VPS1'!$J$10:$J$29,1,FALSE)</f>
        <v>#N/A</v>
      </c>
      <c r="C3193" s="131" t="str">
        <f t="shared" si="691"/>
        <v/>
      </c>
      <c r="D3193" s="132"/>
      <c r="E3193" s="132"/>
      <c r="F3193" s="55"/>
      <c r="G3193" s="132"/>
      <c r="H3193" s="132"/>
      <c r="I3193" s="132"/>
      <c r="J3193" s="132"/>
      <c r="K3193" s="132"/>
      <c r="L3193" s="133"/>
      <c r="M3193" s="134"/>
      <c r="N3193" s="132"/>
      <c r="O3193" s="132"/>
      <c r="P3193" s="134" t="str">
        <f t="shared" si="692"/>
        <v>nepildyti</v>
      </c>
      <c r="Q3193" s="135" t="str">
        <f t="shared" si="69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00"/>
        <v>0</v>
      </c>
      <c r="BH3193" s="54">
        <f t="shared" si="693"/>
        <v>0</v>
      </c>
      <c r="BI3193" s="54">
        <f t="shared" si="688"/>
        <v>0</v>
      </c>
      <c r="BJ3193" s="54">
        <f t="shared" si="701"/>
        <v>0</v>
      </c>
      <c r="BK3193" s="54">
        <f t="shared" si="689"/>
        <v>0</v>
      </c>
      <c r="BL3193" s="54">
        <f t="shared" si="694"/>
        <v>0</v>
      </c>
      <c r="BM3193" s="54">
        <f t="shared" si="695"/>
        <v>0</v>
      </c>
      <c r="BN3193" s="54" t="str">
        <f t="shared" si="696"/>
        <v>ne</v>
      </c>
      <c r="BO3193" s="54" t="str">
        <f t="shared" si="697"/>
        <v>ne</v>
      </c>
      <c r="BP3193" s="54" t="str">
        <f t="shared" si="697"/>
        <v>ne</v>
      </c>
      <c r="BQ3193" s="54" t="str">
        <f t="shared" si="698"/>
        <v>ne</v>
      </c>
      <c r="BR3193" s="54" t="str">
        <f t="shared" si="699"/>
        <v>ne</v>
      </c>
      <c r="BS3193" s="54" t="str">
        <f t="shared" si="690"/>
        <v>ne</v>
      </c>
    </row>
    <row r="3194" spans="2:71" x14ac:dyDescent="0.2">
      <c r="B3194" s="54" t="e">
        <f>VLOOKUP(E3194,'VPS1'!$J$10:$J$29,1,FALSE)</f>
        <v>#N/A</v>
      </c>
      <c r="C3194" s="131" t="str">
        <f t="shared" si="691"/>
        <v/>
      </c>
      <c r="D3194" s="132"/>
      <c r="E3194" s="132"/>
      <c r="F3194" s="55"/>
      <c r="G3194" s="132"/>
      <c r="H3194" s="132"/>
      <c r="I3194" s="132"/>
      <c r="J3194" s="132"/>
      <c r="K3194" s="132"/>
      <c r="L3194" s="133"/>
      <c r="M3194" s="134"/>
      <c r="N3194" s="132"/>
      <c r="O3194" s="132"/>
      <c r="P3194" s="134" t="str">
        <f t="shared" si="692"/>
        <v>nepildyti</v>
      </c>
      <c r="Q3194" s="135" t="str">
        <f t="shared" si="69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00"/>
        <v>0</v>
      </c>
      <c r="BH3194" s="54">
        <f t="shared" si="693"/>
        <v>0</v>
      </c>
      <c r="BI3194" s="54">
        <f t="shared" si="688"/>
        <v>0</v>
      </c>
      <c r="BJ3194" s="54">
        <f t="shared" si="701"/>
        <v>0</v>
      </c>
      <c r="BK3194" s="54">
        <f t="shared" si="689"/>
        <v>0</v>
      </c>
      <c r="BL3194" s="54">
        <f t="shared" si="694"/>
        <v>0</v>
      </c>
      <c r="BM3194" s="54">
        <f t="shared" si="695"/>
        <v>0</v>
      </c>
      <c r="BN3194" s="54" t="str">
        <f t="shared" si="696"/>
        <v>ne</v>
      </c>
      <c r="BO3194" s="54" t="str">
        <f t="shared" si="697"/>
        <v>ne</v>
      </c>
      <c r="BP3194" s="54" t="str">
        <f t="shared" si="697"/>
        <v>ne</v>
      </c>
      <c r="BQ3194" s="54" t="str">
        <f t="shared" si="698"/>
        <v>ne</v>
      </c>
      <c r="BR3194" s="54" t="str">
        <f t="shared" si="699"/>
        <v>ne</v>
      </c>
      <c r="BS3194" s="54" t="str">
        <f t="shared" si="690"/>
        <v>ne</v>
      </c>
    </row>
    <row r="3195" spans="2:71" x14ac:dyDescent="0.2">
      <c r="B3195" s="54" t="e">
        <f>VLOOKUP(E3195,'VPS1'!$J$10:$J$29,1,FALSE)</f>
        <v>#N/A</v>
      </c>
      <c r="C3195" s="131" t="str">
        <f t="shared" si="691"/>
        <v/>
      </c>
      <c r="D3195" s="132"/>
      <c r="E3195" s="132"/>
      <c r="F3195" s="55"/>
      <c r="G3195" s="132"/>
      <c r="H3195" s="132"/>
      <c r="I3195" s="132"/>
      <c r="J3195" s="132"/>
      <c r="K3195" s="132"/>
      <c r="L3195" s="133"/>
      <c r="M3195" s="134"/>
      <c r="N3195" s="132"/>
      <c r="O3195" s="132"/>
      <c r="P3195" s="134" t="str">
        <f t="shared" si="692"/>
        <v>nepildyti</v>
      </c>
      <c r="Q3195" s="135" t="str">
        <f t="shared" si="69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00"/>
        <v>0</v>
      </c>
      <c r="BH3195" s="54">
        <f t="shared" si="693"/>
        <v>0</v>
      </c>
      <c r="BI3195" s="54">
        <f t="shared" si="688"/>
        <v>0</v>
      </c>
      <c r="BJ3195" s="54">
        <f t="shared" si="701"/>
        <v>0</v>
      </c>
      <c r="BK3195" s="54">
        <f t="shared" si="689"/>
        <v>0</v>
      </c>
      <c r="BL3195" s="54">
        <f t="shared" si="694"/>
        <v>0</v>
      </c>
      <c r="BM3195" s="54">
        <f t="shared" si="695"/>
        <v>0</v>
      </c>
      <c r="BN3195" s="54" t="str">
        <f t="shared" si="696"/>
        <v>ne</v>
      </c>
      <c r="BO3195" s="54" t="str">
        <f t="shared" si="697"/>
        <v>ne</v>
      </c>
      <c r="BP3195" s="54" t="str">
        <f t="shared" si="697"/>
        <v>ne</v>
      </c>
      <c r="BQ3195" s="54" t="str">
        <f t="shared" si="698"/>
        <v>ne</v>
      </c>
      <c r="BR3195" s="54" t="str">
        <f t="shared" si="699"/>
        <v>ne</v>
      </c>
      <c r="BS3195" s="54" t="str">
        <f t="shared" si="690"/>
        <v>ne</v>
      </c>
    </row>
    <row r="3196" spans="2:71" x14ac:dyDescent="0.2">
      <c r="B3196" s="54" t="e">
        <f>VLOOKUP(E3196,'VPS1'!$J$10:$J$29,1,FALSE)</f>
        <v>#N/A</v>
      </c>
      <c r="C3196" s="131" t="str">
        <f t="shared" si="691"/>
        <v/>
      </c>
      <c r="D3196" s="132"/>
      <c r="E3196" s="132"/>
      <c r="F3196" s="55"/>
      <c r="G3196" s="132"/>
      <c r="H3196" s="132"/>
      <c r="I3196" s="132"/>
      <c r="J3196" s="132"/>
      <c r="K3196" s="132"/>
      <c r="L3196" s="133"/>
      <c r="M3196" s="134"/>
      <c r="N3196" s="132"/>
      <c r="O3196" s="132"/>
      <c r="P3196" s="134" t="str">
        <f t="shared" si="692"/>
        <v>nepildyti</v>
      </c>
      <c r="Q3196" s="135" t="str">
        <f t="shared" si="69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00"/>
        <v>0</v>
      </c>
      <c r="BH3196" s="54">
        <f t="shared" si="693"/>
        <v>0</v>
      </c>
      <c r="BI3196" s="54">
        <f t="shared" si="688"/>
        <v>0</v>
      </c>
      <c r="BJ3196" s="54">
        <f t="shared" si="701"/>
        <v>0</v>
      </c>
      <c r="BK3196" s="54">
        <f t="shared" si="689"/>
        <v>0</v>
      </c>
      <c r="BL3196" s="54">
        <f t="shared" si="694"/>
        <v>0</v>
      </c>
      <c r="BM3196" s="54">
        <f t="shared" si="695"/>
        <v>0</v>
      </c>
      <c r="BN3196" s="54" t="str">
        <f t="shared" si="696"/>
        <v>ne</v>
      </c>
      <c r="BO3196" s="54" t="str">
        <f t="shared" si="697"/>
        <v>ne</v>
      </c>
      <c r="BP3196" s="54" t="str">
        <f t="shared" si="697"/>
        <v>ne</v>
      </c>
      <c r="BQ3196" s="54" t="str">
        <f t="shared" si="698"/>
        <v>ne</v>
      </c>
      <c r="BR3196" s="54" t="str">
        <f t="shared" si="699"/>
        <v>ne</v>
      </c>
      <c r="BS3196" s="54" t="str">
        <f t="shared" si="690"/>
        <v>ne</v>
      </c>
    </row>
    <row r="3197" spans="2:71" x14ac:dyDescent="0.2">
      <c r="B3197" s="54" t="e">
        <f>VLOOKUP(E3197,'VPS1'!$J$10:$J$29,1,FALSE)</f>
        <v>#N/A</v>
      </c>
      <c r="C3197" s="131" t="str">
        <f t="shared" si="691"/>
        <v/>
      </c>
      <c r="D3197" s="132"/>
      <c r="E3197" s="132"/>
      <c r="F3197" s="55"/>
      <c r="G3197" s="132"/>
      <c r="H3197" s="132"/>
      <c r="I3197" s="132"/>
      <c r="J3197" s="132"/>
      <c r="K3197" s="132"/>
      <c r="L3197" s="133"/>
      <c r="M3197" s="134"/>
      <c r="N3197" s="132"/>
      <c r="O3197" s="132"/>
      <c r="P3197" s="134" t="str">
        <f t="shared" si="692"/>
        <v>nepildyti</v>
      </c>
      <c r="Q3197" s="135" t="str">
        <f t="shared" si="69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00"/>
        <v>0</v>
      </c>
      <c r="BH3197" s="54">
        <f t="shared" si="693"/>
        <v>0</v>
      </c>
      <c r="BI3197" s="54">
        <f t="shared" si="688"/>
        <v>0</v>
      </c>
      <c r="BJ3197" s="54">
        <f t="shared" si="701"/>
        <v>0</v>
      </c>
      <c r="BK3197" s="54">
        <f t="shared" si="689"/>
        <v>0</v>
      </c>
      <c r="BL3197" s="54">
        <f t="shared" si="694"/>
        <v>0</v>
      </c>
      <c r="BM3197" s="54">
        <f t="shared" si="695"/>
        <v>0</v>
      </c>
      <c r="BN3197" s="54" t="str">
        <f t="shared" si="696"/>
        <v>ne</v>
      </c>
      <c r="BO3197" s="54" t="str">
        <f t="shared" si="697"/>
        <v>ne</v>
      </c>
      <c r="BP3197" s="54" t="str">
        <f t="shared" si="697"/>
        <v>ne</v>
      </c>
      <c r="BQ3197" s="54" t="str">
        <f t="shared" si="698"/>
        <v>ne</v>
      </c>
      <c r="BR3197" s="54" t="str">
        <f t="shared" si="699"/>
        <v>ne</v>
      </c>
      <c r="BS3197" s="54" t="str">
        <f t="shared" si="690"/>
        <v>ne</v>
      </c>
    </row>
    <row r="3198" spans="2:71" x14ac:dyDescent="0.2">
      <c r="B3198" s="54" t="e">
        <f>VLOOKUP(E3198,'VPS1'!$J$10:$J$29,1,FALSE)</f>
        <v>#N/A</v>
      </c>
      <c r="C3198" s="131" t="str">
        <f t="shared" si="691"/>
        <v/>
      </c>
      <c r="D3198" s="132"/>
      <c r="E3198" s="132"/>
      <c r="F3198" s="55"/>
      <c r="G3198" s="132"/>
      <c r="H3198" s="132"/>
      <c r="I3198" s="132"/>
      <c r="J3198" s="132"/>
      <c r="K3198" s="132"/>
      <c r="L3198" s="133"/>
      <c r="M3198" s="134"/>
      <c r="N3198" s="132"/>
      <c r="O3198" s="132"/>
      <c r="P3198" s="134" t="str">
        <f t="shared" si="692"/>
        <v>nepildyti</v>
      </c>
      <c r="Q3198" s="135" t="str">
        <f t="shared" si="69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00"/>
        <v>0</v>
      </c>
      <c r="BH3198" s="54">
        <f t="shared" si="693"/>
        <v>0</v>
      </c>
      <c r="BI3198" s="54">
        <f t="shared" si="688"/>
        <v>0</v>
      </c>
      <c r="BJ3198" s="54">
        <f t="shared" si="701"/>
        <v>0</v>
      </c>
      <c r="BK3198" s="54">
        <f t="shared" si="689"/>
        <v>0</v>
      </c>
      <c r="BL3198" s="54">
        <f t="shared" si="694"/>
        <v>0</v>
      </c>
      <c r="BM3198" s="54">
        <f t="shared" si="695"/>
        <v>0</v>
      </c>
      <c r="BN3198" s="54" t="str">
        <f t="shared" si="696"/>
        <v>ne</v>
      </c>
      <c r="BO3198" s="54" t="str">
        <f t="shared" si="697"/>
        <v>ne</v>
      </c>
      <c r="BP3198" s="54" t="str">
        <f t="shared" si="697"/>
        <v>ne</v>
      </c>
      <c r="BQ3198" s="54" t="str">
        <f t="shared" si="698"/>
        <v>ne</v>
      </c>
      <c r="BR3198" s="54" t="str">
        <f t="shared" si="699"/>
        <v>ne</v>
      </c>
      <c r="BS3198" s="54" t="str">
        <f t="shared" si="690"/>
        <v>ne</v>
      </c>
    </row>
    <row r="3199" spans="2:71" x14ac:dyDescent="0.2">
      <c r="B3199" s="54" t="e">
        <f>VLOOKUP(E3199,'VPS1'!$J$10:$J$29,1,FALSE)</f>
        <v>#N/A</v>
      </c>
      <c r="C3199" s="131" t="str">
        <f t="shared" si="691"/>
        <v/>
      </c>
      <c r="D3199" s="132"/>
      <c r="E3199" s="132"/>
      <c r="F3199" s="55"/>
      <c r="G3199" s="132"/>
      <c r="H3199" s="132"/>
      <c r="I3199" s="132"/>
      <c r="J3199" s="132"/>
      <c r="K3199" s="132"/>
      <c r="L3199" s="133"/>
      <c r="M3199" s="134"/>
      <c r="N3199" s="132"/>
      <c r="O3199" s="132"/>
      <c r="P3199" s="134" t="str">
        <f t="shared" si="692"/>
        <v>nepildyti</v>
      </c>
      <c r="Q3199" s="135" t="str">
        <f t="shared" si="69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00"/>
        <v>0</v>
      </c>
      <c r="BH3199" s="54">
        <f t="shared" si="693"/>
        <v>0</v>
      </c>
      <c r="BI3199" s="54">
        <f t="shared" si="688"/>
        <v>0</v>
      </c>
      <c r="BJ3199" s="54">
        <f t="shared" si="701"/>
        <v>0</v>
      </c>
      <c r="BK3199" s="54">
        <f t="shared" si="689"/>
        <v>0</v>
      </c>
      <c r="BL3199" s="54">
        <f t="shared" si="694"/>
        <v>0</v>
      </c>
      <c r="BM3199" s="54">
        <f t="shared" si="695"/>
        <v>0</v>
      </c>
      <c r="BN3199" s="54" t="str">
        <f t="shared" si="696"/>
        <v>ne</v>
      </c>
      <c r="BO3199" s="54" t="str">
        <f t="shared" si="697"/>
        <v>ne</v>
      </c>
      <c r="BP3199" s="54" t="str">
        <f t="shared" si="697"/>
        <v>ne</v>
      </c>
      <c r="BQ3199" s="54" t="str">
        <f t="shared" si="698"/>
        <v>ne</v>
      </c>
      <c r="BR3199" s="54" t="str">
        <f t="shared" si="699"/>
        <v>ne</v>
      </c>
      <c r="BS3199" s="54" t="str">
        <f t="shared" si="690"/>
        <v>ne</v>
      </c>
    </row>
    <row r="3200" spans="2:71" x14ac:dyDescent="0.2">
      <c r="B3200" s="54" t="e">
        <f>VLOOKUP(E3200,'VPS1'!$J$10:$J$29,1,FALSE)</f>
        <v>#N/A</v>
      </c>
      <c r="C3200" s="131" t="str">
        <f t="shared" si="691"/>
        <v/>
      </c>
      <c r="D3200" s="132"/>
      <c r="E3200" s="132"/>
      <c r="F3200" s="55"/>
      <c r="G3200" s="132"/>
      <c r="H3200" s="132"/>
      <c r="I3200" s="132"/>
      <c r="J3200" s="132"/>
      <c r="K3200" s="132"/>
      <c r="L3200" s="133"/>
      <c r="M3200" s="134"/>
      <c r="N3200" s="132"/>
      <c r="O3200" s="132"/>
      <c r="P3200" s="134" t="str">
        <f t="shared" si="692"/>
        <v>nepildyti</v>
      </c>
      <c r="Q3200" s="135" t="str">
        <f t="shared" si="69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00"/>
        <v>0</v>
      </c>
      <c r="BH3200" s="54">
        <f t="shared" si="693"/>
        <v>0</v>
      </c>
      <c r="BI3200" s="54">
        <f t="shared" si="688"/>
        <v>0</v>
      </c>
      <c r="BJ3200" s="54">
        <f t="shared" si="701"/>
        <v>0</v>
      </c>
      <c r="BK3200" s="54">
        <f t="shared" si="689"/>
        <v>0</v>
      </c>
      <c r="BL3200" s="54">
        <f t="shared" si="694"/>
        <v>0</v>
      </c>
      <c r="BM3200" s="54">
        <f t="shared" si="695"/>
        <v>0</v>
      </c>
      <c r="BN3200" s="54" t="str">
        <f t="shared" si="696"/>
        <v>ne</v>
      </c>
      <c r="BO3200" s="54" t="str">
        <f t="shared" si="697"/>
        <v>ne</v>
      </c>
      <c r="BP3200" s="54" t="str">
        <f t="shared" si="697"/>
        <v>ne</v>
      </c>
      <c r="BQ3200" s="54" t="str">
        <f t="shared" si="698"/>
        <v>ne</v>
      </c>
      <c r="BR3200" s="54" t="str">
        <f t="shared" si="699"/>
        <v>ne</v>
      </c>
      <c r="BS3200" s="54" t="str">
        <f t="shared" si="690"/>
        <v>ne</v>
      </c>
    </row>
    <row r="3201" spans="2:71" x14ac:dyDescent="0.2">
      <c r="B3201" s="54" t="e">
        <f>VLOOKUP(E3201,'VPS1'!$J$10:$J$29,1,FALSE)</f>
        <v>#N/A</v>
      </c>
      <c r="C3201" s="131" t="str">
        <f t="shared" si="691"/>
        <v/>
      </c>
      <c r="D3201" s="132"/>
      <c r="E3201" s="132"/>
      <c r="F3201" s="55"/>
      <c r="G3201" s="132"/>
      <c r="H3201" s="132"/>
      <c r="I3201" s="132"/>
      <c r="J3201" s="132"/>
      <c r="K3201" s="132"/>
      <c r="L3201" s="133"/>
      <c r="M3201" s="134"/>
      <c r="N3201" s="132"/>
      <c r="O3201" s="132"/>
      <c r="P3201" s="134" t="str">
        <f t="shared" si="692"/>
        <v>nepildyti</v>
      </c>
      <c r="Q3201" s="135" t="str">
        <f t="shared" si="69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00"/>
        <v>0</v>
      </c>
      <c r="BH3201" s="54">
        <f t="shared" si="693"/>
        <v>0</v>
      </c>
      <c r="BI3201" s="54">
        <f t="shared" si="688"/>
        <v>0</v>
      </c>
      <c r="BJ3201" s="54">
        <f t="shared" si="701"/>
        <v>0</v>
      </c>
      <c r="BK3201" s="54">
        <f t="shared" si="689"/>
        <v>0</v>
      </c>
      <c r="BL3201" s="54">
        <f t="shared" si="694"/>
        <v>0</v>
      </c>
      <c r="BM3201" s="54">
        <f t="shared" si="695"/>
        <v>0</v>
      </c>
      <c r="BN3201" s="54" t="str">
        <f t="shared" si="696"/>
        <v>ne</v>
      </c>
      <c r="BO3201" s="54" t="str">
        <f t="shared" si="697"/>
        <v>ne</v>
      </c>
      <c r="BP3201" s="54" t="str">
        <f t="shared" si="697"/>
        <v>ne</v>
      </c>
      <c r="BQ3201" s="54" t="str">
        <f t="shared" si="698"/>
        <v>ne</v>
      </c>
      <c r="BR3201" s="54" t="str">
        <f t="shared" si="699"/>
        <v>ne</v>
      </c>
      <c r="BS3201" s="54" t="str">
        <f t="shared" si="690"/>
        <v>ne</v>
      </c>
    </row>
    <row r="3202" spans="2:71" x14ac:dyDescent="0.2">
      <c r="B3202" s="54" t="e">
        <f>VLOOKUP(E3202,'VPS1'!$J$10:$J$29,1,FALSE)</f>
        <v>#N/A</v>
      </c>
      <c r="C3202" s="131" t="str">
        <f t="shared" si="691"/>
        <v/>
      </c>
      <c r="D3202" s="132"/>
      <c r="E3202" s="132"/>
      <c r="F3202" s="55"/>
      <c r="G3202" s="132"/>
      <c r="H3202" s="132"/>
      <c r="I3202" s="132"/>
      <c r="J3202" s="132"/>
      <c r="K3202" s="132"/>
      <c r="L3202" s="133"/>
      <c r="M3202" s="134"/>
      <c r="N3202" s="132"/>
      <c r="O3202" s="132"/>
      <c r="P3202" s="134" t="str">
        <f t="shared" si="692"/>
        <v>nepildyti</v>
      </c>
      <c r="Q3202" s="135" t="str">
        <f t="shared" si="69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00"/>
        <v>0</v>
      </c>
      <c r="BH3202" s="54">
        <f t="shared" si="693"/>
        <v>0</v>
      </c>
      <c r="BI3202" s="54">
        <f t="shared" si="688"/>
        <v>0</v>
      </c>
      <c r="BJ3202" s="54">
        <f t="shared" si="701"/>
        <v>0</v>
      </c>
      <c r="BK3202" s="54">
        <f t="shared" si="689"/>
        <v>0</v>
      </c>
      <c r="BL3202" s="54">
        <f t="shared" si="694"/>
        <v>0</v>
      </c>
      <c r="BM3202" s="54">
        <f t="shared" si="695"/>
        <v>0</v>
      </c>
      <c r="BN3202" s="54" t="str">
        <f t="shared" si="696"/>
        <v>ne</v>
      </c>
      <c r="BO3202" s="54" t="str">
        <f t="shared" si="697"/>
        <v>ne</v>
      </c>
      <c r="BP3202" s="54" t="str">
        <f t="shared" si="697"/>
        <v>ne</v>
      </c>
      <c r="BQ3202" s="54" t="str">
        <f t="shared" si="698"/>
        <v>ne</v>
      </c>
      <c r="BR3202" s="54" t="str">
        <f t="shared" si="699"/>
        <v>ne</v>
      </c>
      <c r="BS3202" s="54" t="str">
        <f t="shared" si="690"/>
        <v>ne</v>
      </c>
    </row>
    <row r="3203" spans="2:71" x14ac:dyDescent="0.2">
      <c r="B3203" s="54" t="e">
        <f>VLOOKUP(E3203,'VPS1'!$J$10:$J$29,1,FALSE)</f>
        <v>#N/A</v>
      </c>
      <c r="C3203" s="131" t="str">
        <f t="shared" si="691"/>
        <v/>
      </c>
      <c r="D3203" s="132"/>
      <c r="E3203" s="132"/>
      <c r="F3203" s="55"/>
      <c r="G3203" s="132"/>
      <c r="H3203" s="132"/>
      <c r="I3203" s="132"/>
      <c r="J3203" s="132"/>
      <c r="K3203" s="132"/>
      <c r="L3203" s="133"/>
      <c r="M3203" s="134"/>
      <c r="N3203" s="132"/>
      <c r="O3203" s="132"/>
      <c r="P3203" s="134" t="str">
        <f t="shared" si="692"/>
        <v>nepildyti</v>
      </c>
      <c r="Q3203" s="135" t="str">
        <f t="shared" si="69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00"/>
        <v>0</v>
      </c>
      <c r="BH3203" s="54">
        <f t="shared" si="693"/>
        <v>0</v>
      </c>
      <c r="BI3203" s="54">
        <f t="shared" si="688"/>
        <v>0</v>
      </c>
      <c r="BJ3203" s="54">
        <f t="shared" si="701"/>
        <v>0</v>
      </c>
      <c r="BK3203" s="54">
        <f t="shared" si="689"/>
        <v>0</v>
      </c>
      <c r="BL3203" s="54">
        <f t="shared" si="694"/>
        <v>0</v>
      </c>
      <c r="BM3203" s="54">
        <f t="shared" si="695"/>
        <v>0</v>
      </c>
      <c r="BN3203" s="54" t="str">
        <f t="shared" si="696"/>
        <v>ne</v>
      </c>
      <c r="BO3203" s="54" t="str">
        <f t="shared" si="697"/>
        <v>ne</v>
      </c>
      <c r="BP3203" s="54" t="str">
        <f t="shared" si="697"/>
        <v>ne</v>
      </c>
      <c r="BQ3203" s="54" t="str">
        <f t="shared" si="698"/>
        <v>ne</v>
      </c>
      <c r="BR3203" s="54" t="str">
        <f t="shared" si="699"/>
        <v>ne</v>
      </c>
      <c r="BS3203" s="54" t="str">
        <f t="shared" si="690"/>
        <v>ne</v>
      </c>
    </row>
    <row r="3204" spans="2:71" x14ac:dyDescent="0.2">
      <c r="B3204" s="54" t="e">
        <f>VLOOKUP(E3204,'VPS1'!$J$10:$J$29,1,FALSE)</f>
        <v>#N/A</v>
      </c>
      <c r="C3204" s="131" t="str">
        <f t="shared" si="691"/>
        <v/>
      </c>
      <c r="D3204" s="132"/>
      <c r="E3204" s="132"/>
      <c r="F3204" s="55"/>
      <c r="G3204" s="132"/>
      <c r="H3204" s="132"/>
      <c r="I3204" s="132"/>
      <c r="J3204" s="132"/>
      <c r="K3204" s="132"/>
      <c r="L3204" s="133"/>
      <c r="M3204" s="134"/>
      <c r="N3204" s="132"/>
      <c r="O3204" s="132"/>
      <c r="P3204" s="134" t="str">
        <f t="shared" si="692"/>
        <v>nepildyti</v>
      </c>
      <c r="Q3204" s="135" t="str">
        <f t="shared" si="69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00"/>
        <v>0</v>
      </c>
      <c r="BH3204" s="54">
        <f t="shared" si="693"/>
        <v>0</v>
      </c>
      <c r="BI3204" s="54">
        <f t="shared" si="688"/>
        <v>0</v>
      </c>
      <c r="BJ3204" s="54">
        <f t="shared" si="701"/>
        <v>0</v>
      </c>
      <c r="BK3204" s="54">
        <f t="shared" si="689"/>
        <v>0</v>
      </c>
      <c r="BL3204" s="54">
        <f t="shared" si="694"/>
        <v>0</v>
      </c>
      <c r="BM3204" s="54">
        <f t="shared" si="695"/>
        <v>0</v>
      </c>
      <c r="BN3204" s="54" t="str">
        <f t="shared" si="696"/>
        <v>ne</v>
      </c>
      <c r="BO3204" s="54" t="str">
        <f t="shared" si="697"/>
        <v>ne</v>
      </c>
      <c r="BP3204" s="54" t="str">
        <f t="shared" si="697"/>
        <v>ne</v>
      </c>
      <c r="BQ3204" s="54" t="str">
        <f t="shared" si="698"/>
        <v>ne</v>
      </c>
      <c r="BR3204" s="54" t="str">
        <f t="shared" si="699"/>
        <v>ne</v>
      </c>
      <c r="BS3204" s="54" t="str">
        <f t="shared" si="690"/>
        <v>ne</v>
      </c>
    </row>
    <row r="3205" spans="2:71" x14ac:dyDescent="0.2">
      <c r="B3205" s="54" t="e">
        <f>VLOOKUP(E3205,'VPS1'!$J$10:$J$29,1,FALSE)</f>
        <v>#N/A</v>
      </c>
      <c r="C3205" s="131" t="str">
        <f t="shared" si="691"/>
        <v/>
      </c>
      <c r="D3205" s="132"/>
      <c r="E3205" s="132"/>
      <c r="F3205" s="55"/>
      <c r="G3205" s="132"/>
      <c r="H3205" s="132"/>
      <c r="I3205" s="132"/>
      <c r="J3205" s="132"/>
      <c r="K3205" s="132"/>
      <c r="L3205" s="133"/>
      <c r="M3205" s="134"/>
      <c r="N3205" s="132"/>
      <c r="O3205" s="132"/>
      <c r="P3205" s="134" t="str">
        <f t="shared" si="692"/>
        <v>nepildyti</v>
      </c>
      <c r="Q3205" s="135" t="str">
        <f t="shared" si="69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00"/>
        <v>0</v>
      </c>
      <c r="BH3205" s="54">
        <f t="shared" si="693"/>
        <v>0</v>
      </c>
      <c r="BI3205" s="54">
        <f t="shared" si="688"/>
        <v>0</v>
      </c>
      <c r="BJ3205" s="54">
        <f t="shared" si="701"/>
        <v>0</v>
      </c>
      <c r="BK3205" s="54">
        <f t="shared" si="689"/>
        <v>0</v>
      </c>
      <c r="BL3205" s="54">
        <f t="shared" si="694"/>
        <v>0</v>
      </c>
      <c r="BM3205" s="54">
        <f t="shared" si="695"/>
        <v>0</v>
      </c>
      <c r="BN3205" s="54" t="str">
        <f t="shared" si="696"/>
        <v>ne</v>
      </c>
      <c r="BO3205" s="54" t="str">
        <f t="shared" si="697"/>
        <v>ne</v>
      </c>
      <c r="BP3205" s="54" t="str">
        <f t="shared" si="697"/>
        <v>ne</v>
      </c>
      <c r="BQ3205" s="54" t="str">
        <f t="shared" si="698"/>
        <v>ne</v>
      </c>
      <c r="BR3205" s="54" t="str">
        <f t="shared" si="699"/>
        <v>ne</v>
      </c>
      <c r="BS3205" s="54" t="str">
        <f t="shared" si="690"/>
        <v>ne</v>
      </c>
    </row>
    <row r="3206" spans="2:71" x14ac:dyDescent="0.2">
      <c r="B3206" s="54" t="e">
        <f>VLOOKUP(E3206,'VPS1'!$J$10:$J$29,1,FALSE)</f>
        <v>#N/A</v>
      </c>
      <c r="C3206" s="131" t="str">
        <f t="shared" si="691"/>
        <v/>
      </c>
      <c r="D3206" s="132"/>
      <c r="E3206" s="132"/>
      <c r="F3206" s="55"/>
      <c r="G3206" s="132"/>
      <c r="H3206" s="132"/>
      <c r="I3206" s="132"/>
      <c r="J3206" s="132"/>
      <c r="K3206" s="132"/>
      <c r="L3206" s="133"/>
      <c r="M3206" s="134"/>
      <c r="N3206" s="132"/>
      <c r="O3206" s="132"/>
      <c r="P3206" s="134" t="str">
        <f t="shared" si="692"/>
        <v>nepildyti</v>
      </c>
      <c r="Q3206" s="135" t="str">
        <f t="shared" si="69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00"/>
        <v>0</v>
      </c>
      <c r="BH3206" s="54">
        <f t="shared" si="693"/>
        <v>0</v>
      </c>
      <c r="BI3206" s="54">
        <f t="shared" si="688"/>
        <v>0</v>
      </c>
      <c r="BJ3206" s="54">
        <f t="shared" si="701"/>
        <v>0</v>
      </c>
      <c r="BK3206" s="54">
        <f t="shared" si="689"/>
        <v>0</v>
      </c>
      <c r="BL3206" s="54">
        <f t="shared" si="694"/>
        <v>0</v>
      </c>
      <c r="BM3206" s="54">
        <f t="shared" si="695"/>
        <v>0</v>
      </c>
      <c r="BN3206" s="54" t="str">
        <f t="shared" si="696"/>
        <v>ne</v>
      </c>
      <c r="BO3206" s="54" t="str">
        <f t="shared" si="697"/>
        <v>ne</v>
      </c>
      <c r="BP3206" s="54" t="str">
        <f t="shared" si="697"/>
        <v>ne</v>
      </c>
      <c r="BQ3206" s="54" t="str">
        <f t="shared" si="698"/>
        <v>ne</v>
      </c>
      <c r="BR3206" s="54" t="str">
        <f t="shared" si="699"/>
        <v>ne</v>
      </c>
      <c r="BS3206" s="54" t="str">
        <f t="shared" si="690"/>
        <v>ne</v>
      </c>
    </row>
    <row r="3207" spans="2:71" x14ac:dyDescent="0.2">
      <c r="B3207" s="54" t="e">
        <f>VLOOKUP(E3207,'VPS1'!$J$10:$J$29,1,FALSE)</f>
        <v>#N/A</v>
      </c>
      <c r="C3207" s="131" t="str">
        <f t="shared" si="691"/>
        <v/>
      </c>
      <c r="D3207" s="132"/>
      <c r="E3207" s="132"/>
      <c r="F3207" s="55"/>
      <c r="G3207" s="132"/>
      <c r="H3207" s="132"/>
      <c r="I3207" s="132"/>
      <c r="J3207" s="132"/>
      <c r="K3207" s="132"/>
      <c r="L3207" s="133"/>
      <c r="M3207" s="134"/>
      <c r="N3207" s="132"/>
      <c r="O3207" s="132"/>
      <c r="P3207" s="134" t="str">
        <f t="shared" si="692"/>
        <v>nepildyti</v>
      </c>
      <c r="Q3207" s="135" t="str">
        <f t="shared" si="692"/>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00"/>
        <v>0</v>
      </c>
      <c r="BH3207" s="54">
        <f t="shared" si="693"/>
        <v>0</v>
      </c>
      <c r="BI3207" s="54">
        <f t="shared" si="688"/>
        <v>0</v>
      </c>
      <c r="BJ3207" s="54">
        <f t="shared" si="701"/>
        <v>0</v>
      </c>
      <c r="BK3207" s="54">
        <f t="shared" si="689"/>
        <v>0</v>
      </c>
      <c r="BL3207" s="54">
        <f t="shared" si="694"/>
        <v>0</v>
      </c>
      <c r="BM3207" s="54">
        <f t="shared" si="695"/>
        <v>0</v>
      </c>
      <c r="BN3207" s="54" t="str">
        <f t="shared" si="696"/>
        <v>ne</v>
      </c>
      <c r="BO3207" s="54" t="str">
        <f t="shared" si="697"/>
        <v>ne</v>
      </c>
      <c r="BP3207" s="54" t="str">
        <f t="shared" si="697"/>
        <v>ne</v>
      </c>
      <c r="BQ3207" s="54" t="str">
        <f t="shared" si="698"/>
        <v>ne</v>
      </c>
      <c r="BR3207" s="54" t="str">
        <f t="shared" si="699"/>
        <v>ne</v>
      </c>
      <c r="BS3207" s="54" t="str">
        <f t="shared" si="690"/>
        <v>ne</v>
      </c>
    </row>
    <row r="3208" spans="2:71" x14ac:dyDescent="0.2">
      <c r="B3208" s="54" t="e">
        <f>VLOOKUP(E3208,'VPS1'!$J$10:$J$29,1,FALSE)</f>
        <v>#N/A</v>
      </c>
      <c r="C3208" s="131" t="str">
        <f t="shared" si="691"/>
        <v/>
      </c>
      <c r="D3208" s="132"/>
      <c r="E3208" s="132"/>
      <c r="F3208" s="55"/>
      <c r="G3208" s="132"/>
      <c r="H3208" s="132"/>
      <c r="I3208" s="132"/>
      <c r="J3208" s="132"/>
      <c r="K3208" s="132"/>
      <c r="L3208" s="133"/>
      <c r="M3208" s="134"/>
      <c r="N3208" s="132"/>
      <c r="O3208" s="132"/>
      <c r="P3208" s="134" t="str">
        <f t="shared" si="692"/>
        <v>nepildyti</v>
      </c>
      <c r="Q3208" s="135" t="str">
        <f t="shared" si="692"/>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00"/>
        <v>0</v>
      </c>
      <c r="BH3208" s="54">
        <f t="shared" si="693"/>
        <v>0</v>
      </c>
      <c r="BI3208" s="54">
        <f t="shared" si="688"/>
        <v>0</v>
      </c>
      <c r="BJ3208" s="54">
        <f t="shared" si="701"/>
        <v>0</v>
      </c>
      <c r="BK3208" s="54">
        <f t="shared" si="689"/>
        <v>0</v>
      </c>
      <c r="BL3208" s="54">
        <f t="shared" si="694"/>
        <v>0</v>
      </c>
      <c r="BM3208" s="54">
        <f t="shared" si="695"/>
        <v>0</v>
      </c>
      <c r="BN3208" s="54" t="str">
        <f t="shared" si="696"/>
        <v>ne</v>
      </c>
      <c r="BO3208" s="54" t="str">
        <f t="shared" si="697"/>
        <v>ne</v>
      </c>
      <c r="BP3208" s="54" t="str">
        <f t="shared" si="697"/>
        <v>ne</v>
      </c>
      <c r="BQ3208" s="54" t="str">
        <f t="shared" si="698"/>
        <v>ne</v>
      </c>
      <c r="BR3208" s="54" t="str">
        <f t="shared" si="699"/>
        <v>ne</v>
      </c>
      <c r="BS3208" s="54" t="str">
        <f t="shared" si="690"/>
        <v>ne</v>
      </c>
    </row>
    <row r="3209" spans="2:71" x14ac:dyDescent="0.2">
      <c r="B3209" s="54" t="e">
        <f>VLOOKUP(E3209,'VPS1'!$J$10:$J$29,1,FALSE)</f>
        <v>#N/A</v>
      </c>
      <c r="C3209" s="131" t="str">
        <f t="shared" si="691"/>
        <v/>
      </c>
      <c r="D3209" s="132"/>
      <c r="E3209" s="132"/>
      <c r="F3209" s="55"/>
      <c r="G3209" s="132"/>
      <c r="H3209" s="132"/>
      <c r="I3209" s="132"/>
      <c r="J3209" s="132"/>
      <c r="K3209" s="132"/>
      <c r="L3209" s="133"/>
      <c r="M3209" s="134"/>
      <c r="N3209" s="132"/>
      <c r="O3209" s="132"/>
      <c r="P3209" s="134" t="str">
        <f t="shared" si="692"/>
        <v>nepildyti</v>
      </c>
      <c r="Q3209" s="135" t="str">
        <f t="shared" si="692"/>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00"/>
        <v>0</v>
      </c>
      <c r="BH3209" s="54">
        <f t="shared" si="693"/>
        <v>0</v>
      </c>
      <c r="BI3209" s="54">
        <f t="shared" si="688"/>
        <v>0</v>
      </c>
      <c r="BJ3209" s="54">
        <f t="shared" si="701"/>
        <v>0</v>
      </c>
      <c r="BK3209" s="54">
        <f t="shared" si="689"/>
        <v>0</v>
      </c>
      <c r="BL3209" s="54">
        <f t="shared" si="694"/>
        <v>0</v>
      </c>
      <c r="BM3209" s="54">
        <f t="shared" si="695"/>
        <v>0</v>
      </c>
      <c r="BN3209" s="54" t="str">
        <f t="shared" si="696"/>
        <v>ne</v>
      </c>
      <c r="BO3209" s="54" t="str">
        <f t="shared" si="697"/>
        <v>ne</v>
      </c>
      <c r="BP3209" s="54" t="str">
        <f t="shared" si="697"/>
        <v>ne</v>
      </c>
      <c r="BQ3209" s="54" t="str">
        <f t="shared" si="698"/>
        <v>ne</v>
      </c>
      <c r="BR3209" s="54" t="str">
        <f t="shared" si="699"/>
        <v>ne</v>
      </c>
      <c r="BS3209" s="54" t="str">
        <f t="shared" si="690"/>
        <v>ne</v>
      </c>
    </row>
    <row r="3210" spans="2:71" x14ac:dyDescent="0.2">
      <c r="B3210" s="54" t="e">
        <f>VLOOKUP(E3210,'VPS1'!$J$10:$J$29,1,FALSE)</f>
        <v>#N/A</v>
      </c>
      <c r="C3210" s="131" t="str">
        <f t="shared" si="691"/>
        <v/>
      </c>
      <c r="D3210" s="132"/>
      <c r="E3210" s="132"/>
      <c r="F3210" s="55"/>
      <c r="G3210" s="132"/>
      <c r="H3210" s="132"/>
      <c r="I3210" s="132"/>
      <c r="J3210" s="132"/>
      <c r="K3210" s="132"/>
      <c r="L3210" s="133"/>
      <c r="M3210" s="134"/>
      <c r="N3210" s="132"/>
      <c r="O3210" s="132"/>
      <c r="P3210" s="134" t="str">
        <f t="shared" si="692"/>
        <v>nepildyti</v>
      </c>
      <c r="Q3210" s="135" t="str">
        <f t="shared" si="692"/>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00"/>
        <v>0</v>
      </c>
      <c r="BH3210" s="54">
        <f t="shared" si="693"/>
        <v>0</v>
      </c>
      <c r="BI3210" s="54">
        <f t="shared" ref="BI3210:BI3273" si="702">IF($AH3210&gt;0,YEAR($AH3210),)</f>
        <v>0</v>
      </c>
      <c r="BJ3210" s="54">
        <f t="shared" si="701"/>
        <v>0</v>
      </c>
      <c r="BK3210" s="54">
        <f t="shared" ref="BK3210:BK3273" si="703">IF($AJ3210&gt;0,YEAR($AJ3210),)</f>
        <v>0</v>
      </c>
      <c r="BL3210" s="54">
        <f t="shared" si="694"/>
        <v>0</v>
      </c>
      <c r="BM3210" s="54">
        <f t="shared" si="695"/>
        <v>0</v>
      </c>
      <c r="BN3210" s="54" t="str">
        <f t="shared" si="696"/>
        <v>ne</v>
      </c>
      <c r="BO3210" s="54" t="str">
        <f t="shared" si="697"/>
        <v>ne</v>
      </c>
      <c r="BP3210" s="54" t="str">
        <f t="shared" si="697"/>
        <v>ne</v>
      </c>
      <c r="BQ3210" s="54" t="str">
        <f t="shared" si="698"/>
        <v>ne</v>
      </c>
      <c r="BR3210" s="54" t="str">
        <f t="shared" si="699"/>
        <v>ne</v>
      </c>
      <c r="BS3210" s="54" t="str">
        <f t="shared" ref="BS3210:BS3273" si="704">IF(BK3210&gt;0,"taip","ne")</f>
        <v>ne</v>
      </c>
    </row>
    <row r="3211" spans="2:71" x14ac:dyDescent="0.2">
      <c r="B3211" s="54" t="e">
        <f>VLOOKUP(E3211,'VPS1'!$J$10:$J$29,1,FALSE)</f>
        <v>#N/A</v>
      </c>
      <c r="C3211" s="131" t="str">
        <f t="shared" ref="C3211:C3274" si="705">LEFT(E3211,4)</f>
        <v/>
      </c>
      <c r="D3211" s="132"/>
      <c r="E3211" s="132"/>
      <c r="F3211" s="55"/>
      <c r="G3211" s="132"/>
      <c r="H3211" s="132"/>
      <c r="I3211" s="132"/>
      <c r="J3211" s="132"/>
      <c r="K3211" s="132"/>
      <c r="L3211" s="133"/>
      <c r="M3211" s="134"/>
      <c r="N3211" s="132"/>
      <c r="O3211" s="132"/>
      <c r="P3211" s="134" t="str">
        <f t="shared" ref="P3211:Q3274" si="706">IF($N3211="fizinis asmuo","užpildykite","nepildyti")</f>
        <v>nepildyti</v>
      </c>
      <c r="Q3211" s="135" t="str">
        <f t="shared" si="706"/>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00"/>
        <v>0</v>
      </c>
      <c r="BH3211" s="54">
        <f t="shared" ref="BH3211:BH3274" si="707">IF($AF3211&gt;0,YEAR($AF3211),)</f>
        <v>0</v>
      </c>
      <c r="BI3211" s="54">
        <f t="shared" si="702"/>
        <v>0</v>
      </c>
      <c r="BJ3211" s="54">
        <f t="shared" si="701"/>
        <v>0</v>
      </c>
      <c r="BK3211" s="54">
        <f t="shared" si="703"/>
        <v>0</v>
      </c>
      <c r="BL3211" s="54">
        <f t="shared" ref="BL3211:BL3274" si="708">IF($AK3211&gt;0,$AK3211,)</f>
        <v>0</v>
      </c>
      <c r="BM3211" s="54">
        <f t="shared" ref="BM3211:BM3274" si="709">IF($AL3211&gt;0,$AL3211,)</f>
        <v>0</v>
      </c>
      <c r="BN3211" s="54" t="str">
        <f t="shared" ref="BN3211:BN3274" si="710">IF(BH3211&gt;0,"taip","ne")</f>
        <v>ne</v>
      </c>
      <c r="BO3211" s="54" t="str">
        <f t="shared" ref="BO3211:BP3274" si="711">IF(BI3211&gt;0,"taip","ne")</f>
        <v>ne</v>
      </c>
      <c r="BP3211" s="54" t="str">
        <f t="shared" si="711"/>
        <v>ne</v>
      </c>
      <c r="BQ3211" s="54" t="str">
        <f t="shared" ref="BQ3211:BQ3274" si="712">IF(BL3211&gt;0,"taip","ne")</f>
        <v>ne</v>
      </c>
      <c r="BR3211" s="54" t="str">
        <f t="shared" ref="BR3211:BR3274" si="713">IF(BM3211&gt;0,"taip","ne")</f>
        <v>ne</v>
      </c>
      <c r="BS3211" s="54" t="str">
        <f t="shared" si="704"/>
        <v>ne</v>
      </c>
    </row>
    <row r="3212" spans="2:71" x14ac:dyDescent="0.2">
      <c r="B3212" s="54" t="e">
        <f>VLOOKUP(E3212,'VPS1'!$J$10:$J$29,1,FALSE)</f>
        <v>#N/A</v>
      </c>
      <c r="C3212" s="131" t="str">
        <f t="shared" si="705"/>
        <v/>
      </c>
      <c r="D3212" s="132"/>
      <c r="E3212" s="132"/>
      <c r="F3212" s="55"/>
      <c r="G3212" s="132"/>
      <c r="H3212" s="132"/>
      <c r="I3212" s="132"/>
      <c r="J3212" s="132"/>
      <c r="K3212" s="132"/>
      <c r="L3212" s="133"/>
      <c r="M3212" s="134"/>
      <c r="N3212" s="132"/>
      <c r="O3212" s="132"/>
      <c r="P3212" s="134" t="str">
        <f t="shared" si="706"/>
        <v>nepildyti</v>
      </c>
      <c r="Q3212" s="135" t="str">
        <f t="shared" si="70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00"/>
        <v>0</v>
      </c>
      <c r="BH3212" s="54">
        <f t="shared" si="707"/>
        <v>0</v>
      </c>
      <c r="BI3212" s="54">
        <f t="shared" si="702"/>
        <v>0</v>
      </c>
      <c r="BJ3212" s="54">
        <f t="shared" si="701"/>
        <v>0</v>
      </c>
      <c r="BK3212" s="54">
        <f t="shared" si="703"/>
        <v>0</v>
      </c>
      <c r="BL3212" s="54">
        <f t="shared" si="708"/>
        <v>0</v>
      </c>
      <c r="BM3212" s="54">
        <f t="shared" si="709"/>
        <v>0</v>
      </c>
      <c r="BN3212" s="54" t="str">
        <f t="shared" si="710"/>
        <v>ne</v>
      </c>
      <c r="BO3212" s="54" t="str">
        <f t="shared" si="711"/>
        <v>ne</v>
      </c>
      <c r="BP3212" s="54" t="str">
        <f t="shared" si="711"/>
        <v>ne</v>
      </c>
      <c r="BQ3212" s="54" t="str">
        <f t="shared" si="712"/>
        <v>ne</v>
      </c>
      <c r="BR3212" s="54" t="str">
        <f t="shared" si="713"/>
        <v>ne</v>
      </c>
      <c r="BS3212" s="54" t="str">
        <f t="shared" si="704"/>
        <v>ne</v>
      </c>
    </row>
    <row r="3213" spans="2:71" x14ac:dyDescent="0.2">
      <c r="B3213" s="54" t="e">
        <f>VLOOKUP(E3213,'VPS1'!$J$10:$J$29,1,FALSE)</f>
        <v>#N/A</v>
      </c>
      <c r="C3213" s="131" t="str">
        <f t="shared" si="705"/>
        <v/>
      </c>
      <c r="D3213" s="132"/>
      <c r="E3213" s="132"/>
      <c r="F3213" s="55"/>
      <c r="G3213" s="132"/>
      <c r="H3213" s="132"/>
      <c r="I3213" s="132"/>
      <c r="J3213" s="132"/>
      <c r="K3213" s="132"/>
      <c r="L3213" s="133"/>
      <c r="M3213" s="134"/>
      <c r="N3213" s="132"/>
      <c r="O3213" s="132"/>
      <c r="P3213" s="134" t="str">
        <f t="shared" si="706"/>
        <v>nepildyti</v>
      </c>
      <c r="Q3213" s="135" t="str">
        <f t="shared" si="70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00"/>
        <v>0</v>
      </c>
      <c r="BH3213" s="54">
        <f t="shared" si="707"/>
        <v>0</v>
      </c>
      <c r="BI3213" s="54">
        <f t="shared" si="702"/>
        <v>0</v>
      </c>
      <c r="BJ3213" s="54">
        <f t="shared" si="701"/>
        <v>0</v>
      </c>
      <c r="BK3213" s="54">
        <f t="shared" si="703"/>
        <v>0</v>
      </c>
      <c r="BL3213" s="54">
        <f t="shared" si="708"/>
        <v>0</v>
      </c>
      <c r="BM3213" s="54">
        <f t="shared" si="709"/>
        <v>0</v>
      </c>
      <c r="BN3213" s="54" t="str">
        <f t="shared" si="710"/>
        <v>ne</v>
      </c>
      <c r="BO3213" s="54" t="str">
        <f t="shared" si="711"/>
        <v>ne</v>
      </c>
      <c r="BP3213" s="54" t="str">
        <f t="shared" si="711"/>
        <v>ne</v>
      </c>
      <c r="BQ3213" s="54" t="str">
        <f t="shared" si="712"/>
        <v>ne</v>
      </c>
      <c r="BR3213" s="54" t="str">
        <f t="shared" si="713"/>
        <v>ne</v>
      </c>
      <c r="BS3213" s="54" t="str">
        <f t="shared" si="704"/>
        <v>ne</v>
      </c>
    </row>
    <row r="3214" spans="2:71" x14ac:dyDescent="0.2">
      <c r="B3214" s="54" t="e">
        <f>VLOOKUP(E3214,'VPS1'!$J$10:$J$29,1,FALSE)</f>
        <v>#N/A</v>
      </c>
      <c r="C3214" s="131" t="str">
        <f t="shared" si="705"/>
        <v/>
      </c>
      <c r="D3214" s="132"/>
      <c r="E3214" s="132"/>
      <c r="F3214" s="55"/>
      <c r="G3214" s="132"/>
      <c r="H3214" s="132"/>
      <c r="I3214" s="132"/>
      <c r="J3214" s="132"/>
      <c r="K3214" s="132"/>
      <c r="L3214" s="133"/>
      <c r="M3214" s="134"/>
      <c r="N3214" s="132"/>
      <c r="O3214" s="132"/>
      <c r="P3214" s="134" t="str">
        <f t="shared" si="706"/>
        <v>nepildyti</v>
      </c>
      <c r="Q3214" s="135" t="str">
        <f t="shared" si="70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00"/>
        <v>0</v>
      </c>
      <c r="BH3214" s="54">
        <f t="shared" si="707"/>
        <v>0</v>
      </c>
      <c r="BI3214" s="54">
        <f t="shared" si="702"/>
        <v>0</v>
      </c>
      <c r="BJ3214" s="54">
        <f t="shared" si="701"/>
        <v>0</v>
      </c>
      <c r="BK3214" s="54">
        <f t="shared" si="703"/>
        <v>0</v>
      </c>
      <c r="BL3214" s="54">
        <f t="shared" si="708"/>
        <v>0</v>
      </c>
      <c r="BM3214" s="54">
        <f t="shared" si="709"/>
        <v>0</v>
      </c>
      <c r="BN3214" s="54" t="str">
        <f t="shared" si="710"/>
        <v>ne</v>
      </c>
      <c r="BO3214" s="54" t="str">
        <f t="shared" si="711"/>
        <v>ne</v>
      </c>
      <c r="BP3214" s="54" t="str">
        <f t="shared" si="711"/>
        <v>ne</v>
      </c>
      <c r="BQ3214" s="54" t="str">
        <f t="shared" si="712"/>
        <v>ne</v>
      </c>
      <c r="BR3214" s="54" t="str">
        <f t="shared" si="713"/>
        <v>ne</v>
      </c>
      <c r="BS3214" s="54" t="str">
        <f t="shared" si="704"/>
        <v>ne</v>
      </c>
    </row>
    <row r="3215" spans="2:71" x14ac:dyDescent="0.2">
      <c r="B3215" s="54" t="e">
        <f>VLOOKUP(E3215,'VPS1'!$J$10:$J$29,1,FALSE)</f>
        <v>#N/A</v>
      </c>
      <c r="C3215" s="131" t="str">
        <f t="shared" si="705"/>
        <v/>
      </c>
      <c r="D3215" s="132"/>
      <c r="E3215" s="132"/>
      <c r="F3215" s="55"/>
      <c r="G3215" s="132"/>
      <c r="H3215" s="132"/>
      <c r="I3215" s="132"/>
      <c r="J3215" s="132"/>
      <c r="K3215" s="132"/>
      <c r="L3215" s="133"/>
      <c r="M3215" s="134"/>
      <c r="N3215" s="132"/>
      <c r="O3215" s="132"/>
      <c r="P3215" s="134" t="str">
        <f t="shared" si="706"/>
        <v>nepildyti</v>
      </c>
      <c r="Q3215" s="135" t="str">
        <f t="shared" si="70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00"/>
        <v>0</v>
      </c>
      <c r="BH3215" s="54">
        <f t="shared" si="707"/>
        <v>0</v>
      </c>
      <c r="BI3215" s="54">
        <f t="shared" si="702"/>
        <v>0</v>
      </c>
      <c r="BJ3215" s="54">
        <f t="shared" si="701"/>
        <v>0</v>
      </c>
      <c r="BK3215" s="54">
        <f t="shared" si="703"/>
        <v>0</v>
      </c>
      <c r="BL3215" s="54">
        <f t="shared" si="708"/>
        <v>0</v>
      </c>
      <c r="BM3215" s="54">
        <f t="shared" si="709"/>
        <v>0</v>
      </c>
      <c r="BN3215" s="54" t="str">
        <f t="shared" si="710"/>
        <v>ne</v>
      </c>
      <c r="BO3215" s="54" t="str">
        <f t="shared" si="711"/>
        <v>ne</v>
      </c>
      <c r="BP3215" s="54" t="str">
        <f t="shared" si="711"/>
        <v>ne</v>
      </c>
      <c r="BQ3215" s="54" t="str">
        <f t="shared" si="712"/>
        <v>ne</v>
      </c>
      <c r="BR3215" s="54" t="str">
        <f t="shared" si="713"/>
        <v>ne</v>
      </c>
      <c r="BS3215" s="54" t="str">
        <f t="shared" si="704"/>
        <v>ne</v>
      </c>
    </row>
    <row r="3216" spans="2:71" x14ac:dyDescent="0.2">
      <c r="B3216" s="54" t="e">
        <f>VLOOKUP(E3216,'VPS1'!$J$10:$J$29,1,FALSE)</f>
        <v>#N/A</v>
      </c>
      <c r="C3216" s="131" t="str">
        <f t="shared" si="705"/>
        <v/>
      </c>
      <c r="D3216" s="132"/>
      <c r="E3216" s="132"/>
      <c r="F3216" s="55"/>
      <c r="G3216" s="132"/>
      <c r="H3216" s="132"/>
      <c r="I3216" s="132"/>
      <c r="J3216" s="132"/>
      <c r="K3216" s="132"/>
      <c r="L3216" s="133"/>
      <c r="M3216" s="134"/>
      <c r="N3216" s="132"/>
      <c r="O3216" s="132"/>
      <c r="P3216" s="134" t="str">
        <f t="shared" si="706"/>
        <v>nepildyti</v>
      </c>
      <c r="Q3216" s="135" t="str">
        <f t="shared" si="70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00"/>
        <v>0</v>
      </c>
      <c r="BH3216" s="54">
        <f t="shared" si="707"/>
        <v>0</v>
      </c>
      <c r="BI3216" s="54">
        <f t="shared" si="702"/>
        <v>0</v>
      </c>
      <c r="BJ3216" s="54">
        <f t="shared" si="701"/>
        <v>0</v>
      </c>
      <c r="BK3216" s="54">
        <f t="shared" si="703"/>
        <v>0</v>
      </c>
      <c r="BL3216" s="54">
        <f t="shared" si="708"/>
        <v>0</v>
      </c>
      <c r="BM3216" s="54">
        <f t="shared" si="709"/>
        <v>0</v>
      </c>
      <c r="BN3216" s="54" t="str">
        <f t="shared" si="710"/>
        <v>ne</v>
      </c>
      <c r="BO3216" s="54" t="str">
        <f t="shared" si="711"/>
        <v>ne</v>
      </c>
      <c r="BP3216" s="54" t="str">
        <f t="shared" si="711"/>
        <v>ne</v>
      </c>
      <c r="BQ3216" s="54" t="str">
        <f t="shared" si="712"/>
        <v>ne</v>
      </c>
      <c r="BR3216" s="54" t="str">
        <f t="shared" si="713"/>
        <v>ne</v>
      </c>
      <c r="BS3216" s="54" t="str">
        <f t="shared" si="704"/>
        <v>ne</v>
      </c>
    </row>
    <row r="3217" spans="2:71" x14ac:dyDescent="0.2">
      <c r="B3217" s="54" t="e">
        <f>VLOOKUP(E3217,'VPS1'!$J$10:$J$29,1,FALSE)</f>
        <v>#N/A</v>
      </c>
      <c r="C3217" s="131" t="str">
        <f t="shared" si="705"/>
        <v/>
      </c>
      <c r="D3217" s="132"/>
      <c r="E3217" s="132"/>
      <c r="F3217" s="55"/>
      <c r="G3217" s="132"/>
      <c r="H3217" s="132"/>
      <c r="I3217" s="132"/>
      <c r="J3217" s="132"/>
      <c r="K3217" s="132"/>
      <c r="L3217" s="133"/>
      <c r="M3217" s="134"/>
      <c r="N3217" s="132"/>
      <c r="O3217" s="132"/>
      <c r="P3217" s="134" t="str">
        <f t="shared" si="706"/>
        <v>nepildyti</v>
      </c>
      <c r="Q3217" s="135" t="str">
        <f t="shared" si="70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00"/>
        <v>0</v>
      </c>
      <c r="BH3217" s="54">
        <f t="shared" si="707"/>
        <v>0</v>
      </c>
      <c r="BI3217" s="54">
        <f t="shared" si="702"/>
        <v>0</v>
      </c>
      <c r="BJ3217" s="54">
        <f t="shared" si="701"/>
        <v>0</v>
      </c>
      <c r="BK3217" s="54">
        <f t="shared" si="703"/>
        <v>0</v>
      </c>
      <c r="BL3217" s="54">
        <f t="shared" si="708"/>
        <v>0</v>
      </c>
      <c r="BM3217" s="54">
        <f t="shared" si="709"/>
        <v>0</v>
      </c>
      <c r="BN3217" s="54" t="str">
        <f t="shared" si="710"/>
        <v>ne</v>
      </c>
      <c r="BO3217" s="54" t="str">
        <f t="shared" si="711"/>
        <v>ne</v>
      </c>
      <c r="BP3217" s="54" t="str">
        <f t="shared" si="711"/>
        <v>ne</v>
      </c>
      <c r="BQ3217" s="54" t="str">
        <f t="shared" si="712"/>
        <v>ne</v>
      </c>
      <c r="BR3217" s="54" t="str">
        <f t="shared" si="713"/>
        <v>ne</v>
      </c>
      <c r="BS3217" s="54" t="str">
        <f t="shared" si="704"/>
        <v>ne</v>
      </c>
    </row>
    <row r="3218" spans="2:71" x14ac:dyDescent="0.2">
      <c r="B3218" s="54" t="e">
        <f>VLOOKUP(E3218,'VPS1'!$J$10:$J$29,1,FALSE)</f>
        <v>#N/A</v>
      </c>
      <c r="C3218" s="131" t="str">
        <f t="shared" si="705"/>
        <v/>
      </c>
      <c r="D3218" s="132"/>
      <c r="E3218" s="132"/>
      <c r="F3218" s="55"/>
      <c r="G3218" s="132"/>
      <c r="H3218" s="132"/>
      <c r="I3218" s="132"/>
      <c r="J3218" s="132"/>
      <c r="K3218" s="132"/>
      <c r="L3218" s="133"/>
      <c r="M3218" s="134"/>
      <c r="N3218" s="132"/>
      <c r="O3218" s="132"/>
      <c r="P3218" s="134" t="str">
        <f t="shared" si="706"/>
        <v>nepildyti</v>
      </c>
      <c r="Q3218" s="135" t="str">
        <f t="shared" si="70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si="700"/>
        <v>0</v>
      </c>
      <c r="BH3218" s="54">
        <f t="shared" si="707"/>
        <v>0</v>
      </c>
      <c r="BI3218" s="54">
        <f t="shared" si="702"/>
        <v>0</v>
      </c>
      <c r="BJ3218" s="54">
        <f t="shared" si="701"/>
        <v>0</v>
      </c>
      <c r="BK3218" s="54">
        <f t="shared" si="703"/>
        <v>0</v>
      </c>
      <c r="BL3218" s="54">
        <f t="shared" si="708"/>
        <v>0</v>
      </c>
      <c r="BM3218" s="54">
        <f t="shared" si="709"/>
        <v>0</v>
      </c>
      <c r="BN3218" s="54" t="str">
        <f t="shared" si="710"/>
        <v>ne</v>
      </c>
      <c r="BO3218" s="54" t="str">
        <f t="shared" si="711"/>
        <v>ne</v>
      </c>
      <c r="BP3218" s="54" t="str">
        <f t="shared" si="711"/>
        <v>ne</v>
      </c>
      <c r="BQ3218" s="54" t="str">
        <f t="shared" si="712"/>
        <v>ne</v>
      </c>
      <c r="BR3218" s="54" t="str">
        <f t="shared" si="713"/>
        <v>ne</v>
      </c>
      <c r="BS3218" s="54" t="str">
        <f t="shared" si="704"/>
        <v>ne</v>
      </c>
    </row>
    <row r="3219" spans="2:71" x14ac:dyDescent="0.2">
      <c r="B3219" s="54" t="e">
        <f>VLOOKUP(E3219,'VPS1'!$J$10:$J$29,1,FALSE)</f>
        <v>#N/A</v>
      </c>
      <c r="C3219" s="131" t="str">
        <f t="shared" si="705"/>
        <v/>
      </c>
      <c r="D3219" s="132"/>
      <c r="E3219" s="132"/>
      <c r="F3219" s="55"/>
      <c r="G3219" s="132"/>
      <c r="H3219" s="132"/>
      <c r="I3219" s="132"/>
      <c r="J3219" s="132"/>
      <c r="K3219" s="132"/>
      <c r="L3219" s="133"/>
      <c r="M3219" s="134"/>
      <c r="N3219" s="132"/>
      <c r="O3219" s="132"/>
      <c r="P3219" s="134" t="str">
        <f t="shared" si="706"/>
        <v>nepildyti</v>
      </c>
      <c r="Q3219" s="135" t="str">
        <f t="shared" si="70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00"/>
        <v>0</v>
      </c>
      <c r="BH3219" s="54">
        <f t="shared" si="707"/>
        <v>0</v>
      </c>
      <c r="BI3219" s="54">
        <f t="shared" si="702"/>
        <v>0</v>
      </c>
      <c r="BJ3219" s="54">
        <f t="shared" si="701"/>
        <v>0</v>
      </c>
      <c r="BK3219" s="54">
        <f t="shared" si="703"/>
        <v>0</v>
      </c>
      <c r="BL3219" s="54">
        <f t="shared" si="708"/>
        <v>0</v>
      </c>
      <c r="BM3219" s="54">
        <f t="shared" si="709"/>
        <v>0</v>
      </c>
      <c r="BN3219" s="54" t="str">
        <f t="shared" si="710"/>
        <v>ne</v>
      </c>
      <c r="BO3219" s="54" t="str">
        <f t="shared" si="711"/>
        <v>ne</v>
      </c>
      <c r="BP3219" s="54" t="str">
        <f t="shared" si="711"/>
        <v>ne</v>
      </c>
      <c r="BQ3219" s="54" t="str">
        <f t="shared" si="712"/>
        <v>ne</v>
      </c>
      <c r="BR3219" s="54" t="str">
        <f t="shared" si="713"/>
        <v>ne</v>
      </c>
      <c r="BS3219" s="54" t="str">
        <f t="shared" si="704"/>
        <v>ne</v>
      </c>
    </row>
    <row r="3220" spans="2:71" x14ac:dyDescent="0.2">
      <c r="B3220" s="54" t="e">
        <f>VLOOKUP(E3220,'VPS1'!$J$10:$J$29,1,FALSE)</f>
        <v>#N/A</v>
      </c>
      <c r="C3220" s="131" t="str">
        <f t="shared" si="705"/>
        <v/>
      </c>
      <c r="D3220" s="132"/>
      <c r="E3220" s="132"/>
      <c r="F3220" s="55"/>
      <c r="G3220" s="132"/>
      <c r="H3220" s="132"/>
      <c r="I3220" s="132"/>
      <c r="J3220" s="132"/>
      <c r="K3220" s="132"/>
      <c r="L3220" s="133"/>
      <c r="M3220" s="134"/>
      <c r="N3220" s="132"/>
      <c r="O3220" s="132"/>
      <c r="P3220" s="134" t="str">
        <f t="shared" si="706"/>
        <v>nepildyti</v>
      </c>
      <c r="Q3220" s="135" t="str">
        <f t="shared" si="70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00"/>
        <v>0</v>
      </c>
      <c r="BH3220" s="54">
        <f t="shared" si="707"/>
        <v>0</v>
      </c>
      <c r="BI3220" s="54">
        <f t="shared" si="702"/>
        <v>0</v>
      </c>
      <c r="BJ3220" s="54">
        <f t="shared" si="701"/>
        <v>0</v>
      </c>
      <c r="BK3220" s="54">
        <f t="shared" si="703"/>
        <v>0</v>
      </c>
      <c r="BL3220" s="54">
        <f t="shared" si="708"/>
        <v>0</v>
      </c>
      <c r="BM3220" s="54">
        <f t="shared" si="709"/>
        <v>0</v>
      </c>
      <c r="BN3220" s="54" t="str">
        <f t="shared" si="710"/>
        <v>ne</v>
      </c>
      <c r="BO3220" s="54" t="str">
        <f t="shared" si="711"/>
        <v>ne</v>
      </c>
      <c r="BP3220" s="54" t="str">
        <f t="shared" si="711"/>
        <v>ne</v>
      </c>
      <c r="BQ3220" s="54" t="str">
        <f t="shared" si="712"/>
        <v>ne</v>
      </c>
      <c r="BR3220" s="54" t="str">
        <f t="shared" si="713"/>
        <v>ne</v>
      </c>
      <c r="BS3220" s="54" t="str">
        <f t="shared" si="704"/>
        <v>ne</v>
      </c>
    </row>
    <row r="3221" spans="2:71" x14ac:dyDescent="0.2">
      <c r="B3221" s="54" t="e">
        <f>VLOOKUP(E3221,'VPS1'!$J$10:$J$29,1,FALSE)</f>
        <v>#N/A</v>
      </c>
      <c r="C3221" s="131" t="str">
        <f t="shared" si="705"/>
        <v/>
      </c>
      <c r="D3221" s="132"/>
      <c r="E3221" s="132"/>
      <c r="F3221" s="55"/>
      <c r="G3221" s="132"/>
      <c r="H3221" s="132"/>
      <c r="I3221" s="132"/>
      <c r="J3221" s="132"/>
      <c r="K3221" s="132"/>
      <c r="L3221" s="133"/>
      <c r="M3221" s="134"/>
      <c r="N3221" s="132"/>
      <c r="O3221" s="132"/>
      <c r="P3221" s="134" t="str">
        <f t="shared" si="706"/>
        <v>nepildyti</v>
      </c>
      <c r="Q3221" s="135" t="str">
        <f t="shared" si="70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00"/>
        <v>0</v>
      </c>
      <c r="BH3221" s="54">
        <f t="shared" si="707"/>
        <v>0</v>
      </c>
      <c r="BI3221" s="54">
        <f t="shared" si="702"/>
        <v>0</v>
      </c>
      <c r="BJ3221" s="54">
        <f t="shared" si="701"/>
        <v>0</v>
      </c>
      <c r="BK3221" s="54">
        <f t="shared" si="703"/>
        <v>0</v>
      </c>
      <c r="BL3221" s="54">
        <f t="shared" si="708"/>
        <v>0</v>
      </c>
      <c r="BM3221" s="54">
        <f t="shared" si="709"/>
        <v>0</v>
      </c>
      <c r="BN3221" s="54" t="str">
        <f t="shared" si="710"/>
        <v>ne</v>
      </c>
      <c r="BO3221" s="54" t="str">
        <f t="shared" si="711"/>
        <v>ne</v>
      </c>
      <c r="BP3221" s="54" t="str">
        <f t="shared" si="711"/>
        <v>ne</v>
      </c>
      <c r="BQ3221" s="54" t="str">
        <f t="shared" si="712"/>
        <v>ne</v>
      </c>
      <c r="BR3221" s="54" t="str">
        <f t="shared" si="713"/>
        <v>ne</v>
      </c>
      <c r="BS3221" s="54" t="str">
        <f t="shared" si="704"/>
        <v>ne</v>
      </c>
    </row>
    <row r="3222" spans="2:71" x14ac:dyDescent="0.2">
      <c r="B3222" s="54" t="e">
        <f>VLOOKUP(E3222,'VPS1'!$J$10:$J$29,1,FALSE)</f>
        <v>#N/A</v>
      </c>
      <c r="C3222" s="131" t="str">
        <f t="shared" si="705"/>
        <v/>
      </c>
      <c r="D3222" s="132"/>
      <c r="E3222" s="132"/>
      <c r="F3222" s="55"/>
      <c r="G3222" s="132"/>
      <c r="H3222" s="132"/>
      <c r="I3222" s="132"/>
      <c r="J3222" s="132"/>
      <c r="K3222" s="132"/>
      <c r="L3222" s="133"/>
      <c r="M3222" s="134"/>
      <c r="N3222" s="132"/>
      <c r="O3222" s="132"/>
      <c r="P3222" s="134" t="str">
        <f t="shared" si="706"/>
        <v>nepildyti</v>
      </c>
      <c r="Q3222" s="135" t="str">
        <f t="shared" si="70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ref="BG3222:BG3285" si="714">IF($F3222&gt;0,YEAR($F3222),)</f>
        <v>0</v>
      </c>
      <c r="BH3222" s="54">
        <f t="shared" si="707"/>
        <v>0</v>
      </c>
      <c r="BI3222" s="54">
        <f t="shared" si="702"/>
        <v>0</v>
      </c>
      <c r="BJ3222" s="54">
        <f t="shared" ref="BJ3222:BJ3285" si="715">IF($AI3222&gt;0,YEAR($AI3222),)</f>
        <v>0</v>
      </c>
      <c r="BK3222" s="54">
        <f t="shared" si="703"/>
        <v>0</v>
      </c>
      <c r="BL3222" s="54">
        <f t="shared" si="708"/>
        <v>0</v>
      </c>
      <c r="BM3222" s="54">
        <f t="shared" si="709"/>
        <v>0</v>
      </c>
      <c r="BN3222" s="54" t="str">
        <f t="shared" si="710"/>
        <v>ne</v>
      </c>
      <c r="BO3222" s="54" t="str">
        <f t="shared" si="711"/>
        <v>ne</v>
      </c>
      <c r="BP3222" s="54" t="str">
        <f t="shared" si="711"/>
        <v>ne</v>
      </c>
      <c r="BQ3222" s="54" t="str">
        <f t="shared" si="712"/>
        <v>ne</v>
      </c>
      <c r="BR3222" s="54" t="str">
        <f t="shared" si="713"/>
        <v>ne</v>
      </c>
      <c r="BS3222" s="54" t="str">
        <f t="shared" si="704"/>
        <v>ne</v>
      </c>
    </row>
    <row r="3223" spans="2:71" x14ac:dyDescent="0.2">
      <c r="B3223" s="54" t="e">
        <f>VLOOKUP(E3223,'VPS1'!$J$10:$J$29,1,FALSE)</f>
        <v>#N/A</v>
      </c>
      <c r="C3223" s="131" t="str">
        <f t="shared" si="705"/>
        <v/>
      </c>
      <c r="D3223" s="132"/>
      <c r="E3223" s="132"/>
      <c r="F3223" s="55"/>
      <c r="G3223" s="132"/>
      <c r="H3223" s="132"/>
      <c r="I3223" s="132"/>
      <c r="J3223" s="132"/>
      <c r="K3223" s="132"/>
      <c r="L3223" s="133"/>
      <c r="M3223" s="134"/>
      <c r="N3223" s="132"/>
      <c r="O3223" s="132"/>
      <c r="P3223" s="134" t="str">
        <f t="shared" si="706"/>
        <v>nepildyti</v>
      </c>
      <c r="Q3223" s="135" t="str">
        <f t="shared" si="70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si="714"/>
        <v>0</v>
      </c>
      <c r="BH3223" s="54">
        <f t="shared" si="707"/>
        <v>0</v>
      </c>
      <c r="BI3223" s="54">
        <f t="shared" si="702"/>
        <v>0</v>
      </c>
      <c r="BJ3223" s="54">
        <f t="shared" si="715"/>
        <v>0</v>
      </c>
      <c r="BK3223" s="54">
        <f t="shared" si="703"/>
        <v>0</v>
      </c>
      <c r="BL3223" s="54">
        <f t="shared" si="708"/>
        <v>0</v>
      </c>
      <c r="BM3223" s="54">
        <f t="shared" si="709"/>
        <v>0</v>
      </c>
      <c r="BN3223" s="54" t="str">
        <f t="shared" si="710"/>
        <v>ne</v>
      </c>
      <c r="BO3223" s="54" t="str">
        <f t="shared" si="711"/>
        <v>ne</v>
      </c>
      <c r="BP3223" s="54" t="str">
        <f t="shared" si="711"/>
        <v>ne</v>
      </c>
      <c r="BQ3223" s="54" t="str">
        <f t="shared" si="712"/>
        <v>ne</v>
      </c>
      <c r="BR3223" s="54" t="str">
        <f t="shared" si="713"/>
        <v>ne</v>
      </c>
      <c r="BS3223" s="54" t="str">
        <f t="shared" si="704"/>
        <v>ne</v>
      </c>
    </row>
    <row r="3224" spans="2:71" x14ac:dyDescent="0.2">
      <c r="B3224" s="54" t="e">
        <f>VLOOKUP(E3224,'VPS1'!$J$10:$J$29,1,FALSE)</f>
        <v>#N/A</v>
      </c>
      <c r="C3224" s="131" t="str">
        <f t="shared" si="705"/>
        <v/>
      </c>
      <c r="D3224" s="132"/>
      <c r="E3224" s="132"/>
      <c r="F3224" s="55"/>
      <c r="G3224" s="132"/>
      <c r="H3224" s="132"/>
      <c r="I3224" s="132"/>
      <c r="J3224" s="132"/>
      <c r="K3224" s="132"/>
      <c r="L3224" s="133"/>
      <c r="M3224" s="134"/>
      <c r="N3224" s="132"/>
      <c r="O3224" s="132"/>
      <c r="P3224" s="134" t="str">
        <f t="shared" si="706"/>
        <v>nepildyti</v>
      </c>
      <c r="Q3224" s="135" t="str">
        <f t="shared" si="70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14"/>
        <v>0</v>
      </c>
      <c r="BH3224" s="54">
        <f t="shared" si="707"/>
        <v>0</v>
      </c>
      <c r="BI3224" s="54">
        <f t="shared" si="702"/>
        <v>0</v>
      </c>
      <c r="BJ3224" s="54">
        <f t="shared" si="715"/>
        <v>0</v>
      </c>
      <c r="BK3224" s="54">
        <f t="shared" si="703"/>
        <v>0</v>
      </c>
      <c r="BL3224" s="54">
        <f t="shared" si="708"/>
        <v>0</v>
      </c>
      <c r="BM3224" s="54">
        <f t="shared" si="709"/>
        <v>0</v>
      </c>
      <c r="BN3224" s="54" t="str">
        <f t="shared" si="710"/>
        <v>ne</v>
      </c>
      <c r="BO3224" s="54" t="str">
        <f t="shared" si="711"/>
        <v>ne</v>
      </c>
      <c r="BP3224" s="54" t="str">
        <f t="shared" si="711"/>
        <v>ne</v>
      </c>
      <c r="BQ3224" s="54" t="str">
        <f t="shared" si="712"/>
        <v>ne</v>
      </c>
      <c r="BR3224" s="54" t="str">
        <f t="shared" si="713"/>
        <v>ne</v>
      </c>
      <c r="BS3224" s="54" t="str">
        <f t="shared" si="704"/>
        <v>ne</v>
      </c>
    </row>
    <row r="3225" spans="2:71" x14ac:dyDescent="0.2">
      <c r="B3225" s="54" t="e">
        <f>VLOOKUP(E3225,'VPS1'!$J$10:$J$29,1,FALSE)</f>
        <v>#N/A</v>
      </c>
      <c r="C3225" s="131" t="str">
        <f t="shared" si="705"/>
        <v/>
      </c>
      <c r="D3225" s="132"/>
      <c r="E3225" s="132"/>
      <c r="F3225" s="55"/>
      <c r="G3225" s="132"/>
      <c r="H3225" s="132"/>
      <c r="I3225" s="132"/>
      <c r="J3225" s="132"/>
      <c r="K3225" s="132"/>
      <c r="L3225" s="133"/>
      <c r="M3225" s="134"/>
      <c r="N3225" s="132"/>
      <c r="O3225" s="132"/>
      <c r="P3225" s="134" t="str">
        <f t="shared" si="706"/>
        <v>nepildyti</v>
      </c>
      <c r="Q3225" s="135" t="str">
        <f t="shared" si="70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14"/>
        <v>0</v>
      </c>
      <c r="BH3225" s="54">
        <f t="shared" si="707"/>
        <v>0</v>
      </c>
      <c r="BI3225" s="54">
        <f t="shared" si="702"/>
        <v>0</v>
      </c>
      <c r="BJ3225" s="54">
        <f t="shared" si="715"/>
        <v>0</v>
      </c>
      <c r="BK3225" s="54">
        <f t="shared" si="703"/>
        <v>0</v>
      </c>
      <c r="BL3225" s="54">
        <f t="shared" si="708"/>
        <v>0</v>
      </c>
      <c r="BM3225" s="54">
        <f t="shared" si="709"/>
        <v>0</v>
      </c>
      <c r="BN3225" s="54" t="str">
        <f t="shared" si="710"/>
        <v>ne</v>
      </c>
      <c r="BO3225" s="54" t="str">
        <f t="shared" si="711"/>
        <v>ne</v>
      </c>
      <c r="BP3225" s="54" t="str">
        <f t="shared" si="711"/>
        <v>ne</v>
      </c>
      <c r="BQ3225" s="54" t="str">
        <f t="shared" si="712"/>
        <v>ne</v>
      </c>
      <c r="BR3225" s="54" t="str">
        <f t="shared" si="713"/>
        <v>ne</v>
      </c>
      <c r="BS3225" s="54" t="str">
        <f t="shared" si="704"/>
        <v>ne</v>
      </c>
    </row>
    <row r="3226" spans="2:71" x14ac:dyDescent="0.2">
      <c r="B3226" s="54" t="e">
        <f>VLOOKUP(E3226,'VPS1'!$J$10:$J$29,1,FALSE)</f>
        <v>#N/A</v>
      </c>
      <c r="C3226" s="131" t="str">
        <f t="shared" si="705"/>
        <v/>
      </c>
      <c r="D3226" s="132"/>
      <c r="E3226" s="132"/>
      <c r="F3226" s="55"/>
      <c r="G3226" s="132"/>
      <c r="H3226" s="132"/>
      <c r="I3226" s="132"/>
      <c r="J3226" s="132"/>
      <c r="K3226" s="132"/>
      <c r="L3226" s="133"/>
      <c r="M3226" s="134"/>
      <c r="N3226" s="132"/>
      <c r="O3226" s="132"/>
      <c r="P3226" s="134" t="str">
        <f t="shared" si="706"/>
        <v>nepildyti</v>
      </c>
      <c r="Q3226" s="135" t="str">
        <f t="shared" si="70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14"/>
        <v>0</v>
      </c>
      <c r="BH3226" s="54">
        <f t="shared" si="707"/>
        <v>0</v>
      </c>
      <c r="BI3226" s="54">
        <f t="shared" si="702"/>
        <v>0</v>
      </c>
      <c r="BJ3226" s="54">
        <f t="shared" si="715"/>
        <v>0</v>
      </c>
      <c r="BK3226" s="54">
        <f t="shared" si="703"/>
        <v>0</v>
      </c>
      <c r="BL3226" s="54">
        <f t="shared" si="708"/>
        <v>0</v>
      </c>
      <c r="BM3226" s="54">
        <f t="shared" si="709"/>
        <v>0</v>
      </c>
      <c r="BN3226" s="54" t="str">
        <f t="shared" si="710"/>
        <v>ne</v>
      </c>
      <c r="BO3226" s="54" t="str">
        <f t="shared" si="711"/>
        <v>ne</v>
      </c>
      <c r="BP3226" s="54" t="str">
        <f t="shared" si="711"/>
        <v>ne</v>
      </c>
      <c r="BQ3226" s="54" t="str">
        <f t="shared" si="712"/>
        <v>ne</v>
      </c>
      <c r="BR3226" s="54" t="str">
        <f t="shared" si="713"/>
        <v>ne</v>
      </c>
      <c r="BS3226" s="54" t="str">
        <f t="shared" si="704"/>
        <v>ne</v>
      </c>
    </row>
    <row r="3227" spans="2:71" x14ac:dyDescent="0.2">
      <c r="B3227" s="54" t="e">
        <f>VLOOKUP(E3227,'VPS1'!$J$10:$J$29,1,FALSE)</f>
        <v>#N/A</v>
      </c>
      <c r="C3227" s="131" t="str">
        <f t="shared" si="705"/>
        <v/>
      </c>
      <c r="D3227" s="132"/>
      <c r="E3227" s="132"/>
      <c r="F3227" s="55"/>
      <c r="G3227" s="132"/>
      <c r="H3227" s="132"/>
      <c r="I3227" s="132"/>
      <c r="J3227" s="132"/>
      <c r="K3227" s="132"/>
      <c r="L3227" s="133"/>
      <c r="M3227" s="134"/>
      <c r="N3227" s="132"/>
      <c r="O3227" s="132"/>
      <c r="P3227" s="134" t="str">
        <f t="shared" si="706"/>
        <v>nepildyti</v>
      </c>
      <c r="Q3227" s="135" t="str">
        <f t="shared" si="70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14"/>
        <v>0</v>
      </c>
      <c r="BH3227" s="54">
        <f t="shared" si="707"/>
        <v>0</v>
      </c>
      <c r="BI3227" s="54">
        <f t="shared" si="702"/>
        <v>0</v>
      </c>
      <c r="BJ3227" s="54">
        <f t="shared" si="715"/>
        <v>0</v>
      </c>
      <c r="BK3227" s="54">
        <f t="shared" si="703"/>
        <v>0</v>
      </c>
      <c r="BL3227" s="54">
        <f t="shared" si="708"/>
        <v>0</v>
      </c>
      <c r="BM3227" s="54">
        <f t="shared" si="709"/>
        <v>0</v>
      </c>
      <c r="BN3227" s="54" t="str">
        <f t="shared" si="710"/>
        <v>ne</v>
      </c>
      <c r="BO3227" s="54" t="str">
        <f t="shared" si="711"/>
        <v>ne</v>
      </c>
      <c r="BP3227" s="54" t="str">
        <f t="shared" si="711"/>
        <v>ne</v>
      </c>
      <c r="BQ3227" s="54" t="str">
        <f t="shared" si="712"/>
        <v>ne</v>
      </c>
      <c r="BR3227" s="54" t="str">
        <f t="shared" si="713"/>
        <v>ne</v>
      </c>
      <c r="BS3227" s="54" t="str">
        <f t="shared" si="704"/>
        <v>ne</v>
      </c>
    </row>
    <row r="3228" spans="2:71" x14ac:dyDescent="0.2">
      <c r="B3228" s="54" t="e">
        <f>VLOOKUP(E3228,'VPS1'!$J$10:$J$29,1,FALSE)</f>
        <v>#N/A</v>
      </c>
      <c r="C3228" s="131" t="str">
        <f t="shared" si="705"/>
        <v/>
      </c>
      <c r="D3228" s="132"/>
      <c r="E3228" s="132"/>
      <c r="F3228" s="55"/>
      <c r="G3228" s="132"/>
      <c r="H3228" s="132"/>
      <c r="I3228" s="132"/>
      <c r="J3228" s="132"/>
      <c r="K3228" s="132"/>
      <c r="L3228" s="133"/>
      <c r="M3228" s="134"/>
      <c r="N3228" s="132"/>
      <c r="O3228" s="132"/>
      <c r="P3228" s="134" t="str">
        <f t="shared" si="706"/>
        <v>nepildyti</v>
      </c>
      <c r="Q3228" s="135" t="str">
        <f t="shared" si="70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14"/>
        <v>0</v>
      </c>
      <c r="BH3228" s="54">
        <f t="shared" si="707"/>
        <v>0</v>
      </c>
      <c r="BI3228" s="54">
        <f t="shared" si="702"/>
        <v>0</v>
      </c>
      <c r="BJ3228" s="54">
        <f t="shared" si="715"/>
        <v>0</v>
      </c>
      <c r="BK3228" s="54">
        <f t="shared" si="703"/>
        <v>0</v>
      </c>
      <c r="BL3228" s="54">
        <f t="shared" si="708"/>
        <v>0</v>
      </c>
      <c r="BM3228" s="54">
        <f t="shared" si="709"/>
        <v>0</v>
      </c>
      <c r="BN3228" s="54" t="str">
        <f t="shared" si="710"/>
        <v>ne</v>
      </c>
      <c r="BO3228" s="54" t="str">
        <f t="shared" si="711"/>
        <v>ne</v>
      </c>
      <c r="BP3228" s="54" t="str">
        <f t="shared" si="711"/>
        <v>ne</v>
      </c>
      <c r="BQ3228" s="54" t="str">
        <f t="shared" si="712"/>
        <v>ne</v>
      </c>
      <c r="BR3228" s="54" t="str">
        <f t="shared" si="713"/>
        <v>ne</v>
      </c>
      <c r="BS3228" s="54" t="str">
        <f t="shared" si="704"/>
        <v>ne</v>
      </c>
    </row>
    <row r="3229" spans="2:71" x14ac:dyDescent="0.2">
      <c r="B3229" s="54" t="e">
        <f>VLOOKUP(E3229,'VPS1'!$J$10:$J$29,1,FALSE)</f>
        <v>#N/A</v>
      </c>
      <c r="C3229" s="131" t="str">
        <f t="shared" si="705"/>
        <v/>
      </c>
      <c r="D3229" s="132"/>
      <c r="E3229" s="132"/>
      <c r="F3229" s="55"/>
      <c r="G3229" s="132"/>
      <c r="H3229" s="132"/>
      <c r="I3229" s="132"/>
      <c r="J3229" s="132"/>
      <c r="K3229" s="132"/>
      <c r="L3229" s="133"/>
      <c r="M3229" s="134"/>
      <c r="N3229" s="132"/>
      <c r="O3229" s="132"/>
      <c r="P3229" s="134" t="str">
        <f t="shared" si="706"/>
        <v>nepildyti</v>
      </c>
      <c r="Q3229" s="135" t="str">
        <f t="shared" si="70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14"/>
        <v>0</v>
      </c>
      <c r="BH3229" s="54">
        <f t="shared" si="707"/>
        <v>0</v>
      </c>
      <c r="BI3229" s="54">
        <f t="shared" si="702"/>
        <v>0</v>
      </c>
      <c r="BJ3229" s="54">
        <f t="shared" si="715"/>
        <v>0</v>
      </c>
      <c r="BK3229" s="54">
        <f t="shared" si="703"/>
        <v>0</v>
      </c>
      <c r="BL3229" s="54">
        <f t="shared" si="708"/>
        <v>0</v>
      </c>
      <c r="BM3229" s="54">
        <f t="shared" si="709"/>
        <v>0</v>
      </c>
      <c r="BN3229" s="54" t="str">
        <f t="shared" si="710"/>
        <v>ne</v>
      </c>
      <c r="BO3229" s="54" t="str">
        <f t="shared" si="711"/>
        <v>ne</v>
      </c>
      <c r="BP3229" s="54" t="str">
        <f t="shared" si="711"/>
        <v>ne</v>
      </c>
      <c r="BQ3229" s="54" t="str">
        <f t="shared" si="712"/>
        <v>ne</v>
      </c>
      <c r="BR3229" s="54" t="str">
        <f t="shared" si="713"/>
        <v>ne</v>
      </c>
      <c r="BS3229" s="54" t="str">
        <f t="shared" si="704"/>
        <v>ne</v>
      </c>
    </row>
    <row r="3230" spans="2:71" x14ac:dyDescent="0.2">
      <c r="B3230" s="54" t="e">
        <f>VLOOKUP(E3230,'VPS1'!$J$10:$J$29,1,FALSE)</f>
        <v>#N/A</v>
      </c>
      <c r="C3230" s="131" t="str">
        <f t="shared" si="705"/>
        <v/>
      </c>
      <c r="D3230" s="132"/>
      <c r="E3230" s="132"/>
      <c r="F3230" s="55"/>
      <c r="G3230" s="132"/>
      <c r="H3230" s="132"/>
      <c r="I3230" s="132"/>
      <c r="J3230" s="132"/>
      <c r="K3230" s="132"/>
      <c r="L3230" s="133"/>
      <c r="M3230" s="134"/>
      <c r="N3230" s="132"/>
      <c r="O3230" s="132"/>
      <c r="P3230" s="134" t="str">
        <f t="shared" si="706"/>
        <v>nepildyti</v>
      </c>
      <c r="Q3230" s="135" t="str">
        <f t="shared" si="70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14"/>
        <v>0</v>
      </c>
      <c r="BH3230" s="54">
        <f t="shared" si="707"/>
        <v>0</v>
      </c>
      <c r="BI3230" s="54">
        <f t="shared" si="702"/>
        <v>0</v>
      </c>
      <c r="BJ3230" s="54">
        <f t="shared" si="715"/>
        <v>0</v>
      </c>
      <c r="BK3230" s="54">
        <f t="shared" si="703"/>
        <v>0</v>
      </c>
      <c r="BL3230" s="54">
        <f t="shared" si="708"/>
        <v>0</v>
      </c>
      <c r="BM3230" s="54">
        <f t="shared" si="709"/>
        <v>0</v>
      </c>
      <c r="BN3230" s="54" t="str">
        <f t="shared" si="710"/>
        <v>ne</v>
      </c>
      <c r="BO3230" s="54" t="str">
        <f t="shared" si="711"/>
        <v>ne</v>
      </c>
      <c r="BP3230" s="54" t="str">
        <f t="shared" si="711"/>
        <v>ne</v>
      </c>
      <c r="BQ3230" s="54" t="str">
        <f t="shared" si="712"/>
        <v>ne</v>
      </c>
      <c r="BR3230" s="54" t="str">
        <f t="shared" si="713"/>
        <v>ne</v>
      </c>
      <c r="BS3230" s="54" t="str">
        <f t="shared" si="704"/>
        <v>ne</v>
      </c>
    </row>
    <row r="3231" spans="2:71" x14ac:dyDescent="0.2">
      <c r="B3231" s="54" t="e">
        <f>VLOOKUP(E3231,'VPS1'!$J$10:$J$29,1,FALSE)</f>
        <v>#N/A</v>
      </c>
      <c r="C3231" s="131" t="str">
        <f t="shared" si="705"/>
        <v/>
      </c>
      <c r="D3231" s="132"/>
      <c r="E3231" s="132"/>
      <c r="F3231" s="55"/>
      <c r="G3231" s="132"/>
      <c r="H3231" s="132"/>
      <c r="I3231" s="132"/>
      <c r="J3231" s="132"/>
      <c r="K3231" s="132"/>
      <c r="L3231" s="133"/>
      <c r="M3231" s="134"/>
      <c r="N3231" s="132"/>
      <c r="O3231" s="132"/>
      <c r="P3231" s="134" t="str">
        <f t="shared" si="706"/>
        <v>nepildyti</v>
      </c>
      <c r="Q3231" s="135" t="str">
        <f t="shared" si="70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14"/>
        <v>0</v>
      </c>
      <c r="BH3231" s="54">
        <f t="shared" si="707"/>
        <v>0</v>
      </c>
      <c r="BI3231" s="54">
        <f t="shared" si="702"/>
        <v>0</v>
      </c>
      <c r="BJ3231" s="54">
        <f t="shared" si="715"/>
        <v>0</v>
      </c>
      <c r="BK3231" s="54">
        <f t="shared" si="703"/>
        <v>0</v>
      </c>
      <c r="BL3231" s="54">
        <f t="shared" si="708"/>
        <v>0</v>
      </c>
      <c r="BM3231" s="54">
        <f t="shared" si="709"/>
        <v>0</v>
      </c>
      <c r="BN3231" s="54" t="str">
        <f t="shared" si="710"/>
        <v>ne</v>
      </c>
      <c r="BO3231" s="54" t="str">
        <f t="shared" si="711"/>
        <v>ne</v>
      </c>
      <c r="BP3231" s="54" t="str">
        <f t="shared" si="711"/>
        <v>ne</v>
      </c>
      <c r="BQ3231" s="54" t="str">
        <f t="shared" si="712"/>
        <v>ne</v>
      </c>
      <c r="BR3231" s="54" t="str">
        <f t="shared" si="713"/>
        <v>ne</v>
      </c>
      <c r="BS3231" s="54" t="str">
        <f t="shared" si="704"/>
        <v>ne</v>
      </c>
    </row>
    <row r="3232" spans="2:71" x14ac:dyDescent="0.2">
      <c r="B3232" s="54" t="e">
        <f>VLOOKUP(E3232,'VPS1'!$J$10:$J$29,1,FALSE)</f>
        <v>#N/A</v>
      </c>
      <c r="C3232" s="131" t="str">
        <f t="shared" si="705"/>
        <v/>
      </c>
      <c r="D3232" s="132"/>
      <c r="E3232" s="132"/>
      <c r="F3232" s="55"/>
      <c r="G3232" s="132"/>
      <c r="H3232" s="132"/>
      <c r="I3232" s="132"/>
      <c r="J3232" s="132"/>
      <c r="K3232" s="132"/>
      <c r="L3232" s="133"/>
      <c r="M3232" s="134"/>
      <c r="N3232" s="132"/>
      <c r="O3232" s="132"/>
      <c r="P3232" s="134" t="str">
        <f t="shared" si="706"/>
        <v>nepildyti</v>
      </c>
      <c r="Q3232" s="135" t="str">
        <f t="shared" si="70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14"/>
        <v>0</v>
      </c>
      <c r="BH3232" s="54">
        <f t="shared" si="707"/>
        <v>0</v>
      </c>
      <c r="BI3232" s="54">
        <f t="shared" si="702"/>
        <v>0</v>
      </c>
      <c r="BJ3232" s="54">
        <f t="shared" si="715"/>
        <v>0</v>
      </c>
      <c r="BK3232" s="54">
        <f t="shared" si="703"/>
        <v>0</v>
      </c>
      <c r="BL3232" s="54">
        <f t="shared" si="708"/>
        <v>0</v>
      </c>
      <c r="BM3232" s="54">
        <f t="shared" si="709"/>
        <v>0</v>
      </c>
      <c r="BN3232" s="54" t="str">
        <f t="shared" si="710"/>
        <v>ne</v>
      </c>
      <c r="BO3232" s="54" t="str">
        <f t="shared" si="711"/>
        <v>ne</v>
      </c>
      <c r="BP3232" s="54" t="str">
        <f t="shared" si="711"/>
        <v>ne</v>
      </c>
      <c r="BQ3232" s="54" t="str">
        <f t="shared" si="712"/>
        <v>ne</v>
      </c>
      <c r="BR3232" s="54" t="str">
        <f t="shared" si="713"/>
        <v>ne</v>
      </c>
      <c r="BS3232" s="54" t="str">
        <f t="shared" si="704"/>
        <v>ne</v>
      </c>
    </row>
    <row r="3233" spans="2:71" x14ac:dyDescent="0.2">
      <c r="B3233" s="54" t="e">
        <f>VLOOKUP(E3233,'VPS1'!$J$10:$J$29,1,FALSE)</f>
        <v>#N/A</v>
      </c>
      <c r="C3233" s="131" t="str">
        <f t="shared" si="705"/>
        <v/>
      </c>
      <c r="D3233" s="132"/>
      <c r="E3233" s="132"/>
      <c r="F3233" s="55"/>
      <c r="G3233" s="132"/>
      <c r="H3233" s="132"/>
      <c r="I3233" s="132"/>
      <c r="J3233" s="132"/>
      <c r="K3233" s="132"/>
      <c r="L3233" s="133"/>
      <c r="M3233" s="134"/>
      <c r="N3233" s="132"/>
      <c r="O3233" s="132"/>
      <c r="P3233" s="134" t="str">
        <f t="shared" si="706"/>
        <v>nepildyti</v>
      </c>
      <c r="Q3233" s="135" t="str">
        <f t="shared" si="70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14"/>
        <v>0</v>
      </c>
      <c r="BH3233" s="54">
        <f t="shared" si="707"/>
        <v>0</v>
      </c>
      <c r="BI3233" s="54">
        <f t="shared" si="702"/>
        <v>0</v>
      </c>
      <c r="BJ3233" s="54">
        <f t="shared" si="715"/>
        <v>0</v>
      </c>
      <c r="BK3233" s="54">
        <f t="shared" si="703"/>
        <v>0</v>
      </c>
      <c r="BL3233" s="54">
        <f t="shared" si="708"/>
        <v>0</v>
      </c>
      <c r="BM3233" s="54">
        <f t="shared" si="709"/>
        <v>0</v>
      </c>
      <c r="BN3233" s="54" t="str">
        <f t="shared" si="710"/>
        <v>ne</v>
      </c>
      <c r="BO3233" s="54" t="str">
        <f t="shared" si="711"/>
        <v>ne</v>
      </c>
      <c r="BP3233" s="54" t="str">
        <f t="shared" si="711"/>
        <v>ne</v>
      </c>
      <c r="BQ3233" s="54" t="str">
        <f t="shared" si="712"/>
        <v>ne</v>
      </c>
      <c r="BR3233" s="54" t="str">
        <f t="shared" si="713"/>
        <v>ne</v>
      </c>
      <c r="BS3233" s="54" t="str">
        <f t="shared" si="704"/>
        <v>ne</v>
      </c>
    </row>
    <row r="3234" spans="2:71" x14ac:dyDescent="0.2">
      <c r="B3234" s="54" t="e">
        <f>VLOOKUP(E3234,'VPS1'!$J$10:$J$29,1,FALSE)</f>
        <v>#N/A</v>
      </c>
      <c r="C3234" s="131" t="str">
        <f t="shared" si="705"/>
        <v/>
      </c>
      <c r="D3234" s="132"/>
      <c r="E3234" s="132"/>
      <c r="F3234" s="55"/>
      <c r="G3234" s="132"/>
      <c r="H3234" s="132"/>
      <c r="I3234" s="132"/>
      <c r="J3234" s="132"/>
      <c r="K3234" s="132"/>
      <c r="L3234" s="133"/>
      <c r="M3234" s="134"/>
      <c r="N3234" s="132"/>
      <c r="O3234" s="132"/>
      <c r="P3234" s="134" t="str">
        <f t="shared" si="706"/>
        <v>nepildyti</v>
      </c>
      <c r="Q3234" s="135" t="str">
        <f t="shared" si="70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14"/>
        <v>0</v>
      </c>
      <c r="BH3234" s="54">
        <f t="shared" si="707"/>
        <v>0</v>
      </c>
      <c r="BI3234" s="54">
        <f t="shared" si="702"/>
        <v>0</v>
      </c>
      <c r="BJ3234" s="54">
        <f t="shared" si="715"/>
        <v>0</v>
      </c>
      <c r="BK3234" s="54">
        <f t="shared" si="703"/>
        <v>0</v>
      </c>
      <c r="BL3234" s="54">
        <f t="shared" si="708"/>
        <v>0</v>
      </c>
      <c r="BM3234" s="54">
        <f t="shared" si="709"/>
        <v>0</v>
      </c>
      <c r="BN3234" s="54" t="str">
        <f t="shared" si="710"/>
        <v>ne</v>
      </c>
      <c r="BO3234" s="54" t="str">
        <f t="shared" si="711"/>
        <v>ne</v>
      </c>
      <c r="BP3234" s="54" t="str">
        <f t="shared" si="711"/>
        <v>ne</v>
      </c>
      <c r="BQ3234" s="54" t="str">
        <f t="shared" si="712"/>
        <v>ne</v>
      </c>
      <c r="BR3234" s="54" t="str">
        <f t="shared" si="713"/>
        <v>ne</v>
      </c>
      <c r="BS3234" s="54" t="str">
        <f t="shared" si="704"/>
        <v>ne</v>
      </c>
    </row>
    <row r="3235" spans="2:71" x14ac:dyDescent="0.2">
      <c r="B3235" s="54" t="e">
        <f>VLOOKUP(E3235,'VPS1'!$J$10:$J$29,1,FALSE)</f>
        <v>#N/A</v>
      </c>
      <c r="C3235" s="131" t="str">
        <f t="shared" si="705"/>
        <v/>
      </c>
      <c r="D3235" s="132"/>
      <c r="E3235" s="132"/>
      <c r="F3235" s="55"/>
      <c r="G3235" s="132"/>
      <c r="H3235" s="132"/>
      <c r="I3235" s="132"/>
      <c r="J3235" s="132"/>
      <c r="K3235" s="132"/>
      <c r="L3235" s="133"/>
      <c r="M3235" s="134"/>
      <c r="N3235" s="132"/>
      <c r="O3235" s="132"/>
      <c r="P3235" s="134" t="str">
        <f t="shared" si="706"/>
        <v>nepildyti</v>
      </c>
      <c r="Q3235" s="135" t="str">
        <f t="shared" si="70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14"/>
        <v>0</v>
      </c>
      <c r="BH3235" s="54">
        <f t="shared" si="707"/>
        <v>0</v>
      </c>
      <c r="BI3235" s="54">
        <f t="shared" si="702"/>
        <v>0</v>
      </c>
      <c r="BJ3235" s="54">
        <f t="shared" si="715"/>
        <v>0</v>
      </c>
      <c r="BK3235" s="54">
        <f t="shared" si="703"/>
        <v>0</v>
      </c>
      <c r="BL3235" s="54">
        <f t="shared" si="708"/>
        <v>0</v>
      </c>
      <c r="BM3235" s="54">
        <f t="shared" si="709"/>
        <v>0</v>
      </c>
      <c r="BN3235" s="54" t="str">
        <f t="shared" si="710"/>
        <v>ne</v>
      </c>
      <c r="BO3235" s="54" t="str">
        <f t="shared" si="711"/>
        <v>ne</v>
      </c>
      <c r="BP3235" s="54" t="str">
        <f t="shared" si="711"/>
        <v>ne</v>
      </c>
      <c r="BQ3235" s="54" t="str">
        <f t="shared" si="712"/>
        <v>ne</v>
      </c>
      <c r="BR3235" s="54" t="str">
        <f t="shared" si="713"/>
        <v>ne</v>
      </c>
      <c r="BS3235" s="54" t="str">
        <f t="shared" si="704"/>
        <v>ne</v>
      </c>
    </row>
    <row r="3236" spans="2:71" x14ac:dyDescent="0.2">
      <c r="B3236" s="54" t="e">
        <f>VLOOKUP(E3236,'VPS1'!$J$10:$J$29,1,FALSE)</f>
        <v>#N/A</v>
      </c>
      <c r="C3236" s="131" t="str">
        <f t="shared" si="705"/>
        <v/>
      </c>
      <c r="D3236" s="132"/>
      <c r="E3236" s="132"/>
      <c r="F3236" s="55"/>
      <c r="G3236" s="132"/>
      <c r="H3236" s="132"/>
      <c r="I3236" s="132"/>
      <c r="J3236" s="132"/>
      <c r="K3236" s="132"/>
      <c r="L3236" s="133"/>
      <c r="M3236" s="134"/>
      <c r="N3236" s="132"/>
      <c r="O3236" s="132"/>
      <c r="P3236" s="134" t="str">
        <f t="shared" si="706"/>
        <v>nepildyti</v>
      </c>
      <c r="Q3236" s="135" t="str">
        <f t="shared" si="70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14"/>
        <v>0</v>
      </c>
      <c r="BH3236" s="54">
        <f t="shared" si="707"/>
        <v>0</v>
      </c>
      <c r="BI3236" s="54">
        <f t="shared" si="702"/>
        <v>0</v>
      </c>
      <c r="BJ3236" s="54">
        <f t="shared" si="715"/>
        <v>0</v>
      </c>
      <c r="BK3236" s="54">
        <f t="shared" si="703"/>
        <v>0</v>
      </c>
      <c r="BL3236" s="54">
        <f t="shared" si="708"/>
        <v>0</v>
      </c>
      <c r="BM3236" s="54">
        <f t="shared" si="709"/>
        <v>0</v>
      </c>
      <c r="BN3236" s="54" t="str">
        <f t="shared" si="710"/>
        <v>ne</v>
      </c>
      <c r="BO3236" s="54" t="str">
        <f t="shared" si="711"/>
        <v>ne</v>
      </c>
      <c r="BP3236" s="54" t="str">
        <f t="shared" si="711"/>
        <v>ne</v>
      </c>
      <c r="BQ3236" s="54" t="str">
        <f t="shared" si="712"/>
        <v>ne</v>
      </c>
      <c r="BR3236" s="54" t="str">
        <f t="shared" si="713"/>
        <v>ne</v>
      </c>
      <c r="BS3236" s="54" t="str">
        <f t="shared" si="704"/>
        <v>ne</v>
      </c>
    </row>
    <row r="3237" spans="2:71" x14ac:dyDescent="0.2">
      <c r="B3237" s="54" t="e">
        <f>VLOOKUP(E3237,'VPS1'!$J$10:$J$29,1,FALSE)</f>
        <v>#N/A</v>
      </c>
      <c r="C3237" s="131" t="str">
        <f t="shared" si="705"/>
        <v/>
      </c>
      <c r="D3237" s="132"/>
      <c r="E3237" s="132"/>
      <c r="F3237" s="55"/>
      <c r="G3237" s="132"/>
      <c r="H3237" s="132"/>
      <c r="I3237" s="132"/>
      <c r="J3237" s="132"/>
      <c r="K3237" s="132"/>
      <c r="L3237" s="133"/>
      <c r="M3237" s="134"/>
      <c r="N3237" s="132"/>
      <c r="O3237" s="132"/>
      <c r="P3237" s="134" t="str">
        <f t="shared" si="706"/>
        <v>nepildyti</v>
      </c>
      <c r="Q3237" s="135" t="str">
        <f t="shared" si="70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14"/>
        <v>0</v>
      </c>
      <c r="BH3237" s="54">
        <f t="shared" si="707"/>
        <v>0</v>
      </c>
      <c r="BI3237" s="54">
        <f t="shared" si="702"/>
        <v>0</v>
      </c>
      <c r="BJ3237" s="54">
        <f t="shared" si="715"/>
        <v>0</v>
      </c>
      <c r="BK3237" s="54">
        <f t="shared" si="703"/>
        <v>0</v>
      </c>
      <c r="BL3237" s="54">
        <f t="shared" si="708"/>
        <v>0</v>
      </c>
      <c r="BM3237" s="54">
        <f t="shared" si="709"/>
        <v>0</v>
      </c>
      <c r="BN3237" s="54" t="str">
        <f t="shared" si="710"/>
        <v>ne</v>
      </c>
      <c r="BO3237" s="54" t="str">
        <f t="shared" si="711"/>
        <v>ne</v>
      </c>
      <c r="BP3237" s="54" t="str">
        <f t="shared" si="711"/>
        <v>ne</v>
      </c>
      <c r="BQ3237" s="54" t="str">
        <f t="shared" si="712"/>
        <v>ne</v>
      </c>
      <c r="BR3237" s="54" t="str">
        <f t="shared" si="713"/>
        <v>ne</v>
      </c>
      <c r="BS3237" s="54" t="str">
        <f t="shared" si="704"/>
        <v>ne</v>
      </c>
    </row>
    <row r="3238" spans="2:71" x14ac:dyDescent="0.2">
      <c r="B3238" s="54" t="e">
        <f>VLOOKUP(E3238,'VPS1'!$J$10:$J$29,1,FALSE)</f>
        <v>#N/A</v>
      </c>
      <c r="C3238" s="131" t="str">
        <f t="shared" si="705"/>
        <v/>
      </c>
      <c r="D3238" s="132"/>
      <c r="E3238" s="132"/>
      <c r="F3238" s="55"/>
      <c r="G3238" s="132"/>
      <c r="H3238" s="132"/>
      <c r="I3238" s="132"/>
      <c r="J3238" s="132"/>
      <c r="K3238" s="132"/>
      <c r="L3238" s="133"/>
      <c r="M3238" s="134"/>
      <c r="N3238" s="132"/>
      <c r="O3238" s="132"/>
      <c r="P3238" s="134" t="str">
        <f t="shared" si="706"/>
        <v>nepildyti</v>
      </c>
      <c r="Q3238" s="135" t="str">
        <f t="shared" si="70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14"/>
        <v>0</v>
      </c>
      <c r="BH3238" s="54">
        <f t="shared" si="707"/>
        <v>0</v>
      </c>
      <c r="BI3238" s="54">
        <f t="shared" si="702"/>
        <v>0</v>
      </c>
      <c r="BJ3238" s="54">
        <f t="shared" si="715"/>
        <v>0</v>
      </c>
      <c r="BK3238" s="54">
        <f t="shared" si="703"/>
        <v>0</v>
      </c>
      <c r="BL3238" s="54">
        <f t="shared" si="708"/>
        <v>0</v>
      </c>
      <c r="BM3238" s="54">
        <f t="shared" si="709"/>
        <v>0</v>
      </c>
      <c r="BN3238" s="54" t="str">
        <f t="shared" si="710"/>
        <v>ne</v>
      </c>
      <c r="BO3238" s="54" t="str">
        <f t="shared" si="711"/>
        <v>ne</v>
      </c>
      <c r="BP3238" s="54" t="str">
        <f t="shared" si="711"/>
        <v>ne</v>
      </c>
      <c r="BQ3238" s="54" t="str">
        <f t="shared" si="712"/>
        <v>ne</v>
      </c>
      <c r="BR3238" s="54" t="str">
        <f t="shared" si="713"/>
        <v>ne</v>
      </c>
      <c r="BS3238" s="54" t="str">
        <f t="shared" si="704"/>
        <v>ne</v>
      </c>
    </row>
    <row r="3239" spans="2:71" x14ac:dyDescent="0.2">
      <c r="B3239" s="54" t="e">
        <f>VLOOKUP(E3239,'VPS1'!$J$10:$J$29,1,FALSE)</f>
        <v>#N/A</v>
      </c>
      <c r="C3239" s="131" t="str">
        <f t="shared" si="705"/>
        <v/>
      </c>
      <c r="D3239" s="132"/>
      <c r="E3239" s="132"/>
      <c r="F3239" s="55"/>
      <c r="G3239" s="132"/>
      <c r="H3239" s="132"/>
      <c r="I3239" s="132"/>
      <c r="J3239" s="132"/>
      <c r="K3239" s="132"/>
      <c r="L3239" s="133"/>
      <c r="M3239" s="134"/>
      <c r="N3239" s="132"/>
      <c r="O3239" s="132"/>
      <c r="P3239" s="134" t="str">
        <f t="shared" si="706"/>
        <v>nepildyti</v>
      </c>
      <c r="Q3239" s="135" t="str">
        <f t="shared" si="70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14"/>
        <v>0</v>
      </c>
      <c r="BH3239" s="54">
        <f t="shared" si="707"/>
        <v>0</v>
      </c>
      <c r="BI3239" s="54">
        <f t="shared" si="702"/>
        <v>0</v>
      </c>
      <c r="BJ3239" s="54">
        <f t="shared" si="715"/>
        <v>0</v>
      </c>
      <c r="BK3239" s="54">
        <f t="shared" si="703"/>
        <v>0</v>
      </c>
      <c r="BL3239" s="54">
        <f t="shared" si="708"/>
        <v>0</v>
      </c>
      <c r="BM3239" s="54">
        <f t="shared" si="709"/>
        <v>0</v>
      </c>
      <c r="BN3239" s="54" t="str">
        <f t="shared" si="710"/>
        <v>ne</v>
      </c>
      <c r="BO3239" s="54" t="str">
        <f t="shared" si="711"/>
        <v>ne</v>
      </c>
      <c r="BP3239" s="54" t="str">
        <f t="shared" si="711"/>
        <v>ne</v>
      </c>
      <c r="BQ3239" s="54" t="str">
        <f t="shared" si="712"/>
        <v>ne</v>
      </c>
      <c r="BR3239" s="54" t="str">
        <f t="shared" si="713"/>
        <v>ne</v>
      </c>
      <c r="BS3239" s="54" t="str">
        <f t="shared" si="704"/>
        <v>ne</v>
      </c>
    </row>
    <row r="3240" spans="2:71" x14ac:dyDescent="0.2">
      <c r="B3240" s="54" t="e">
        <f>VLOOKUP(E3240,'VPS1'!$J$10:$J$29,1,FALSE)</f>
        <v>#N/A</v>
      </c>
      <c r="C3240" s="131" t="str">
        <f t="shared" si="705"/>
        <v/>
      </c>
      <c r="D3240" s="132"/>
      <c r="E3240" s="132"/>
      <c r="F3240" s="55"/>
      <c r="G3240" s="132"/>
      <c r="H3240" s="132"/>
      <c r="I3240" s="132"/>
      <c r="J3240" s="132"/>
      <c r="K3240" s="132"/>
      <c r="L3240" s="133"/>
      <c r="M3240" s="134"/>
      <c r="N3240" s="132"/>
      <c r="O3240" s="132"/>
      <c r="P3240" s="134" t="str">
        <f t="shared" si="706"/>
        <v>nepildyti</v>
      </c>
      <c r="Q3240" s="135" t="str">
        <f t="shared" si="70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14"/>
        <v>0</v>
      </c>
      <c r="BH3240" s="54">
        <f t="shared" si="707"/>
        <v>0</v>
      </c>
      <c r="BI3240" s="54">
        <f t="shared" si="702"/>
        <v>0</v>
      </c>
      <c r="BJ3240" s="54">
        <f t="shared" si="715"/>
        <v>0</v>
      </c>
      <c r="BK3240" s="54">
        <f t="shared" si="703"/>
        <v>0</v>
      </c>
      <c r="BL3240" s="54">
        <f t="shared" si="708"/>
        <v>0</v>
      </c>
      <c r="BM3240" s="54">
        <f t="shared" si="709"/>
        <v>0</v>
      </c>
      <c r="BN3240" s="54" t="str">
        <f t="shared" si="710"/>
        <v>ne</v>
      </c>
      <c r="BO3240" s="54" t="str">
        <f t="shared" si="711"/>
        <v>ne</v>
      </c>
      <c r="BP3240" s="54" t="str">
        <f t="shared" si="711"/>
        <v>ne</v>
      </c>
      <c r="BQ3240" s="54" t="str">
        <f t="shared" si="712"/>
        <v>ne</v>
      </c>
      <c r="BR3240" s="54" t="str">
        <f t="shared" si="713"/>
        <v>ne</v>
      </c>
      <c r="BS3240" s="54" t="str">
        <f t="shared" si="704"/>
        <v>ne</v>
      </c>
    </row>
    <row r="3241" spans="2:71" x14ac:dyDescent="0.2">
      <c r="B3241" s="54" t="e">
        <f>VLOOKUP(E3241,'VPS1'!$J$10:$J$29,1,FALSE)</f>
        <v>#N/A</v>
      </c>
      <c r="C3241" s="131" t="str">
        <f t="shared" si="705"/>
        <v/>
      </c>
      <c r="D3241" s="132"/>
      <c r="E3241" s="132"/>
      <c r="F3241" s="55"/>
      <c r="G3241" s="132"/>
      <c r="H3241" s="132"/>
      <c r="I3241" s="132"/>
      <c r="J3241" s="132"/>
      <c r="K3241" s="132"/>
      <c r="L3241" s="133"/>
      <c r="M3241" s="134"/>
      <c r="N3241" s="132"/>
      <c r="O3241" s="132"/>
      <c r="P3241" s="134" t="str">
        <f t="shared" si="706"/>
        <v>nepildyti</v>
      </c>
      <c r="Q3241" s="135" t="str">
        <f t="shared" si="70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14"/>
        <v>0</v>
      </c>
      <c r="BH3241" s="54">
        <f t="shared" si="707"/>
        <v>0</v>
      </c>
      <c r="BI3241" s="54">
        <f t="shared" si="702"/>
        <v>0</v>
      </c>
      <c r="BJ3241" s="54">
        <f t="shared" si="715"/>
        <v>0</v>
      </c>
      <c r="BK3241" s="54">
        <f t="shared" si="703"/>
        <v>0</v>
      </c>
      <c r="BL3241" s="54">
        <f t="shared" si="708"/>
        <v>0</v>
      </c>
      <c r="BM3241" s="54">
        <f t="shared" si="709"/>
        <v>0</v>
      </c>
      <c r="BN3241" s="54" t="str">
        <f t="shared" si="710"/>
        <v>ne</v>
      </c>
      <c r="BO3241" s="54" t="str">
        <f t="shared" si="711"/>
        <v>ne</v>
      </c>
      <c r="BP3241" s="54" t="str">
        <f t="shared" si="711"/>
        <v>ne</v>
      </c>
      <c r="BQ3241" s="54" t="str">
        <f t="shared" si="712"/>
        <v>ne</v>
      </c>
      <c r="BR3241" s="54" t="str">
        <f t="shared" si="713"/>
        <v>ne</v>
      </c>
      <c r="BS3241" s="54" t="str">
        <f t="shared" si="704"/>
        <v>ne</v>
      </c>
    </row>
    <row r="3242" spans="2:71" x14ac:dyDescent="0.2">
      <c r="B3242" s="54" t="e">
        <f>VLOOKUP(E3242,'VPS1'!$J$10:$J$29,1,FALSE)</f>
        <v>#N/A</v>
      </c>
      <c r="C3242" s="131" t="str">
        <f t="shared" si="705"/>
        <v/>
      </c>
      <c r="D3242" s="132"/>
      <c r="E3242" s="132"/>
      <c r="F3242" s="55"/>
      <c r="G3242" s="132"/>
      <c r="H3242" s="132"/>
      <c r="I3242" s="132"/>
      <c r="J3242" s="132"/>
      <c r="K3242" s="132"/>
      <c r="L3242" s="133"/>
      <c r="M3242" s="134"/>
      <c r="N3242" s="132"/>
      <c r="O3242" s="132"/>
      <c r="P3242" s="134" t="str">
        <f t="shared" si="706"/>
        <v>nepildyti</v>
      </c>
      <c r="Q3242" s="135" t="str">
        <f t="shared" si="70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14"/>
        <v>0</v>
      </c>
      <c r="BH3242" s="54">
        <f t="shared" si="707"/>
        <v>0</v>
      </c>
      <c r="BI3242" s="54">
        <f t="shared" si="702"/>
        <v>0</v>
      </c>
      <c r="BJ3242" s="54">
        <f t="shared" si="715"/>
        <v>0</v>
      </c>
      <c r="BK3242" s="54">
        <f t="shared" si="703"/>
        <v>0</v>
      </c>
      <c r="BL3242" s="54">
        <f t="shared" si="708"/>
        <v>0</v>
      </c>
      <c r="BM3242" s="54">
        <f t="shared" si="709"/>
        <v>0</v>
      </c>
      <c r="BN3242" s="54" t="str">
        <f t="shared" si="710"/>
        <v>ne</v>
      </c>
      <c r="BO3242" s="54" t="str">
        <f t="shared" si="711"/>
        <v>ne</v>
      </c>
      <c r="BP3242" s="54" t="str">
        <f t="shared" si="711"/>
        <v>ne</v>
      </c>
      <c r="BQ3242" s="54" t="str">
        <f t="shared" si="712"/>
        <v>ne</v>
      </c>
      <c r="BR3242" s="54" t="str">
        <f t="shared" si="713"/>
        <v>ne</v>
      </c>
      <c r="BS3242" s="54" t="str">
        <f t="shared" si="704"/>
        <v>ne</v>
      </c>
    </row>
    <row r="3243" spans="2:71" x14ac:dyDescent="0.2">
      <c r="B3243" s="54" t="e">
        <f>VLOOKUP(E3243,'VPS1'!$J$10:$J$29,1,FALSE)</f>
        <v>#N/A</v>
      </c>
      <c r="C3243" s="131" t="str">
        <f t="shared" si="705"/>
        <v/>
      </c>
      <c r="D3243" s="132"/>
      <c r="E3243" s="132"/>
      <c r="F3243" s="55"/>
      <c r="G3243" s="132"/>
      <c r="H3243" s="132"/>
      <c r="I3243" s="132"/>
      <c r="J3243" s="132"/>
      <c r="K3243" s="132"/>
      <c r="L3243" s="133"/>
      <c r="M3243" s="134"/>
      <c r="N3243" s="132"/>
      <c r="O3243" s="132"/>
      <c r="P3243" s="134" t="str">
        <f t="shared" si="706"/>
        <v>nepildyti</v>
      </c>
      <c r="Q3243" s="135" t="str">
        <f t="shared" si="70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14"/>
        <v>0</v>
      </c>
      <c r="BH3243" s="54">
        <f t="shared" si="707"/>
        <v>0</v>
      </c>
      <c r="BI3243" s="54">
        <f t="shared" si="702"/>
        <v>0</v>
      </c>
      <c r="BJ3243" s="54">
        <f t="shared" si="715"/>
        <v>0</v>
      </c>
      <c r="BK3243" s="54">
        <f t="shared" si="703"/>
        <v>0</v>
      </c>
      <c r="BL3243" s="54">
        <f t="shared" si="708"/>
        <v>0</v>
      </c>
      <c r="BM3243" s="54">
        <f t="shared" si="709"/>
        <v>0</v>
      </c>
      <c r="BN3243" s="54" t="str">
        <f t="shared" si="710"/>
        <v>ne</v>
      </c>
      <c r="BO3243" s="54" t="str">
        <f t="shared" si="711"/>
        <v>ne</v>
      </c>
      <c r="BP3243" s="54" t="str">
        <f t="shared" si="711"/>
        <v>ne</v>
      </c>
      <c r="BQ3243" s="54" t="str">
        <f t="shared" si="712"/>
        <v>ne</v>
      </c>
      <c r="BR3243" s="54" t="str">
        <f t="shared" si="713"/>
        <v>ne</v>
      </c>
      <c r="BS3243" s="54" t="str">
        <f t="shared" si="704"/>
        <v>ne</v>
      </c>
    </row>
    <row r="3244" spans="2:71" x14ac:dyDescent="0.2">
      <c r="B3244" s="54" t="e">
        <f>VLOOKUP(E3244,'VPS1'!$J$10:$J$29,1,FALSE)</f>
        <v>#N/A</v>
      </c>
      <c r="C3244" s="131" t="str">
        <f t="shared" si="705"/>
        <v/>
      </c>
      <c r="D3244" s="132"/>
      <c r="E3244" s="132"/>
      <c r="F3244" s="55"/>
      <c r="G3244" s="132"/>
      <c r="H3244" s="132"/>
      <c r="I3244" s="132"/>
      <c r="J3244" s="132"/>
      <c r="K3244" s="132"/>
      <c r="L3244" s="133"/>
      <c r="M3244" s="134"/>
      <c r="N3244" s="132"/>
      <c r="O3244" s="132"/>
      <c r="P3244" s="134" t="str">
        <f t="shared" si="706"/>
        <v>nepildyti</v>
      </c>
      <c r="Q3244" s="135" t="str">
        <f t="shared" si="70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14"/>
        <v>0</v>
      </c>
      <c r="BH3244" s="54">
        <f t="shared" si="707"/>
        <v>0</v>
      </c>
      <c r="BI3244" s="54">
        <f t="shared" si="702"/>
        <v>0</v>
      </c>
      <c r="BJ3244" s="54">
        <f t="shared" si="715"/>
        <v>0</v>
      </c>
      <c r="BK3244" s="54">
        <f t="shared" si="703"/>
        <v>0</v>
      </c>
      <c r="BL3244" s="54">
        <f t="shared" si="708"/>
        <v>0</v>
      </c>
      <c r="BM3244" s="54">
        <f t="shared" si="709"/>
        <v>0</v>
      </c>
      <c r="BN3244" s="54" t="str">
        <f t="shared" si="710"/>
        <v>ne</v>
      </c>
      <c r="BO3244" s="54" t="str">
        <f t="shared" si="711"/>
        <v>ne</v>
      </c>
      <c r="BP3244" s="54" t="str">
        <f t="shared" si="711"/>
        <v>ne</v>
      </c>
      <c r="BQ3244" s="54" t="str">
        <f t="shared" si="712"/>
        <v>ne</v>
      </c>
      <c r="BR3244" s="54" t="str">
        <f t="shared" si="713"/>
        <v>ne</v>
      </c>
      <c r="BS3244" s="54" t="str">
        <f t="shared" si="704"/>
        <v>ne</v>
      </c>
    </row>
    <row r="3245" spans="2:71" x14ac:dyDescent="0.2">
      <c r="B3245" s="54" t="e">
        <f>VLOOKUP(E3245,'VPS1'!$J$10:$J$29,1,FALSE)</f>
        <v>#N/A</v>
      </c>
      <c r="C3245" s="131" t="str">
        <f t="shared" si="705"/>
        <v/>
      </c>
      <c r="D3245" s="132"/>
      <c r="E3245" s="132"/>
      <c r="F3245" s="55"/>
      <c r="G3245" s="132"/>
      <c r="H3245" s="132"/>
      <c r="I3245" s="132"/>
      <c r="J3245" s="132"/>
      <c r="K3245" s="132"/>
      <c r="L3245" s="133"/>
      <c r="M3245" s="134"/>
      <c r="N3245" s="132"/>
      <c r="O3245" s="132"/>
      <c r="P3245" s="134" t="str">
        <f t="shared" si="706"/>
        <v>nepildyti</v>
      </c>
      <c r="Q3245" s="135" t="str">
        <f t="shared" si="70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14"/>
        <v>0</v>
      </c>
      <c r="BH3245" s="54">
        <f t="shared" si="707"/>
        <v>0</v>
      </c>
      <c r="BI3245" s="54">
        <f t="shared" si="702"/>
        <v>0</v>
      </c>
      <c r="BJ3245" s="54">
        <f t="shared" si="715"/>
        <v>0</v>
      </c>
      <c r="BK3245" s="54">
        <f t="shared" si="703"/>
        <v>0</v>
      </c>
      <c r="BL3245" s="54">
        <f t="shared" si="708"/>
        <v>0</v>
      </c>
      <c r="BM3245" s="54">
        <f t="shared" si="709"/>
        <v>0</v>
      </c>
      <c r="BN3245" s="54" t="str">
        <f t="shared" si="710"/>
        <v>ne</v>
      </c>
      <c r="BO3245" s="54" t="str">
        <f t="shared" si="711"/>
        <v>ne</v>
      </c>
      <c r="BP3245" s="54" t="str">
        <f t="shared" si="711"/>
        <v>ne</v>
      </c>
      <c r="BQ3245" s="54" t="str">
        <f t="shared" si="712"/>
        <v>ne</v>
      </c>
      <c r="BR3245" s="54" t="str">
        <f t="shared" si="713"/>
        <v>ne</v>
      </c>
      <c r="BS3245" s="54" t="str">
        <f t="shared" si="704"/>
        <v>ne</v>
      </c>
    </row>
    <row r="3246" spans="2:71" x14ac:dyDescent="0.2">
      <c r="B3246" s="54" t="e">
        <f>VLOOKUP(E3246,'VPS1'!$J$10:$J$29,1,FALSE)</f>
        <v>#N/A</v>
      </c>
      <c r="C3246" s="131" t="str">
        <f t="shared" si="705"/>
        <v/>
      </c>
      <c r="D3246" s="132"/>
      <c r="E3246" s="132"/>
      <c r="F3246" s="55"/>
      <c r="G3246" s="132"/>
      <c r="H3246" s="132"/>
      <c r="I3246" s="132"/>
      <c r="J3246" s="132"/>
      <c r="K3246" s="132"/>
      <c r="L3246" s="133"/>
      <c r="M3246" s="134"/>
      <c r="N3246" s="132"/>
      <c r="O3246" s="132"/>
      <c r="P3246" s="134" t="str">
        <f t="shared" si="706"/>
        <v>nepildyti</v>
      </c>
      <c r="Q3246" s="135" t="str">
        <f t="shared" si="70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14"/>
        <v>0</v>
      </c>
      <c r="BH3246" s="54">
        <f t="shared" si="707"/>
        <v>0</v>
      </c>
      <c r="BI3246" s="54">
        <f t="shared" si="702"/>
        <v>0</v>
      </c>
      <c r="BJ3246" s="54">
        <f t="shared" si="715"/>
        <v>0</v>
      </c>
      <c r="BK3246" s="54">
        <f t="shared" si="703"/>
        <v>0</v>
      </c>
      <c r="BL3246" s="54">
        <f t="shared" si="708"/>
        <v>0</v>
      </c>
      <c r="BM3246" s="54">
        <f t="shared" si="709"/>
        <v>0</v>
      </c>
      <c r="BN3246" s="54" t="str">
        <f t="shared" si="710"/>
        <v>ne</v>
      </c>
      <c r="BO3246" s="54" t="str">
        <f t="shared" si="711"/>
        <v>ne</v>
      </c>
      <c r="BP3246" s="54" t="str">
        <f t="shared" si="711"/>
        <v>ne</v>
      </c>
      <c r="BQ3246" s="54" t="str">
        <f t="shared" si="712"/>
        <v>ne</v>
      </c>
      <c r="BR3246" s="54" t="str">
        <f t="shared" si="713"/>
        <v>ne</v>
      </c>
      <c r="BS3246" s="54" t="str">
        <f t="shared" si="704"/>
        <v>ne</v>
      </c>
    </row>
    <row r="3247" spans="2:71" x14ac:dyDescent="0.2">
      <c r="B3247" s="54" t="e">
        <f>VLOOKUP(E3247,'VPS1'!$J$10:$J$29,1,FALSE)</f>
        <v>#N/A</v>
      </c>
      <c r="C3247" s="131" t="str">
        <f t="shared" si="705"/>
        <v/>
      </c>
      <c r="D3247" s="132"/>
      <c r="E3247" s="132"/>
      <c r="F3247" s="55"/>
      <c r="G3247" s="132"/>
      <c r="H3247" s="132"/>
      <c r="I3247" s="132"/>
      <c r="J3247" s="132"/>
      <c r="K3247" s="132"/>
      <c r="L3247" s="133"/>
      <c r="M3247" s="134"/>
      <c r="N3247" s="132"/>
      <c r="O3247" s="132"/>
      <c r="P3247" s="134" t="str">
        <f t="shared" si="706"/>
        <v>nepildyti</v>
      </c>
      <c r="Q3247" s="135" t="str">
        <f t="shared" si="70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14"/>
        <v>0</v>
      </c>
      <c r="BH3247" s="54">
        <f t="shared" si="707"/>
        <v>0</v>
      </c>
      <c r="BI3247" s="54">
        <f t="shared" si="702"/>
        <v>0</v>
      </c>
      <c r="BJ3247" s="54">
        <f t="shared" si="715"/>
        <v>0</v>
      </c>
      <c r="BK3247" s="54">
        <f t="shared" si="703"/>
        <v>0</v>
      </c>
      <c r="BL3247" s="54">
        <f t="shared" si="708"/>
        <v>0</v>
      </c>
      <c r="BM3247" s="54">
        <f t="shared" si="709"/>
        <v>0</v>
      </c>
      <c r="BN3247" s="54" t="str">
        <f t="shared" si="710"/>
        <v>ne</v>
      </c>
      <c r="BO3247" s="54" t="str">
        <f t="shared" si="711"/>
        <v>ne</v>
      </c>
      <c r="BP3247" s="54" t="str">
        <f t="shared" si="711"/>
        <v>ne</v>
      </c>
      <c r="BQ3247" s="54" t="str">
        <f t="shared" si="712"/>
        <v>ne</v>
      </c>
      <c r="BR3247" s="54" t="str">
        <f t="shared" si="713"/>
        <v>ne</v>
      </c>
      <c r="BS3247" s="54" t="str">
        <f t="shared" si="704"/>
        <v>ne</v>
      </c>
    </row>
    <row r="3248" spans="2:71" x14ac:dyDescent="0.2">
      <c r="B3248" s="54" t="e">
        <f>VLOOKUP(E3248,'VPS1'!$J$10:$J$29,1,FALSE)</f>
        <v>#N/A</v>
      </c>
      <c r="C3248" s="131" t="str">
        <f t="shared" si="705"/>
        <v/>
      </c>
      <c r="D3248" s="132"/>
      <c r="E3248" s="132"/>
      <c r="F3248" s="55"/>
      <c r="G3248" s="132"/>
      <c r="H3248" s="132"/>
      <c r="I3248" s="132"/>
      <c r="J3248" s="132"/>
      <c r="K3248" s="132"/>
      <c r="L3248" s="133"/>
      <c r="M3248" s="134"/>
      <c r="N3248" s="132"/>
      <c r="O3248" s="132"/>
      <c r="P3248" s="134" t="str">
        <f t="shared" si="706"/>
        <v>nepildyti</v>
      </c>
      <c r="Q3248" s="135" t="str">
        <f t="shared" si="70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14"/>
        <v>0</v>
      </c>
      <c r="BH3248" s="54">
        <f t="shared" si="707"/>
        <v>0</v>
      </c>
      <c r="BI3248" s="54">
        <f t="shared" si="702"/>
        <v>0</v>
      </c>
      <c r="BJ3248" s="54">
        <f t="shared" si="715"/>
        <v>0</v>
      </c>
      <c r="BK3248" s="54">
        <f t="shared" si="703"/>
        <v>0</v>
      </c>
      <c r="BL3248" s="54">
        <f t="shared" si="708"/>
        <v>0</v>
      </c>
      <c r="BM3248" s="54">
        <f t="shared" si="709"/>
        <v>0</v>
      </c>
      <c r="BN3248" s="54" t="str">
        <f t="shared" si="710"/>
        <v>ne</v>
      </c>
      <c r="BO3248" s="54" t="str">
        <f t="shared" si="711"/>
        <v>ne</v>
      </c>
      <c r="BP3248" s="54" t="str">
        <f t="shared" si="711"/>
        <v>ne</v>
      </c>
      <c r="BQ3248" s="54" t="str">
        <f t="shared" si="712"/>
        <v>ne</v>
      </c>
      <c r="BR3248" s="54" t="str">
        <f t="shared" si="713"/>
        <v>ne</v>
      </c>
      <c r="BS3248" s="54" t="str">
        <f t="shared" si="704"/>
        <v>ne</v>
      </c>
    </row>
    <row r="3249" spans="2:71" x14ac:dyDescent="0.2">
      <c r="B3249" s="54" t="e">
        <f>VLOOKUP(E3249,'VPS1'!$J$10:$J$29,1,FALSE)</f>
        <v>#N/A</v>
      </c>
      <c r="C3249" s="131" t="str">
        <f t="shared" si="705"/>
        <v/>
      </c>
      <c r="D3249" s="132"/>
      <c r="E3249" s="132"/>
      <c r="F3249" s="55"/>
      <c r="G3249" s="132"/>
      <c r="H3249" s="132"/>
      <c r="I3249" s="132"/>
      <c r="J3249" s="132"/>
      <c r="K3249" s="132"/>
      <c r="L3249" s="133"/>
      <c r="M3249" s="134"/>
      <c r="N3249" s="132"/>
      <c r="O3249" s="132"/>
      <c r="P3249" s="134" t="str">
        <f t="shared" si="706"/>
        <v>nepildyti</v>
      </c>
      <c r="Q3249" s="135" t="str">
        <f t="shared" si="70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14"/>
        <v>0</v>
      </c>
      <c r="BH3249" s="54">
        <f t="shared" si="707"/>
        <v>0</v>
      </c>
      <c r="BI3249" s="54">
        <f t="shared" si="702"/>
        <v>0</v>
      </c>
      <c r="BJ3249" s="54">
        <f t="shared" si="715"/>
        <v>0</v>
      </c>
      <c r="BK3249" s="54">
        <f t="shared" si="703"/>
        <v>0</v>
      </c>
      <c r="BL3249" s="54">
        <f t="shared" si="708"/>
        <v>0</v>
      </c>
      <c r="BM3249" s="54">
        <f t="shared" si="709"/>
        <v>0</v>
      </c>
      <c r="BN3249" s="54" t="str">
        <f t="shared" si="710"/>
        <v>ne</v>
      </c>
      <c r="BO3249" s="54" t="str">
        <f t="shared" si="711"/>
        <v>ne</v>
      </c>
      <c r="BP3249" s="54" t="str">
        <f t="shared" si="711"/>
        <v>ne</v>
      </c>
      <c r="BQ3249" s="54" t="str">
        <f t="shared" si="712"/>
        <v>ne</v>
      </c>
      <c r="BR3249" s="54" t="str">
        <f t="shared" si="713"/>
        <v>ne</v>
      </c>
      <c r="BS3249" s="54" t="str">
        <f t="shared" si="704"/>
        <v>ne</v>
      </c>
    </row>
    <row r="3250" spans="2:71" x14ac:dyDescent="0.2">
      <c r="B3250" s="54" t="e">
        <f>VLOOKUP(E3250,'VPS1'!$J$10:$J$29,1,FALSE)</f>
        <v>#N/A</v>
      </c>
      <c r="C3250" s="131" t="str">
        <f t="shared" si="705"/>
        <v/>
      </c>
      <c r="D3250" s="132"/>
      <c r="E3250" s="132"/>
      <c r="F3250" s="55"/>
      <c r="G3250" s="132"/>
      <c r="H3250" s="132"/>
      <c r="I3250" s="132"/>
      <c r="J3250" s="132"/>
      <c r="K3250" s="132"/>
      <c r="L3250" s="133"/>
      <c r="M3250" s="134"/>
      <c r="N3250" s="132"/>
      <c r="O3250" s="132"/>
      <c r="P3250" s="134" t="str">
        <f t="shared" si="706"/>
        <v>nepildyti</v>
      </c>
      <c r="Q3250" s="135" t="str">
        <f t="shared" si="70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14"/>
        <v>0</v>
      </c>
      <c r="BH3250" s="54">
        <f t="shared" si="707"/>
        <v>0</v>
      </c>
      <c r="BI3250" s="54">
        <f t="shared" si="702"/>
        <v>0</v>
      </c>
      <c r="BJ3250" s="54">
        <f t="shared" si="715"/>
        <v>0</v>
      </c>
      <c r="BK3250" s="54">
        <f t="shared" si="703"/>
        <v>0</v>
      </c>
      <c r="BL3250" s="54">
        <f t="shared" si="708"/>
        <v>0</v>
      </c>
      <c r="BM3250" s="54">
        <f t="shared" si="709"/>
        <v>0</v>
      </c>
      <c r="BN3250" s="54" t="str">
        <f t="shared" si="710"/>
        <v>ne</v>
      </c>
      <c r="BO3250" s="54" t="str">
        <f t="shared" si="711"/>
        <v>ne</v>
      </c>
      <c r="BP3250" s="54" t="str">
        <f t="shared" si="711"/>
        <v>ne</v>
      </c>
      <c r="BQ3250" s="54" t="str">
        <f t="shared" si="712"/>
        <v>ne</v>
      </c>
      <c r="BR3250" s="54" t="str">
        <f t="shared" si="713"/>
        <v>ne</v>
      </c>
      <c r="BS3250" s="54" t="str">
        <f t="shared" si="704"/>
        <v>ne</v>
      </c>
    </row>
    <row r="3251" spans="2:71" x14ac:dyDescent="0.2">
      <c r="B3251" s="54" t="e">
        <f>VLOOKUP(E3251,'VPS1'!$J$10:$J$29,1,FALSE)</f>
        <v>#N/A</v>
      </c>
      <c r="C3251" s="131" t="str">
        <f t="shared" si="705"/>
        <v/>
      </c>
      <c r="D3251" s="132"/>
      <c r="E3251" s="132"/>
      <c r="F3251" s="55"/>
      <c r="G3251" s="132"/>
      <c r="H3251" s="132"/>
      <c r="I3251" s="132"/>
      <c r="J3251" s="132"/>
      <c r="K3251" s="132"/>
      <c r="L3251" s="133"/>
      <c r="M3251" s="134"/>
      <c r="N3251" s="132"/>
      <c r="O3251" s="132"/>
      <c r="P3251" s="134" t="str">
        <f t="shared" si="706"/>
        <v>nepildyti</v>
      </c>
      <c r="Q3251" s="135" t="str">
        <f t="shared" si="70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14"/>
        <v>0</v>
      </c>
      <c r="BH3251" s="54">
        <f t="shared" si="707"/>
        <v>0</v>
      </c>
      <c r="BI3251" s="54">
        <f t="shared" si="702"/>
        <v>0</v>
      </c>
      <c r="BJ3251" s="54">
        <f t="shared" si="715"/>
        <v>0</v>
      </c>
      <c r="BK3251" s="54">
        <f t="shared" si="703"/>
        <v>0</v>
      </c>
      <c r="BL3251" s="54">
        <f t="shared" si="708"/>
        <v>0</v>
      </c>
      <c r="BM3251" s="54">
        <f t="shared" si="709"/>
        <v>0</v>
      </c>
      <c r="BN3251" s="54" t="str">
        <f t="shared" si="710"/>
        <v>ne</v>
      </c>
      <c r="BO3251" s="54" t="str">
        <f t="shared" si="711"/>
        <v>ne</v>
      </c>
      <c r="BP3251" s="54" t="str">
        <f t="shared" si="711"/>
        <v>ne</v>
      </c>
      <c r="BQ3251" s="54" t="str">
        <f t="shared" si="712"/>
        <v>ne</v>
      </c>
      <c r="BR3251" s="54" t="str">
        <f t="shared" si="713"/>
        <v>ne</v>
      </c>
      <c r="BS3251" s="54" t="str">
        <f t="shared" si="704"/>
        <v>ne</v>
      </c>
    </row>
    <row r="3252" spans="2:71" x14ac:dyDescent="0.2">
      <c r="B3252" s="54" t="e">
        <f>VLOOKUP(E3252,'VPS1'!$J$10:$J$29,1,FALSE)</f>
        <v>#N/A</v>
      </c>
      <c r="C3252" s="131" t="str">
        <f t="shared" si="705"/>
        <v/>
      </c>
      <c r="D3252" s="132"/>
      <c r="E3252" s="132"/>
      <c r="F3252" s="55"/>
      <c r="G3252" s="132"/>
      <c r="H3252" s="132"/>
      <c r="I3252" s="132"/>
      <c r="J3252" s="132"/>
      <c r="K3252" s="132"/>
      <c r="L3252" s="133"/>
      <c r="M3252" s="134"/>
      <c r="N3252" s="132"/>
      <c r="O3252" s="132"/>
      <c r="P3252" s="134" t="str">
        <f t="shared" si="706"/>
        <v>nepildyti</v>
      </c>
      <c r="Q3252" s="135" t="str">
        <f t="shared" si="70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14"/>
        <v>0</v>
      </c>
      <c r="BH3252" s="54">
        <f t="shared" si="707"/>
        <v>0</v>
      </c>
      <c r="BI3252" s="54">
        <f t="shared" si="702"/>
        <v>0</v>
      </c>
      <c r="BJ3252" s="54">
        <f t="shared" si="715"/>
        <v>0</v>
      </c>
      <c r="BK3252" s="54">
        <f t="shared" si="703"/>
        <v>0</v>
      </c>
      <c r="BL3252" s="54">
        <f t="shared" si="708"/>
        <v>0</v>
      </c>
      <c r="BM3252" s="54">
        <f t="shared" si="709"/>
        <v>0</v>
      </c>
      <c r="BN3252" s="54" t="str">
        <f t="shared" si="710"/>
        <v>ne</v>
      </c>
      <c r="BO3252" s="54" t="str">
        <f t="shared" si="711"/>
        <v>ne</v>
      </c>
      <c r="BP3252" s="54" t="str">
        <f t="shared" si="711"/>
        <v>ne</v>
      </c>
      <c r="BQ3252" s="54" t="str">
        <f t="shared" si="712"/>
        <v>ne</v>
      </c>
      <c r="BR3252" s="54" t="str">
        <f t="shared" si="713"/>
        <v>ne</v>
      </c>
      <c r="BS3252" s="54" t="str">
        <f t="shared" si="704"/>
        <v>ne</v>
      </c>
    </row>
    <row r="3253" spans="2:71" x14ac:dyDescent="0.2">
      <c r="B3253" s="54" t="e">
        <f>VLOOKUP(E3253,'VPS1'!$J$10:$J$29,1,FALSE)</f>
        <v>#N/A</v>
      </c>
      <c r="C3253" s="131" t="str">
        <f t="shared" si="705"/>
        <v/>
      </c>
      <c r="D3253" s="132"/>
      <c r="E3253" s="132"/>
      <c r="F3253" s="55"/>
      <c r="G3253" s="132"/>
      <c r="H3253" s="132"/>
      <c r="I3253" s="132"/>
      <c r="J3253" s="132"/>
      <c r="K3253" s="132"/>
      <c r="L3253" s="133"/>
      <c r="M3253" s="134"/>
      <c r="N3253" s="132"/>
      <c r="O3253" s="132"/>
      <c r="P3253" s="134" t="str">
        <f t="shared" si="706"/>
        <v>nepildyti</v>
      </c>
      <c r="Q3253" s="135" t="str">
        <f t="shared" si="70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14"/>
        <v>0</v>
      </c>
      <c r="BH3253" s="54">
        <f t="shared" si="707"/>
        <v>0</v>
      </c>
      <c r="BI3253" s="54">
        <f t="shared" si="702"/>
        <v>0</v>
      </c>
      <c r="BJ3253" s="54">
        <f t="shared" si="715"/>
        <v>0</v>
      </c>
      <c r="BK3253" s="54">
        <f t="shared" si="703"/>
        <v>0</v>
      </c>
      <c r="BL3253" s="54">
        <f t="shared" si="708"/>
        <v>0</v>
      </c>
      <c r="BM3253" s="54">
        <f t="shared" si="709"/>
        <v>0</v>
      </c>
      <c r="BN3253" s="54" t="str">
        <f t="shared" si="710"/>
        <v>ne</v>
      </c>
      <c r="BO3253" s="54" t="str">
        <f t="shared" si="711"/>
        <v>ne</v>
      </c>
      <c r="BP3253" s="54" t="str">
        <f t="shared" si="711"/>
        <v>ne</v>
      </c>
      <c r="BQ3253" s="54" t="str">
        <f t="shared" si="712"/>
        <v>ne</v>
      </c>
      <c r="BR3253" s="54" t="str">
        <f t="shared" si="713"/>
        <v>ne</v>
      </c>
      <c r="BS3253" s="54" t="str">
        <f t="shared" si="704"/>
        <v>ne</v>
      </c>
    </row>
    <row r="3254" spans="2:71" x14ac:dyDescent="0.2">
      <c r="B3254" s="54" t="e">
        <f>VLOOKUP(E3254,'VPS1'!$J$10:$J$29,1,FALSE)</f>
        <v>#N/A</v>
      </c>
      <c r="C3254" s="131" t="str">
        <f t="shared" si="705"/>
        <v/>
      </c>
      <c r="D3254" s="132"/>
      <c r="E3254" s="132"/>
      <c r="F3254" s="55"/>
      <c r="G3254" s="132"/>
      <c r="H3254" s="132"/>
      <c r="I3254" s="132"/>
      <c r="J3254" s="132"/>
      <c r="K3254" s="132"/>
      <c r="L3254" s="133"/>
      <c r="M3254" s="134"/>
      <c r="N3254" s="132"/>
      <c r="O3254" s="132"/>
      <c r="P3254" s="134" t="str">
        <f t="shared" si="706"/>
        <v>nepildyti</v>
      </c>
      <c r="Q3254" s="135" t="str">
        <f t="shared" si="70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14"/>
        <v>0</v>
      </c>
      <c r="BH3254" s="54">
        <f t="shared" si="707"/>
        <v>0</v>
      </c>
      <c r="BI3254" s="54">
        <f t="shared" si="702"/>
        <v>0</v>
      </c>
      <c r="BJ3254" s="54">
        <f t="shared" si="715"/>
        <v>0</v>
      </c>
      <c r="BK3254" s="54">
        <f t="shared" si="703"/>
        <v>0</v>
      </c>
      <c r="BL3254" s="54">
        <f t="shared" si="708"/>
        <v>0</v>
      </c>
      <c r="BM3254" s="54">
        <f t="shared" si="709"/>
        <v>0</v>
      </c>
      <c r="BN3254" s="54" t="str">
        <f t="shared" si="710"/>
        <v>ne</v>
      </c>
      <c r="BO3254" s="54" t="str">
        <f t="shared" si="711"/>
        <v>ne</v>
      </c>
      <c r="BP3254" s="54" t="str">
        <f t="shared" si="711"/>
        <v>ne</v>
      </c>
      <c r="BQ3254" s="54" t="str">
        <f t="shared" si="712"/>
        <v>ne</v>
      </c>
      <c r="BR3254" s="54" t="str">
        <f t="shared" si="713"/>
        <v>ne</v>
      </c>
      <c r="BS3254" s="54" t="str">
        <f t="shared" si="704"/>
        <v>ne</v>
      </c>
    </row>
    <row r="3255" spans="2:71" x14ac:dyDescent="0.2">
      <c r="B3255" s="54" t="e">
        <f>VLOOKUP(E3255,'VPS1'!$J$10:$J$29,1,FALSE)</f>
        <v>#N/A</v>
      </c>
      <c r="C3255" s="131" t="str">
        <f t="shared" si="705"/>
        <v/>
      </c>
      <c r="D3255" s="132"/>
      <c r="E3255" s="132"/>
      <c r="F3255" s="55"/>
      <c r="G3255" s="132"/>
      <c r="H3255" s="132"/>
      <c r="I3255" s="132"/>
      <c r="J3255" s="132"/>
      <c r="K3255" s="132"/>
      <c r="L3255" s="133"/>
      <c r="M3255" s="134"/>
      <c r="N3255" s="132"/>
      <c r="O3255" s="132"/>
      <c r="P3255" s="134" t="str">
        <f t="shared" si="706"/>
        <v>nepildyti</v>
      </c>
      <c r="Q3255" s="135" t="str">
        <f t="shared" si="70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14"/>
        <v>0</v>
      </c>
      <c r="BH3255" s="54">
        <f t="shared" si="707"/>
        <v>0</v>
      </c>
      <c r="BI3255" s="54">
        <f t="shared" si="702"/>
        <v>0</v>
      </c>
      <c r="BJ3255" s="54">
        <f t="shared" si="715"/>
        <v>0</v>
      </c>
      <c r="BK3255" s="54">
        <f t="shared" si="703"/>
        <v>0</v>
      </c>
      <c r="BL3255" s="54">
        <f t="shared" si="708"/>
        <v>0</v>
      </c>
      <c r="BM3255" s="54">
        <f t="shared" si="709"/>
        <v>0</v>
      </c>
      <c r="BN3255" s="54" t="str">
        <f t="shared" si="710"/>
        <v>ne</v>
      </c>
      <c r="BO3255" s="54" t="str">
        <f t="shared" si="711"/>
        <v>ne</v>
      </c>
      <c r="BP3255" s="54" t="str">
        <f t="shared" si="711"/>
        <v>ne</v>
      </c>
      <c r="BQ3255" s="54" t="str">
        <f t="shared" si="712"/>
        <v>ne</v>
      </c>
      <c r="BR3255" s="54" t="str">
        <f t="shared" si="713"/>
        <v>ne</v>
      </c>
      <c r="BS3255" s="54" t="str">
        <f t="shared" si="704"/>
        <v>ne</v>
      </c>
    </row>
    <row r="3256" spans="2:71" x14ac:dyDescent="0.2">
      <c r="B3256" s="54" t="e">
        <f>VLOOKUP(E3256,'VPS1'!$J$10:$J$29,1,FALSE)</f>
        <v>#N/A</v>
      </c>
      <c r="C3256" s="131" t="str">
        <f t="shared" si="705"/>
        <v/>
      </c>
      <c r="D3256" s="132"/>
      <c r="E3256" s="132"/>
      <c r="F3256" s="55"/>
      <c r="G3256" s="132"/>
      <c r="H3256" s="132"/>
      <c r="I3256" s="132"/>
      <c r="J3256" s="132"/>
      <c r="K3256" s="132"/>
      <c r="L3256" s="133"/>
      <c r="M3256" s="134"/>
      <c r="N3256" s="132"/>
      <c r="O3256" s="132"/>
      <c r="P3256" s="134" t="str">
        <f t="shared" si="706"/>
        <v>nepildyti</v>
      </c>
      <c r="Q3256" s="135" t="str">
        <f t="shared" si="70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14"/>
        <v>0</v>
      </c>
      <c r="BH3256" s="54">
        <f t="shared" si="707"/>
        <v>0</v>
      </c>
      <c r="BI3256" s="54">
        <f t="shared" si="702"/>
        <v>0</v>
      </c>
      <c r="BJ3256" s="54">
        <f t="shared" si="715"/>
        <v>0</v>
      </c>
      <c r="BK3256" s="54">
        <f t="shared" si="703"/>
        <v>0</v>
      </c>
      <c r="BL3256" s="54">
        <f t="shared" si="708"/>
        <v>0</v>
      </c>
      <c r="BM3256" s="54">
        <f t="shared" si="709"/>
        <v>0</v>
      </c>
      <c r="BN3256" s="54" t="str">
        <f t="shared" si="710"/>
        <v>ne</v>
      </c>
      <c r="BO3256" s="54" t="str">
        <f t="shared" si="711"/>
        <v>ne</v>
      </c>
      <c r="BP3256" s="54" t="str">
        <f t="shared" si="711"/>
        <v>ne</v>
      </c>
      <c r="BQ3256" s="54" t="str">
        <f t="shared" si="712"/>
        <v>ne</v>
      </c>
      <c r="BR3256" s="54" t="str">
        <f t="shared" si="713"/>
        <v>ne</v>
      </c>
      <c r="BS3256" s="54" t="str">
        <f t="shared" si="704"/>
        <v>ne</v>
      </c>
    </row>
    <row r="3257" spans="2:71" x14ac:dyDescent="0.2">
      <c r="B3257" s="54" t="e">
        <f>VLOOKUP(E3257,'VPS1'!$J$10:$J$29,1,FALSE)</f>
        <v>#N/A</v>
      </c>
      <c r="C3257" s="131" t="str">
        <f t="shared" si="705"/>
        <v/>
      </c>
      <c r="D3257" s="132"/>
      <c r="E3257" s="132"/>
      <c r="F3257" s="55"/>
      <c r="G3257" s="132"/>
      <c r="H3257" s="132"/>
      <c r="I3257" s="132"/>
      <c r="J3257" s="132"/>
      <c r="K3257" s="132"/>
      <c r="L3257" s="133"/>
      <c r="M3257" s="134"/>
      <c r="N3257" s="132"/>
      <c r="O3257" s="132"/>
      <c r="P3257" s="134" t="str">
        <f t="shared" si="706"/>
        <v>nepildyti</v>
      </c>
      <c r="Q3257" s="135" t="str">
        <f t="shared" si="70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14"/>
        <v>0</v>
      </c>
      <c r="BH3257" s="54">
        <f t="shared" si="707"/>
        <v>0</v>
      </c>
      <c r="BI3257" s="54">
        <f t="shared" si="702"/>
        <v>0</v>
      </c>
      <c r="BJ3257" s="54">
        <f t="shared" si="715"/>
        <v>0</v>
      </c>
      <c r="BK3257" s="54">
        <f t="shared" si="703"/>
        <v>0</v>
      </c>
      <c r="BL3257" s="54">
        <f t="shared" si="708"/>
        <v>0</v>
      </c>
      <c r="BM3257" s="54">
        <f t="shared" si="709"/>
        <v>0</v>
      </c>
      <c r="BN3257" s="54" t="str">
        <f t="shared" si="710"/>
        <v>ne</v>
      </c>
      <c r="BO3257" s="54" t="str">
        <f t="shared" si="711"/>
        <v>ne</v>
      </c>
      <c r="BP3257" s="54" t="str">
        <f t="shared" si="711"/>
        <v>ne</v>
      </c>
      <c r="BQ3257" s="54" t="str">
        <f t="shared" si="712"/>
        <v>ne</v>
      </c>
      <c r="BR3257" s="54" t="str">
        <f t="shared" si="713"/>
        <v>ne</v>
      </c>
      <c r="BS3257" s="54" t="str">
        <f t="shared" si="704"/>
        <v>ne</v>
      </c>
    </row>
    <row r="3258" spans="2:71" x14ac:dyDescent="0.2">
      <c r="B3258" s="54" t="e">
        <f>VLOOKUP(E3258,'VPS1'!$J$10:$J$29,1,FALSE)</f>
        <v>#N/A</v>
      </c>
      <c r="C3258" s="131" t="str">
        <f t="shared" si="705"/>
        <v/>
      </c>
      <c r="D3258" s="132"/>
      <c r="E3258" s="132"/>
      <c r="F3258" s="55"/>
      <c r="G3258" s="132"/>
      <c r="H3258" s="132"/>
      <c r="I3258" s="132"/>
      <c r="J3258" s="132"/>
      <c r="K3258" s="132"/>
      <c r="L3258" s="133"/>
      <c r="M3258" s="134"/>
      <c r="N3258" s="132"/>
      <c r="O3258" s="132"/>
      <c r="P3258" s="134" t="str">
        <f t="shared" si="706"/>
        <v>nepildyti</v>
      </c>
      <c r="Q3258" s="135" t="str">
        <f t="shared" si="70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14"/>
        <v>0</v>
      </c>
      <c r="BH3258" s="54">
        <f t="shared" si="707"/>
        <v>0</v>
      </c>
      <c r="BI3258" s="54">
        <f t="shared" si="702"/>
        <v>0</v>
      </c>
      <c r="BJ3258" s="54">
        <f t="shared" si="715"/>
        <v>0</v>
      </c>
      <c r="BK3258" s="54">
        <f t="shared" si="703"/>
        <v>0</v>
      </c>
      <c r="BL3258" s="54">
        <f t="shared" si="708"/>
        <v>0</v>
      </c>
      <c r="BM3258" s="54">
        <f t="shared" si="709"/>
        <v>0</v>
      </c>
      <c r="BN3258" s="54" t="str">
        <f t="shared" si="710"/>
        <v>ne</v>
      </c>
      <c r="BO3258" s="54" t="str">
        <f t="shared" si="711"/>
        <v>ne</v>
      </c>
      <c r="BP3258" s="54" t="str">
        <f t="shared" si="711"/>
        <v>ne</v>
      </c>
      <c r="BQ3258" s="54" t="str">
        <f t="shared" si="712"/>
        <v>ne</v>
      </c>
      <c r="BR3258" s="54" t="str">
        <f t="shared" si="713"/>
        <v>ne</v>
      </c>
      <c r="BS3258" s="54" t="str">
        <f t="shared" si="704"/>
        <v>ne</v>
      </c>
    </row>
    <row r="3259" spans="2:71" x14ac:dyDescent="0.2">
      <c r="B3259" s="54" t="e">
        <f>VLOOKUP(E3259,'VPS1'!$J$10:$J$29,1,FALSE)</f>
        <v>#N/A</v>
      </c>
      <c r="C3259" s="131" t="str">
        <f t="shared" si="705"/>
        <v/>
      </c>
      <c r="D3259" s="132"/>
      <c r="E3259" s="132"/>
      <c r="F3259" s="55"/>
      <c r="G3259" s="132"/>
      <c r="H3259" s="132"/>
      <c r="I3259" s="132"/>
      <c r="J3259" s="132"/>
      <c r="K3259" s="132"/>
      <c r="L3259" s="133"/>
      <c r="M3259" s="134"/>
      <c r="N3259" s="132"/>
      <c r="O3259" s="132"/>
      <c r="P3259" s="134" t="str">
        <f t="shared" si="706"/>
        <v>nepildyti</v>
      </c>
      <c r="Q3259" s="135" t="str">
        <f t="shared" si="70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14"/>
        <v>0</v>
      </c>
      <c r="BH3259" s="54">
        <f t="shared" si="707"/>
        <v>0</v>
      </c>
      <c r="BI3259" s="54">
        <f t="shared" si="702"/>
        <v>0</v>
      </c>
      <c r="BJ3259" s="54">
        <f t="shared" si="715"/>
        <v>0</v>
      </c>
      <c r="BK3259" s="54">
        <f t="shared" si="703"/>
        <v>0</v>
      </c>
      <c r="BL3259" s="54">
        <f t="shared" si="708"/>
        <v>0</v>
      </c>
      <c r="BM3259" s="54">
        <f t="shared" si="709"/>
        <v>0</v>
      </c>
      <c r="BN3259" s="54" t="str">
        <f t="shared" si="710"/>
        <v>ne</v>
      </c>
      <c r="BO3259" s="54" t="str">
        <f t="shared" si="711"/>
        <v>ne</v>
      </c>
      <c r="BP3259" s="54" t="str">
        <f t="shared" si="711"/>
        <v>ne</v>
      </c>
      <c r="BQ3259" s="54" t="str">
        <f t="shared" si="712"/>
        <v>ne</v>
      </c>
      <c r="BR3259" s="54" t="str">
        <f t="shared" si="713"/>
        <v>ne</v>
      </c>
      <c r="BS3259" s="54" t="str">
        <f t="shared" si="704"/>
        <v>ne</v>
      </c>
    </row>
    <row r="3260" spans="2:71" x14ac:dyDescent="0.2">
      <c r="B3260" s="54" t="e">
        <f>VLOOKUP(E3260,'VPS1'!$J$10:$J$29,1,FALSE)</f>
        <v>#N/A</v>
      </c>
      <c r="C3260" s="131" t="str">
        <f t="shared" si="705"/>
        <v/>
      </c>
      <c r="D3260" s="132"/>
      <c r="E3260" s="132"/>
      <c r="F3260" s="55"/>
      <c r="G3260" s="132"/>
      <c r="H3260" s="132"/>
      <c r="I3260" s="132"/>
      <c r="J3260" s="132"/>
      <c r="K3260" s="132"/>
      <c r="L3260" s="133"/>
      <c r="M3260" s="134"/>
      <c r="N3260" s="132"/>
      <c r="O3260" s="132"/>
      <c r="P3260" s="134" t="str">
        <f t="shared" si="706"/>
        <v>nepildyti</v>
      </c>
      <c r="Q3260" s="135" t="str">
        <f t="shared" si="70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14"/>
        <v>0</v>
      </c>
      <c r="BH3260" s="54">
        <f t="shared" si="707"/>
        <v>0</v>
      </c>
      <c r="BI3260" s="54">
        <f t="shared" si="702"/>
        <v>0</v>
      </c>
      <c r="BJ3260" s="54">
        <f t="shared" si="715"/>
        <v>0</v>
      </c>
      <c r="BK3260" s="54">
        <f t="shared" si="703"/>
        <v>0</v>
      </c>
      <c r="BL3260" s="54">
        <f t="shared" si="708"/>
        <v>0</v>
      </c>
      <c r="BM3260" s="54">
        <f t="shared" si="709"/>
        <v>0</v>
      </c>
      <c r="BN3260" s="54" t="str">
        <f t="shared" si="710"/>
        <v>ne</v>
      </c>
      <c r="BO3260" s="54" t="str">
        <f t="shared" si="711"/>
        <v>ne</v>
      </c>
      <c r="BP3260" s="54" t="str">
        <f t="shared" si="711"/>
        <v>ne</v>
      </c>
      <c r="BQ3260" s="54" t="str">
        <f t="shared" si="712"/>
        <v>ne</v>
      </c>
      <c r="BR3260" s="54" t="str">
        <f t="shared" si="713"/>
        <v>ne</v>
      </c>
      <c r="BS3260" s="54" t="str">
        <f t="shared" si="704"/>
        <v>ne</v>
      </c>
    </row>
    <row r="3261" spans="2:71" x14ac:dyDescent="0.2">
      <c r="B3261" s="54" t="e">
        <f>VLOOKUP(E3261,'VPS1'!$J$10:$J$29,1,FALSE)</f>
        <v>#N/A</v>
      </c>
      <c r="C3261" s="131" t="str">
        <f t="shared" si="705"/>
        <v/>
      </c>
      <c r="D3261" s="132"/>
      <c r="E3261" s="132"/>
      <c r="F3261" s="55"/>
      <c r="G3261" s="132"/>
      <c r="H3261" s="132"/>
      <c r="I3261" s="132"/>
      <c r="J3261" s="132"/>
      <c r="K3261" s="132"/>
      <c r="L3261" s="133"/>
      <c r="M3261" s="134"/>
      <c r="N3261" s="132"/>
      <c r="O3261" s="132"/>
      <c r="P3261" s="134" t="str">
        <f t="shared" si="706"/>
        <v>nepildyti</v>
      </c>
      <c r="Q3261" s="135" t="str">
        <f t="shared" si="70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14"/>
        <v>0</v>
      </c>
      <c r="BH3261" s="54">
        <f t="shared" si="707"/>
        <v>0</v>
      </c>
      <c r="BI3261" s="54">
        <f t="shared" si="702"/>
        <v>0</v>
      </c>
      <c r="BJ3261" s="54">
        <f t="shared" si="715"/>
        <v>0</v>
      </c>
      <c r="BK3261" s="54">
        <f t="shared" si="703"/>
        <v>0</v>
      </c>
      <c r="BL3261" s="54">
        <f t="shared" si="708"/>
        <v>0</v>
      </c>
      <c r="BM3261" s="54">
        <f t="shared" si="709"/>
        <v>0</v>
      </c>
      <c r="BN3261" s="54" t="str">
        <f t="shared" si="710"/>
        <v>ne</v>
      </c>
      <c r="BO3261" s="54" t="str">
        <f t="shared" si="711"/>
        <v>ne</v>
      </c>
      <c r="BP3261" s="54" t="str">
        <f t="shared" si="711"/>
        <v>ne</v>
      </c>
      <c r="BQ3261" s="54" t="str">
        <f t="shared" si="712"/>
        <v>ne</v>
      </c>
      <c r="BR3261" s="54" t="str">
        <f t="shared" si="713"/>
        <v>ne</v>
      </c>
      <c r="BS3261" s="54" t="str">
        <f t="shared" si="704"/>
        <v>ne</v>
      </c>
    </row>
    <row r="3262" spans="2:71" x14ac:dyDescent="0.2">
      <c r="B3262" s="54" t="e">
        <f>VLOOKUP(E3262,'VPS1'!$J$10:$J$29,1,FALSE)</f>
        <v>#N/A</v>
      </c>
      <c r="C3262" s="131" t="str">
        <f t="shared" si="705"/>
        <v/>
      </c>
      <c r="D3262" s="132"/>
      <c r="E3262" s="132"/>
      <c r="F3262" s="55"/>
      <c r="G3262" s="132"/>
      <c r="H3262" s="132"/>
      <c r="I3262" s="132"/>
      <c r="J3262" s="132"/>
      <c r="K3262" s="132"/>
      <c r="L3262" s="133"/>
      <c r="M3262" s="134"/>
      <c r="N3262" s="132"/>
      <c r="O3262" s="132"/>
      <c r="P3262" s="134" t="str">
        <f t="shared" si="706"/>
        <v>nepildyti</v>
      </c>
      <c r="Q3262" s="135" t="str">
        <f t="shared" si="70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14"/>
        <v>0</v>
      </c>
      <c r="BH3262" s="54">
        <f t="shared" si="707"/>
        <v>0</v>
      </c>
      <c r="BI3262" s="54">
        <f t="shared" si="702"/>
        <v>0</v>
      </c>
      <c r="BJ3262" s="54">
        <f t="shared" si="715"/>
        <v>0</v>
      </c>
      <c r="BK3262" s="54">
        <f t="shared" si="703"/>
        <v>0</v>
      </c>
      <c r="BL3262" s="54">
        <f t="shared" si="708"/>
        <v>0</v>
      </c>
      <c r="BM3262" s="54">
        <f t="shared" si="709"/>
        <v>0</v>
      </c>
      <c r="BN3262" s="54" t="str">
        <f t="shared" si="710"/>
        <v>ne</v>
      </c>
      <c r="BO3262" s="54" t="str">
        <f t="shared" si="711"/>
        <v>ne</v>
      </c>
      <c r="BP3262" s="54" t="str">
        <f t="shared" si="711"/>
        <v>ne</v>
      </c>
      <c r="BQ3262" s="54" t="str">
        <f t="shared" si="712"/>
        <v>ne</v>
      </c>
      <c r="BR3262" s="54" t="str">
        <f t="shared" si="713"/>
        <v>ne</v>
      </c>
      <c r="BS3262" s="54" t="str">
        <f t="shared" si="704"/>
        <v>ne</v>
      </c>
    </row>
    <row r="3263" spans="2:71" x14ac:dyDescent="0.2">
      <c r="B3263" s="54" t="e">
        <f>VLOOKUP(E3263,'VPS1'!$J$10:$J$29,1,FALSE)</f>
        <v>#N/A</v>
      </c>
      <c r="C3263" s="131" t="str">
        <f t="shared" si="705"/>
        <v/>
      </c>
      <c r="D3263" s="132"/>
      <c r="E3263" s="132"/>
      <c r="F3263" s="55"/>
      <c r="G3263" s="132"/>
      <c r="H3263" s="132"/>
      <c r="I3263" s="132"/>
      <c r="J3263" s="132"/>
      <c r="K3263" s="132"/>
      <c r="L3263" s="133"/>
      <c r="M3263" s="134"/>
      <c r="N3263" s="132"/>
      <c r="O3263" s="132"/>
      <c r="P3263" s="134" t="str">
        <f t="shared" si="706"/>
        <v>nepildyti</v>
      </c>
      <c r="Q3263" s="135" t="str">
        <f t="shared" si="70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14"/>
        <v>0</v>
      </c>
      <c r="BH3263" s="54">
        <f t="shared" si="707"/>
        <v>0</v>
      </c>
      <c r="BI3263" s="54">
        <f t="shared" si="702"/>
        <v>0</v>
      </c>
      <c r="BJ3263" s="54">
        <f t="shared" si="715"/>
        <v>0</v>
      </c>
      <c r="BK3263" s="54">
        <f t="shared" si="703"/>
        <v>0</v>
      </c>
      <c r="BL3263" s="54">
        <f t="shared" si="708"/>
        <v>0</v>
      </c>
      <c r="BM3263" s="54">
        <f t="shared" si="709"/>
        <v>0</v>
      </c>
      <c r="BN3263" s="54" t="str">
        <f t="shared" si="710"/>
        <v>ne</v>
      </c>
      <c r="BO3263" s="54" t="str">
        <f t="shared" si="711"/>
        <v>ne</v>
      </c>
      <c r="BP3263" s="54" t="str">
        <f t="shared" si="711"/>
        <v>ne</v>
      </c>
      <c r="BQ3263" s="54" t="str">
        <f t="shared" si="712"/>
        <v>ne</v>
      </c>
      <c r="BR3263" s="54" t="str">
        <f t="shared" si="713"/>
        <v>ne</v>
      </c>
      <c r="BS3263" s="54" t="str">
        <f t="shared" si="704"/>
        <v>ne</v>
      </c>
    </row>
    <row r="3264" spans="2:71" x14ac:dyDescent="0.2">
      <c r="B3264" s="54" t="e">
        <f>VLOOKUP(E3264,'VPS1'!$J$10:$J$29,1,FALSE)</f>
        <v>#N/A</v>
      </c>
      <c r="C3264" s="131" t="str">
        <f t="shared" si="705"/>
        <v/>
      </c>
      <c r="D3264" s="132"/>
      <c r="E3264" s="132"/>
      <c r="F3264" s="55"/>
      <c r="G3264" s="132"/>
      <c r="H3264" s="132"/>
      <c r="I3264" s="132"/>
      <c r="J3264" s="132"/>
      <c r="K3264" s="132"/>
      <c r="L3264" s="133"/>
      <c r="M3264" s="134"/>
      <c r="N3264" s="132"/>
      <c r="O3264" s="132"/>
      <c r="P3264" s="134" t="str">
        <f t="shared" si="706"/>
        <v>nepildyti</v>
      </c>
      <c r="Q3264" s="135" t="str">
        <f t="shared" si="70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14"/>
        <v>0</v>
      </c>
      <c r="BH3264" s="54">
        <f t="shared" si="707"/>
        <v>0</v>
      </c>
      <c r="BI3264" s="54">
        <f t="shared" si="702"/>
        <v>0</v>
      </c>
      <c r="BJ3264" s="54">
        <f t="shared" si="715"/>
        <v>0</v>
      </c>
      <c r="BK3264" s="54">
        <f t="shared" si="703"/>
        <v>0</v>
      </c>
      <c r="BL3264" s="54">
        <f t="shared" si="708"/>
        <v>0</v>
      </c>
      <c r="BM3264" s="54">
        <f t="shared" si="709"/>
        <v>0</v>
      </c>
      <c r="BN3264" s="54" t="str">
        <f t="shared" si="710"/>
        <v>ne</v>
      </c>
      <c r="BO3264" s="54" t="str">
        <f t="shared" si="711"/>
        <v>ne</v>
      </c>
      <c r="BP3264" s="54" t="str">
        <f t="shared" si="711"/>
        <v>ne</v>
      </c>
      <c r="BQ3264" s="54" t="str">
        <f t="shared" si="712"/>
        <v>ne</v>
      </c>
      <c r="BR3264" s="54" t="str">
        <f t="shared" si="713"/>
        <v>ne</v>
      </c>
      <c r="BS3264" s="54" t="str">
        <f t="shared" si="704"/>
        <v>ne</v>
      </c>
    </row>
    <row r="3265" spans="2:71" x14ac:dyDescent="0.2">
      <c r="B3265" s="54" t="e">
        <f>VLOOKUP(E3265,'VPS1'!$J$10:$J$29,1,FALSE)</f>
        <v>#N/A</v>
      </c>
      <c r="C3265" s="131" t="str">
        <f t="shared" si="705"/>
        <v/>
      </c>
      <c r="D3265" s="132"/>
      <c r="E3265" s="132"/>
      <c r="F3265" s="55"/>
      <c r="G3265" s="132"/>
      <c r="H3265" s="132"/>
      <c r="I3265" s="132"/>
      <c r="J3265" s="132"/>
      <c r="K3265" s="132"/>
      <c r="L3265" s="133"/>
      <c r="M3265" s="134"/>
      <c r="N3265" s="132"/>
      <c r="O3265" s="132"/>
      <c r="P3265" s="134" t="str">
        <f t="shared" si="706"/>
        <v>nepildyti</v>
      </c>
      <c r="Q3265" s="135" t="str">
        <f t="shared" si="70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14"/>
        <v>0</v>
      </c>
      <c r="BH3265" s="54">
        <f t="shared" si="707"/>
        <v>0</v>
      </c>
      <c r="BI3265" s="54">
        <f t="shared" si="702"/>
        <v>0</v>
      </c>
      <c r="BJ3265" s="54">
        <f t="shared" si="715"/>
        <v>0</v>
      </c>
      <c r="BK3265" s="54">
        <f t="shared" si="703"/>
        <v>0</v>
      </c>
      <c r="BL3265" s="54">
        <f t="shared" si="708"/>
        <v>0</v>
      </c>
      <c r="BM3265" s="54">
        <f t="shared" si="709"/>
        <v>0</v>
      </c>
      <c r="BN3265" s="54" t="str">
        <f t="shared" si="710"/>
        <v>ne</v>
      </c>
      <c r="BO3265" s="54" t="str">
        <f t="shared" si="711"/>
        <v>ne</v>
      </c>
      <c r="BP3265" s="54" t="str">
        <f t="shared" si="711"/>
        <v>ne</v>
      </c>
      <c r="BQ3265" s="54" t="str">
        <f t="shared" si="712"/>
        <v>ne</v>
      </c>
      <c r="BR3265" s="54" t="str">
        <f t="shared" si="713"/>
        <v>ne</v>
      </c>
      <c r="BS3265" s="54" t="str">
        <f t="shared" si="704"/>
        <v>ne</v>
      </c>
    </row>
    <row r="3266" spans="2:71" x14ac:dyDescent="0.2">
      <c r="B3266" s="54" t="e">
        <f>VLOOKUP(E3266,'VPS1'!$J$10:$J$29,1,FALSE)</f>
        <v>#N/A</v>
      </c>
      <c r="C3266" s="131" t="str">
        <f t="shared" si="705"/>
        <v/>
      </c>
      <c r="D3266" s="132"/>
      <c r="E3266" s="132"/>
      <c r="F3266" s="55"/>
      <c r="G3266" s="132"/>
      <c r="H3266" s="132"/>
      <c r="I3266" s="132"/>
      <c r="J3266" s="132"/>
      <c r="K3266" s="132"/>
      <c r="L3266" s="133"/>
      <c r="M3266" s="134"/>
      <c r="N3266" s="132"/>
      <c r="O3266" s="132"/>
      <c r="P3266" s="134" t="str">
        <f t="shared" si="706"/>
        <v>nepildyti</v>
      </c>
      <c r="Q3266" s="135" t="str">
        <f t="shared" si="70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14"/>
        <v>0</v>
      </c>
      <c r="BH3266" s="54">
        <f t="shared" si="707"/>
        <v>0</v>
      </c>
      <c r="BI3266" s="54">
        <f t="shared" si="702"/>
        <v>0</v>
      </c>
      <c r="BJ3266" s="54">
        <f t="shared" si="715"/>
        <v>0</v>
      </c>
      <c r="BK3266" s="54">
        <f t="shared" si="703"/>
        <v>0</v>
      </c>
      <c r="BL3266" s="54">
        <f t="shared" si="708"/>
        <v>0</v>
      </c>
      <c r="BM3266" s="54">
        <f t="shared" si="709"/>
        <v>0</v>
      </c>
      <c r="BN3266" s="54" t="str">
        <f t="shared" si="710"/>
        <v>ne</v>
      </c>
      <c r="BO3266" s="54" t="str">
        <f t="shared" si="711"/>
        <v>ne</v>
      </c>
      <c r="BP3266" s="54" t="str">
        <f t="shared" si="711"/>
        <v>ne</v>
      </c>
      <c r="BQ3266" s="54" t="str">
        <f t="shared" si="712"/>
        <v>ne</v>
      </c>
      <c r="BR3266" s="54" t="str">
        <f t="shared" si="713"/>
        <v>ne</v>
      </c>
      <c r="BS3266" s="54" t="str">
        <f t="shared" si="704"/>
        <v>ne</v>
      </c>
    </row>
    <row r="3267" spans="2:71" x14ac:dyDescent="0.2">
      <c r="B3267" s="54" t="e">
        <f>VLOOKUP(E3267,'VPS1'!$J$10:$J$29,1,FALSE)</f>
        <v>#N/A</v>
      </c>
      <c r="C3267" s="131" t="str">
        <f t="shared" si="705"/>
        <v/>
      </c>
      <c r="D3267" s="132"/>
      <c r="E3267" s="132"/>
      <c r="F3267" s="55"/>
      <c r="G3267" s="132"/>
      <c r="H3267" s="132"/>
      <c r="I3267" s="132"/>
      <c r="J3267" s="132"/>
      <c r="K3267" s="132"/>
      <c r="L3267" s="133"/>
      <c r="M3267" s="134"/>
      <c r="N3267" s="132"/>
      <c r="O3267" s="132"/>
      <c r="P3267" s="134" t="str">
        <f t="shared" si="706"/>
        <v>nepildyti</v>
      </c>
      <c r="Q3267" s="135" t="str">
        <f t="shared" si="70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14"/>
        <v>0</v>
      </c>
      <c r="BH3267" s="54">
        <f t="shared" si="707"/>
        <v>0</v>
      </c>
      <c r="BI3267" s="54">
        <f t="shared" si="702"/>
        <v>0</v>
      </c>
      <c r="BJ3267" s="54">
        <f t="shared" si="715"/>
        <v>0</v>
      </c>
      <c r="BK3267" s="54">
        <f t="shared" si="703"/>
        <v>0</v>
      </c>
      <c r="BL3267" s="54">
        <f t="shared" si="708"/>
        <v>0</v>
      </c>
      <c r="BM3267" s="54">
        <f t="shared" si="709"/>
        <v>0</v>
      </c>
      <c r="BN3267" s="54" t="str">
        <f t="shared" si="710"/>
        <v>ne</v>
      </c>
      <c r="BO3267" s="54" t="str">
        <f t="shared" si="711"/>
        <v>ne</v>
      </c>
      <c r="BP3267" s="54" t="str">
        <f t="shared" si="711"/>
        <v>ne</v>
      </c>
      <c r="BQ3267" s="54" t="str">
        <f t="shared" si="712"/>
        <v>ne</v>
      </c>
      <c r="BR3267" s="54" t="str">
        <f t="shared" si="713"/>
        <v>ne</v>
      </c>
      <c r="BS3267" s="54" t="str">
        <f t="shared" si="704"/>
        <v>ne</v>
      </c>
    </row>
    <row r="3268" spans="2:71" x14ac:dyDescent="0.2">
      <c r="B3268" s="54" t="e">
        <f>VLOOKUP(E3268,'VPS1'!$J$10:$J$29,1,FALSE)</f>
        <v>#N/A</v>
      </c>
      <c r="C3268" s="131" t="str">
        <f t="shared" si="705"/>
        <v/>
      </c>
      <c r="D3268" s="132"/>
      <c r="E3268" s="132"/>
      <c r="F3268" s="55"/>
      <c r="G3268" s="132"/>
      <c r="H3268" s="132"/>
      <c r="I3268" s="132"/>
      <c r="J3268" s="132"/>
      <c r="K3268" s="132"/>
      <c r="L3268" s="133"/>
      <c r="M3268" s="134"/>
      <c r="N3268" s="132"/>
      <c r="O3268" s="132"/>
      <c r="P3268" s="134" t="str">
        <f t="shared" si="706"/>
        <v>nepildyti</v>
      </c>
      <c r="Q3268" s="135" t="str">
        <f t="shared" si="70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14"/>
        <v>0</v>
      </c>
      <c r="BH3268" s="54">
        <f t="shared" si="707"/>
        <v>0</v>
      </c>
      <c r="BI3268" s="54">
        <f t="shared" si="702"/>
        <v>0</v>
      </c>
      <c r="BJ3268" s="54">
        <f t="shared" si="715"/>
        <v>0</v>
      </c>
      <c r="BK3268" s="54">
        <f t="shared" si="703"/>
        <v>0</v>
      </c>
      <c r="BL3268" s="54">
        <f t="shared" si="708"/>
        <v>0</v>
      </c>
      <c r="BM3268" s="54">
        <f t="shared" si="709"/>
        <v>0</v>
      </c>
      <c r="BN3268" s="54" t="str">
        <f t="shared" si="710"/>
        <v>ne</v>
      </c>
      <c r="BO3268" s="54" t="str">
        <f t="shared" si="711"/>
        <v>ne</v>
      </c>
      <c r="BP3268" s="54" t="str">
        <f t="shared" si="711"/>
        <v>ne</v>
      </c>
      <c r="BQ3268" s="54" t="str">
        <f t="shared" si="712"/>
        <v>ne</v>
      </c>
      <c r="BR3268" s="54" t="str">
        <f t="shared" si="713"/>
        <v>ne</v>
      </c>
      <c r="BS3268" s="54" t="str">
        <f t="shared" si="704"/>
        <v>ne</v>
      </c>
    </row>
    <row r="3269" spans="2:71" x14ac:dyDescent="0.2">
      <c r="B3269" s="54" t="e">
        <f>VLOOKUP(E3269,'VPS1'!$J$10:$J$29,1,FALSE)</f>
        <v>#N/A</v>
      </c>
      <c r="C3269" s="131" t="str">
        <f t="shared" si="705"/>
        <v/>
      </c>
      <c r="D3269" s="132"/>
      <c r="E3269" s="132"/>
      <c r="F3269" s="55"/>
      <c r="G3269" s="132"/>
      <c r="H3269" s="132"/>
      <c r="I3269" s="132"/>
      <c r="J3269" s="132"/>
      <c r="K3269" s="132"/>
      <c r="L3269" s="133"/>
      <c r="M3269" s="134"/>
      <c r="N3269" s="132"/>
      <c r="O3269" s="132"/>
      <c r="P3269" s="134" t="str">
        <f t="shared" si="706"/>
        <v>nepildyti</v>
      </c>
      <c r="Q3269" s="135" t="str">
        <f t="shared" si="70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14"/>
        <v>0</v>
      </c>
      <c r="BH3269" s="54">
        <f t="shared" si="707"/>
        <v>0</v>
      </c>
      <c r="BI3269" s="54">
        <f t="shared" si="702"/>
        <v>0</v>
      </c>
      <c r="BJ3269" s="54">
        <f t="shared" si="715"/>
        <v>0</v>
      </c>
      <c r="BK3269" s="54">
        <f t="shared" si="703"/>
        <v>0</v>
      </c>
      <c r="BL3269" s="54">
        <f t="shared" si="708"/>
        <v>0</v>
      </c>
      <c r="BM3269" s="54">
        <f t="shared" si="709"/>
        <v>0</v>
      </c>
      <c r="BN3269" s="54" t="str">
        <f t="shared" si="710"/>
        <v>ne</v>
      </c>
      <c r="BO3269" s="54" t="str">
        <f t="shared" si="711"/>
        <v>ne</v>
      </c>
      <c r="BP3269" s="54" t="str">
        <f t="shared" si="711"/>
        <v>ne</v>
      </c>
      <c r="BQ3269" s="54" t="str">
        <f t="shared" si="712"/>
        <v>ne</v>
      </c>
      <c r="BR3269" s="54" t="str">
        <f t="shared" si="713"/>
        <v>ne</v>
      </c>
      <c r="BS3269" s="54" t="str">
        <f t="shared" si="704"/>
        <v>ne</v>
      </c>
    </row>
    <row r="3270" spans="2:71" x14ac:dyDescent="0.2">
      <c r="B3270" s="54" t="e">
        <f>VLOOKUP(E3270,'VPS1'!$J$10:$J$29,1,FALSE)</f>
        <v>#N/A</v>
      </c>
      <c r="C3270" s="131" t="str">
        <f t="shared" si="705"/>
        <v/>
      </c>
      <c r="D3270" s="132"/>
      <c r="E3270" s="132"/>
      <c r="F3270" s="55"/>
      <c r="G3270" s="132"/>
      <c r="H3270" s="132"/>
      <c r="I3270" s="132"/>
      <c r="J3270" s="132"/>
      <c r="K3270" s="132"/>
      <c r="L3270" s="133"/>
      <c r="M3270" s="134"/>
      <c r="N3270" s="132"/>
      <c r="O3270" s="132"/>
      <c r="P3270" s="134" t="str">
        <f t="shared" si="706"/>
        <v>nepildyti</v>
      </c>
      <c r="Q3270" s="135" t="str">
        <f t="shared" si="70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14"/>
        <v>0</v>
      </c>
      <c r="BH3270" s="54">
        <f t="shared" si="707"/>
        <v>0</v>
      </c>
      <c r="BI3270" s="54">
        <f t="shared" si="702"/>
        <v>0</v>
      </c>
      <c r="BJ3270" s="54">
        <f t="shared" si="715"/>
        <v>0</v>
      </c>
      <c r="BK3270" s="54">
        <f t="shared" si="703"/>
        <v>0</v>
      </c>
      <c r="BL3270" s="54">
        <f t="shared" si="708"/>
        <v>0</v>
      </c>
      <c r="BM3270" s="54">
        <f t="shared" si="709"/>
        <v>0</v>
      </c>
      <c r="BN3270" s="54" t="str">
        <f t="shared" si="710"/>
        <v>ne</v>
      </c>
      <c r="BO3270" s="54" t="str">
        <f t="shared" si="711"/>
        <v>ne</v>
      </c>
      <c r="BP3270" s="54" t="str">
        <f t="shared" si="711"/>
        <v>ne</v>
      </c>
      <c r="BQ3270" s="54" t="str">
        <f t="shared" si="712"/>
        <v>ne</v>
      </c>
      <c r="BR3270" s="54" t="str">
        <f t="shared" si="713"/>
        <v>ne</v>
      </c>
      <c r="BS3270" s="54" t="str">
        <f t="shared" si="704"/>
        <v>ne</v>
      </c>
    </row>
    <row r="3271" spans="2:71" x14ac:dyDescent="0.2">
      <c r="B3271" s="54" t="e">
        <f>VLOOKUP(E3271,'VPS1'!$J$10:$J$29,1,FALSE)</f>
        <v>#N/A</v>
      </c>
      <c r="C3271" s="131" t="str">
        <f t="shared" si="705"/>
        <v/>
      </c>
      <c r="D3271" s="132"/>
      <c r="E3271" s="132"/>
      <c r="F3271" s="55"/>
      <c r="G3271" s="132"/>
      <c r="H3271" s="132"/>
      <c r="I3271" s="132"/>
      <c r="J3271" s="132"/>
      <c r="K3271" s="132"/>
      <c r="L3271" s="133"/>
      <c r="M3271" s="134"/>
      <c r="N3271" s="132"/>
      <c r="O3271" s="132"/>
      <c r="P3271" s="134" t="str">
        <f t="shared" si="706"/>
        <v>nepildyti</v>
      </c>
      <c r="Q3271" s="135" t="str">
        <f t="shared" si="706"/>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14"/>
        <v>0</v>
      </c>
      <c r="BH3271" s="54">
        <f t="shared" si="707"/>
        <v>0</v>
      </c>
      <c r="BI3271" s="54">
        <f t="shared" si="702"/>
        <v>0</v>
      </c>
      <c r="BJ3271" s="54">
        <f t="shared" si="715"/>
        <v>0</v>
      </c>
      <c r="BK3271" s="54">
        <f t="shared" si="703"/>
        <v>0</v>
      </c>
      <c r="BL3271" s="54">
        <f t="shared" si="708"/>
        <v>0</v>
      </c>
      <c r="BM3271" s="54">
        <f t="shared" si="709"/>
        <v>0</v>
      </c>
      <c r="BN3271" s="54" t="str">
        <f t="shared" si="710"/>
        <v>ne</v>
      </c>
      <c r="BO3271" s="54" t="str">
        <f t="shared" si="711"/>
        <v>ne</v>
      </c>
      <c r="BP3271" s="54" t="str">
        <f t="shared" si="711"/>
        <v>ne</v>
      </c>
      <c r="BQ3271" s="54" t="str">
        <f t="shared" si="712"/>
        <v>ne</v>
      </c>
      <c r="BR3271" s="54" t="str">
        <f t="shared" si="713"/>
        <v>ne</v>
      </c>
      <c r="BS3271" s="54" t="str">
        <f t="shared" si="704"/>
        <v>ne</v>
      </c>
    </row>
    <row r="3272" spans="2:71" x14ac:dyDescent="0.2">
      <c r="B3272" s="54" t="e">
        <f>VLOOKUP(E3272,'VPS1'!$J$10:$J$29,1,FALSE)</f>
        <v>#N/A</v>
      </c>
      <c r="C3272" s="131" t="str">
        <f t="shared" si="705"/>
        <v/>
      </c>
      <c r="D3272" s="132"/>
      <c r="E3272" s="132"/>
      <c r="F3272" s="55"/>
      <c r="G3272" s="132"/>
      <c r="H3272" s="132"/>
      <c r="I3272" s="132"/>
      <c r="J3272" s="132"/>
      <c r="K3272" s="132"/>
      <c r="L3272" s="133"/>
      <c r="M3272" s="134"/>
      <c r="N3272" s="132"/>
      <c r="O3272" s="132"/>
      <c r="P3272" s="134" t="str">
        <f t="shared" si="706"/>
        <v>nepildyti</v>
      </c>
      <c r="Q3272" s="135" t="str">
        <f t="shared" si="706"/>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14"/>
        <v>0</v>
      </c>
      <c r="BH3272" s="54">
        <f t="shared" si="707"/>
        <v>0</v>
      </c>
      <c r="BI3272" s="54">
        <f t="shared" si="702"/>
        <v>0</v>
      </c>
      <c r="BJ3272" s="54">
        <f t="shared" si="715"/>
        <v>0</v>
      </c>
      <c r="BK3272" s="54">
        <f t="shared" si="703"/>
        <v>0</v>
      </c>
      <c r="BL3272" s="54">
        <f t="shared" si="708"/>
        <v>0</v>
      </c>
      <c r="BM3272" s="54">
        <f t="shared" si="709"/>
        <v>0</v>
      </c>
      <c r="BN3272" s="54" t="str">
        <f t="shared" si="710"/>
        <v>ne</v>
      </c>
      <c r="BO3272" s="54" t="str">
        <f t="shared" si="711"/>
        <v>ne</v>
      </c>
      <c r="BP3272" s="54" t="str">
        <f t="shared" si="711"/>
        <v>ne</v>
      </c>
      <c r="BQ3272" s="54" t="str">
        <f t="shared" si="712"/>
        <v>ne</v>
      </c>
      <c r="BR3272" s="54" t="str">
        <f t="shared" si="713"/>
        <v>ne</v>
      </c>
      <c r="BS3272" s="54" t="str">
        <f t="shared" si="704"/>
        <v>ne</v>
      </c>
    </row>
    <row r="3273" spans="2:71" x14ac:dyDescent="0.2">
      <c r="B3273" s="54" t="e">
        <f>VLOOKUP(E3273,'VPS1'!$J$10:$J$29,1,FALSE)</f>
        <v>#N/A</v>
      </c>
      <c r="C3273" s="131" t="str">
        <f t="shared" si="705"/>
        <v/>
      </c>
      <c r="D3273" s="132"/>
      <c r="E3273" s="132"/>
      <c r="F3273" s="55"/>
      <c r="G3273" s="132"/>
      <c r="H3273" s="132"/>
      <c r="I3273" s="132"/>
      <c r="J3273" s="132"/>
      <c r="K3273" s="132"/>
      <c r="L3273" s="133"/>
      <c r="M3273" s="134"/>
      <c r="N3273" s="132"/>
      <c r="O3273" s="132"/>
      <c r="P3273" s="134" t="str">
        <f t="shared" si="706"/>
        <v>nepildyti</v>
      </c>
      <c r="Q3273" s="135" t="str">
        <f t="shared" si="706"/>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14"/>
        <v>0</v>
      </c>
      <c r="BH3273" s="54">
        <f t="shared" si="707"/>
        <v>0</v>
      </c>
      <c r="BI3273" s="54">
        <f t="shared" si="702"/>
        <v>0</v>
      </c>
      <c r="BJ3273" s="54">
        <f t="shared" si="715"/>
        <v>0</v>
      </c>
      <c r="BK3273" s="54">
        <f t="shared" si="703"/>
        <v>0</v>
      </c>
      <c r="BL3273" s="54">
        <f t="shared" si="708"/>
        <v>0</v>
      </c>
      <c r="BM3273" s="54">
        <f t="shared" si="709"/>
        <v>0</v>
      </c>
      <c r="BN3273" s="54" t="str">
        <f t="shared" si="710"/>
        <v>ne</v>
      </c>
      <c r="BO3273" s="54" t="str">
        <f t="shared" si="711"/>
        <v>ne</v>
      </c>
      <c r="BP3273" s="54" t="str">
        <f t="shared" si="711"/>
        <v>ne</v>
      </c>
      <c r="BQ3273" s="54" t="str">
        <f t="shared" si="712"/>
        <v>ne</v>
      </c>
      <c r="BR3273" s="54" t="str">
        <f t="shared" si="713"/>
        <v>ne</v>
      </c>
      <c r="BS3273" s="54" t="str">
        <f t="shared" si="704"/>
        <v>ne</v>
      </c>
    </row>
    <row r="3274" spans="2:71" x14ac:dyDescent="0.2">
      <c r="B3274" s="54" t="e">
        <f>VLOOKUP(E3274,'VPS1'!$J$10:$J$29,1,FALSE)</f>
        <v>#N/A</v>
      </c>
      <c r="C3274" s="131" t="str">
        <f t="shared" si="705"/>
        <v/>
      </c>
      <c r="D3274" s="132"/>
      <c r="E3274" s="132"/>
      <c r="F3274" s="55"/>
      <c r="G3274" s="132"/>
      <c r="H3274" s="132"/>
      <c r="I3274" s="132"/>
      <c r="J3274" s="132"/>
      <c r="K3274" s="132"/>
      <c r="L3274" s="133"/>
      <c r="M3274" s="134"/>
      <c r="N3274" s="132"/>
      <c r="O3274" s="132"/>
      <c r="P3274" s="134" t="str">
        <f t="shared" si="706"/>
        <v>nepildyti</v>
      </c>
      <c r="Q3274" s="135" t="str">
        <f t="shared" si="706"/>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14"/>
        <v>0</v>
      </c>
      <c r="BH3274" s="54">
        <f t="shared" si="707"/>
        <v>0</v>
      </c>
      <c r="BI3274" s="54">
        <f t="shared" ref="BI3274:BI3337" si="716">IF($AH3274&gt;0,YEAR($AH3274),)</f>
        <v>0</v>
      </c>
      <c r="BJ3274" s="54">
        <f t="shared" si="715"/>
        <v>0</v>
      </c>
      <c r="BK3274" s="54">
        <f t="shared" ref="BK3274:BK3337" si="717">IF($AJ3274&gt;0,YEAR($AJ3274),)</f>
        <v>0</v>
      </c>
      <c r="BL3274" s="54">
        <f t="shared" si="708"/>
        <v>0</v>
      </c>
      <c r="BM3274" s="54">
        <f t="shared" si="709"/>
        <v>0</v>
      </c>
      <c r="BN3274" s="54" t="str">
        <f t="shared" si="710"/>
        <v>ne</v>
      </c>
      <c r="BO3274" s="54" t="str">
        <f t="shared" si="711"/>
        <v>ne</v>
      </c>
      <c r="BP3274" s="54" t="str">
        <f t="shared" si="711"/>
        <v>ne</v>
      </c>
      <c r="BQ3274" s="54" t="str">
        <f t="shared" si="712"/>
        <v>ne</v>
      </c>
      <c r="BR3274" s="54" t="str">
        <f t="shared" si="713"/>
        <v>ne</v>
      </c>
      <c r="BS3274" s="54" t="str">
        <f t="shared" ref="BS3274:BS3337" si="718">IF(BK3274&gt;0,"taip","ne")</f>
        <v>ne</v>
      </c>
    </row>
    <row r="3275" spans="2:71" x14ac:dyDescent="0.2">
      <c r="B3275" s="54" t="e">
        <f>VLOOKUP(E3275,'VPS1'!$J$10:$J$29,1,FALSE)</f>
        <v>#N/A</v>
      </c>
      <c r="C3275" s="131" t="str">
        <f t="shared" ref="C3275:C3338" si="719">LEFT(E3275,4)</f>
        <v/>
      </c>
      <c r="D3275" s="132"/>
      <c r="E3275" s="132"/>
      <c r="F3275" s="55"/>
      <c r="G3275" s="132"/>
      <c r="H3275" s="132"/>
      <c r="I3275" s="132"/>
      <c r="J3275" s="132"/>
      <c r="K3275" s="132"/>
      <c r="L3275" s="133"/>
      <c r="M3275" s="134"/>
      <c r="N3275" s="132"/>
      <c r="O3275" s="132"/>
      <c r="P3275" s="134" t="str">
        <f t="shared" ref="P3275:Q3338" si="720">IF($N3275="fizinis asmuo","užpildykite","nepildyti")</f>
        <v>nepildyti</v>
      </c>
      <c r="Q3275" s="135" t="str">
        <f t="shared" si="720"/>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14"/>
        <v>0</v>
      </c>
      <c r="BH3275" s="54">
        <f t="shared" ref="BH3275:BH3338" si="721">IF($AF3275&gt;0,YEAR($AF3275),)</f>
        <v>0</v>
      </c>
      <c r="BI3275" s="54">
        <f t="shared" si="716"/>
        <v>0</v>
      </c>
      <c r="BJ3275" s="54">
        <f t="shared" si="715"/>
        <v>0</v>
      </c>
      <c r="BK3275" s="54">
        <f t="shared" si="717"/>
        <v>0</v>
      </c>
      <c r="BL3275" s="54">
        <f t="shared" ref="BL3275:BL3338" si="722">IF($AK3275&gt;0,$AK3275,)</f>
        <v>0</v>
      </c>
      <c r="BM3275" s="54">
        <f t="shared" ref="BM3275:BM3338" si="723">IF($AL3275&gt;0,$AL3275,)</f>
        <v>0</v>
      </c>
      <c r="BN3275" s="54" t="str">
        <f t="shared" ref="BN3275:BN3338" si="724">IF(BH3275&gt;0,"taip","ne")</f>
        <v>ne</v>
      </c>
      <c r="BO3275" s="54" t="str">
        <f t="shared" ref="BO3275:BP3338" si="725">IF(BI3275&gt;0,"taip","ne")</f>
        <v>ne</v>
      </c>
      <c r="BP3275" s="54" t="str">
        <f t="shared" si="725"/>
        <v>ne</v>
      </c>
      <c r="BQ3275" s="54" t="str">
        <f t="shared" ref="BQ3275:BQ3338" si="726">IF(BL3275&gt;0,"taip","ne")</f>
        <v>ne</v>
      </c>
      <c r="BR3275" s="54" t="str">
        <f t="shared" ref="BR3275:BR3338" si="727">IF(BM3275&gt;0,"taip","ne")</f>
        <v>ne</v>
      </c>
      <c r="BS3275" s="54" t="str">
        <f t="shared" si="718"/>
        <v>ne</v>
      </c>
    </row>
    <row r="3276" spans="2:71" x14ac:dyDescent="0.2">
      <c r="B3276" s="54" t="e">
        <f>VLOOKUP(E3276,'VPS1'!$J$10:$J$29,1,FALSE)</f>
        <v>#N/A</v>
      </c>
      <c r="C3276" s="131" t="str">
        <f t="shared" si="719"/>
        <v/>
      </c>
      <c r="D3276" s="132"/>
      <c r="E3276" s="132"/>
      <c r="F3276" s="55"/>
      <c r="G3276" s="132"/>
      <c r="H3276" s="132"/>
      <c r="I3276" s="132"/>
      <c r="J3276" s="132"/>
      <c r="K3276" s="132"/>
      <c r="L3276" s="133"/>
      <c r="M3276" s="134"/>
      <c r="N3276" s="132"/>
      <c r="O3276" s="132"/>
      <c r="P3276" s="134" t="str">
        <f t="shared" si="720"/>
        <v>nepildyti</v>
      </c>
      <c r="Q3276" s="135" t="str">
        <f t="shared" si="72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14"/>
        <v>0</v>
      </c>
      <c r="BH3276" s="54">
        <f t="shared" si="721"/>
        <v>0</v>
      </c>
      <c r="BI3276" s="54">
        <f t="shared" si="716"/>
        <v>0</v>
      </c>
      <c r="BJ3276" s="54">
        <f t="shared" si="715"/>
        <v>0</v>
      </c>
      <c r="BK3276" s="54">
        <f t="shared" si="717"/>
        <v>0</v>
      </c>
      <c r="BL3276" s="54">
        <f t="shared" si="722"/>
        <v>0</v>
      </c>
      <c r="BM3276" s="54">
        <f t="shared" si="723"/>
        <v>0</v>
      </c>
      <c r="BN3276" s="54" t="str">
        <f t="shared" si="724"/>
        <v>ne</v>
      </c>
      <c r="BO3276" s="54" t="str">
        <f t="shared" si="725"/>
        <v>ne</v>
      </c>
      <c r="BP3276" s="54" t="str">
        <f t="shared" si="725"/>
        <v>ne</v>
      </c>
      <c r="BQ3276" s="54" t="str">
        <f t="shared" si="726"/>
        <v>ne</v>
      </c>
      <c r="BR3276" s="54" t="str">
        <f t="shared" si="727"/>
        <v>ne</v>
      </c>
      <c r="BS3276" s="54" t="str">
        <f t="shared" si="718"/>
        <v>ne</v>
      </c>
    </row>
    <row r="3277" spans="2:71" x14ac:dyDescent="0.2">
      <c r="B3277" s="54" t="e">
        <f>VLOOKUP(E3277,'VPS1'!$J$10:$J$29,1,FALSE)</f>
        <v>#N/A</v>
      </c>
      <c r="C3277" s="131" t="str">
        <f t="shared" si="719"/>
        <v/>
      </c>
      <c r="D3277" s="132"/>
      <c r="E3277" s="132"/>
      <c r="F3277" s="55"/>
      <c r="G3277" s="132"/>
      <c r="H3277" s="132"/>
      <c r="I3277" s="132"/>
      <c r="J3277" s="132"/>
      <c r="K3277" s="132"/>
      <c r="L3277" s="133"/>
      <c r="M3277" s="134"/>
      <c r="N3277" s="132"/>
      <c r="O3277" s="132"/>
      <c r="P3277" s="134" t="str">
        <f t="shared" si="720"/>
        <v>nepildyti</v>
      </c>
      <c r="Q3277" s="135" t="str">
        <f t="shared" si="72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14"/>
        <v>0</v>
      </c>
      <c r="BH3277" s="54">
        <f t="shared" si="721"/>
        <v>0</v>
      </c>
      <c r="BI3277" s="54">
        <f t="shared" si="716"/>
        <v>0</v>
      </c>
      <c r="BJ3277" s="54">
        <f t="shared" si="715"/>
        <v>0</v>
      </c>
      <c r="BK3277" s="54">
        <f t="shared" si="717"/>
        <v>0</v>
      </c>
      <c r="BL3277" s="54">
        <f t="shared" si="722"/>
        <v>0</v>
      </c>
      <c r="BM3277" s="54">
        <f t="shared" si="723"/>
        <v>0</v>
      </c>
      <c r="BN3277" s="54" t="str">
        <f t="shared" si="724"/>
        <v>ne</v>
      </c>
      <c r="BO3277" s="54" t="str">
        <f t="shared" si="725"/>
        <v>ne</v>
      </c>
      <c r="BP3277" s="54" t="str">
        <f t="shared" si="725"/>
        <v>ne</v>
      </c>
      <c r="BQ3277" s="54" t="str">
        <f t="shared" si="726"/>
        <v>ne</v>
      </c>
      <c r="BR3277" s="54" t="str">
        <f t="shared" si="727"/>
        <v>ne</v>
      </c>
      <c r="BS3277" s="54" t="str">
        <f t="shared" si="718"/>
        <v>ne</v>
      </c>
    </row>
    <row r="3278" spans="2:71" x14ac:dyDescent="0.2">
      <c r="B3278" s="54" t="e">
        <f>VLOOKUP(E3278,'VPS1'!$J$10:$J$29,1,FALSE)</f>
        <v>#N/A</v>
      </c>
      <c r="C3278" s="131" t="str">
        <f t="shared" si="719"/>
        <v/>
      </c>
      <c r="D3278" s="132"/>
      <c r="E3278" s="132"/>
      <c r="F3278" s="55"/>
      <c r="G3278" s="132"/>
      <c r="H3278" s="132"/>
      <c r="I3278" s="132"/>
      <c r="J3278" s="132"/>
      <c r="K3278" s="132"/>
      <c r="L3278" s="133"/>
      <c r="M3278" s="134"/>
      <c r="N3278" s="132"/>
      <c r="O3278" s="132"/>
      <c r="P3278" s="134" t="str">
        <f t="shared" si="720"/>
        <v>nepildyti</v>
      </c>
      <c r="Q3278" s="135" t="str">
        <f t="shared" si="72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14"/>
        <v>0</v>
      </c>
      <c r="BH3278" s="54">
        <f t="shared" si="721"/>
        <v>0</v>
      </c>
      <c r="BI3278" s="54">
        <f t="shared" si="716"/>
        <v>0</v>
      </c>
      <c r="BJ3278" s="54">
        <f t="shared" si="715"/>
        <v>0</v>
      </c>
      <c r="BK3278" s="54">
        <f t="shared" si="717"/>
        <v>0</v>
      </c>
      <c r="BL3278" s="54">
        <f t="shared" si="722"/>
        <v>0</v>
      </c>
      <c r="BM3278" s="54">
        <f t="shared" si="723"/>
        <v>0</v>
      </c>
      <c r="BN3278" s="54" t="str">
        <f t="shared" si="724"/>
        <v>ne</v>
      </c>
      <c r="BO3278" s="54" t="str">
        <f t="shared" si="725"/>
        <v>ne</v>
      </c>
      <c r="BP3278" s="54" t="str">
        <f t="shared" si="725"/>
        <v>ne</v>
      </c>
      <c r="BQ3278" s="54" t="str">
        <f t="shared" si="726"/>
        <v>ne</v>
      </c>
      <c r="BR3278" s="54" t="str">
        <f t="shared" si="727"/>
        <v>ne</v>
      </c>
      <c r="BS3278" s="54" t="str">
        <f t="shared" si="718"/>
        <v>ne</v>
      </c>
    </row>
    <row r="3279" spans="2:71" x14ac:dyDescent="0.2">
      <c r="B3279" s="54" t="e">
        <f>VLOOKUP(E3279,'VPS1'!$J$10:$J$29,1,FALSE)</f>
        <v>#N/A</v>
      </c>
      <c r="C3279" s="131" t="str">
        <f t="shared" si="719"/>
        <v/>
      </c>
      <c r="D3279" s="132"/>
      <c r="E3279" s="132"/>
      <c r="F3279" s="55"/>
      <c r="G3279" s="132"/>
      <c r="H3279" s="132"/>
      <c r="I3279" s="132"/>
      <c r="J3279" s="132"/>
      <c r="K3279" s="132"/>
      <c r="L3279" s="133"/>
      <c r="M3279" s="134"/>
      <c r="N3279" s="132"/>
      <c r="O3279" s="132"/>
      <c r="P3279" s="134" t="str">
        <f t="shared" si="720"/>
        <v>nepildyti</v>
      </c>
      <c r="Q3279" s="135" t="str">
        <f t="shared" si="72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14"/>
        <v>0</v>
      </c>
      <c r="BH3279" s="54">
        <f t="shared" si="721"/>
        <v>0</v>
      </c>
      <c r="BI3279" s="54">
        <f t="shared" si="716"/>
        <v>0</v>
      </c>
      <c r="BJ3279" s="54">
        <f t="shared" si="715"/>
        <v>0</v>
      </c>
      <c r="BK3279" s="54">
        <f t="shared" si="717"/>
        <v>0</v>
      </c>
      <c r="BL3279" s="54">
        <f t="shared" si="722"/>
        <v>0</v>
      </c>
      <c r="BM3279" s="54">
        <f t="shared" si="723"/>
        <v>0</v>
      </c>
      <c r="BN3279" s="54" t="str">
        <f t="shared" si="724"/>
        <v>ne</v>
      </c>
      <c r="BO3279" s="54" t="str">
        <f t="shared" si="725"/>
        <v>ne</v>
      </c>
      <c r="BP3279" s="54" t="str">
        <f t="shared" si="725"/>
        <v>ne</v>
      </c>
      <c r="BQ3279" s="54" t="str">
        <f t="shared" si="726"/>
        <v>ne</v>
      </c>
      <c r="BR3279" s="54" t="str">
        <f t="shared" si="727"/>
        <v>ne</v>
      </c>
      <c r="BS3279" s="54" t="str">
        <f t="shared" si="718"/>
        <v>ne</v>
      </c>
    </row>
    <row r="3280" spans="2:71" x14ac:dyDescent="0.2">
      <c r="B3280" s="54" t="e">
        <f>VLOOKUP(E3280,'VPS1'!$J$10:$J$29,1,FALSE)</f>
        <v>#N/A</v>
      </c>
      <c r="C3280" s="131" t="str">
        <f t="shared" si="719"/>
        <v/>
      </c>
      <c r="D3280" s="132"/>
      <c r="E3280" s="132"/>
      <c r="F3280" s="55"/>
      <c r="G3280" s="132"/>
      <c r="H3280" s="132"/>
      <c r="I3280" s="132"/>
      <c r="J3280" s="132"/>
      <c r="K3280" s="132"/>
      <c r="L3280" s="133"/>
      <c r="M3280" s="134"/>
      <c r="N3280" s="132"/>
      <c r="O3280" s="132"/>
      <c r="P3280" s="134" t="str">
        <f t="shared" si="720"/>
        <v>nepildyti</v>
      </c>
      <c r="Q3280" s="135" t="str">
        <f t="shared" si="72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14"/>
        <v>0</v>
      </c>
      <c r="BH3280" s="54">
        <f t="shared" si="721"/>
        <v>0</v>
      </c>
      <c r="BI3280" s="54">
        <f t="shared" si="716"/>
        <v>0</v>
      </c>
      <c r="BJ3280" s="54">
        <f t="shared" si="715"/>
        <v>0</v>
      </c>
      <c r="BK3280" s="54">
        <f t="shared" si="717"/>
        <v>0</v>
      </c>
      <c r="BL3280" s="54">
        <f t="shared" si="722"/>
        <v>0</v>
      </c>
      <c r="BM3280" s="54">
        <f t="shared" si="723"/>
        <v>0</v>
      </c>
      <c r="BN3280" s="54" t="str">
        <f t="shared" si="724"/>
        <v>ne</v>
      </c>
      <c r="BO3280" s="54" t="str">
        <f t="shared" si="725"/>
        <v>ne</v>
      </c>
      <c r="BP3280" s="54" t="str">
        <f t="shared" si="725"/>
        <v>ne</v>
      </c>
      <c r="BQ3280" s="54" t="str">
        <f t="shared" si="726"/>
        <v>ne</v>
      </c>
      <c r="BR3280" s="54" t="str">
        <f t="shared" si="727"/>
        <v>ne</v>
      </c>
      <c r="BS3280" s="54" t="str">
        <f t="shared" si="718"/>
        <v>ne</v>
      </c>
    </row>
    <row r="3281" spans="2:71" x14ac:dyDescent="0.2">
      <c r="B3281" s="54" t="e">
        <f>VLOOKUP(E3281,'VPS1'!$J$10:$J$29,1,FALSE)</f>
        <v>#N/A</v>
      </c>
      <c r="C3281" s="131" t="str">
        <f t="shared" si="719"/>
        <v/>
      </c>
      <c r="D3281" s="132"/>
      <c r="E3281" s="132"/>
      <c r="F3281" s="55"/>
      <c r="G3281" s="132"/>
      <c r="H3281" s="132"/>
      <c r="I3281" s="132"/>
      <c r="J3281" s="132"/>
      <c r="K3281" s="132"/>
      <c r="L3281" s="133"/>
      <c r="M3281" s="134"/>
      <c r="N3281" s="132"/>
      <c r="O3281" s="132"/>
      <c r="P3281" s="134" t="str">
        <f t="shared" si="720"/>
        <v>nepildyti</v>
      </c>
      <c r="Q3281" s="135" t="str">
        <f t="shared" si="72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14"/>
        <v>0</v>
      </c>
      <c r="BH3281" s="54">
        <f t="shared" si="721"/>
        <v>0</v>
      </c>
      <c r="BI3281" s="54">
        <f t="shared" si="716"/>
        <v>0</v>
      </c>
      <c r="BJ3281" s="54">
        <f t="shared" si="715"/>
        <v>0</v>
      </c>
      <c r="BK3281" s="54">
        <f t="shared" si="717"/>
        <v>0</v>
      </c>
      <c r="BL3281" s="54">
        <f t="shared" si="722"/>
        <v>0</v>
      </c>
      <c r="BM3281" s="54">
        <f t="shared" si="723"/>
        <v>0</v>
      </c>
      <c r="BN3281" s="54" t="str">
        <f t="shared" si="724"/>
        <v>ne</v>
      </c>
      <c r="BO3281" s="54" t="str">
        <f t="shared" si="725"/>
        <v>ne</v>
      </c>
      <c r="BP3281" s="54" t="str">
        <f t="shared" si="725"/>
        <v>ne</v>
      </c>
      <c r="BQ3281" s="54" t="str">
        <f t="shared" si="726"/>
        <v>ne</v>
      </c>
      <c r="BR3281" s="54" t="str">
        <f t="shared" si="727"/>
        <v>ne</v>
      </c>
      <c r="BS3281" s="54" t="str">
        <f t="shared" si="718"/>
        <v>ne</v>
      </c>
    </row>
    <row r="3282" spans="2:71" x14ac:dyDescent="0.2">
      <c r="B3282" s="54" t="e">
        <f>VLOOKUP(E3282,'VPS1'!$J$10:$J$29,1,FALSE)</f>
        <v>#N/A</v>
      </c>
      <c r="C3282" s="131" t="str">
        <f t="shared" si="719"/>
        <v/>
      </c>
      <c r="D3282" s="132"/>
      <c r="E3282" s="132"/>
      <c r="F3282" s="55"/>
      <c r="G3282" s="132"/>
      <c r="H3282" s="132"/>
      <c r="I3282" s="132"/>
      <c r="J3282" s="132"/>
      <c r="K3282" s="132"/>
      <c r="L3282" s="133"/>
      <c r="M3282" s="134"/>
      <c r="N3282" s="132"/>
      <c r="O3282" s="132"/>
      <c r="P3282" s="134" t="str">
        <f t="shared" si="720"/>
        <v>nepildyti</v>
      </c>
      <c r="Q3282" s="135" t="str">
        <f t="shared" si="72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si="714"/>
        <v>0</v>
      </c>
      <c r="BH3282" s="54">
        <f t="shared" si="721"/>
        <v>0</v>
      </c>
      <c r="BI3282" s="54">
        <f t="shared" si="716"/>
        <v>0</v>
      </c>
      <c r="BJ3282" s="54">
        <f t="shared" si="715"/>
        <v>0</v>
      </c>
      <c r="BK3282" s="54">
        <f t="shared" si="717"/>
        <v>0</v>
      </c>
      <c r="BL3282" s="54">
        <f t="shared" si="722"/>
        <v>0</v>
      </c>
      <c r="BM3282" s="54">
        <f t="shared" si="723"/>
        <v>0</v>
      </c>
      <c r="BN3282" s="54" t="str">
        <f t="shared" si="724"/>
        <v>ne</v>
      </c>
      <c r="BO3282" s="54" t="str">
        <f t="shared" si="725"/>
        <v>ne</v>
      </c>
      <c r="BP3282" s="54" t="str">
        <f t="shared" si="725"/>
        <v>ne</v>
      </c>
      <c r="BQ3282" s="54" t="str">
        <f t="shared" si="726"/>
        <v>ne</v>
      </c>
      <c r="BR3282" s="54" t="str">
        <f t="shared" si="727"/>
        <v>ne</v>
      </c>
      <c r="BS3282" s="54" t="str">
        <f t="shared" si="718"/>
        <v>ne</v>
      </c>
    </row>
    <row r="3283" spans="2:71" x14ac:dyDescent="0.2">
      <c r="B3283" s="54" t="e">
        <f>VLOOKUP(E3283,'VPS1'!$J$10:$J$29,1,FALSE)</f>
        <v>#N/A</v>
      </c>
      <c r="C3283" s="131" t="str">
        <f t="shared" si="719"/>
        <v/>
      </c>
      <c r="D3283" s="132"/>
      <c r="E3283" s="132"/>
      <c r="F3283" s="55"/>
      <c r="G3283" s="132"/>
      <c r="H3283" s="132"/>
      <c r="I3283" s="132"/>
      <c r="J3283" s="132"/>
      <c r="K3283" s="132"/>
      <c r="L3283" s="133"/>
      <c r="M3283" s="134"/>
      <c r="N3283" s="132"/>
      <c r="O3283" s="132"/>
      <c r="P3283" s="134" t="str">
        <f t="shared" si="720"/>
        <v>nepildyti</v>
      </c>
      <c r="Q3283" s="135" t="str">
        <f t="shared" si="72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14"/>
        <v>0</v>
      </c>
      <c r="BH3283" s="54">
        <f t="shared" si="721"/>
        <v>0</v>
      </c>
      <c r="BI3283" s="54">
        <f t="shared" si="716"/>
        <v>0</v>
      </c>
      <c r="BJ3283" s="54">
        <f t="shared" si="715"/>
        <v>0</v>
      </c>
      <c r="BK3283" s="54">
        <f t="shared" si="717"/>
        <v>0</v>
      </c>
      <c r="BL3283" s="54">
        <f t="shared" si="722"/>
        <v>0</v>
      </c>
      <c r="BM3283" s="54">
        <f t="shared" si="723"/>
        <v>0</v>
      </c>
      <c r="BN3283" s="54" t="str">
        <f t="shared" si="724"/>
        <v>ne</v>
      </c>
      <c r="BO3283" s="54" t="str">
        <f t="shared" si="725"/>
        <v>ne</v>
      </c>
      <c r="BP3283" s="54" t="str">
        <f t="shared" si="725"/>
        <v>ne</v>
      </c>
      <c r="BQ3283" s="54" t="str">
        <f t="shared" si="726"/>
        <v>ne</v>
      </c>
      <c r="BR3283" s="54" t="str">
        <f t="shared" si="727"/>
        <v>ne</v>
      </c>
      <c r="BS3283" s="54" t="str">
        <f t="shared" si="718"/>
        <v>ne</v>
      </c>
    </row>
    <row r="3284" spans="2:71" x14ac:dyDescent="0.2">
      <c r="B3284" s="54" t="e">
        <f>VLOOKUP(E3284,'VPS1'!$J$10:$J$29,1,FALSE)</f>
        <v>#N/A</v>
      </c>
      <c r="C3284" s="131" t="str">
        <f t="shared" si="719"/>
        <v/>
      </c>
      <c r="D3284" s="132"/>
      <c r="E3284" s="132"/>
      <c r="F3284" s="55"/>
      <c r="G3284" s="132"/>
      <c r="H3284" s="132"/>
      <c r="I3284" s="132"/>
      <c r="J3284" s="132"/>
      <c r="K3284" s="132"/>
      <c r="L3284" s="133"/>
      <c r="M3284" s="134"/>
      <c r="N3284" s="132"/>
      <c r="O3284" s="132"/>
      <c r="P3284" s="134" t="str">
        <f t="shared" si="720"/>
        <v>nepildyti</v>
      </c>
      <c r="Q3284" s="135" t="str">
        <f t="shared" si="72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14"/>
        <v>0</v>
      </c>
      <c r="BH3284" s="54">
        <f t="shared" si="721"/>
        <v>0</v>
      </c>
      <c r="BI3284" s="54">
        <f t="shared" si="716"/>
        <v>0</v>
      </c>
      <c r="BJ3284" s="54">
        <f t="shared" si="715"/>
        <v>0</v>
      </c>
      <c r="BK3284" s="54">
        <f t="shared" si="717"/>
        <v>0</v>
      </c>
      <c r="BL3284" s="54">
        <f t="shared" si="722"/>
        <v>0</v>
      </c>
      <c r="BM3284" s="54">
        <f t="shared" si="723"/>
        <v>0</v>
      </c>
      <c r="BN3284" s="54" t="str">
        <f t="shared" si="724"/>
        <v>ne</v>
      </c>
      <c r="BO3284" s="54" t="str">
        <f t="shared" si="725"/>
        <v>ne</v>
      </c>
      <c r="BP3284" s="54" t="str">
        <f t="shared" si="725"/>
        <v>ne</v>
      </c>
      <c r="BQ3284" s="54" t="str">
        <f t="shared" si="726"/>
        <v>ne</v>
      </c>
      <c r="BR3284" s="54" t="str">
        <f t="shared" si="727"/>
        <v>ne</v>
      </c>
      <c r="BS3284" s="54" t="str">
        <f t="shared" si="718"/>
        <v>ne</v>
      </c>
    </row>
    <row r="3285" spans="2:71" x14ac:dyDescent="0.2">
      <c r="B3285" s="54" t="e">
        <f>VLOOKUP(E3285,'VPS1'!$J$10:$J$29,1,FALSE)</f>
        <v>#N/A</v>
      </c>
      <c r="C3285" s="131" t="str">
        <f t="shared" si="719"/>
        <v/>
      </c>
      <c r="D3285" s="132"/>
      <c r="E3285" s="132"/>
      <c r="F3285" s="55"/>
      <c r="G3285" s="132"/>
      <c r="H3285" s="132"/>
      <c r="I3285" s="132"/>
      <c r="J3285" s="132"/>
      <c r="K3285" s="132"/>
      <c r="L3285" s="133"/>
      <c r="M3285" s="134"/>
      <c r="N3285" s="132"/>
      <c r="O3285" s="132"/>
      <c r="P3285" s="134" t="str">
        <f t="shared" si="720"/>
        <v>nepildyti</v>
      </c>
      <c r="Q3285" s="135" t="str">
        <f t="shared" si="72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14"/>
        <v>0</v>
      </c>
      <c r="BH3285" s="54">
        <f t="shared" si="721"/>
        <v>0</v>
      </c>
      <c r="BI3285" s="54">
        <f t="shared" si="716"/>
        <v>0</v>
      </c>
      <c r="BJ3285" s="54">
        <f t="shared" si="715"/>
        <v>0</v>
      </c>
      <c r="BK3285" s="54">
        <f t="shared" si="717"/>
        <v>0</v>
      </c>
      <c r="BL3285" s="54">
        <f t="shared" si="722"/>
        <v>0</v>
      </c>
      <c r="BM3285" s="54">
        <f t="shared" si="723"/>
        <v>0</v>
      </c>
      <c r="BN3285" s="54" t="str">
        <f t="shared" si="724"/>
        <v>ne</v>
      </c>
      <c r="BO3285" s="54" t="str">
        <f t="shared" si="725"/>
        <v>ne</v>
      </c>
      <c r="BP3285" s="54" t="str">
        <f t="shared" si="725"/>
        <v>ne</v>
      </c>
      <c r="BQ3285" s="54" t="str">
        <f t="shared" si="726"/>
        <v>ne</v>
      </c>
      <c r="BR3285" s="54" t="str">
        <f t="shared" si="727"/>
        <v>ne</v>
      </c>
      <c r="BS3285" s="54" t="str">
        <f t="shared" si="718"/>
        <v>ne</v>
      </c>
    </row>
    <row r="3286" spans="2:71" x14ac:dyDescent="0.2">
      <c r="B3286" s="54" t="e">
        <f>VLOOKUP(E3286,'VPS1'!$J$10:$J$29,1,FALSE)</f>
        <v>#N/A</v>
      </c>
      <c r="C3286" s="131" t="str">
        <f t="shared" si="719"/>
        <v/>
      </c>
      <c r="D3286" s="132"/>
      <c r="E3286" s="132"/>
      <c r="F3286" s="55"/>
      <c r="G3286" s="132"/>
      <c r="H3286" s="132"/>
      <c r="I3286" s="132"/>
      <c r="J3286" s="132"/>
      <c r="K3286" s="132"/>
      <c r="L3286" s="133"/>
      <c r="M3286" s="134"/>
      <c r="N3286" s="132"/>
      <c r="O3286" s="132"/>
      <c r="P3286" s="134" t="str">
        <f t="shared" si="720"/>
        <v>nepildyti</v>
      </c>
      <c r="Q3286" s="135" t="str">
        <f t="shared" si="72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ref="BG3286:BG3349" si="728">IF($F3286&gt;0,YEAR($F3286),)</f>
        <v>0</v>
      </c>
      <c r="BH3286" s="54">
        <f t="shared" si="721"/>
        <v>0</v>
      </c>
      <c r="BI3286" s="54">
        <f t="shared" si="716"/>
        <v>0</v>
      </c>
      <c r="BJ3286" s="54">
        <f t="shared" ref="BJ3286:BJ3349" si="729">IF($AI3286&gt;0,YEAR($AI3286),)</f>
        <v>0</v>
      </c>
      <c r="BK3286" s="54">
        <f t="shared" si="717"/>
        <v>0</v>
      </c>
      <c r="BL3286" s="54">
        <f t="shared" si="722"/>
        <v>0</v>
      </c>
      <c r="BM3286" s="54">
        <f t="shared" si="723"/>
        <v>0</v>
      </c>
      <c r="BN3286" s="54" t="str">
        <f t="shared" si="724"/>
        <v>ne</v>
      </c>
      <c r="BO3286" s="54" t="str">
        <f t="shared" si="725"/>
        <v>ne</v>
      </c>
      <c r="BP3286" s="54" t="str">
        <f t="shared" si="725"/>
        <v>ne</v>
      </c>
      <c r="BQ3286" s="54" t="str">
        <f t="shared" si="726"/>
        <v>ne</v>
      </c>
      <c r="BR3286" s="54" t="str">
        <f t="shared" si="727"/>
        <v>ne</v>
      </c>
      <c r="BS3286" s="54" t="str">
        <f t="shared" si="718"/>
        <v>ne</v>
      </c>
    </row>
    <row r="3287" spans="2:71" x14ac:dyDescent="0.2">
      <c r="B3287" s="54" t="e">
        <f>VLOOKUP(E3287,'VPS1'!$J$10:$J$29,1,FALSE)</f>
        <v>#N/A</v>
      </c>
      <c r="C3287" s="131" t="str">
        <f t="shared" si="719"/>
        <v/>
      </c>
      <c r="D3287" s="132"/>
      <c r="E3287" s="132"/>
      <c r="F3287" s="55"/>
      <c r="G3287" s="132"/>
      <c r="H3287" s="132"/>
      <c r="I3287" s="132"/>
      <c r="J3287" s="132"/>
      <c r="K3287" s="132"/>
      <c r="L3287" s="133"/>
      <c r="M3287" s="134"/>
      <c r="N3287" s="132"/>
      <c r="O3287" s="132"/>
      <c r="P3287" s="134" t="str">
        <f t="shared" si="720"/>
        <v>nepildyti</v>
      </c>
      <c r="Q3287" s="135" t="str">
        <f t="shared" si="72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si="728"/>
        <v>0</v>
      </c>
      <c r="BH3287" s="54">
        <f t="shared" si="721"/>
        <v>0</v>
      </c>
      <c r="BI3287" s="54">
        <f t="shared" si="716"/>
        <v>0</v>
      </c>
      <c r="BJ3287" s="54">
        <f t="shared" si="729"/>
        <v>0</v>
      </c>
      <c r="BK3287" s="54">
        <f t="shared" si="717"/>
        <v>0</v>
      </c>
      <c r="BL3287" s="54">
        <f t="shared" si="722"/>
        <v>0</v>
      </c>
      <c r="BM3287" s="54">
        <f t="shared" si="723"/>
        <v>0</v>
      </c>
      <c r="BN3287" s="54" t="str">
        <f t="shared" si="724"/>
        <v>ne</v>
      </c>
      <c r="BO3287" s="54" t="str">
        <f t="shared" si="725"/>
        <v>ne</v>
      </c>
      <c r="BP3287" s="54" t="str">
        <f t="shared" si="725"/>
        <v>ne</v>
      </c>
      <c r="BQ3287" s="54" t="str">
        <f t="shared" si="726"/>
        <v>ne</v>
      </c>
      <c r="BR3287" s="54" t="str">
        <f t="shared" si="727"/>
        <v>ne</v>
      </c>
      <c r="BS3287" s="54" t="str">
        <f t="shared" si="718"/>
        <v>ne</v>
      </c>
    </row>
    <row r="3288" spans="2:71" x14ac:dyDescent="0.2">
      <c r="B3288" s="54" t="e">
        <f>VLOOKUP(E3288,'VPS1'!$J$10:$J$29,1,FALSE)</f>
        <v>#N/A</v>
      </c>
      <c r="C3288" s="131" t="str">
        <f t="shared" si="719"/>
        <v/>
      </c>
      <c r="D3288" s="132"/>
      <c r="E3288" s="132"/>
      <c r="F3288" s="55"/>
      <c r="G3288" s="132"/>
      <c r="H3288" s="132"/>
      <c r="I3288" s="132"/>
      <c r="J3288" s="132"/>
      <c r="K3288" s="132"/>
      <c r="L3288" s="133"/>
      <c r="M3288" s="134"/>
      <c r="N3288" s="132"/>
      <c r="O3288" s="132"/>
      <c r="P3288" s="134" t="str">
        <f t="shared" si="720"/>
        <v>nepildyti</v>
      </c>
      <c r="Q3288" s="135" t="str">
        <f t="shared" si="72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28"/>
        <v>0</v>
      </c>
      <c r="BH3288" s="54">
        <f t="shared" si="721"/>
        <v>0</v>
      </c>
      <c r="BI3288" s="54">
        <f t="shared" si="716"/>
        <v>0</v>
      </c>
      <c r="BJ3288" s="54">
        <f t="shared" si="729"/>
        <v>0</v>
      </c>
      <c r="BK3288" s="54">
        <f t="shared" si="717"/>
        <v>0</v>
      </c>
      <c r="BL3288" s="54">
        <f t="shared" si="722"/>
        <v>0</v>
      </c>
      <c r="BM3288" s="54">
        <f t="shared" si="723"/>
        <v>0</v>
      </c>
      <c r="BN3288" s="54" t="str">
        <f t="shared" si="724"/>
        <v>ne</v>
      </c>
      <c r="BO3288" s="54" t="str">
        <f t="shared" si="725"/>
        <v>ne</v>
      </c>
      <c r="BP3288" s="54" t="str">
        <f t="shared" si="725"/>
        <v>ne</v>
      </c>
      <c r="BQ3288" s="54" t="str">
        <f t="shared" si="726"/>
        <v>ne</v>
      </c>
      <c r="BR3288" s="54" t="str">
        <f t="shared" si="727"/>
        <v>ne</v>
      </c>
      <c r="BS3288" s="54" t="str">
        <f t="shared" si="718"/>
        <v>ne</v>
      </c>
    </row>
    <row r="3289" spans="2:71" x14ac:dyDescent="0.2">
      <c r="B3289" s="54" t="e">
        <f>VLOOKUP(E3289,'VPS1'!$J$10:$J$29,1,FALSE)</f>
        <v>#N/A</v>
      </c>
      <c r="C3289" s="131" t="str">
        <f t="shared" si="719"/>
        <v/>
      </c>
      <c r="D3289" s="132"/>
      <c r="E3289" s="132"/>
      <c r="F3289" s="55"/>
      <c r="G3289" s="132"/>
      <c r="H3289" s="132"/>
      <c r="I3289" s="132"/>
      <c r="J3289" s="132"/>
      <c r="K3289" s="132"/>
      <c r="L3289" s="133"/>
      <c r="M3289" s="134"/>
      <c r="N3289" s="132"/>
      <c r="O3289" s="132"/>
      <c r="P3289" s="134" t="str">
        <f t="shared" si="720"/>
        <v>nepildyti</v>
      </c>
      <c r="Q3289" s="135" t="str">
        <f t="shared" si="72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28"/>
        <v>0</v>
      </c>
      <c r="BH3289" s="54">
        <f t="shared" si="721"/>
        <v>0</v>
      </c>
      <c r="BI3289" s="54">
        <f t="shared" si="716"/>
        <v>0</v>
      </c>
      <c r="BJ3289" s="54">
        <f t="shared" si="729"/>
        <v>0</v>
      </c>
      <c r="BK3289" s="54">
        <f t="shared" si="717"/>
        <v>0</v>
      </c>
      <c r="BL3289" s="54">
        <f t="shared" si="722"/>
        <v>0</v>
      </c>
      <c r="BM3289" s="54">
        <f t="shared" si="723"/>
        <v>0</v>
      </c>
      <c r="BN3289" s="54" t="str">
        <f t="shared" si="724"/>
        <v>ne</v>
      </c>
      <c r="BO3289" s="54" t="str">
        <f t="shared" si="725"/>
        <v>ne</v>
      </c>
      <c r="BP3289" s="54" t="str">
        <f t="shared" si="725"/>
        <v>ne</v>
      </c>
      <c r="BQ3289" s="54" t="str">
        <f t="shared" si="726"/>
        <v>ne</v>
      </c>
      <c r="BR3289" s="54" t="str">
        <f t="shared" si="727"/>
        <v>ne</v>
      </c>
      <c r="BS3289" s="54" t="str">
        <f t="shared" si="718"/>
        <v>ne</v>
      </c>
    </row>
    <row r="3290" spans="2:71" x14ac:dyDescent="0.2">
      <c r="B3290" s="54" t="e">
        <f>VLOOKUP(E3290,'VPS1'!$J$10:$J$29,1,FALSE)</f>
        <v>#N/A</v>
      </c>
      <c r="C3290" s="131" t="str">
        <f t="shared" si="719"/>
        <v/>
      </c>
      <c r="D3290" s="132"/>
      <c r="E3290" s="132"/>
      <c r="F3290" s="55"/>
      <c r="G3290" s="132"/>
      <c r="H3290" s="132"/>
      <c r="I3290" s="132"/>
      <c r="J3290" s="132"/>
      <c r="K3290" s="132"/>
      <c r="L3290" s="133"/>
      <c r="M3290" s="134"/>
      <c r="N3290" s="132"/>
      <c r="O3290" s="132"/>
      <c r="P3290" s="134" t="str">
        <f t="shared" si="720"/>
        <v>nepildyti</v>
      </c>
      <c r="Q3290" s="135" t="str">
        <f t="shared" si="72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28"/>
        <v>0</v>
      </c>
      <c r="BH3290" s="54">
        <f t="shared" si="721"/>
        <v>0</v>
      </c>
      <c r="BI3290" s="54">
        <f t="shared" si="716"/>
        <v>0</v>
      </c>
      <c r="BJ3290" s="54">
        <f t="shared" si="729"/>
        <v>0</v>
      </c>
      <c r="BK3290" s="54">
        <f t="shared" si="717"/>
        <v>0</v>
      </c>
      <c r="BL3290" s="54">
        <f t="shared" si="722"/>
        <v>0</v>
      </c>
      <c r="BM3290" s="54">
        <f t="shared" si="723"/>
        <v>0</v>
      </c>
      <c r="BN3290" s="54" t="str">
        <f t="shared" si="724"/>
        <v>ne</v>
      </c>
      <c r="BO3290" s="54" t="str">
        <f t="shared" si="725"/>
        <v>ne</v>
      </c>
      <c r="BP3290" s="54" t="str">
        <f t="shared" si="725"/>
        <v>ne</v>
      </c>
      <c r="BQ3290" s="54" t="str">
        <f t="shared" si="726"/>
        <v>ne</v>
      </c>
      <c r="BR3290" s="54" t="str">
        <f t="shared" si="727"/>
        <v>ne</v>
      </c>
      <c r="BS3290" s="54" t="str">
        <f t="shared" si="718"/>
        <v>ne</v>
      </c>
    </row>
    <row r="3291" spans="2:71" x14ac:dyDescent="0.2">
      <c r="B3291" s="54" t="e">
        <f>VLOOKUP(E3291,'VPS1'!$J$10:$J$29,1,FALSE)</f>
        <v>#N/A</v>
      </c>
      <c r="C3291" s="131" t="str">
        <f t="shared" si="719"/>
        <v/>
      </c>
      <c r="D3291" s="132"/>
      <c r="E3291" s="132"/>
      <c r="F3291" s="55"/>
      <c r="G3291" s="132"/>
      <c r="H3291" s="132"/>
      <c r="I3291" s="132"/>
      <c r="J3291" s="132"/>
      <c r="K3291" s="132"/>
      <c r="L3291" s="133"/>
      <c r="M3291" s="134"/>
      <c r="N3291" s="132"/>
      <c r="O3291" s="132"/>
      <c r="P3291" s="134" t="str">
        <f t="shared" si="720"/>
        <v>nepildyti</v>
      </c>
      <c r="Q3291" s="135" t="str">
        <f t="shared" si="72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28"/>
        <v>0</v>
      </c>
      <c r="BH3291" s="54">
        <f t="shared" si="721"/>
        <v>0</v>
      </c>
      <c r="BI3291" s="54">
        <f t="shared" si="716"/>
        <v>0</v>
      </c>
      <c r="BJ3291" s="54">
        <f t="shared" si="729"/>
        <v>0</v>
      </c>
      <c r="BK3291" s="54">
        <f t="shared" si="717"/>
        <v>0</v>
      </c>
      <c r="BL3291" s="54">
        <f t="shared" si="722"/>
        <v>0</v>
      </c>
      <c r="BM3291" s="54">
        <f t="shared" si="723"/>
        <v>0</v>
      </c>
      <c r="BN3291" s="54" t="str">
        <f t="shared" si="724"/>
        <v>ne</v>
      </c>
      <c r="BO3291" s="54" t="str">
        <f t="shared" si="725"/>
        <v>ne</v>
      </c>
      <c r="BP3291" s="54" t="str">
        <f t="shared" si="725"/>
        <v>ne</v>
      </c>
      <c r="BQ3291" s="54" t="str">
        <f t="shared" si="726"/>
        <v>ne</v>
      </c>
      <c r="BR3291" s="54" t="str">
        <f t="shared" si="727"/>
        <v>ne</v>
      </c>
      <c r="BS3291" s="54" t="str">
        <f t="shared" si="718"/>
        <v>ne</v>
      </c>
    </row>
    <row r="3292" spans="2:71" x14ac:dyDescent="0.2">
      <c r="B3292" s="54" t="e">
        <f>VLOOKUP(E3292,'VPS1'!$J$10:$J$29,1,FALSE)</f>
        <v>#N/A</v>
      </c>
      <c r="C3292" s="131" t="str">
        <f t="shared" si="719"/>
        <v/>
      </c>
      <c r="D3292" s="132"/>
      <c r="E3292" s="132"/>
      <c r="F3292" s="55"/>
      <c r="G3292" s="132"/>
      <c r="H3292" s="132"/>
      <c r="I3292" s="132"/>
      <c r="J3292" s="132"/>
      <c r="K3292" s="132"/>
      <c r="L3292" s="133"/>
      <c r="M3292" s="134"/>
      <c r="N3292" s="132"/>
      <c r="O3292" s="132"/>
      <c r="P3292" s="134" t="str">
        <f t="shared" si="720"/>
        <v>nepildyti</v>
      </c>
      <c r="Q3292" s="135" t="str">
        <f t="shared" si="72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28"/>
        <v>0</v>
      </c>
      <c r="BH3292" s="54">
        <f t="shared" si="721"/>
        <v>0</v>
      </c>
      <c r="BI3292" s="54">
        <f t="shared" si="716"/>
        <v>0</v>
      </c>
      <c r="BJ3292" s="54">
        <f t="shared" si="729"/>
        <v>0</v>
      </c>
      <c r="BK3292" s="54">
        <f t="shared" si="717"/>
        <v>0</v>
      </c>
      <c r="BL3292" s="54">
        <f t="shared" si="722"/>
        <v>0</v>
      </c>
      <c r="BM3292" s="54">
        <f t="shared" si="723"/>
        <v>0</v>
      </c>
      <c r="BN3292" s="54" t="str">
        <f t="shared" si="724"/>
        <v>ne</v>
      </c>
      <c r="BO3292" s="54" t="str">
        <f t="shared" si="725"/>
        <v>ne</v>
      </c>
      <c r="BP3292" s="54" t="str">
        <f t="shared" si="725"/>
        <v>ne</v>
      </c>
      <c r="BQ3292" s="54" t="str">
        <f t="shared" si="726"/>
        <v>ne</v>
      </c>
      <c r="BR3292" s="54" t="str">
        <f t="shared" si="727"/>
        <v>ne</v>
      </c>
      <c r="BS3292" s="54" t="str">
        <f t="shared" si="718"/>
        <v>ne</v>
      </c>
    </row>
    <row r="3293" spans="2:71" x14ac:dyDescent="0.2">
      <c r="B3293" s="54" t="e">
        <f>VLOOKUP(E3293,'VPS1'!$J$10:$J$29,1,FALSE)</f>
        <v>#N/A</v>
      </c>
      <c r="C3293" s="131" t="str">
        <f t="shared" si="719"/>
        <v/>
      </c>
      <c r="D3293" s="132"/>
      <c r="E3293" s="132"/>
      <c r="F3293" s="55"/>
      <c r="G3293" s="132"/>
      <c r="H3293" s="132"/>
      <c r="I3293" s="132"/>
      <c r="J3293" s="132"/>
      <c r="K3293" s="132"/>
      <c r="L3293" s="133"/>
      <c r="M3293" s="134"/>
      <c r="N3293" s="132"/>
      <c r="O3293" s="132"/>
      <c r="P3293" s="134" t="str">
        <f t="shared" si="720"/>
        <v>nepildyti</v>
      </c>
      <c r="Q3293" s="135" t="str">
        <f t="shared" si="72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28"/>
        <v>0</v>
      </c>
      <c r="BH3293" s="54">
        <f t="shared" si="721"/>
        <v>0</v>
      </c>
      <c r="BI3293" s="54">
        <f t="shared" si="716"/>
        <v>0</v>
      </c>
      <c r="BJ3293" s="54">
        <f t="shared" si="729"/>
        <v>0</v>
      </c>
      <c r="BK3293" s="54">
        <f t="shared" si="717"/>
        <v>0</v>
      </c>
      <c r="BL3293" s="54">
        <f t="shared" si="722"/>
        <v>0</v>
      </c>
      <c r="BM3293" s="54">
        <f t="shared" si="723"/>
        <v>0</v>
      </c>
      <c r="BN3293" s="54" t="str">
        <f t="shared" si="724"/>
        <v>ne</v>
      </c>
      <c r="BO3293" s="54" t="str">
        <f t="shared" si="725"/>
        <v>ne</v>
      </c>
      <c r="BP3293" s="54" t="str">
        <f t="shared" si="725"/>
        <v>ne</v>
      </c>
      <c r="BQ3293" s="54" t="str">
        <f t="shared" si="726"/>
        <v>ne</v>
      </c>
      <c r="BR3293" s="54" t="str">
        <f t="shared" si="727"/>
        <v>ne</v>
      </c>
      <c r="BS3293" s="54" t="str">
        <f t="shared" si="718"/>
        <v>ne</v>
      </c>
    </row>
    <row r="3294" spans="2:71" x14ac:dyDescent="0.2">
      <c r="B3294" s="54" t="e">
        <f>VLOOKUP(E3294,'VPS1'!$J$10:$J$29,1,FALSE)</f>
        <v>#N/A</v>
      </c>
      <c r="C3294" s="131" t="str">
        <f t="shared" si="719"/>
        <v/>
      </c>
      <c r="D3294" s="132"/>
      <c r="E3294" s="132"/>
      <c r="F3294" s="55"/>
      <c r="G3294" s="132"/>
      <c r="H3294" s="132"/>
      <c r="I3294" s="132"/>
      <c r="J3294" s="132"/>
      <c r="K3294" s="132"/>
      <c r="L3294" s="133"/>
      <c r="M3294" s="134"/>
      <c r="N3294" s="132"/>
      <c r="O3294" s="132"/>
      <c r="P3294" s="134" t="str">
        <f t="shared" si="720"/>
        <v>nepildyti</v>
      </c>
      <c r="Q3294" s="135" t="str">
        <f t="shared" si="72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28"/>
        <v>0</v>
      </c>
      <c r="BH3294" s="54">
        <f t="shared" si="721"/>
        <v>0</v>
      </c>
      <c r="BI3294" s="54">
        <f t="shared" si="716"/>
        <v>0</v>
      </c>
      <c r="BJ3294" s="54">
        <f t="shared" si="729"/>
        <v>0</v>
      </c>
      <c r="BK3294" s="54">
        <f t="shared" si="717"/>
        <v>0</v>
      </c>
      <c r="BL3294" s="54">
        <f t="shared" si="722"/>
        <v>0</v>
      </c>
      <c r="BM3294" s="54">
        <f t="shared" si="723"/>
        <v>0</v>
      </c>
      <c r="BN3294" s="54" t="str">
        <f t="shared" si="724"/>
        <v>ne</v>
      </c>
      <c r="BO3294" s="54" t="str">
        <f t="shared" si="725"/>
        <v>ne</v>
      </c>
      <c r="BP3294" s="54" t="str">
        <f t="shared" si="725"/>
        <v>ne</v>
      </c>
      <c r="BQ3294" s="54" t="str">
        <f t="shared" si="726"/>
        <v>ne</v>
      </c>
      <c r="BR3294" s="54" t="str">
        <f t="shared" si="727"/>
        <v>ne</v>
      </c>
      <c r="BS3294" s="54" t="str">
        <f t="shared" si="718"/>
        <v>ne</v>
      </c>
    </row>
    <row r="3295" spans="2:71" x14ac:dyDescent="0.2">
      <c r="B3295" s="54" t="e">
        <f>VLOOKUP(E3295,'VPS1'!$J$10:$J$29,1,FALSE)</f>
        <v>#N/A</v>
      </c>
      <c r="C3295" s="131" t="str">
        <f t="shared" si="719"/>
        <v/>
      </c>
      <c r="D3295" s="132"/>
      <c r="E3295" s="132"/>
      <c r="F3295" s="55"/>
      <c r="G3295" s="132"/>
      <c r="H3295" s="132"/>
      <c r="I3295" s="132"/>
      <c r="J3295" s="132"/>
      <c r="K3295" s="132"/>
      <c r="L3295" s="133"/>
      <c r="M3295" s="134"/>
      <c r="N3295" s="132"/>
      <c r="O3295" s="132"/>
      <c r="P3295" s="134" t="str">
        <f t="shared" si="720"/>
        <v>nepildyti</v>
      </c>
      <c r="Q3295" s="135" t="str">
        <f t="shared" si="72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28"/>
        <v>0</v>
      </c>
      <c r="BH3295" s="54">
        <f t="shared" si="721"/>
        <v>0</v>
      </c>
      <c r="BI3295" s="54">
        <f t="shared" si="716"/>
        <v>0</v>
      </c>
      <c r="BJ3295" s="54">
        <f t="shared" si="729"/>
        <v>0</v>
      </c>
      <c r="BK3295" s="54">
        <f t="shared" si="717"/>
        <v>0</v>
      </c>
      <c r="BL3295" s="54">
        <f t="shared" si="722"/>
        <v>0</v>
      </c>
      <c r="BM3295" s="54">
        <f t="shared" si="723"/>
        <v>0</v>
      </c>
      <c r="BN3295" s="54" t="str">
        <f t="shared" si="724"/>
        <v>ne</v>
      </c>
      <c r="BO3295" s="54" t="str">
        <f t="shared" si="725"/>
        <v>ne</v>
      </c>
      <c r="BP3295" s="54" t="str">
        <f t="shared" si="725"/>
        <v>ne</v>
      </c>
      <c r="BQ3295" s="54" t="str">
        <f t="shared" si="726"/>
        <v>ne</v>
      </c>
      <c r="BR3295" s="54" t="str">
        <f t="shared" si="727"/>
        <v>ne</v>
      </c>
      <c r="BS3295" s="54" t="str">
        <f t="shared" si="718"/>
        <v>ne</v>
      </c>
    </row>
    <row r="3296" spans="2:71" x14ac:dyDescent="0.2">
      <c r="B3296" s="54" t="e">
        <f>VLOOKUP(E3296,'VPS1'!$J$10:$J$29,1,FALSE)</f>
        <v>#N/A</v>
      </c>
      <c r="C3296" s="131" t="str">
        <f t="shared" si="719"/>
        <v/>
      </c>
      <c r="D3296" s="132"/>
      <c r="E3296" s="132"/>
      <c r="F3296" s="55"/>
      <c r="G3296" s="132"/>
      <c r="H3296" s="132"/>
      <c r="I3296" s="132"/>
      <c r="J3296" s="132"/>
      <c r="K3296" s="132"/>
      <c r="L3296" s="133"/>
      <c r="M3296" s="134"/>
      <c r="N3296" s="132"/>
      <c r="O3296" s="132"/>
      <c r="P3296" s="134" t="str">
        <f t="shared" si="720"/>
        <v>nepildyti</v>
      </c>
      <c r="Q3296" s="135" t="str">
        <f t="shared" si="72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28"/>
        <v>0</v>
      </c>
      <c r="BH3296" s="54">
        <f t="shared" si="721"/>
        <v>0</v>
      </c>
      <c r="BI3296" s="54">
        <f t="shared" si="716"/>
        <v>0</v>
      </c>
      <c r="BJ3296" s="54">
        <f t="shared" si="729"/>
        <v>0</v>
      </c>
      <c r="BK3296" s="54">
        <f t="shared" si="717"/>
        <v>0</v>
      </c>
      <c r="BL3296" s="54">
        <f t="shared" si="722"/>
        <v>0</v>
      </c>
      <c r="BM3296" s="54">
        <f t="shared" si="723"/>
        <v>0</v>
      </c>
      <c r="BN3296" s="54" t="str">
        <f t="shared" si="724"/>
        <v>ne</v>
      </c>
      <c r="BO3296" s="54" t="str">
        <f t="shared" si="725"/>
        <v>ne</v>
      </c>
      <c r="BP3296" s="54" t="str">
        <f t="shared" si="725"/>
        <v>ne</v>
      </c>
      <c r="BQ3296" s="54" t="str">
        <f t="shared" si="726"/>
        <v>ne</v>
      </c>
      <c r="BR3296" s="54" t="str">
        <f t="shared" si="727"/>
        <v>ne</v>
      </c>
      <c r="BS3296" s="54" t="str">
        <f t="shared" si="718"/>
        <v>ne</v>
      </c>
    </row>
    <row r="3297" spans="2:71" x14ac:dyDescent="0.2">
      <c r="B3297" s="54" t="e">
        <f>VLOOKUP(E3297,'VPS1'!$J$10:$J$29,1,FALSE)</f>
        <v>#N/A</v>
      </c>
      <c r="C3297" s="131" t="str">
        <f t="shared" si="719"/>
        <v/>
      </c>
      <c r="D3297" s="132"/>
      <c r="E3297" s="132"/>
      <c r="F3297" s="55"/>
      <c r="G3297" s="132"/>
      <c r="H3297" s="132"/>
      <c r="I3297" s="132"/>
      <c r="J3297" s="132"/>
      <c r="K3297" s="132"/>
      <c r="L3297" s="133"/>
      <c r="M3297" s="134"/>
      <c r="N3297" s="132"/>
      <c r="O3297" s="132"/>
      <c r="P3297" s="134" t="str">
        <f t="shared" si="720"/>
        <v>nepildyti</v>
      </c>
      <c r="Q3297" s="135" t="str">
        <f t="shared" si="72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28"/>
        <v>0</v>
      </c>
      <c r="BH3297" s="54">
        <f t="shared" si="721"/>
        <v>0</v>
      </c>
      <c r="BI3297" s="54">
        <f t="shared" si="716"/>
        <v>0</v>
      </c>
      <c r="BJ3297" s="54">
        <f t="shared" si="729"/>
        <v>0</v>
      </c>
      <c r="BK3297" s="54">
        <f t="shared" si="717"/>
        <v>0</v>
      </c>
      <c r="BL3297" s="54">
        <f t="shared" si="722"/>
        <v>0</v>
      </c>
      <c r="BM3297" s="54">
        <f t="shared" si="723"/>
        <v>0</v>
      </c>
      <c r="BN3297" s="54" t="str">
        <f t="shared" si="724"/>
        <v>ne</v>
      </c>
      <c r="BO3297" s="54" t="str">
        <f t="shared" si="725"/>
        <v>ne</v>
      </c>
      <c r="BP3297" s="54" t="str">
        <f t="shared" si="725"/>
        <v>ne</v>
      </c>
      <c r="BQ3297" s="54" t="str">
        <f t="shared" si="726"/>
        <v>ne</v>
      </c>
      <c r="BR3297" s="54" t="str">
        <f t="shared" si="727"/>
        <v>ne</v>
      </c>
      <c r="BS3297" s="54" t="str">
        <f t="shared" si="718"/>
        <v>ne</v>
      </c>
    </row>
    <row r="3298" spans="2:71" x14ac:dyDescent="0.2">
      <c r="B3298" s="54" t="e">
        <f>VLOOKUP(E3298,'VPS1'!$J$10:$J$29,1,FALSE)</f>
        <v>#N/A</v>
      </c>
      <c r="C3298" s="131" t="str">
        <f t="shared" si="719"/>
        <v/>
      </c>
      <c r="D3298" s="132"/>
      <c r="E3298" s="132"/>
      <c r="F3298" s="55"/>
      <c r="G3298" s="132"/>
      <c r="H3298" s="132"/>
      <c r="I3298" s="132"/>
      <c r="J3298" s="132"/>
      <c r="K3298" s="132"/>
      <c r="L3298" s="133"/>
      <c r="M3298" s="134"/>
      <c r="N3298" s="132"/>
      <c r="O3298" s="132"/>
      <c r="P3298" s="134" t="str">
        <f t="shared" si="720"/>
        <v>nepildyti</v>
      </c>
      <c r="Q3298" s="135" t="str">
        <f t="shared" si="72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28"/>
        <v>0</v>
      </c>
      <c r="BH3298" s="54">
        <f t="shared" si="721"/>
        <v>0</v>
      </c>
      <c r="BI3298" s="54">
        <f t="shared" si="716"/>
        <v>0</v>
      </c>
      <c r="BJ3298" s="54">
        <f t="shared" si="729"/>
        <v>0</v>
      </c>
      <c r="BK3298" s="54">
        <f t="shared" si="717"/>
        <v>0</v>
      </c>
      <c r="BL3298" s="54">
        <f t="shared" si="722"/>
        <v>0</v>
      </c>
      <c r="BM3298" s="54">
        <f t="shared" si="723"/>
        <v>0</v>
      </c>
      <c r="BN3298" s="54" t="str">
        <f t="shared" si="724"/>
        <v>ne</v>
      </c>
      <c r="BO3298" s="54" t="str">
        <f t="shared" si="725"/>
        <v>ne</v>
      </c>
      <c r="BP3298" s="54" t="str">
        <f t="shared" si="725"/>
        <v>ne</v>
      </c>
      <c r="BQ3298" s="54" t="str">
        <f t="shared" si="726"/>
        <v>ne</v>
      </c>
      <c r="BR3298" s="54" t="str">
        <f t="shared" si="727"/>
        <v>ne</v>
      </c>
      <c r="BS3298" s="54" t="str">
        <f t="shared" si="718"/>
        <v>ne</v>
      </c>
    </row>
    <row r="3299" spans="2:71" x14ac:dyDescent="0.2">
      <c r="B3299" s="54" t="e">
        <f>VLOOKUP(E3299,'VPS1'!$J$10:$J$29,1,FALSE)</f>
        <v>#N/A</v>
      </c>
      <c r="C3299" s="131" t="str">
        <f t="shared" si="719"/>
        <v/>
      </c>
      <c r="D3299" s="132"/>
      <c r="E3299" s="132"/>
      <c r="F3299" s="55"/>
      <c r="G3299" s="132"/>
      <c r="H3299" s="132"/>
      <c r="I3299" s="132"/>
      <c r="J3299" s="132"/>
      <c r="K3299" s="132"/>
      <c r="L3299" s="133"/>
      <c r="M3299" s="134"/>
      <c r="N3299" s="132"/>
      <c r="O3299" s="132"/>
      <c r="P3299" s="134" t="str">
        <f t="shared" si="720"/>
        <v>nepildyti</v>
      </c>
      <c r="Q3299" s="135" t="str">
        <f t="shared" si="72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28"/>
        <v>0</v>
      </c>
      <c r="BH3299" s="54">
        <f t="shared" si="721"/>
        <v>0</v>
      </c>
      <c r="BI3299" s="54">
        <f t="shared" si="716"/>
        <v>0</v>
      </c>
      <c r="BJ3299" s="54">
        <f t="shared" si="729"/>
        <v>0</v>
      </c>
      <c r="BK3299" s="54">
        <f t="shared" si="717"/>
        <v>0</v>
      </c>
      <c r="BL3299" s="54">
        <f t="shared" si="722"/>
        <v>0</v>
      </c>
      <c r="BM3299" s="54">
        <f t="shared" si="723"/>
        <v>0</v>
      </c>
      <c r="BN3299" s="54" t="str">
        <f t="shared" si="724"/>
        <v>ne</v>
      </c>
      <c r="BO3299" s="54" t="str">
        <f t="shared" si="725"/>
        <v>ne</v>
      </c>
      <c r="BP3299" s="54" t="str">
        <f t="shared" si="725"/>
        <v>ne</v>
      </c>
      <c r="BQ3299" s="54" t="str">
        <f t="shared" si="726"/>
        <v>ne</v>
      </c>
      <c r="BR3299" s="54" t="str">
        <f t="shared" si="727"/>
        <v>ne</v>
      </c>
      <c r="BS3299" s="54" t="str">
        <f t="shared" si="718"/>
        <v>ne</v>
      </c>
    </row>
    <row r="3300" spans="2:71" x14ac:dyDescent="0.2">
      <c r="B3300" s="54" t="e">
        <f>VLOOKUP(E3300,'VPS1'!$J$10:$J$29,1,FALSE)</f>
        <v>#N/A</v>
      </c>
      <c r="C3300" s="131" t="str">
        <f t="shared" si="719"/>
        <v/>
      </c>
      <c r="D3300" s="132"/>
      <c r="E3300" s="132"/>
      <c r="F3300" s="55"/>
      <c r="G3300" s="132"/>
      <c r="H3300" s="132"/>
      <c r="I3300" s="132"/>
      <c r="J3300" s="132"/>
      <c r="K3300" s="132"/>
      <c r="L3300" s="133"/>
      <c r="M3300" s="134"/>
      <c r="N3300" s="132"/>
      <c r="O3300" s="132"/>
      <c r="P3300" s="134" t="str">
        <f t="shared" si="720"/>
        <v>nepildyti</v>
      </c>
      <c r="Q3300" s="135" t="str">
        <f t="shared" si="72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28"/>
        <v>0</v>
      </c>
      <c r="BH3300" s="54">
        <f t="shared" si="721"/>
        <v>0</v>
      </c>
      <c r="BI3300" s="54">
        <f t="shared" si="716"/>
        <v>0</v>
      </c>
      <c r="BJ3300" s="54">
        <f t="shared" si="729"/>
        <v>0</v>
      </c>
      <c r="BK3300" s="54">
        <f t="shared" si="717"/>
        <v>0</v>
      </c>
      <c r="BL3300" s="54">
        <f t="shared" si="722"/>
        <v>0</v>
      </c>
      <c r="BM3300" s="54">
        <f t="shared" si="723"/>
        <v>0</v>
      </c>
      <c r="BN3300" s="54" t="str">
        <f t="shared" si="724"/>
        <v>ne</v>
      </c>
      <c r="BO3300" s="54" t="str">
        <f t="shared" si="725"/>
        <v>ne</v>
      </c>
      <c r="BP3300" s="54" t="str">
        <f t="shared" si="725"/>
        <v>ne</v>
      </c>
      <c r="BQ3300" s="54" t="str">
        <f t="shared" si="726"/>
        <v>ne</v>
      </c>
      <c r="BR3300" s="54" t="str">
        <f t="shared" si="727"/>
        <v>ne</v>
      </c>
      <c r="BS3300" s="54" t="str">
        <f t="shared" si="718"/>
        <v>ne</v>
      </c>
    </row>
    <row r="3301" spans="2:71" x14ac:dyDescent="0.2">
      <c r="B3301" s="54" t="e">
        <f>VLOOKUP(E3301,'VPS1'!$J$10:$J$29,1,FALSE)</f>
        <v>#N/A</v>
      </c>
      <c r="C3301" s="131" t="str">
        <f t="shared" si="719"/>
        <v/>
      </c>
      <c r="D3301" s="132"/>
      <c r="E3301" s="132"/>
      <c r="F3301" s="55"/>
      <c r="G3301" s="132"/>
      <c r="H3301" s="132"/>
      <c r="I3301" s="132"/>
      <c r="J3301" s="132"/>
      <c r="K3301" s="132"/>
      <c r="L3301" s="133"/>
      <c r="M3301" s="134"/>
      <c r="N3301" s="132"/>
      <c r="O3301" s="132"/>
      <c r="P3301" s="134" t="str">
        <f t="shared" si="720"/>
        <v>nepildyti</v>
      </c>
      <c r="Q3301" s="135" t="str">
        <f t="shared" si="72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28"/>
        <v>0</v>
      </c>
      <c r="BH3301" s="54">
        <f t="shared" si="721"/>
        <v>0</v>
      </c>
      <c r="BI3301" s="54">
        <f t="shared" si="716"/>
        <v>0</v>
      </c>
      <c r="BJ3301" s="54">
        <f t="shared" si="729"/>
        <v>0</v>
      </c>
      <c r="BK3301" s="54">
        <f t="shared" si="717"/>
        <v>0</v>
      </c>
      <c r="BL3301" s="54">
        <f t="shared" si="722"/>
        <v>0</v>
      </c>
      <c r="BM3301" s="54">
        <f t="shared" si="723"/>
        <v>0</v>
      </c>
      <c r="BN3301" s="54" t="str">
        <f t="shared" si="724"/>
        <v>ne</v>
      </c>
      <c r="BO3301" s="54" t="str">
        <f t="shared" si="725"/>
        <v>ne</v>
      </c>
      <c r="BP3301" s="54" t="str">
        <f t="shared" si="725"/>
        <v>ne</v>
      </c>
      <c r="BQ3301" s="54" t="str">
        <f t="shared" si="726"/>
        <v>ne</v>
      </c>
      <c r="BR3301" s="54" t="str">
        <f t="shared" si="727"/>
        <v>ne</v>
      </c>
      <c r="BS3301" s="54" t="str">
        <f t="shared" si="718"/>
        <v>ne</v>
      </c>
    </row>
    <row r="3302" spans="2:71" x14ac:dyDescent="0.2">
      <c r="B3302" s="54" t="e">
        <f>VLOOKUP(E3302,'VPS1'!$J$10:$J$29,1,FALSE)</f>
        <v>#N/A</v>
      </c>
      <c r="C3302" s="131" t="str">
        <f t="shared" si="719"/>
        <v/>
      </c>
      <c r="D3302" s="132"/>
      <c r="E3302" s="132"/>
      <c r="F3302" s="55"/>
      <c r="G3302" s="132"/>
      <c r="H3302" s="132"/>
      <c r="I3302" s="132"/>
      <c r="J3302" s="132"/>
      <c r="K3302" s="132"/>
      <c r="L3302" s="133"/>
      <c r="M3302" s="134"/>
      <c r="N3302" s="132"/>
      <c r="O3302" s="132"/>
      <c r="P3302" s="134" t="str">
        <f t="shared" si="720"/>
        <v>nepildyti</v>
      </c>
      <c r="Q3302" s="135" t="str">
        <f t="shared" si="72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28"/>
        <v>0</v>
      </c>
      <c r="BH3302" s="54">
        <f t="shared" si="721"/>
        <v>0</v>
      </c>
      <c r="BI3302" s="54">
        <f t="shared" si="716"/>
        <v>0</v>
      </c>
      <c r="BJ3302" s="54">
        <f t="shared" si="729"/>
        <v>0</v>
      </c>
      <c r="BK3302" s="54">
        <f t="shared" si="717"/>
        <v>0</v>
      </c>
      <c r="BL3302" s="54">
        <f t="shared" si="722"/>
        <v>0</v>
      </c>
      <c r="BM3302" s="54">
        <f t="shared" si="723"/>
        <v>0</v>
      </c>
      <c r="BN3302" s="54" t="str">
        <f t="shared" si="724"/>
        <v>ne</v>
      </c>
      <c r="BO3302" s="54" t="str">
        <f t="shared" si="725"/>
        <v>ne</v>
      </c>
      <c r="BP3302" s="54" t="str">
        <f t="shared" si="725"/>
        <v>ne</v>
      </c>
      <c r="BQ3302" s="54" t="str">
        <f t="shared" si="726"/>
        <v>ne</v>
      </c>
      <c r="BR3302" s="54" t="str">
        <f t="shared" si="727"/>
        <v>ne</v>
      </c>
      <c r="BS3302" s="54" t="str">
        <f t="shared" si="718"/>
        <v>ne</v>
      </c>
    </row>
    <row r="3303" spans="2:71" x14ac:dyDescent="0.2">
      <c r="B3303" s="54" t="e">
        <f>VLOOKUP(E3303,'VPS1'!$J$10:$J$29,1,FALSE)</f>
        <v>#N/A</v>
      </c>
      <c r="C3303" s="131" t="str">
        <f t="shared" si="719"/>
        <v/>
      </c>
      <c r="D3303" s="132"/>
      <c r="E3303" s="132"/>
      <c r="F3303" s="55"/>
      <c r="G3303" s="132"/>
      <c r="H3303" s="132"/>
      <c r="I3303" s="132"/>
      <c r="J3303" s="132"/>
      <c r="K3303" s="132"/>
      <c r="L3303" s="133"/>
      <c r="M3303" s="134"/>
      <c r="N3303" s="132"/>
      <c r="O3303" s="132"/>
      <c r="P3303" s="134" t="str">
        <f t="shared" si="720"/>
        <v>nepildyti</v>
      </c>
      <c r="Q3303" s="135" t="str">
        <f t="shared" si="72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28"/>
        <v>0</v>
      </c>
      <c r="BH3303" s="54">
        <f t="shared" si="721"/>
        <v>0</v>
      </c>
      <c r="BI3303" s="54">
        <f t="shared" si="716"/>
        <v>0</v>
      </c>
      <c r="BJ3303" s="54">
        <f t="shared" si="729"/>
        <v>0</v>
      </c>
      <c r="BK3303" s="54">
        <f t="shared" si="717"/>
        <v>0</v>
      </c>
      <c r="BL3303" s="54">
        <f t="shared" si="722"/>
        <v>0</v>
      </c>
      <c r="BM3303" s="54">
        <f t="shared" si="723"/>
        <v>0</v>
      </c>
      <c r="BN3303" s="54" t="str">
        <f t="shared" si="724"/>
        <v>ne</v>
      </c>
      <c r="BO3303" s="54" t="str">
        <f t="shared" si="725"/>
        <v>ne</v>
      </c>
      <c r="BP3303" s="54" t="str">
        <f t="shared" si="725"/>
        <v>ne</v>
      </c>
      <c r="BQ3303" s="54" t="str">
        <f t="shared" si="726"/>
        <v>ne</v>
      </c>
      <c r="BR3303" s="54" t="str">
        <f t="shared" si="727"/>
        <v>ne</v>
      </c>
      <c r="BS3303" s="54" t="str">
        <f t="shared" si="718"/>
        <v>ne</v>
      </c>
    </row>
    <row r="3304" spans="2:71" x14ac:dyDescent="0.2">
      <c r="B3304" s="54" t="e">
        <f>VLOOKUP(E3304,'VPS1'!$J$10:$J$29,1,FALSE)</f>
        <v>#N/A</v>
      </c>
      <c r="C3304" s="131" t="str">
        <f t="shared" si="719"/>
        <v/>
      </c>
      <c r="D3304" s="132"/>
      <c r="E3304" s="132"/>
      <c r="F3304" s="55"/>
      <c r="G3304" s="132"/>
      <c r="H3304" s="132"/>
      <c r="I3304" s="132"/>
      <c r="J3304" s="132"/>
      <c r="K3304" s="132"/>
      <c r="L3304" s="133"/>
      <c r="M3304" s="134"/>
      <c r="N3304" s="132"/>
      <c r="O3304" s="132"/>
      <c r="P3304" s="134" t="str">
        <f t="shared" si="720"/>
        <v>nepildyti</v>
      </c>
      <c r="Q3304" s="135" t="str">
        <f t="shared" si="72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28"/>
        <v>0</v>
      </c>
      <c r="BH3304" s="54">
        <f t="shared" si="721"/>
        <v>0</v>
      </c>
      <c r="BI3304" s="54">
        <f t="shared" si="716"/>
        <v>0</v>
      </c>
      <c r="BJ3304" s="54">
        <f t="shared" si="729"/>
        <v>0</v>
      </c>
      <c r="BK3304" s="54">
        <f t="shared" si="717"/>
        <v>0</v>
      </c>
      <c r="BL3304" s="54">
        <f t="shared" si="722"/>
        <v>0</v>
      </c>
      <c r="BM3304" s="54">
        <f t="shared" si="723"/>
        <v>0</v>
      </c>
      <c r="BN3304" s="54" t="str">
        <f t="shared" si="724"/>
        <v>ne</v>
      </c>
      <c r="BO3304" s="54" t="str">
        <f t="shared" si="725"/>
        <v>ne</v>
      </c>
      <c r="BP3304" s="54" t="str">
        <f t="shared" si="725"/>
        <v>ne</v>
      </c>
      <c r="BQ3304" s="54" t="str">
        <f t="shared" si="726"/>
        <v>ne</v>
      </c>
      <c r="BR3304" s="54" t="str">
        <f t="shared" si="727"/>
        <v>ne</v>
      </c>
      <c r="BS3304" s="54" t="str">
        <f t="shared" si="718"/>
        <v>ne</v>
      </c>
    </row>
    <row r="3305" spans="2:71" x14ac:dyDescent="0.2">
      <c r="B3305" s="54" t="e">
        <f>VLOOKUP(E3305,'VPS1'!$J$10:$J$29,1,FALSE)</f>
        <v>#N/A</v>
      </c>
      <c r="C3305" s="131" t="str">
        <f t="shared" si="719"/>
        <v/>
      </c>
      <c r="D3305" s="132"/>
      <c r="E3305" s="132"/>
      <c r="F3305" s="55"/>
      <c r="G3305" s="132"/>
      <c r="H3305" s="132"/>
      <c r="I3305" s="132"/>
      <c r="J3305" s="132"/>
      <c r="K3305" s="132"/>
      <c r="L3305" s="133"/>
      <c r="M3305" s="134"/>
      <c r="N3305" s="132"/>
      <c r="O3305" s="132"/>
      <c r="P3305" s="134" t="str">
        <f t="shared" si="720"/>
        <v>nepildyti</v>
      </c>
      <c r="Q3305" s="135" t="str">
        <f t="shared" si="72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28"/>
        <v>0</v>
      </c>
      <c r="BH3305" s="54">
        <f t="shared" si="721"/>
        <v>0</v>
      </c>
      <c r="BI3305" s="54">
        <f t="shared" si="716"/>
        <v>0</v>
      </c>
      <c r="BJ3305" s="54">
        <f t="shared" si="729"/>
        <v>0</v>
      </c>
      <c r="BK3305" s="54">
        <f t="shared" si="717"/>
        <v>0</v>
      </c>
      <c r="BL3305" s="54">
        <f t="shared" si="722"/>
        <v>0</v>
      </c>
      <c r="BM3305" s="54">
        <f t="shared" si="723"/>
        <v>0</v>
      </c>
      <c r="BN3305" s="54" t="str">
        <f t="shared" si="724"/>
        <v>ne</v>
      </c>
      <c r="BO3305" s="54" t="str">
        <f t="shared" si="725"/>
        <v>ne</v>
      </c>
      <c r="BP3305" s="54" t="str">
        <f t="shared" si="725"/>
        <v>ne</v>
      </c>
      <c r="BQ3305" s="54" t="str">
        <f t="shared" si="726"/>
        <v>ne</v>
      </c>
      <c r="BR3305" s="54" t="str">
        <f t="shared" si="727"/>
        <v>ne</v>
      </c>
      <c r="BS3305" s="54" t="str">
        <f t="shared" si="718"/>
        <v>ne</v>
      </c>
    </row>
    <row r="3306" spans="2:71" x14ac:dyDescent="0.2">
      <c r="B3306" s="54" t="e">
        <f>VLOOKUP(E3306,'VPS1'!$J$10:$J$29,1,FALSE)</f>
        <v>#N/A</v>
      </c>
      <c r="C3306" s="131" t="str">
        <f t="shared" si="719"/>
        <v/>
      </c>
      <c r="D3306" s="132"/>
      <c r="E3306" s="132"/>
      <c r="F3306" s="55"/>
      <c r="G3306" s="132"/>
      <c r="H3306" s="132"/>
      <c r="I3306" s="132"/>
      <c r="J3306" s="132"/>
      <c r="K3306" s="132"/>
      <c r="L3306" s="133"/>
      <c r="M3306" s="134"/>
      <c r="N3306" s="132"/>
      <c r="O3306" s="132"/>
      <c r="P3306" s="134" t="str">
        <f t="shared" si="720"/>
        <v>nepildyti</v>
      </c>
      <c r="Q3306" s="135" t="str">
        <f t="shared" si="72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28"/>
        <v>0</v>
      </c>
      <c r="BH3306" s="54">
        <f t="shared" si="721"/>
        <v>0</v>
      </c>
      <c r="BI3306" s="54">
        <f t="shared" si="716"/>
        <v>0</v>
      </c>
      <c r="BJ3306" s="54">
        <f t="shared" si="729"/>
        <v>0</v>
      </c>
      <c r="BK3306" s="54">
        <f t="shared" si="717"/>
        <v>0</v>
      </c>
      <c r="BL3306" s="54">
        <f t="shared" si="722"/>
        <v>0</v>
      </c>
      <c r="BM3306" s="54">
        <f t="shared" si="723"/>
        <v>0</v>
      </c>
      <c r="BN3306" s="54" t="str">
        <f t="shared" si="724"/>
        <v>ne</v>
      </c>
      <c r="BO3306" s="54" t="str">
        <f t="shared" si="725"/>
        <v>ne</v>
      </c>
      <c r="BP3306" s="54" t="str">
        <f t="shared" si="725"/>
        <v>ne</v>
      </c>
      <c r="BQ3306" s="54" t="str">
        <f t="shared" si="726"/>
        <v>ne</v>
      </c>
      <c r="BR3306" s="54" t="str">
        <f t="shared" si="727"/>
        <v>ne</v>
      </c>
      <c r="BS3306" s="54" t="str">
        <f t="shared" si="718"/>
        <v>ne</v>
      </c>
    </row>
    <row r="3307" spans="2:71" x14ac:dyDescent="0.2">
      <c r="B3307" s="54" t="e">
        <f>VLOOKUP(E3307,'VPS1'!$J$10:$J$29,1,FALSE)</f>
        <v>#N/A</v>
      </c>
      <c r="C3307" s="131" t="str">
        <f t="shared" si="719"/>
        <v/>
      </c>
      <c r="D3307" s="132"/>
      <c r="E3307" s="132"/>
      <c r="F3307" s="55"/>
      <c r="G3307" s="132"/>
      <c r="H3307" s="132"/>
      <c r="I3307" s="132"/>
      <c r="J3307" s="132"/>
      <c r="K3307" s="132"/>
      <c r="L3307" s="133"/>
      <c r="M3307" s="134"/>
      <c r="N3307" s="132"/>
      <c r="O3307" s="132"/>
      <c r="P3307" s="134" t="str">
        <f t="shared" si="720"/>
        <v>nepildyti</v>
      </c>
      <c r="Q3307" s="135" t="str">
        <f t="shared" si="72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28"/>
        <v>0</v>
      </c>
      <c r="BH3307" s="54">
        <f t="shared" si="721"/>
        <v>0</v>
      </c>
      <c r="BI3307" s="54">
        <f t="shared" si="716"/>
        <v>0</v>
      </c>
      <c r="BJ3307" s="54">
        <f t="shared" si="729"/>
        <v>0</v>
      </c>
      <c r="BK3307" s="54">
        <f t="shared" si="717"/>
        <v>0</v>
      </c>
      <c r="BL3307" s="54">
        <f t="shared" si="722"/>
        <v>0</v>
      </c>
      <c r="BM3307" s="54">
        <f t="shared" si="723"/>
        <v>0</v>
      </c>
      <c r="BN3307" s="54" t="str">
        <f t="shared" si="724"/>
        <v>ne</v>
      </c>
      <c r="BO3307" s="54" t="str">
        <f t="shared" si="725"/>
        <v>ne</v>
      </c>
      <c r="BP3307" s="54" t="str">
        <f t="shared" si="725"/>
        <v>ne</v>
      </c>
      <c r="BQ3307" s="54" t="str">
        <f t="shared" si="726"/>
        <v>ne</v>
      </c>
      <c r="BR3307" s="54" t="str">
        <f t="shared" si="727"/>
        <v>ne</v>
      </c>
      <c r="BS3307" s="54" t="str">
        <f t="shared" si="718"/>
        <v>ne</v>
      </c>
    </row>
    <row r="3308" spans="2:71" x14ac:dyDescent="0.2">
      <c r="B3308" s="54" t="e">
        <f>VLOOKUP(E3308,'VPS1'!$J$10:$J$29,1,FALSE)</f>
        <v>#N/A</v>
      </c>
      <c r="C3308" s="131" t="str">
        <f t="shared" si="719"/>
        <v/>
      </c>
      <c r="D3308" s="132"/>
      <c r="E3308" s="132"/>
      <c r="F3308" s="55"/>
      <c r="G3308" s="132"/>
      <c r="H3308" s="132"/>
      <c r="I3308" s="132"/>
      <c r="J3308" s="132"/>
      <c r="K3308" s="132"/>
      <c r="L3308" s="133"/>
      <c r="M3308" s="134"/>
      <c r="N3308" s="132"/>
      <c r="O3308" s="132"/>
      <c r="P3308" s="134" t="str">
        <f t="shared" si="720"/>
        <v>nepildyti</v>
      </c>
      <c r="Q3308" s="135" t="str">
        <f t="shared" si="72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28"/>
        <v>0</v>
      </c>
      <c r="BH3308" s="54">
        <f t="shared" si="721"/>
        <v>0</v>
      </c>
      <c r="BI3308" s="54">
        <f t="shared" si="716"/>
        <v>0</v>
      </c>
      <c r="BJ3308" s="54">
        <f t="shared" si="729"/>
        <v>0</v>
      </c>
      <c r="BK3308" s="54">
        <f t="shared" si="717"/>
        <v>0</v>
      </c>
      <c r="BL3308" s="54">
        <f t="shared" si="722"/>
        <v>0</v>
      </c>
      <c r="BM3308" s="54">
        <f t="shared" si="723"/>
        <v>0</v>
      </c>
      <c r="BN3308" s="54" t="str">
        <f t="shared" si="724"/>
        <v>ne</v>
      </c>
      <c r="BO3308" s="54" t="str">
        <f t="shared" si="725"/>
        <v>ne</v>
      </c>
      <c r="BP3308" s="54" t="str">
        <f t="shared" si="725"/>
        <v>ne</v>
      </c>
      <c r="BQ3308" s="54" t="str">
        <f t="shared" si="726"/>
        <v>ne</v>
      </c>
      <c r="BR3308" s="54" t="str">
        <f t="shared" si="727"/>
        <v>ne</v>
      </c>
      <c r="BS3308" s="54" t="str">
        <f t="shared" si="718"/>
        <v>ne</v>
      </c>
    </row>
    <row r="3309" spans="2:71" x14ac:dyDescent="0.2">
      <c r="B3309" s="54" t="e">
        <f>VLOOKUP(E3309,'VPS1'!$J$10:$J$29,1,FALSE)</f>
        <v>#N/A</v>
      </c>
      <c r="C3309" s="131" t="str">
        <f t="shared" si="719"/>
        <v/>
      </c>
      <c r="D3309" s="132"/>
      <c r="E3309" s="132"/>
      <c r="F3309" s="55"/>
      <c r="G3309" s="132"/>
      <c r="H3309" s="132"/>
      <c r="I3309" s="132"/>
      <c r="J3309" s="132"/>
      <c r="K3309" s="132"/>
      <c r="L3309" s="133"/>
      <c r="M3309" s="134"/>
      <c r="N3309" s="132"/>
      <c r="O3309" s="132"/>
      <c r="P3309" s="134" t="str">
        <f t="shared" si="720"/>
        <v>nepildyti</v>
      </c>
      <c r="Q3309" s="135" t="str">
        <f t="shared" si="72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28"/>
        <v>0</v>
      </c>
      <c r="BH3309" s="54">
        <f t="shared" si="721"/>
        <v>0</v>
      </c>
      <c r="BI3309" s="54">
        <f t="shared" si="716"/>
        <v>0</v>
      </c>
      <c r="BJ3309" s="54">
        <f t="shared" si="729"/>
        <v>0</v>
      </c>
      <c r="BK3309" s="54">
        <f t="shared" si="717"/>
        <v>0</v>
      </c>
      <c r="BL3309" s="54">
        <f t="shared" si="722"/>
        <v>0</v>
      </c>
      <c r="BM3309" s="54">
        <f t="shared" si="723"/>
        <v>0</v>
      </c>
      <c r="BN3309" s="54" t="str">
        <f t="shared" si="724"/>
        <v>ne</v>
      </c>
      <c r="BO3309" s="54" t="str">
        <f t="shared" si="725"/>
        <v>ne</v>
      </c>
      <c r="BP3309" s="54" t="str">
        <f t="shared" si="725"/>
        <v>ne</v>
      </c>
      <c r="BQ3309" s="54" t="str">
        <f t="shared" si="726"/>
        <v>ne</v>
      </c>
      <c r="BR3309" s="54" t="str">
        <f t="shared" si="727"/>
        <v>ne</v>
      </c>
      <c r="BS3309" s="54" t="str">
        <f t="shared" si="718"/>
        <v>ne</v>
      </c>
    </row>
    <row r="3310" spans="2:71" x14ac:dyDescent="0.2">
      <c r="B3310" s="54" t="e">
        <f>VLOOKUP(E3310,'VPS1'!$J$10:$J$29,1,FALSE)</f>
        <v>#N/A</v>
      </c>
      <c r="C3310" s="131" t="str">
        <f t="shared" si="719"/>
        <v/>
      </c>
      <c r="D3310" s="132"/>
      <c r="E3310" s="132"/>
      <c r="F3310" s="55"/>
      <c r="G3310" s="132"/>
      <c r="H3310" s="132"/>
      <c r="I3310" s="132"/>
      <c r="J3310" s="132"/>
      <c r="K3310" s="132"/>
      <c r="L3310" s="133"/>
      <c r="M3310" s="134"/>
      <c r="N3310" s="132"/>
      <c r="O3310" s="132"/>
      <c r="P3310" s="134" t="str">
        <f t="shared" si="720"/>
        <v>nepildyti</v>
      </c>
      <c r="Q3310" s="135" t="str">
        <f t="shared" si="72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28"/>
        <v>0</v>
      </c>
      <c r="BH3310" s="54">
        <f t="shared" si="721"/>
        <v>0</v>
      </c>
      <c r="BI3310" s="54">
        <f t="shared" si="716"/>
        <v>0</v>
      </c>
      <c r="BJ3310" s="54">
        <f t="shared" si="729"/>
        <v>0</v>
      </c>
      <c r="BK3310" s="54">
        <f t="shared" si="717"/>
        <v>0</v>
      </c>
      <c r="BL3310" s="54">
        <f t="shared" si="722"/>
        <v>0</v>
      </c>
      <c r="BM3310" s="54">
        <f t="shared" si="723"/>
        <v>0</v>
      </c>
      <c r="BN3310" s="54" t="str">
        <f t="shared" si="724"/>
        <v>ne</v>
      </c>
      <c r="BO3310" s="54" t="str">
        <f t="shared" si="725"/>
        <v>ne</v>
      </c>
      <c r="BP3310" s="54" t="str">
        <f t="shared" si="725"/>
        <v>ne</v>
      </c>
      <c r="BQ3310" s="54" t="str">
        <f t="shared" si="726"/>
        <v>ne</v>
      </c>
      <c r="BR3310" s="54" t="str">
        <f t="shared" si="727"/>
        <v>ne</v>
      </c>
      <c r="BS3310" s="54" t="str">
        <f t="shared" si="718"/>
        <v>ne</v>
      </c>
    </row>
    <row r="3311" spans="2:71" x14ac:dyDescent="0.2">
      <c r="B3311" s="54" t="e">
        <f>VLOOKUP(E3311,'VPS1'!$J$10:$J$29,1,FALSE)</f>
        <v>#N/A</v>
      </c>
      <c r="C3311" s="131" t="str">
        <f t="shared" si="719"/>
        <v/>
      </c>
      <c r="D3311" s="132"/>
      <c r="E3311" s="132"/>
      <c r="F3311" s="55"/>
      <c r="G3311" s="132"/>
      <c r="H3311" s="132"/>
      <c r="I3311" s="132"/>
      <c r="J3311" s="132"/>
      <c r="K3311" s="132"/>
      <c r="L3311" s="133"/>
      <c r="M3311" s="134"/>
      <c r="N3311" s="132"/>
      <c r="O3311" s="132"/>
      <c r="P3311" s="134" t="str">
        <f t="shared" si="720"/>
        <v>nepildyti</v>
      </c>
      <c r="Q3311" s="135" t="str">
        <f t="shared" si="72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28"/>
        <v>0</v>
      </c>
      <c r="BH3311" s="54">
        <f t="shared" si="721"/>
        <v>0</v>
      </c>
      <c r="BI3311" s="54">
        <f t="shared" si="716"/>
        <v>0</v>
      </c>
      <c r="BJ3311" s="54">
        <f t="shared" si="729"/>
        <v>0</v>
      </c>
      <c r="BK3311" s="54">
        <f t="shared" si="717"/>
        <v>0</v>
      </c>
      <c r="BL3311" s="54">
        <f t="shared" si="722"/>
        <v>0</v>
      </c>
      <c r="BM3311" s="54">
        <f t="shared" si="723"/>
        <v>0</v>
      </c>
      <c r="BN3311" s="54" t="str">
        <f t="shared" si="724"/>
        <v>ne</v>
      </c>
      <c r="BO3311" s="54" t="str">
        <f t="shared" si="725"/>
        <v>ne</v>
      </c>
      <c r="BP3311" s="54" t="str">
        <f t="shared" si="725"/>
        <v>ne</v>
      </c>
      <c r="BQ3311" s="54" t="str">
        <f t="shared" si="726"/>
        <v>ne</v>
      </c>
      <c r="BR3311" s="54" t="str">
        <f t="shared" si="727"/>
        <v>ne</v>
      </c>
      <c r="BS3311" s="54" t="str">
        <f t="shared" si="718"/>
        <v>ne</v>
      </c>
    </row>
    <row r="3312" spans="2:71" x14ac:dyDescent="0.2">
      <c r="B3312" s="54" t="e">
        <f>VLOOKUP(E3312,'VPS1'!$J$10:$J$29,1,FALSE)</f>
        <v>#N/A</v>
      </c>
      <c r="C3312" s="131" t="str">
        <f t="shared" si="719"/>
        <v/>
      </c>
      <c r="D3312" s="132"/>
      <c r="E3312" s="132"/>
      <c r="F3312" s="55"/>
      <c r="G3312" s="132"/>
      <c r="H3312" s="132"/>
      <c r="I3312" s="132"/>
      <c r="J3312" s="132"/>
      <c r="K3312" s="132"/>
      <c r="L3312" s="133"/>
      <c r="M3312" s="134"/>
      <c r="N3312" s="132"/>
      <c r="O3312" s="132"/>
      <c r="P3312" s="134" t="str">
        <f t="shared" si="720"/>
        <v>nepildyti</v>
      </c>
      <c r="Q3312" s="135" t="str">
        <f t="shared" si="72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28"/>
        <v>0</v>
      </c>
      <c r="BH3312" s="54">
        <f t="shared" si="721"/>
        <v>0</v>
      </c>
      <c r="BI3312" s="54">
        <f t="shared" si="716"/>
        <v>0</v>
      </c>
      <c r="BJ3312" s="54">
        <f t="shared" si="729"/>
        <v>0</v>
      </c>
      <c r="BK3312" s="54">
        <f t="shared" si="717"/>
        <v>0</v>
      </c>
      <c r="BL3312" s="54">
        <f t="shared" si="722"/>
        <v>0</v>
      </c>
      <c r="BM3312" s="54">
        <f t="shared" si="723"/>
        <v>0</v>
      </c>
      <c r="BN3312" s="54" t="str">
        <f t="shared" si="724"/>
        <v>ne</v>
      </c>
      <c r="BO3312" s="54" t="str">
        <f t="shared" si="725"/>
        <v>ne</v>
      </c>
      <c r="BP3312" s="54" t="str">
        <f t="shared" si="725"/>
        <v>ne</v>
      </c>
      <c r="BQ3312" s="54" t="str">
        <f t="shared" si="726"/>
        <v>ne</v>
      </c>
      <c r="BR3312" s="54" t="str">
        <f t="shared" si="727"/>
        <v>ne</v>
      </c>
      <c r="BS3312" s="54" t="str">
        <f t="shared" si="718"/>
        <v>ne</v>
      </c>
    </row>
    <row r="3313" spans="2:71" x14ac:dyDescent="0.2">
      <c r="B3313" s="54" t="e">
        <f>VLOOKUP(E3313,'VPS1'!$J$10:$J$29,1,FALSE)</f>
        <v>#N/A</v>
      </c>
      <c r="C3313" s="131" t="str">
        <f t="shared" si="719"/>
        <v/>
      </c>
      <c r="D3313" s="132"/>
      <c r="E3313" s="132"/>
      <c r="F3313" s="55"/>
      <c r="G3313" s="132"/>
      <c r="H3313" s="132"/>
      <c r="I3313" s="132"/>
      <c r="J3313" s="132"/>
      <c r="K3313" s="132"/>
      <c r="L3313" s="133"/>
      <c r="M3313" s="134"/>
      <c r="N3313" s="132"/>
      <c r="O3313" s="132"/>
      <c r="P3313" s="134" t="str">
        <f t="shared" si="720"/>
        <v>nepildyti</v>
      </c>
      <c r="Q3313" s="135" t="str">
        <f t="shared" si="72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28"/>
        <v>0</v>
      </c>
      <c r="BH3313" s="54">
        <f t="shared" si="721"/>
        <v>0</v>
      </c>
      <c r="BI3313" s="54">
        <f t="shared" si="716"/>
        <v>0</v>
      </c>
      <c r="BJ3313" s="54">
        <f t="shared" si="729"/>
        <v>0</v>
      </c>
      <c r="BK3313" s="54">
        <f t="shared" si="717"/>
        <v>0</v>
      </c>
      <c r="BL3313" s="54">
        <f t="shared" si="722"/>
        <v>0</v>
      </c>
      <c r="BM3313" s="54">
        <f t="shared" si="723"/>
        <v>0</v>
      </c>
      <c r="BN3313" s="54" t="str">
        <f t="shared" si="724"/>
        <v>ne</v>
      </c>
      <c r="BO3313" s="54" t="str">
        <f t="shared" si="725"/>
        <v>ne</v>
      </c>
      <c r="BP3313" s="54" t="str">
        <f t="shared" si="725"/>
        <v>ne</v>
      </c>
      <c r="BQ3313" s="54" t="str">
        <f t="shared" si="726"/>
        <v>ne</v>
      </c>
      <c r="BR3313" s="54" t="str">
        <f t="shared" si="727"/>
        <v>ne</v>
      </c>
      <c r="BS3313" s="54" t="str">
        <f t="shared" si="718"/>
        <v>ne</v>
      </c>
    </row>
    <row r="3314" spans="2:71" x14ac:dyDescent="0.2">
      <c r="B3314" s="54" t="e">
        <f>VLOOKUP(E3314,'VPS1'!$J$10:$J$29,1,FALSE)</f>
        <v>#N/A</v>
      </c>
      <c r="C3314" s="131" t="str">
        <f t="shared" si="719"/>
        <v/>
      </c>
      <c r="D3314" s="132"/>
      <c r="E3314" s="132"/>
      <c r="F3314" s="55"/>
      <c r="G3314" s="132"/>
      <c r="H3314" s="132"/>
      <c r="I3314" s="132"/>
      <c r="J3314" s="132"/>
      <c r="K3314" s="132"/>
      <c r="L3314" s="133"/>
      <c r="M3314" s="134"/>
      <c r="N3314" s="132"/>
      <c r="O3314" s="132"/>
      <c r="P3314" s="134" t="str">
        <f t="shared" si="720"/>
        <v>nepildyti</v>
      </c>
      <c r="Q3314" s="135" t="str">
        <f t="shared" si="72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28"/>
        <v>0</v>
      </c>
      <c r="BH3314" s="54">
        <f t="shared" si="721"/>
        <v>0</v>
      </c>
      <c r="BI3314" s="54">
        <f t="shared" si="716"/>
        <v>0</v>
      </c>
      <c r="BJ3314" s="54">
        <f t="shared" si="729"/>
        <v>0</v>
      </c>
      <c r="BK3314" s="54">
        <f t="shared" si="717"/>
        <v>0</v>
      </c>
      <c r="BL3314" s="54">
        <f t="shared" si="722"/>
        <v>0</v>
      </c>
      <c r="BM3314" s="54">
        <f t="shared" si="723"/>
        <v>0</v>
      </c>
      <c r="BN3314" s="54" t="str">
        <f t="shared" si="724"/>
        <v>ne</v>
      </c>
      <c r="BO3314" s="54" t="str">
        <f t="shared" si="725"/>
        <v>ne</v>
      </c>
      <c r="BP3314" s="54" t="str">
        <f t="shared" si="725"/>
        <v>ne</v>
      </c>
      <c r="BQ3314" s="54" t="str">
        <f t="shared" si="726"/>
        <v>ne</v>
      </c>
      <c r="BR3314" s="54" t="str">
        <f t="shared" si="727"/>
        <v>ne</v>
      </c>
      <c r="BS3314" s="54" t="str">
        <f t="shared" si="718"/>
        <v>ne</v>
      </c>
    </row>
    <row r="3315" spans="2:71" x14ac:dyDescent="0.2">
      <c r="B3315" s="54" t="e">
        <f>VLOOKUP(E3315,'VPS1'!$J$10:$J$29,1,FALSE)</f>
        <v>#N/A</v>
      </c>
      <c r="C3315" s="131" t="str">
        <f t="shared" si="719"/>
        <v/>
      </c>
      <c r="D3315" s="132"/>
      <c r="E3315" s="132"/>
      <c r="F3315" s="55"/>
      <c r="G3315" s="132"/>
      <c r="H3315" s="132"/>
      <c r="I3315" s="132"/>
      <c r="J3315" s="132"/>
      <c r="K3315" s="132"/>
      <c r="L3315" s="133"/>
      <c r="M3315" s="134"/>
      <c r="N3315" s="132"/>
      <c r="O3315" s="132"/>
      <c r="P3315" s="134" t="str">
        <f t="shared" si="720"/>
        <v>nepildyti</v>
      </c>
      <c r="Q3315" s="135" t="str">
        <f t="shared" si="72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28"/>
        <v>0</v>
      </c>
      <c r="BH3315" s="54">
        <f t="shared" si="721"/>
        <v>0</v>
      </c>
      <c r="BI3315" s="54">
        <f t="shared" si="716"/>
        <v>0</v>
      </c>
      <c r="BJ3315" s="54">
        <f t="shared" si="729"/>
        <v>0</v>
      </c>
      <c r="BK3315" s="54">
        <f t="shared" si="717"/>
        <v>0</v>
      </c>
      <c r="BL3315" s="54">
        <f t="shared" si="722"/>
        <v>0</v>
      </c>
      <c r="BM3315" s="54">
        <f t="shared" si="723"/>
        <v>0</v>
      </c>
      <c r="BN3315" s="54" t="str">
        <f t="shared" si="724"/>
        <v>ne</v>
      </c>
      <c r="BO3315" s="54" t="str">
        <f t="shared" si="725"/>
        <v>ne</v>
      </c>
      <c r="BP3315" s="54" t="str">
        <f t="shared" si="725"/>
        <v>ne</v>
      </c>
      <c r="BQ3315" s="54" t="str">
        <f t="shared" si="726"/>
        <v>ne</v>
      </c>
      <c r="BR3315" s="54" t="str">
        <f t="shared" si="727"/>
        <v>ne</v>
      </c>
      <c r="BS3315" s="54" t="str">
        <f t="shared" si="718"/>
        <v>ne</v>
      </c>
    </row>
    <row r="3316" spans="2:71" x14ac:dyDescent="0.2">
      <c r="B3316" s="54" t="e">
        <f>VLOOKUP(E3316,'VPS1'!$J$10:$J$29,1,FALSE)</f>
        <v>#N/A</v>
      </c>
      <c r="C3316" s="131" t="str">
        <f t="shared" si="719"/>
        <v/>
      </c>
      <c r="D3316" s="132"/>
      <c r="E3316" s="132"/>
      <c r="F3316" s="55"/>
      <c r="G3316" s="132"/>
      <c r="H3316" s="132"/>
      <c r="I3316" s="132"/>
      <c r="J3316" s="132"/>
      <c r="K3316" s="132"/>
      <c r="L3316" s="133"/>
      <c r="M3316" s="134"/>
      <c r="N3316" s="132"/>
      <c r="O3316" s="132"/>
      <c r="P3316" s="134" t="str">
        <f t="shared" si="720"/>
        <v>nepildyti</v>
      </c>
      <c r="Q3316" s="135" t="str">
        <f t="shared" si="72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28"/>
        <v>0</v>
      </c>
      <c r="BH3316" s="54">
        <f t="shared" si="721"/>
        <v>0</v>
      </c>
      <c r="BI3316" s="54">
        <f t="shared" si="716"/>
        <v>0</v>
      </c>
      <c r="BJ3316" s="54">
        <f t="shared" si="729"/>
        <v>0</v>
      </c>
      <c r="BK3316" s="54">
        <f t="shared" si="717"/>
        <v>0</v>
      </c>
      <c r="BL3316" s="54">
        <f t="shared" si="722"/>
        <v>0</v>
      </c>
      <c r="BM3316" s="54">
        <f t="shared" si="723"/>
        <v>0</v>
      </c>
      <c r="BN3316" s="54" t="str">
        <f t="shared" si="724"/>
        <v>ne</v>
      </c>
      <c r="BO3316" s="54" t="str">
        <f t="shared" si="725"/>
        <v>ne</v>
      </c>
      <c r="BP3316" s="54" t="str">
        <f t="shared" si="725"/>
        <v>ne</v>
      </c>
      <c r="BQ3316" s="54" t="str">
        <f t="shared" si="726"/>
        <v>ne</v>
      </c>
      <c r="BR3316" s="54" t="str">
        <f t="shared" si="727"/>
        <v>ne</v>
      </c>
      <c r="BS3316" s="54" t="str">
        <f t="shared" si="718"/>
        <v>ne</v>
      </c>
    </row>
    <row r="3317" spans="2:71" x14ac:dyDescent="0.2">
      <c r="B3317" s="54" t="e">
        <f>VLOOKUP(E3317,'VPS1'!$J$10:$J$29,1,FALSE)</f>
        <v>#N/A</v>
      </c>
      <c r="C3317" s="131" t="str">
        <f t="shared" si="719"/>
        <v/>
      </c>
      <c r="D3317" s="132"/>
      <c r="E3317" s="132"/>
      <c r="F3317" s="55"/>
      <c r="G3317" s="132"/>
      <c r="H3317" s="132"/>
      <c r="I3317" s="132"/>
      <c r="J3317" s="132"/>
      <c r="K3317" s="132"/>
      <c r="L3317" s="133"/>
      <c r="M3317" s="134"/>
      <c r="N3317" s="132"/>
      <c r="O3317" s="132"/>
      <c r="P3317" s="134" t="str">
        <f t="shared" si="720"/>
        <v>nepildyti</v>
      </c>
      <c r="Q3317" s="135" t="str">
        <f t="shared" si="72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28"/>
        <v>0</v>
      </c>
      <c r="BH3317" s="54">
        <f t="shared" si="721"/>
        <v>0</v>
      </c>
      <c r="BI3317" s="54">
        <f t="shared" si="716"/>
        <v>0</v>
      </c>
      <c r="BJ3317" s="54">
        <f t="shared" si="729"/>
        <v>0</v>
      </c>
      <c r="BK3317" s="54">
        <f t="shared" si="717"/>
        <v>0</v>
      </c>
      <c r="BL3317" s="54">
        <f t="shared" si="722"/>
        <v>0</v>
      </c>
      <c r="BM3317" s="54">
        <f t="shared" si="723"/>
        <v>0</v>
      </c>
      <c r="BN3317" s="54" t="str">
        <f t="shared" si="724"/>
        <v>ne</v>
      </c>
      <c r="BO3317" s="54" t="str">
        <f t="shared" si="725"/>
        <v>ne</v>
      </c>
      <c r="BP3317" s="54" t="str">
        <f t="shared" si="725"/>
        <v>ne</v>
      </c>
      <c r="BQ3317" s="54" t="str">
        <f t="shared" si="726"/>
        <v>ne</v>
      </c>
      <c r="BR3317" s="54" t="str">
        <f t="shared" si="727"/>
        <v>ne</v>
      </c>
      <c r="BS3317" s="54" t="str">
        <f t="shared" si="718"/>
        <v>ne</v>
      </c>
    </row>
    <row r="3318" spans="2:71" x14ac:dyDescent="0.2">
      <c r="B3318" s="54" t="e">
        <f>VLOOKUP(E3318,'VPS1'!$J$10:$J$29,1,FALSE)</f>
        <v>#N/A</v>
      </c>
      <c r="C3318" s="131" t="str">
        <f t="shared" si="719"/>
        <v/>
      </c>
      <c r="D3318" s="132"/>
      <c r="E3318" s="132"/>
      <c r="F3318" s="55"/>
      <c r="G3318" s="132"/>
      <c r="H3318" s="132"/>
      <c r="I3318" s="132"/>
      <c r="J3318" s="132"/>
      <c r="K3318" s="132"/>
      <c r="L3318" s="133"/>
      <c r="M3318" s="134"/>
      <c r="N3318" s="132"/>
      <c r="O3318" s="132"/>
      <c r="P3318" s="134" t="str">
        <f t="shared" si="720"/>
        <v>nepildyti</v>
      </c>
      <c r="Q3318" s="135" t="str">
        <f t="shared" si="72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28"/>
        <v>0</v>
      </c>
      <c r="BH3318" s="54">
        <f t="shared" si="721"/>
        <v>0</v>
      </c>
      <c r="BI3318" s="54">
        <f t="shared" si="716"/>
        <v>0</v>
      </c>
      <c r="BJ3318" s="54">
        <f t="shared" si="729"/>
        <v>0</v>
      </c>
      <c r="BK3318" s="54">
        <f t="shared" si="717"/>
        <v>0</v>
      </c>
      <c r="BL3318" s="54">
        <f t="shared" si="722"/>
        <v>0</v>
      </c>
      <c r="BM3318" s="54">
        <f t="shared" si="723"/>
        <v>0</v>
      </c>
      <c r="BN3318" s="54" t="str">
        <f t="shared" si="724"/>
        <v>ne</v>
      </c>
      <c r="BO3318" s="54" t="str">
        <f t="shared" si="725"/>
        <v>ne</v>
      </c>
      <c r="BP3318" s="54" t="str">
        <f t="shared" si="725"/>
        <v>ne</v>
      </c>
      <c r="BQ3318" s="54" t="str">
        <f t="shared" si="726"/>
        <v>ne</v>
      </c>
      <c r="BR3318" s="54" t="str">
        <f t="shared" si="727"/>
        <v>ne</v>
      </c>
      <c r="BS3318" s="54" t="str">
        <f t="shared" si="718"/>
        <v>ne</v>
      </c>
    </row>
    <row r="3319" spans="2:71" x14ac:dyDescent="0.2">
      <c r="B3319" s="54" t="e">
        <f>VLOOKUP(E3319,'VPS1'!$J$10:$J$29,1,FALSE)</f>
        <v>#N/A</v>
      </c>
      <c r="C3319" s="131" t="str">
        <f t="shared" si="719"/>
        <v/>
      </c>
      <c r="D3319" s="132"/>
      <c r="E3319" s="132"/>
      <c r="F3319" s="55"/>
      <c r="G3319" s="132"/>
      <c r="H3319" s="132"/>
      <c r="I3319" s="132"/>
      <c r="J3319" s="132"/>
      <c r="K3319" s="132"/>
      <c r="L3319" s="133"/>
      <c r="M3319" s="134"/>
      <c r="N3319" s="132"/>
      <c r="O3319" s="132"/>
      <c r="P3319" s="134" t="str">
        <f t="shared" si="720"/>
        <v>nepildyti</v>
      </c>
      <c r="Q3319" s="135" t="str">
        <f t="shared" si="72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28"/>
        <v>0</v>
      </c>
      <c r="BH3319" s="54">
        <f t="shared" si="721"/>
        <v>0</v>
      </c>
      <c r="BI3319" s="54">
        <f t="shared" si="716"/>
        <v>0</v>
      </c>
      <c r="BJ3319" s="54">
        <f t="shared" si="729"/>
        <v>0</v>
      </c>
      <c r="BK3319" s="54">
        <f t="shared" si="717"/>
        <v>0</v>
      </c>
      <c r="BL3319" s="54">
        <f t="shared" si="722"/>
        <v>0</v>
      </c>
      <c r="BM3319" s="54">
        <f t="shared" si="723"/>
        <v>0</v>
      </c>
      <c r="BN3319" s="54" t="str">
        <f t="shared" si="724"/>
        <v>ne</v>
      </c>
      <c r="BO3319" s="54" t="str">
        <f t="shared" si="725"/>
        <v>ne</v>
      </c>
      <c r="BP3319" s="54" t="str">
        <f t="shared" si="725"/>
        <v>ne</v>
      </c>
      <c r="BQ3319" s="54" t="str">
        <f t="shared" si="726"/>
        <v>ne</v>
      </c>
      <c r="BR3319" s="54" t="str">
        <f t="shared" si="727"/>
        <v>ne</v>
      </c>
      <c r="BS3319" s="54" t="str">
        <f t="shared" si="718"/>
        <v>ne</v>
      </c>
    </row>
    <row r="3320" spans="2:71" x14ac:dyDescent="0.2">
      <c r="B3320" s="54" t="e">
        <f>VLOOKUP(E3320,'VPS1'!$J$10:$J$29,1,FALSE)</f>
        <v>#N/A</v>
      </c>
      <c r="C3320" s="131" t="str">
        <f t="shared" si="719"/>
        <v/>
      </c>
      <c r="D3320" s="132"/>
      <c r="E3320" s="132"/>
      <c r="F3320" s="55"/>
      <c r="G3320" s="132"/>
      <c r="H3320" s="132"/>
      <c r="I3320" s="132"/>
      <c r="J3320" s="132"/>
      <c r="K3320" s="132"/>
      <c r="L3320" s="133"/>
      <c r="M3320" s="134"/>
      <c r="N3320" s="132"/>
      <c r="O3320" s="132"/>
      <c r="P3320" s="134" t="str">
        <f t="shared" si="720"/>
        <v>nepildyti</v>
      </c>
      <c r="Q3320" s="135" t="str">
        <f t="shared" si="72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28"/>
        <v>0</v>
      </c>
      <c r="BH3320" s="54">
        <f t="shared" si="721"/>
        <v>0</v>
      </c>
      <c r="BI3320" s="54">
        <f t="shared" si="716"/>
        <v>0</v>
      </c>
      <c r="BJ3320" s="54">
        <f t="shared" si="729"/>
        <v>0</v>
      </c>
      <c r="BK3320" s="54">
        <f t="shared" si="717"/>
        <v>0</v>
      </c>
      <c r="BL3320" s="54">
        <f t="shared" si="722"/>
        <v>0</v>
      </c>
      <c r="BM3320" s="54">
        <f t="shared" si="723"/>
        <v>0</v>
      </c>
      <c r="BN3320" s="54" t="str">
        <f t="shared" si="724"/>
        <v>ne</v>
      </c>
      <c r="BO3320" s="54" t="str">
        <f t="shared" si="725"/>
        <v>ne</v>
      </c>
      <c r="BP3320" s="54" t="str">
        <f t="shared" si="725"/>
        <v>ne</v>
      </c>
      <c r="BQ3320" s="54" t="str">
        <f t="shared" si="726"/>
        <v>ne</v>
      </c>
      <c r="BR3320" s="54" t="str">
        <f t="shared" si="727"/>
        <v>ne</v>
      </c>
      <c r="BS3320" s="54" t="str">
        <f t="shared" si="718"/>
        <v>ne</v>
      </c>
    </row>
    <row r="3321" spans="2:71" x14ac:dyDescent="0.2">
      <c r="B3321" s="54" t="e">
        <f>VLOOKUP(E3321,'VPS1'!$J$10:$J$29,1,FALSE)</f>
        <v>#N/A</v>
      </c>
      <c r="C3321" s="131" t="str">
        <f t="shared" si="719"/>
        <v/>
      </c>
      <c r="D3321" s="132"/>
      <c r="E3321" s="132"/>
      <c r="F3321" s="55"/>
      <c r="G3321" s="132"/>
      <c r="H3321" s="132"/>
      <c r="I3321" s="132"/>
      <c r="J3321" s="132"/>
      <c r="K3321" s="132"/>
      <c r="L3321" s="133"/>
      <c r="M3321" s="134"/>
      <c r="N3321" s="132"/>
      <c r="O3321" s="132"/>
      <c r="P3321" s="134" t="str">
        <f t="shared" si="720"/>
        <v>nepildyti</v>
      </c>
      <c r="Q3321" s="135" t="str">
        <f t="shared" si="72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28"/>
        <v>0</v>
      </c>
      <c r="BH3321" s="54">
        <f t="shared" si="721"/>
        <v>0</v>
      </c>
      <c r="BI3321" s="54">
        <f t="shared" si="716"/>
        <v>0</v>
      </c>
      <c r="BJ3321" s="54">
        <f t="shared" si="729"/>
        <v>0</v>
      </c>
      <c r="BK3321" s="54">
        <f t="shared" si="717"/>
        <v>0</v>
      </c>
      <c r="BL3321" s="54">
        <f t="shared" si="722"/>
        <v>0</v>
      </c>
      <c r="BM3321" s="54">
        <f t="shared" si="723"/>
        <v>0</v>
      </c>
      <c r="BN3321" s="54" t="str">
        <f t="shared" si="724"/>
        <v>ne</v>
      </c>
      <c r="BO3321" s="54" t="str">
        <f t="shared" si="725"/>
        <v>ne</v>
      </c>
      <c r="BP3321" s="54" t="str">
        <f t="shared" si="725"/>
        <v>ne</v>
      </c>
      <c r="BQ3321" s="54" t="str">
        <f t="shared" si="726"/>
        <v>ne</v>
      </c>
      <c r="BR3321" s="54" t="str">
        <f t="shared" si="727"/>
        <v>ne</v>
      </c>
      <c r="BS3321" s="54" t="str">
        <f t="shared" si="718"/>
        <v>ne</v>
      </c>
    </row>
    <row r="3322" spans="2:71" x14ac:dyDescent="0.2">
      <c r="B3322" s="54" t="e">
        <f>VLOOKUP(E3322,'VPS1'!$J$10:$J$29,1,FALSE)</f>
        <v>#N/A</v>
      </c>
      <c r="C3322" s="131" t="str">
        <f t="shared" si="719"/>
        <v/>
      </c>
      <c r="D3322" s="132"/>
      <c r="E3322" s="132"/>
      <c r="F3322" s="55"/>
      <c r="G3322" s="132"/>
      <c r="H3322" s="132"/>
      <c r="I3322" s="132"/>
      <c r="J3322" s="132"/>
      <c r="K3322" s="132"/>
      <c r="L3322" s="133"/>
      <c r="M3322" s="134"/>
      <c r="N3322" s="132"/>
      <c r="O3322" s="132"/>
      <c r="P3322" s="134" t="str">
        <f t="shared" si="720"/>
        <v>nepildyti</v>
      </c>
      <c r="Q3322" s="135" t="str">
        <f t="shared" si="72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28"/>
        <v>0</v>
      </c>
      <c r="BH3322" s="54">
        <f t="shared" si="721"/>
        <v>0</v>
      </c>
      <c r="BI3322" s="54">
        <f t="shared" si="716"/>
        <v>0</v>
      </c>
      <c r="BJ3322" s="54">
        <f t="shared" si="729"/>
        <v>0</v>
      </c>
      <c r="BK3322" s="54">
        <f t="shared" si="717"/>
        <v>0</v>
      </c>
      <c r="BL3322" s="54">
        <f t="shared" si="722"/>
        <v>0</v>
      </c>
      <c r="BM3322" s="54">
        <f t="shared" si="723"/>
        <v>0</v>
      </c>
      <c r="BN3322" s="54" t="str">
        <f t="shared" si="724"/>
        <v>ne</v>
      </c>
      <c r="BO3322" s="54" t="str">
        <f t="shared" si="725"/>
        <v>ne</v>
      </c>
      <c r="BP3322" s="54" t="str">
        <f t="shared" si="725"/>
        <v>ne</v>
      </c>
      <c r="BQ3322" s="54" t="str">
        <f t="shared" si="726"/>
        <v>ne</v>
      </c>
      <c r="BR3322" s="54" t="str">
        <f t="shared" si="727"/>
        <v>ne</v>
      </c>
      <c r="BS3322" s="54" t="str">
        <f t="shared" si="718"/>
        <v>ne</v>
      </c>
    </row>
    <row r="3323" spans="2:71" x14ac:dyDescent="0.2">
      <c r="B3323" s="54" t="e">
        <f>VLOOKUP(E3323,'VPS1'!$J$10:$J$29,1,FALSE)</f>
        <v>#N/A</v>
      </c>
      <c r="C3323" s="131" t="str">
        <f t="shared" si="719"/>
        <v/>
      </c>
      <c r="D3323" s="132"/>
      <c r="E3323" s="132"/>
      <c r="F3323" s="55"/>
      <c r="G3323" s="132"/>
      <c r="H3323" s="132"/>
      <c r="I3323" s="132"/>
      <c r="J3323" s="132"/>
      <c r="K3323" s="132"/>
      <c r="L3323" s="133"/>
      <c r="M3323" s="134"/>
      <c r="N3323" s="132"/>
      <c r="O3323" s="132"/>
      <c r="P3323" s="134" t="str">
        <f t="shared" si="720"/>
        <v>nepildyti</v>
      </c>
      <c r="Q3323" s="135" t="str">
        <f t="shared" si="72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28"/>
        <v>0</v>
      </c>
      <c r="BH3323" s="54">
        <f t="shared" si="721"/>
        <v>0</v>
      </c>
      <c r="BI3323" s="54">
        <f t="shared" si="716"/>
        <v>0</v>
      </c>
      <c r="BJ3323" s="54">
        <f t="shared" si="729"/>
        <v>0</v>
      </c>
      <c r="BK3323" s="54">
        <f t="shared" si="717"/>
        <v>0</v>
      </c>
      <c r="BL3323" s="54">
        <f t="shared" si="722"/>
        <v>0</v>
      </c>
      <c r="BM3323" s="54">
        <f t="shared" si="723"/>
        <v>0</v>
      </c>
      <c r="BN3323" s="54" t="str">
        <f t="shared" si="724"/>
        <v>ne</v>
      </c>
      <c r="BO3323" s="54" t="str">
        <f t="shared" si="725"/>
        <v>ne</v>
      </c>
      <c r="BP3323" s="54" t="str">
        <f t="shared" si="725"/>
        <v>ne</v>
      </c>
      <c r="BQ3323" s="54" t="str">
        <f t="shared" si="726"/>
        <v>ne</v>
      </c>
      <c r="BR3323" s="54" t="str">
        <f t="shared" si="727"/>
        <v>ne</v>
      </c>
      <c r="BS3323" s="54" t="str">
        <f t="shared" si="718"/>
        <v>ne</v>
      </c>
    </row>
    <row r="3324" spans="2:71" x14ac:dyDescent="0.2">
      <c r="B3324" s="54" t="e">
        <f>VLOOKUP(E3324,'VPS1'!$J$10:$J$29,1,FALSE)</f>
        <v>#N/A</v>
      </c>
      <c r="C3324" s="131" t="str">
        <f t="shared" si="719"/>
        <v/>
      </c>
      <c r="D3324" s="132"/>
      <c r="E3324" s="132"/>
      <c r="F3324" s="55"/>
      <c r="G3324" s="132"/>
      <c r="H3324" s="132"/>
      <c r="I3324" s="132"/>
      <c r="J3324" s="132"/>
      <c r="K3324" s="132"/>
      <c r="L3324" s="133"/>
      <c r="M3324" s="134"/>
      <c r="N3324" s="132"/>
      <c r="O3324" s="132"/>
      <c r="P3324" s="134" t="str">
        <f t="shared" si="720"/>
        <v>nepildyti</v>
      </c>
      <c r="Q3324" s="135" t="str">
        <f t="shared" si="72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28"/>
        <v>0</v>
      </c>
      <c r="BH3324" s="54">
        <f t="shared" si="721"/>
        <v>0</v>
      </c>
      <c r="BI3324" s="54">
        <f t="shared" si="716"/>
        <v>0</v>
      </c>
      <c r="BJ3324" s="54">
        <f t="shared" si="729"/>
        <v>0</v>
      </c>
      <c r="BK3324" s="54">
        <f t="shared" si="717"/>
        <v>0</v>
      </c>
      <c r="BL3324" s="54">
        <f t="shared" si="722"/>
        <v>0</v>
      </c>
      <c r="BM3324" s="54">
        <f t="shared" si="723"/>
        <v>0</v>
      </c>
      <c r="BN3324" s="54" t="str">
        <f t="shared" si="724"/>
        <v>ne</v>
      </c>
      <c r="BO3324" s="54" t="str">
        <f t="shared" si="725"/>
        <v>ne</v>
      </c>
      <c r="BP3324" s="54" t="str">
        <f t="shared" si="725"/>
        <v>ne</v>
      </c>
      <c r="BQ3324" s="54" t="str">
        <f t="shared" si="726"/>
        <v>ne</v>
      </c>
      <c r="BR3324" s="54" t="str">
        <f t="shared" si="727"/>
        <v>ne</v>
      </c>
      <c r="BS3324" s="54" t="str">
        <f t="shared" si="718"/>
        <v>ne</v>
      </c>
    </row>
    <row r="3325" spans="2:71" x14ac:dyDescent="0.2">
      <c r="B3325" s="54" t="e">
        <f>VLOOKUP(E3325,'VPS1'!$J$10:$J$29,1,FALSE)</f>
        <v>#N/A</v>
      </c>
      <c r="C3325" s="131" t="str">
        <f t="shared" si="719"/>
        <v/>
      </c>
      <c r="D3325" s="132"/>
      <c r="E3325" s="132"/>
      <c r="F3325" s="55"/>
      <c r="G3325" s="132"/>
      <c r="H3325" s="132"/>
      <c r="I3325" s="132"/>
      <c r="J3325" s="132"/>
      <c r="K3325" s="132"/>
      <c r="L3325" s="133"/>
      <c r="M3325" s="134"/>
      <c r="N3325" s="132"/>
      <c r="O3325" s="132"/>
      <c r="P3325" s="134" t="str">
        <f t="shared" si="720"/>
        <v>nepildyti</v>
      </c>
      <c r="Q3325" s="135" t="str">
        <f t="shared" si="72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28"/>
        <v>0</v>
      </c>
      <c r="BH3325" s="54">
        <f t="shared" si="721"/>
        <v>0</v>
      </c>
      <c r="BI3325" s="54">
        <f t="shared" si="716"/>
        <v>0</v>
      </c>
      <c r="BJ3325" s="54">
        <f t="shared" si="729"/>
        <v>0</v>
      </c>
      <c r="BK3325" s="54">
        <f t="shared" si="717"/>
        <v>0</v>
      </c>
      <c r="BL3325" s="54">
        <f t="shared" si="722"/>
        <v>0</v>
      </c>
      <c r="BM3325" s="54">
        <f t="shared" si="723"/>
        <v>0</v>
      </c>
      <c r="BN3325" s="54" t="str">
        <f t="shared" si="724"/>
        <v>ne</v>
      </c>
      <c r="BO3325" s="54" t="str">
        <f t="shared" si="725"/>
        <v>ne</v>
      </c>
      <c r="BP3325" s="54" t="str">
        <f t="shared" si="725"/>
        <v>ne</v>
      </c>
      <c r="BQ3325" s="54" t="str">
        <f t="shared" si="726"/>
        <v>ne</v>
      </c>
      <c r="BR3325" s="54" t="str">
        <f t="shared" si="727"/>
        <v>ne</v>
      </c>
      <c r="BS3325" s="54" t="str">
        <f t="shared" si="718"/>
        <v>ne</v>
      </c>
    </row>
    <row r="3326" spans="2:71" x14ac:dyDescent="0.2">
      <c r="B3326" s="54" t="e">
        <f>VLOOKUP(E3326,'VPS1'!$J$10:$J$29,1,FALSE)</f>
        <v>#N/A</v>
      </c>
      <c r="C3326" s="131" t="str">
        <f t="shared" si="719"/>
        <v/>
      </c>
      <c r="D3326" s="132"/>
      <c r="E3326" s="132"/>
      <c r="F3326" s="55"/>
      <c r="G3326" s="132"/>
      <c r="H3326" s="132"/>
      <c r="I3326" s="132"/>
      <c r="J3326" s="132"/>
      <c r="K3326" s="132"/>
      <c r="L3326" s="133"/>
      <c r="M3326" s="134"/>
      <c r="N3326" s="132"/>
      <c r="O3326" s="132"/>
      <c r="P3326" s="134" t="str">
        <f t="shared" si="720"/>
        <v>nepildyti</v>
      </c>
      <c r="Q3326" s="135" t="str">
        <f t="shared" si="72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28"/>
        <v>0</v>
      </c>
      <c r="BH3326" s="54">
        <f t="shared" si="721"/>
        <v>0</v>
      </c>
      <c r="BI3326" s="54">
        <f t="shared" si="716"/>
        <v>0</v>
      </c>
      <c r="BJ3326" s="54">
        <f t="shared" si="729"/>
        <v>0</v>
      </c>
      <c r="BK3326" s="54">
        <f t="shared" si="717"/>
        <v>0</v>
      </c>
      <c r="BL3326" s="54">
        <f t="shared" si="722"/>
        <v>0</v>
      </c>
      <c r="BM3326" s="54">
        <f t="shared" si="723"/>
        <v>0</v>
      </c>
      <c r="BN3326" s="54" t="str">
        <f t="shared" si="724"/>
        <v>ne</v>
      </c>
      <c r="BO3326" s="54" t="str">
        <f t="shared" si="725"/>
        <v>ne</v>
      </c>
      <c r="BP3326" s="54" t="str">
        <f t="shared" si="725"/>
        <v>ne</v>
      </c>
      <c r="BQ3326" s="54" t="str">
        <f t="shared" si="726"/>
        <v>ne</v>
      </c>
      <c r="BR3326" s="54" t="str">
        <f t="shared" si="727"/>
        <v>ne</v>
      </c>
      <c r="BS3326" s="54" t="str">
        <f t="shared" si="718"/>
        <v>ne</v>
      </c>
    </row>
    <row r="3327" spans="2:71" x14ac:dyDescent="0.2">
      <c r="B3327" s="54" t="e">
        <f>VLOOKUP(E3327,'VPS1'!$J$10:$J$29,1,FALSE)</f>
        <v>#N/A</v>
      </c>
      <c r="C3327" s="131" t="str">
        <f t="shared" si="719"/>
        <v/>
      </c>
      <c r="D3327" s="132"/>
      <c r="E3327" s="132"/>
      <c r="F3327" s="55"/>
      <c r="G3327" s="132"/>
      <c r="H3327" s="132"/>
      <c r="I3327" s="132"/>
      <c r="J3327" s="132"/>
      <c r="K3327" s="132"/>
      <c r="L3327" s="133"/>
      <c r="M3327" s="134"/>
      <c r="N3327" s="132"/>
      <c r="O3327" s="132"/>
      <c r="P3327" s="134" t="str">
        <f t="shared" si="720"/>
        <v>nepildyti</v>
      </c>
      <c r="Q3327" s="135" t="str">
        <f t="shared" si="72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28"/>
        <v>0</v>
      </c>
      <c r="BH3327" s="54">
        <f t="shared" si="721"/>
        <v>0</v>
      </c>
      <c r="BI3327" s="54">
        <f t="shared" si="716"/>
        <v>0</v>
      </c>
      <c r="BJ3327" s="54">
        <f t="shared" si="729"/>
        <v>0</v>
      </c>
      <c r="BK3327" s="54">
        <f t="shared" si="717"/>
        <v>0</v>
      </c>
      <c r="BL3327" s="54">
        <f t="shared" si="722"/>
        <v>0</v>
      </c>
      <c r="BM3327" s="54">
        <f t="shared" si="723"/>
        <v>0</v>
      </c>
      <c r="BN3327" s="54" t="str">
        <f t="shared" si="724"/>
        <v>ne</v>
      </c>
      <c r="BO3327" s="54" t="str">
        <f t="shared" si="725"/>
        <v>ne</v>
      </c>
      <c r="BP3327" s="54" t="str">
        <f t="shared" si="725"/>
        <v>ne</v>
      </c>
      <c r="BQ3327" s="54" t="str">
        <f t="shared" si="726"/>
        <v>ne</v>
      </c>
      <c r="BR3327" s="54" t="str">
        <f t="shared" si="727"/>
        <v>ne</v>
      </c>
      <c r="BS3327" s="54" t="str">
        <f t="shared" si="718"/>
        <v>ne</v>
      </c>
    </row>
    <row r="3328" spans="2:71" x14ac:dyDescent="0.2">
      <c r="B3328" s="54" t="e">
        <f>VLOOKUP(E3328,'VPS1'!$J$10:$J$29,1,FALSE)</f>
        <v>#N/A</v>
      </c>
      <c r="C3328" s="131" t="str">
        <f t="shared" si="719"/>
        <v/>
      </c>
      <c r="D3328" s="132"/>
      <c r="E3328" s="132"/>
      <c r="F3328" s="55"/>
      <c r="G3328" s="132"/>
      <c r="H3328" s="132"/>
      <c r="I3328" s="132"/>
      <c r="J3328" s="132"/>
      <c r="K3328" s="132"/>
      <c r="L3328" s="133"/>
      <c r="M3328" s="134"/>
      <c r="N3328" s="132"/>
      <c r="O3328" s="132"/>
      <c r="P3328" s="134" t="str">
        <f t="shared" si="720"/>
        <v>nepildyti</v>
      </c>
      <c r="Q3328" s="135" t="str">
        <f t="shared" si="72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28"/>
        <v>0</v>
      </c>
      <c r="BH3328" s="54">
        <f t="shared" si="721"/>
        <v>0</v>
      </c>
      <c r="BI3328" s="54">
        <f t="shared" si="716"/>
        <v>0</v>
      </c>
      <c r="BJ3328" s="54">
        <f t="shared" si="729"/>
        <v>0</v>
      </c>
      <c r="BK3328" s="54">
        <f t="shared" si="717"/>
        <v>0</v>
      </c>
      <c r="BL3328" s="54">
        <f t="shared" si="722"/>
        <v>0</v>
      </c>
      <c r="BM3328" s="54">
        <f t="shared" si="723"/>
        <v>0</v>
      </c>
      <c r="BN3328" s="54" t="str">
        <f t="shared" si="724"/>
        <v>ne</v>
      </c>
      <c r="BO3328" s="54" t="str">
        <f t="shared" si="725"/>
        <v>ne</v>
      </c>
      <c r="BP3328" s="54" t="str">
        <f t="shared" si="725"/>
        <v>ne</v>
      </c>
      <c r="BQ3328" s="54" t="str">
        <f t="shared" si="726"/>
        <v>ne</v>
      </c>
      <c r="BR3328" s="54" t="str">
        <f t="shared" si="727"/>
        <v>ne</v>
      </c>
      <c r="BS3328" s="54" t="str">
        <f t="shared" si="718"/>
        <v>ne</v>
      </c>
    </row>
    <row r="3329" spans="2:71" x14ac:dyDescent="0.2">
      <c r="B3329" s="54" t="e">
        <f>VLOOKUP(E3329,'VPS1'!$J$10:$J$29,1,FALSE)</f>
        <v>#N/A</v>
      </c>
      <c r="C3329" s="131" t="str">
        <f t="shared" si="719"/>
        <v/>
      </c>
      <c r="D3329" s="132"/>
      <c r="E3329" s="132"/>
      <c r="F3329" s="55"/>
      <c r="G3329" s="132"/>
      <c r="H3329" s="132"/>
      <c r="I3329" s="132"/>
      <c r="J3329" s="132"/>
      <c r="K3329" s="132"/>
      <c r="L3329" s="133"/>
      <c r="M3329" s="134"/>
      <c r="N3329" s="132"/>
      <c r="O3329" s="132"/>
      <c r="P3329" s="134" t="str">
        <f t="shared" si="720"/>
        <v>nepildyti</v>
      </c>
      <c r="Q3329" s="135" t="str">
        <f t="shared" si="72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28"/>
        <v>0</v>
      </c>
      <c r="BH3329" s="54">
        <f t="shared" si="721"/>
        <v>0</v>
      </c>
      <c r="BI3329" s="54">
        <f t="shared" si="716"/>
        <v>0</v>
      </c>
      <c r="BJ3329" s="54">
        <f t="shared" si="729"/>
        <v>0</v>
      </c>
      <c r="BK3329" s="54">
        <f t="shared" si="717"/>
        <v>0</v>
      </c>
      <c r="BL3329" s="54">
        <f t="shared" si="722"/>
        <v>0</v>
      </c>
      <c r="BM3329" s="54">
        <f t="shared" si="723"/>
        <v>0</v>
      </c>
      <c r="BN3329" s="54" t="str">
        <f t="shared" si="724"/>
        <v>ne</v>
      </c>
      <c r="BO3329" s="54" t="str">
        <f t="shared" si="725"/>
        <v>ne</v>
      </c>
      <c r="BP3329" s="54" t="str">
        <f t="shared" si="725"/>
        <v>ne</v>
      </c>
      <c r="BQ3329" s="54" t="str">
        <f t="shared" si="726"/>
        <v>ne</v>
      </c>
      <c r="BR3329" s="54" t="str">
        <f t="shared" si="727"/>
        <v>ne</v>
      </c>
      <c r="BS3329" s="54" t="str">
        <f t="shared" si="718"/>
        <v>ne</v>
      </c>
    </row>
    <row r="3330" spans="2:71" x14ac:dyDescent="0.2">
      <c r="B3330" s="54" t="e">
        <f>VLOOKUP(E3330,'VPS1'!$J$10:$J$29,1,FALSE)</f>
        <v>#N/A</v>
      </c>
      <c r="C3330" s="131" t="str">
        <f t="shared" si="719"/>
        <v/>
      </c>
      <c r="D3330" s="132"/>
      <c r="E3330" s="132"/>
      <c r="F3330" s="55"/>
      <c r="G3330" s="132"/>
      <c r="H3330" s="132"/>
      <c r="I3330" s="132"/>
      <c r="J3330" s="132"/>
      <c r="K3330" s="132"/>
      <c r="L3330" s="133"/>
      <c r="M3330" s="134"/>
      <c r="N3330" s="132"/>
      <c r="O3330" s="132"/>
      <c r="P3330" s="134" t="str">
        <f t="shared" si="720"/>
        <v>nepildyti</v>
      </c>
      <c r="Q3330" s="135" t="str">
        <f t="shared" si="72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28"/>
        <v>0</v>
      </c>
      <c r="BH3330" s="54">
        <f t="shared" si="721"/>
        <v>0</v>
      </c>
      <c r="BI3330" s="54">
        <f t="shared" si="716"/>
        <v>0</v>
      </c>
      <c r="BJ3330" s="54">
        <f t="shared" si="729"/>
        <v>0</v>
      </c>
      <c r="BK3330" s="54">
        <f t="shared" si="717"/>
        <v>0</v>
      </c>
      <c r="BL3330" s="54">
        <f t="shared" si="722"/>
        <v>0</v>
      </c>
      <c r="BM3330" s="54">
        <f t="shared" si="723"/>
        <v>0</v>
      </c>
      <c r="BN3330" s="54" t="str">
        <f t="shared" si="724"/>
        <v>ne</v>
      </c>
      <c r="BO3330" s="54" t="str">
        <f t="shared" si="725"/>
        <v>ne</v>
      </c>
      <c r="BP3330" s="54" t="str">
        <f t="shared" si="725"/>
        <v>ne</v>
      </c>
      <c r="BQ3330" s="54" t="str">
        <f t="shared" si="726"/>
        <v>ne</v>
      </c>
      <c r="BR3330" s="54" t="str">
        <f t="shared" si="727"/>
        <v>ne</v>
      </c>
      <c r="BS3330" s="54" t="str">
        <f t="shared" si="718"/>
        <v>ne</v>
      </c>
    </row>
    <row r="3331" spans="2:71" x14ac:dyDescent="0.2">
      <c r="B3331" s="54" t="e">
        <f>VLOOKUP(E3331,'VPS1'!$J$10:$J$29,1,FALSE)</f>
        <v>#N/A</v>
      </c>
      <c r="C3331" s="131" t="str">
        <f t="shared" si="719"/>
        <v/>
      </c>
      <c r="D3331" s="132"/>
      <c r="E3331" s="132"/>
      <c r="F3331" s="55"/>
      <c r="G3331" s="132"/>
      <c r="H3331" s="132"/>
      <c r="I3331" s="132"/>
      <c r="J3331" s="132"/>
      <c r="K3331" s="132"/>
      <c r="L3331" s="133"/>
      <c r="M3331" s="134"/>
      <c r="N3331" s="132"/>
      <c r="O3331" s="132"/>
      <c r="P3331" s="134" t="str">
        <f t="shared" si="720"/>
        <v>nepildyti</v>
      </c>
      <c r="Q3331" s="135" t="str">
        <f t="shared" si="72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28"/>
        <v>0</v>
      </c>
      <c r="BH3331" s="54">
        <f t="shared" si="721"/>
        <v>0</v>
      </c>
      <c r="BI3331" s="54">
        <f t="shared" si="716"/>
        <v>0</v>
      </c>
      <c r="BJ3331" s="54">
        <f t="shared" si="729"/>
        <v>0</v>
      </c>
      <c r="BK3331" s="54">
        <f t="shared" si="717"/>
        <v>0</v>
      </c>
      <c r="BL3331" s="54">
        <f t="shared" si="722"/>
        <v>0</v>
      </c>
      <c r="BM3331" s="54">
        <f t="shared" si="723"/>
        <v>0</v>
      </c>
      <c r="BN3331" s="54" t="str">
        <f t="shared" si="724"/>
        <v>ne</v>
      </c>
      <c r="BO3331" s="54" t="str">
        <f t="shared" si="725"/>
        <v>ne</v>
      </c>
      <c r="BP3331" s="54" t="str">
        <f t="shared" si="725"/>
        <v>ne</v>
      </c>
      <c r="BQ3331" s="54" t="str">
        <f t="shared" si="726"/>
        <v>ne</v>
      </c>
      <c r="BR3331" s="54" t="str">
        <f t="shared" si="727"/>
        <v>ne</v>
      </c>
      <c r="BS3331" s="54" t="str">
        <f t="shared" si="718"/>
        <v>ne</v>
      </c>
    </row>
    <row r="3332" spans="2:71" x14ac:dyDescent="0.2">
      <c r="B3332" s="54" t="e">
        <f>VLOOKUP(E3332,'VPS1'!$J$10:$J$29,1,FALSE)</f>
        <v>#N/A</v>
      </c>
      <c r="C3332" s="131" t="str">
        <f t="shared" si="719"/>
        <v/>
      </c>
      <c r="D3332" s="132"/>
      <c r="E3332" s="132"/>
      <c r="F3332" s="55"/>
      <c r="G3332" s="132"/>
      <c r="H3332" s="132"/>
      <c r="I3332" s="132"/>
      <c r="J3332" s="132"/>
      <c r="K3332" s="132"/>
      <c r="L3332" s="133"/>
      <c r="M3332" s="134"/>
      <c r="N3332" s="132"/>
      <c r="O3332" s="132"/>
      <c r="P3332" s="134" t="str">
        <f t="shared" si="720"/>
        <v>nepildyti</v>
      </c>
      <c r="Q3332" s="135" t="str">
        <f t="shared" si="72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28"/>
        <v>0</v>
      </c>
      <c r="BH3332" s="54">
        <f t="shared" si="721"/>
        <v>0</v>
      </c>
      <c r="BI3332" s="54">
        <f t="shared" si="716"/>
        <v>0</v>
      </c>
      <c r="BJ3332" s="54">
        <f t="shared" si="729"/>
        <v>0</v>
      </c>
      <c r="BK3332" s="54">
        <f t="shared" si="717"/>
        <v>0</v>
      </c>
      <c r="BL3332" s="54">
        <f t="shared" si="722"/>
        <v>0</v>
      </c>
      <c r="BM3332" s="54">
        <f t="shared" si="723"/>
        <v>0</v>
      </c>
      <c r="BN3332" s="54" t="str">
        <f t="shared" si="724"/>
        <v>ne</v>
      </c>
      <c r="BO3332" s="54" t="str">
        <f t="shared" si="725"/>
        <v>ne</v>
      </c>
      <c r="BP3332" s="54" t="str">
        <f t="shared" si="725"/>
        <v>ne</v>
      </c>
      <c r="BQ3332" s="54" t="str">
        <f t="shared" si="726"/>
        <v>ne</v>
      </c>
      <c r="BR3332" s="54" t="str">
        <f t="shared" si="727"/>
        <v>ne</v>
      </c>
      <c r="BS3332" s="54" t="str">
        <f t="shared" si="718"/>
        <v>ne</v>
      </c>
    </row>
    <row r="3333" spans="2:71" x14ac:dyDescent="0.2">
      <c r="B3333" s="54" t="e">
        <f>VLOOKUP(E3333,'VPS1'!$J$10:$J$29,1,FALSE)</f>
        <v>#N/A</v>
      </c>
      <c r="C3333" s="131" t="str">
        <f t="shared" si="719"/>
        <v/>
      </c>
      <c r="D3333" s="132"/>
      <c r="E3333" s="132"/>
      <c r="F3333" s="55"/>
      <c r="G3333" s="132"/>
      <c r="H3333" s="132"/>
      <c r="I3333" s="132"/>
      <c r="J3333" s="132"/>
      <c r="K3333" s="132"/>
      <c r="L3333" s="133"/>
      <c r="M3333" s="134"/>
      <c r="N3333" s="132"/>
      <c r="O3333" s="132"/>
      <c r="P3333" s="134" t="str">
        <f t="shared" si="720"/>
        <v>nepildyti</v>
      </c>
      <c r="Q3333" s="135" t="str">
        <f t="shared" si="72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28"/>
        <v>0</v>
      </c>
      <c r="BH3333" s="54">
        <f t="shared" si="721"/>
        <v>0</v>
      </c>
      <c r="BI3333" s="54">
        <f t="shared" si="716"/>
        <v>0</v>
      </c>
      <c r="BJ3333" s="54">
        <f t="shared" si="729"/>
        <v>0</v>
      </c>
      <c r="BK3333" s="54">
        <f t="shared" si="717"/>
        <v>0</v>
      </c>
      <c r="BL3333" s="54">
        <f t="shared" si="722"/>
        <v>0</v>
      </c>
      <c r="BM3333" s="54">
        <f t="shared" si="723"/>
        <v>0</v>
      </c>
      <c r="BN3333" s="54" t="str">
        <f t="shared" si="724"/>
        <v>ne</v>
      </c>
      <c r="BO3333" s="54" t="str">
        <f t="shared" si="725"/>
        <v>ne</v>
      </c>
      <c r="BP3333" s="54" t="str">
        <f t="shared" si="725"/>
        <v>ne</v>
      </c>
      <c r="BQ3333" s="54" t="str">
        <f t="shared" si="726"/>
        <v>ne</v>
      </c>
      <c r="BR3333" s="54" t="str">
        <f t="shared" si="727"/>
        <v>ne</v>
      </c>
      <c r="BS3333" s="54" t="str">
        <f t="shared" si="718"/>
        <v>ne</v>
      </c>
    </row>
    <row r="3334" spans="2:71" x14ac:dyDescent="0.2">
      <c r="B3334" s="54" t="e">
        <f>VLOOKUP(E3334,'VPS1'!$J$10:$J$29,1,FALSE)</f>
        <v>#N/A</v>
      </c>
      <c r="C3334" s="131" t="str">
        <f t="shared" si="719"/>
        <v/>
      </c>
      <c r="D3334" s="132"/>
      <c r="E3334" s="132"/>
      <c r="F3334" s="55"/>
      <c r="G3334" s="132"/>
      <c r="H3334" s="132"/>
      <c r="I3334" s="132"/>
      <c r="J3334" s="132"/>
      <c r="K3334" s="132"/>
      <c r="L3334" s="133"/>
      <c r="M3334" s="134"/>
      <c r="N3334" s="132"/>
      <c r="O3334" s="132"/>
      <c r="P3334" s="134" t="str">
        <f t="shared" si="720"/>
        <v>nepildyti</v>
      </c>
      <c r="Q3334" s="135" t="str">
        <f t="shared" si="72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28"/>
        <v>0</v>
      </c>
      <c r="BH3334" s="54">
        <f t="shared" si="721"/>
        <v>0</v>
      </c>
      <c r="BI3334" s="54">
        <f t="shared" si="716"/>
        <v>0</v>
      </c>
      <c r="BJ3334" s="54">
        <f t="shared" si="729"/>
        <v>0</v>
      </c>
      <c r="BK3334" s="54">
        <f t="shared" si="717"/>
        <v>0</v>
      </c>
      <c r="BL3334" s="54">
        <f t="shared" si="722"/>
        <v>0</v>
      </c>
      <c r="BM3334" s="54">
        <f t="shared" si="723"/>
        <v>0</v>
      </c>
      <c r="BN3334" s="54" t="str">
        <f t="shared" si="724"/>
        <v>ne</v>
      </c>
      <c r="BO3334" s="54" t="str">
        <f t="shared" si="725"/>
        <v>ne</v>
      </c>
      <c r="BP3334" s="54" t="str">
        <f t="shared" si="725"/>
        <v>ne</v>
      </c>
      <c r="BQ3334" s="54" t="str">
        <f t="shared" si="726"/>
        <v>ne</v>
      </c>
      <c r="BR3334" s="54" t="str">
        <f t="shared" si="727"/>
        <v>ne</v>
      </c>
      <c r="BS3334" s="54" t="str">
        <f t="shared" si="718"/>
        <v>ne</v>
      </c>
    </row>
    <row r="3335" spans="2:71" x14ac:dyDescent="0.2">
      <c r="B3335" s="54" t="e">
        <f>VLOOKUP(E3335,'VPS1'!$J$10:$J$29,1,FALSE)</f>
        <v>#N/A</v>
      </c>
      <c r="C3335" s="131" t="str">
        <f t="shared" si="719"/>
        <v/>
      </c>
      <c r="D3335" s="132"/>
      <c r="E3335" s="132"/>
      <c r="F3335" s="55"/>
      <c r="G3335" s="132"/>
      <c r="H3335" s="132"/>
      <c r="I3335" s="132"/>
      <c r="J3335" s="132"/>
      <c r="K3335" s="132"/>
      <c r="L3335" s="133"/>
      <c r="M3335" s="134"/>
      <c r="N3335" s="132"/>
      <c r="O3335" s="132"/>
      <c r="P3335" s="134" t="str">
        <f t="shared" si="720"/>
        <v>nepildyti</v>
      </c>
      <c r="Q3335" s="135" t="str">
        <f t="shared" si="720"/>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28"/>
        <v>0</v>
      </c>
      <c r="BH3335" s="54">
        <f t="shared" si="721"/>
        <v>0</v>
      </c>
      <c r="BI3335" s="54">
        <f t="shared" si="716"/>
        <v>0</v>
      </c>
      <c r="BJ3335" s="54">
        <f t="shared" si="729"/>
        <v>0</v>
      </c>
      <c r="BK3335" s="54">
        <f t="shared" si="717"/>
        <v>0</v>
      </c>
      <c r="BL3335" s="54">
        <f t="shared" si="722"/>
        <v>0</v>
      </c>
      <c r="BM3335" s="54">
        <f t="shared" si="723"/>
        <v>0</v>
      </c>
      <c r="BN3335" s="54" t="str">
        <f t="shared" si="724"/>
        <v>ne</v>
      </c>
      <c r="BO3335" s="54" t="str">
        <f t="shared" si="725"/>
        <v>ne</v>
      </c>
      <c r="BP3335" s="54" t="str">
        <f t="shared" si="725"/>
        <v>ne</v>
      </c>
      <c r="BQ3335" s="54" t="str">
        <f t="shared" si="726"/>
        <v>ne</v>
      </c>
      <c r="BR3335" s="54" t="str">
        <f t="shared" si="727"/>
        <v>ne</v>
      </c>
      <c r="BS3335" s="54" t="str">
        <f t="shared" si="718"/>
        <v>ne</v>
      </c>
    </row>
    <row r="3336" spans="2:71" x14ac:dyDescent="0.2">
      <c r="B3336" s="54" t="e">
        <f>VLOOKUP(E3336,'VPS1'!$J$10:$J$29,1,FALSE)</f>
        <v>#N/A</v>
      </c>
      <c r="C3336" s="131" t="str">
        <f t="shared" si="719"/>
        <v/>
      </c>
      <c r="D3336" s="132"/>
      <c r="E3336" s="132"/>
      <c r="F3336" s="55"/>
      <c r="G3336" s="132"/>
      <c r="H3336" s="132"/>
      <c r="I3336" s="132"/>
      <c r="J3336" s="132"/>
      <c r="K3336" s="132"/>
      <c r="L3336" s="133"/>
      <c r="M3336" s="134"/>
      <c r="N3336" s="132"/>
      <c r="O3336" s="132"/>
      <c r="P3336" s="134" t="str">
        <f t="shared" si="720"/>
        <v>nepildyti</v>
      </c>
      <c r="Q3336" s="135" t="str">
        <f t="shared" si="720"/>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28"/>
        <v>0</v>
      </c>
      <c r="BH3336" s="54">
        <f t="shared" si="721"/>
        <v>0</v>
      </c>
      <c r="BI3336" s="54">
        <f t="shared" si="716"/>
        <v>0</v>
      </c>
      <c r="BJ3336" s="54">
        <f t="shared" si="729"/>
        <v>0</v>
      </c>
      <c r="BK3336" s="54">
        <f t="shared" si="717"/>
        <v>0</v>
      </c>
      <c r="BL3336" s="54">
        <f t="shared" si="722"/>
        <v>0</v>
      </c>
      <c r="BM3336" s="54">
        <f t="shared" si="723"/>
        <v>0</v>
      </c>
      <c r="BN3336" s="54" t="str">
        <f t="shared" si="724"/>
        <v>ne</v>
      </c>
      <c r="BO3336" s="54" t="str">
        <f t="shared" si="725"/>
        <v>ne</v>
      </c>
      <c r="BP3336" s="54" t="str">
        <f t="shared" si="725"/>
        <v>ne</v>
      </c>
      <c r="BQ3336" s="54" t="str">
        <f t="shared" si="726"/>
        <v>ne</v>
      </c>
      <c r="BR3336" s="54" t="str">
        <f t="shared" si="727"/>
        <v>ne</v>
      </c>
      <c r="BS3336" s="54" t="str">
        <f t="shared" si="718"/>
        <v>ne</v>
      </c>
    </row>
    <row r="3337" spans="2:71" x14ac:dyDescent="0.2">
      <c r="B3337" s="54" t="e">
        <f>VLOOKUP(E3337,'VPS1'!$J$10:$J$29,1,FALSE)</f>
        <v>#N/A</v>
      </c>
      <c r="C3337" s="131" t="str">
        <f t="shared" si="719"/>
        <v/>
      </c>
      <c r="D3337" s="132"/>
      <c r="E3337" s="132"/>
      <c r="F3337" s="55"/>
      <c r="G3337" s="132"/>
      <c r="H3337" s="132"/>
      <c r="I3337" s="132"/>
      <c r="J3337" s="132"/>
      <c r="K3337" s="132"/>
      <c r="L3337" s="133"/>
      <c r="M3337" s="134"/>
      <c r="N3337" s="132"/>
      <c r="O3337" s="132"/>
      <c r="P3337" s="134" t="str">
        <f t="shared" si="720"/>
        <v>nepildyti</v>
      </c>
      <c r="Q3337" s="135" t="str">
        <f t="shared" si="720"/>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28"/>
        <v>0</v>
      </c>
      <c r="BH3337" s="54">
        <f t="shared" si="721"/>
        <v>0</v>
      </c>
      <c r="BI3337" s="54">
        <f t="shared" si="716"/>
        <v>0</v>
      </c>
      <c r="BJ3337" s="54">
        <f t="shared" si="729"/>
        <v>0</v>
      </c>
      <c r="BK3337" s="54">
        <f t="shared" si="717"/>
        <v>0</v>
      </c>
      <c r="BL3337" s="54">
        <f t="shared" si="722"/>
        <v>0</v>
      </c>
      <c r="BM3337" s="54">
        <f t="shared" si="723"/>
        <v>0</v>
      </c>
      <c r="BN3337" s="54" t="str">
        <f t="shared" si="724"/>
        <v>ne</v>
      </c>
      <c r="BO3337" s="54" t="str">
        <f t="shared" si="725"/>
        <v>ne</v>
      </c>
      <c r="BP3337" s="54" t="str">
        <f t="shared" si="725"/>
        <v>ne</v>
      </c>
      <c r="BQ3337" s="54" t="str">
        <f t="shared" si="726"/>
        <v>ne</v>
      </c>
      <c r="BR3337" s="54" t="str">
        <f t="shared" si="727"/>
        <v>ne</v>
      </c>
      <c r="BS3337" s="54" t="str">
        <f t="shared" si="718"/>
        <v>ne</v>
      </c>
    </row>
    <row r="3338" spans="2:71" x14ac:dyDescent="0.2">
      <c r="B3338" s="54" t="e">
        <f>VLOOKUP(E3338,'VPS1'!$J$10:$J$29,1,FALSE)</f>
        <v>#N/A</v>
      </c>
      <c r="C3338" s="131" t="str">
        <f t="shared" si="719"/>
        <v/>
      </c>
      <c r="D3338" s="132"/>
      <c r="E3338" s="132"/>
      <c r="F3338" s="55"/>
      <c r="G3338" s="132"/>
      <c r="H3338" s="132"/>
      <c r="I3338" s="132"/>
      <c r="J3338" s="132"/>
      <c r="K3338" s="132"/>
      <c r="L3338" s="133"/>
      <c r="M3338" s="134"/>
      <c r="N3338" s="132"/>
      <c r="O3338" s="132"/>
      <c r="P3338" s="134" t="str">
        <f t="shared" si="720"/>
        <v>nepildyti</v>
      </c>
      <c r="Q3338" s="135" t="str">
        <f t="shared" si="720"/>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28"/>
        <v>0</v>
      </c>
      <c r="BH3338" s="54">
        <f t="shared" si="721"/>
        <v>0</v>
      </c>
      <c r="BI3338" s="54">
        <f t="shared" ref="BI3338:BI3401" si="730">IF($AH3338&gt;0,YEAR($AH3338),)</f>
        <v>0</v>
      </c>
      <c r="BJ3338" s="54">
        <f t="shared" si="729"/>
        <v>0</v>
      </c>
      <c r="BK3338" s="54">
        <f t="shared" ref="BK3338:BK3401" si="731">IF($AJ3338&gt;0,YEAR($AJ3338),)</f>
        <v>0</v>
      </c>
      <c r="BL3338" s="54">
        <f t="shared" si="722"/>
        <v>0</v>
      </c>
      <c r="BM3338" s="54">
        <f t="shared" si="723"/>
        <v>0</v>
      </c>
      <c r="BN3338" s="54" t="str">
        <f t="shared" si="724"/>
        <v>ne</v>
      </c>
      <c r="BO3338" s="54" t="str">
        <f t="shared" si="725"/>
        <v>ne</v>
      </c>
      <c r="BP3338" s="54" t="str">
        <f t="shared" si="725"/>
        <v>ne</v>
      </c>
      <c r="BQ3338" s="54" t="str">
        <f t="shared" si="726"/>
        <v>ne</v>
      </c>
      <c r="BR3338" s="54" t="str">
        <f t="shared" si="727"/>
        <v>ne</v>
      </c>
      <c r="BS3338" s="54" t="str">
        <f t="shared" ref="BS3338:BS3401" si="732">IF(BK3338&gt;0,"taip","ne")</f>
        <v>ne</v>
      </c>
    </row>
    <row r="3339" spans="2:71" x14ac:dyDescent="0.2">
      <c r="B3339" s="54" t="e">
        <f>VLOOKUP(E3339,'VPS1'!$J$10:$J$29,1,FALSE)</f>
        <v>#N/A</v>
      </c>
      <c r="C3339" s="131" t="str">
        <f t="shared" ref="C3339:C3402" si="733">LEFT(E3339,4)</f>
        <v/>
      </c>
      <c r="D3339" s="132"/>
      <c r="E3339" s="132"/>
      <c r="F3339" s="55"/>
      <c r="G3339" s="132"/>
      <c r="H3339" s="132"/>
      <c r="I3339" s="132"/>
      <c r="J3339" s="132"/>
      <c r="K3339" s="132"/>
      <c r="L3339" s="133"/>
      <c r="M3339" s="134"/>
      <c r="N3339" s="132"/>
      <c r="O3339" s="132"/>
      <c r="P3339" s="134" t="str">
        <f t="shared" ref="P3339:Q3402" si="734">IF($N3339="fizinis asmuo","užpildykite","nepildyti")</f>
        <v>nepildyti</v>
      </c>
      <c r="Q3339" s="135" t="str">
        <f t="shared" si="734"/>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28"/>
        <v>0</v>
      </c>
      <c r="BH3339" s="54">
        <f t="shared" ref="BH3339:BH3402" si="735">IF($AF3339&gt;0,YEAR($AF3339),)</f>
        <v>0</v>
      </c>
      <c r="BI3339" s="54">
        <f t="shared" si="730"/>
        <v>0</v>
      </c>
      <c r="BJ3339" s="54">
        <f t="shared" si="729"/>
        <v>0</v>
      </c>
      <c r="BK3339" s="54">
        <f t="shared" si="731"/>
        <v>0</v>
      </c>
      <c r="BL3339" s="54">
        <f t="shared" ref="BL3339:BL3402" si="736">IF($AK3339&gt;0,$AK3339,)</f>
        <v>0</v>
      </c>
      <c r="BM3339" s="54">
        <f t="shared" ref="BM3339:BM3402" si="737">IF($AL3339&gt;0,$AL3339,)</f>
        <v>0</v>
      </c>
      <c r="BN3339" s="54" t="str">
        <f t="shared" ref="BN3339:BN3402" si="738">IF(BH3339&gt;0,"taip","ne")</f>
        <v>ne</v>
      </c>
      <c r="BO3339" s="54" t="str">
        <f t="shared" ref="BO3339:BP3402" si="739">IF(BI3339&gt;0,"taip","ne")</f>
        <v>ne</v>
      </c>
      <c r="BP3339" s="54" t="str">
        <f t="shared" si="739"/>
        <v>ne</v>
      </c>
      <c r="BQ3339" s="54" t="str">
        <f t="shared" ref="BQ3339:BQ3402" si="740">IF(BL3339&gt;0,"taip","ne")</f>
        <v>ne</v>
      </c>
      <c r="BR3339" s="54" t="str">
        <f t="shared" ref="BR3339:BR3402" si="741">IF(BM3339&gt;0,"taip","ne")</f>
        <v>ne</v>
      </c>
      <c r="BS3339" s="54" t="str">
        <f t="shared" si="732"/>
        <v>ne</v>
      </c>
    </row>
    <row r="3340" spans="2:71" x14ac:dyDescent="0.2">
      <c r="B3340" s="54" t="e">
        <f>VLOOKUP(E3340,'VPS1'!$J$10:$J$29,1,FALSE)</f>
        <v>#N/A</v>
      </c>
      <c r="C3340" s="131" t="str">
        <f t="shared" si="733"/>
        <v/>
      </c>
      <c r="D3340" s="132"/>
      <c r="E3340" s="132"/>
      <c r="F3340" s="55"/>
      <c r="G3340" s="132"/>
      <c r="H3340" s="132"/>
      <c r="I3340" s="132"/>
      <c r="J3340" s="132"/>
      <c r="K3340" s="132"/>
      <c r="L3340" s="133"/>
      <c r="M3340" s="134"/>
      <c r="N3340" s="132"/>
      <c r="O3340" s="132"/>
      <c r="P3340" s="134" t="str">
        <f t="shared" si="734"/>
        <v>nepildyti</v>
      </c>
      <c r="Q3340" s="135" t="str">
        <f t="shared" si="73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28"/>
        <v>0</v>
      </c>
      <c r="BH3340" s="54">
        <f t="shared" si="735"/>
        <v>0</v>
      </c>
      <c r="BI3340" s="54">
        <f t="shared" si="730"/>
        <v>0</v>
      </c>
      <c r="BJ3340" s="54">
        <f t="shared" si="729"/>
        <v>0</v>
      </c>
      <c r="BK3340" s="54">
        <f t="shared" si="731"/>
        <v>0</v>
      </c>
      <c r="BL3340" s="54">
        <f t="shared" si="736"/>
        <v>0</v>
      </c>
      <c r="BM3340" s="54">
        <f t="shared" si="737"/>
        <v>0</v>
      </c>
      <c r="BN3340" s="54" t="str">
        <f t="shared" si="738"/>
        <v>ne</v>
      </c>
      <c r="BO3340" s="54" t="str">
        <f t="shared" si="739"/>
        <v>ne</v>
      </c>
      <c r="BP3340" s="54" t="str">
        <f t="shared" si="739"/>
        <v>ne</v>
      </c>
      <c r="BQ3340" s="54" t="str">
        <f t="shared" si="740"/>
        <v>ne</v>
      </c>
      <c r="BR3340" s="54" t="str">
        <f t="shared" si="741"/>
        <v>ne</v>
      </c>
      <c r="BS3340" s="54" t="str">
        <f t="shared" si="732"/>
        <v>ne</v>
      </c>
    </row>
    <row r="3341" spans="2:71" x14ac:dyDescent="0.2">
      <c r="B3341" s="54" t="e">
        <f>VLOOKUP(E3341,'VPS1'!$J$10:$J$29,1,FALSE)</f>
        <v>#N/A</v>
      </c>
      <c r="C3341" s="131" t="str">
        <f t="shared" si="733"/>
        <v/>
      </c>
      <c r="D3341" s="132"/>
      <c r="E3341" s="132"/>
      <c r="F3341" s="55"/>
      <c r="G3341" s="132"/>
      <c r="H3341" s="132"/>
      <c r="I3341" s="132"/>
      <c r="J3341" s="132"/>
      <c r="K3341" s="132"/>
      <c r="L3341" s="133"/>
      <c r="M3341" s="134"/>
      <c r="N3341" s="132"/>
      <c r="O3341" s="132"/>
      <c r="P3341" s="134" t="str">
        <f t="shared" si="734"/>
        <v>nepildyti</v>
      </c>
      <c r="Q3341" s="135" t="str">
        <f t="shared" si="73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28"/>
        <v>0</v>
      </c>
      <c r="BH3341" s="54">
        <f t="shared" si="735"/>
        <v>0</v>
      </c>
      <c r="BI3341" s="54">
        <f t="shared" si="730"/>
        <v>0</v>
      </c>
      <c r="BJ3341" s="54">
        <f t="shared" si="729"/>
        <v>0</v>
      </c>
      <c r="BK3341" s="54">
        <f t="shared" si="731"/>
        <v>0</v>
      </c>
      <c r="BL3341" s="54">
        <f t="shared" si="736"/>
        <v>0</v>
      </c>
      <c r="BM3341" s="54">
        <f t="shared" si="737"/>
        <v>0</v>
      </c>
      <c r="BN3341" s="54" t="str">
        <f t="shared" si="738"/>
        <v>ne</v>
      </c>
      <c r="BO3341" s="54" t="str">
        <f t="shared" si="739"/>
        <v>ne</v>
      </c>
      <c r="BP3341" s="54" t="str">
        <f t="shared" si="739"/>
        <v>ne</v>
      </c>
      <c r="BQ3341" s="54" t="str">
        <f t="shared" si="740"/>
        <v>ne</v>
      </c>
      <c r="BR3341" s="54" t="str">
        <f t="shared" si="741"/>
        <v>ne</v>
      </c>
      <c r="BS3341" s="54" t="str">
        <f t="shared" si="732"/>
        <v>ne</v>
      </c>
    </row>
    <row r="3342" spans="2:71" x14ac:dyDescent="0.2">
      <c r="B3342" s="54" t="e">
        <f>VLOOKUP(E3342,'VPS1'!$J$10:$J$29,1,FALSE)</f>
        <v>#N/A</v>
      </c>
      <c r="C3342" s="131" t="str">
        <f t="shared" si="733"/>
        <v/>
      </c>
      <c r="D3342" s="132"/>
      <c r="E3342" s="132"/>
      <c r="F3342" s="55"/>
      <c r="G3342" s="132"/>
      <c r="H3342" s="132"/>
      <c r="I3342" s="132"/>
      <c r="J3342" s="132"/>
      <c r="K3342" s="132"/>
      <c r="L3342" s="133"/>
      <c r="M3342" s="134"/>
      <c r="N3342" s="132"/>
      <c r="O3342" s="132"/>
      <c r="P3342" s="134" t="str">
        <f t="shared" si="734"/>
        <v>nepildyti</v>
      </c>
      <c r="Q3342" s="135" t="str">
        <f t="shared" si="73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28"/>
        <v>0</v>
      </c>
      <c r="BH3342" s="54">
        <f t="shared" si="735"/>
        <v>0</v>
      </c>
      <c r="BI3342" s="54">
        <f t="shared" si="730"/>
        <v>0</v>
      </c>
      <c r="BJ3342" s="54">
        <f t="shared" si="729"/>
        <v>0</v>
      </c>
      <c r="BK3342" s="54">
        <f t="shared" si="731"/>
        <v>0</v>
      </c>
      <c r="BL3342" s="54">
        <f t="shared" si="736"/>
        <v>0</v>
      </c>
      <c r="BM3342" s="54">
        <f t="shared" si="737"/>
        <v>0</v>
      </c>
      <c r="BN3342" s="54" t="str">
        <f t="shared" si="738"/>
        <v>ne</v>
      </c>
      <c r="BO3342" s="54" t="str">
        <f t="shared" si="739"/>
        <v>ne</v>
      </c>
      <c r="BP3342" s="54" t="str">
        <f t="shared" si="739"/>
        <v>ne</v>
      </c>
      <c r="BQ3342" s="54" t="str">
        <f t="shared" si="740"/>
        <v>ne</v>
      </c>
      <c r="BR3342" s="54" t="str">
        <f t="shared" si="741"/>
        <v>ne</v>
      </c>
      <c r="BS3342" s="54" t="str">
        <f t="shared" si="732"/>
        <v>ne</v>
      </c>
    </row>
    <row r="3343" spans="2:71" x14ac:dyDescent="0.2">
      <c r="B3343" s="54" t="e">
        <f>VLOOKUP(E3343,'VPS1'!$J$10:$J$29,1,FALSE)</f>
        <v>#N/A</v>
      </c>
      <c r="C3343" s="131" t="str">
        <f t="shared" si="733"/>
        <v/>
      </c>
      <c r="D3343" s="132"/>
      <c r="E3343" s="132"/>
      <c r="F3343" s="55"/>
      <c r="G3343" s="132"/>
      <c r="H3343" s="132"/>
      <c r="I3343" s="132"/>
      <c r="J3343" s="132"/>
      <c r="K3343" s="132"/>
      <c r="L3343" s="133"/>
      <c r="M3343" s="134"/>
      <c r="N3343" s="132"/>
      <c r="O3343" s="132"/>
      <c r="P3343" s="134" t="str">
        <f t="shared" si="734"/>
        <v>nepildyti</v>
      </c>
      <c r="Q3343" s="135" t="str">
        <f t="shared" si="73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28"/>
        <v>0</v>
      </c>
      <c r="BH3343" s="54">
        <f t="shared" si="735"/>
        <v>0</v>
      </c>
      <c r="BI3343" s="54">
        <f t="shared" si="730"/>
        <v>0</v>
      </c>
      <c r="BJ3343" s="54">
        <f t="shared" si="729"/>
        <v>0</v>
      </c>
      <c r="BK3343" s="54">
        <f t="shared" si="731"/>
        <v>0</v>
      </c>
      <c r="BL3343" s="54">
        <f t="shared" si="736"/>
        <v>0</v>
      </c>
      <c r="BM3343" s="54">
        <f t="shared" si="737"/>
        <v>0</v>
      </c>
      <c r="BN3343" s="54" t="str">
        <f t="shared" si="738"/>
        <v>ne</v>
      </c>
      <c r="BO3343" s="54" t="str">
        <f t="shared" si="739"/>
        <v>ne</v>
      </c>
      <c r="BP3343" s="54" t="str">
        <f t="shared" si="739"/>
        <v>ne</v>
      </c>
      <c r="BQ3343" s="54" t="str">
        <f t="shared" si="740"/>
        <v>ne</v>
      </c>
      <c r="BR3343" s="54" t="str">
        <f t="shared" si="741"/>
        <v>ne</v>
      </c>
      <c r="BS3343" s="54" t="str">
        <f t="shared" si="732"/>
        <v>ne</v>
      </c>
    </row>
    <row r="3344" spans="2:71" x14ac:dyDescent="0.2">
      <c r="B3344" s="54" t="e">
        <f>VLOOKUP(E3344,'VPS1'!$J$10:$J$29,1,FALSE)</f>
        <v>#N/A</v>
      </c>
      <c r="C3344" s="131" t="str">
        <f t="shared" si="733"/>
        <v/>
      </c>
      <c r="D3344" s="132"/>
      <c r="E3344" s="132"/>
      <c r="F3344" s="55"/>
      <c r="G3344" s="132"/>
      <c r="H3344" s="132"/>
      <c r="I3344" s="132"/>
      <c r="J3344" s="132"/>
      <c r="K3344" s="132"/>
      <c r="L3344" s="133"/>
      <c r="M3344" s="134"/>
      <c r="N3344" s="132"/>
      <c r="O3344" s="132"/>
      <c r="P3344" s="134" t="str">
        <f t="shared" si="734"/>
        <v>nepildyti</v>
      </c>
      <c r="Q3344" s="135" t="str">
        <f t="shared" si="73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28"/>
        <v>0</v>
      </c>
      <c r="BH3344" s="54">
        <f t="shared" si="735"/>
        <v>0</v>
      </c>
      <c r="BI3344" s="54">
        <f t="shared" si="730"/>
        <v>0</v>
      </c>
      <c r="BJ3344" s="54">
        <f t="shared" si="729"/>
        <v>0</v>
      </c>
      <c r="BK3344" s="54">
        <f t="shared" si="731"/>
        <v>0</v>
      </c>
      <c r="BL3344" s="54">
        <f t="shared" si="736"/>
        <v>0</v>
      </c>
      <c r="BM3344" s="54">
        <f t="shared" si="737"/>
        <v>0</v>
      </c>
      <c r="BN3344" s="54" t="str">
        <f t="shared" si="738"/>
        <v>ne</v>
      </c>
      <c r="BO3344" s="54" t="str">
        <f t="shared" si="739"/>
        <v>ne</v>
      </c>
      <c r="BP3344" s="54" t="str">
        <f t="shared" si="739"/>
        <v>ne</v>
      </c>
      <c r="BQ3344" s="54" t="str">
        <f t="shared" si="740"/>
        <v>ne</v>
      </c>
      <c r="BR3344" s="54" t="str">
        <f t="shared" si="741"/>
        <v>ne</v>
      </c>
      <c r="BS3344" s="54" t="str">
        <f t="shared" si="732"/>
        <v>ne</v>
      </c>
    </row>
    <row r="3345" spans="2:71" x14ac:dyDescent="0.2">
      <c r="B3345" s="54" t="e">
        <f>VLOOKUP(E3345,'VPS1'!$J$10:$J$29,1,FALSE)</f>
        <v>#N/A</v>
      </c>
      <c r="C3345" s="131" t="str">
        <f t="shared" si="733"/>
        <v/>
      </c>
      <c r="D3345" s="132"/>
      <c r="E3345" s="132"/>
      <c r="F3345" s="55"/>
      <c r="G3345" s="132"/>
      <c r="H3345" s="132"/>
      <c r="I3345" s="132"/>
      <c r="J3345" s="132"/>
      <c r="K3345" s="132"/>
      <c r="L3345" s="133"/>
      <c r="M3345" s="134"/>
      <c r="N3345" s="132"/>
      <c r="O3345" s="132"/>
      <c r="P3345" s="134" t="str">
        <f t="shared" si="734"/>
        <v>nepildyti</v>
      </c>
      <c r="Q3345" s="135" t="str">
        <f t="shared" si="73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28"/>
        <v>0</v>
      </c>
      <c r="BH3345" s="54">
        <f t="shared" si="735"/>
        <v>0</v>
      </c>
      <c r="BI3345" s="54">
        <f t="shared" si="730"/>
        <v>0</v>
      </c>
      <c r="BJ3345" s="54">
        <f t="shared" si="729"/>
        <v>0</v>
      </c>
      <c r="BK3345" s="54">
        <f t="shared" si="731"/>
        <v>0</v>
      </c>
      <c r="BL3345" s="54">
        <f t="shared" si="736"/>
        <v>0</v>
      </c>
      <c r="BM3345" s="54">
        <f t="shared" si="737"/>
        <v>0</v>
      </c>
      <c r="BN3345" s="54" t="str">
        <f t="shared" si="738"/>
        <v>ne</v>
      </c>
      <c r="BO3345" s="54" t="str">
        <f t="shared" si="739"/>
        <v>ne</v>
      </c>
      <c r="BP3345" s="54" t="str">
        <f t="shared" si="739"/>
        <v>ne</v>
      </c>
      <c r="BQ3345" s="54" t="str">
        <f t="shared" si="740"/>
        <v>ne</v>
      </c>
      <c r="BR3345" s="54" t="str">
        <f t="shared" si="741"/>
        <v>ne</v>
      </c>
      <c r="BS3345" s="54" t="str">
        <f t="shared" si="732"/>
        <v>ne</v>
      </c>
    </row>
    <row r="3346" spans="2:71" x14ac:dyDescent="0.2">
      <c r="B3346" s="54" t="e">
        <f>VLOOKUP(E3346,'VPS1'!$J$10:$J$29,1,FALSE)</f>
        <v>#N/A</v>
      </c>
      <c r="C3346" s="131" t="str">
        <f t="shared" si="733"/>
        <v/>
      </c>
      <c r="D3346" s="132"/>
      <c r="E3346" s="132"/>
      <c r="F3346" s="55"/>
      <c r="G3346" s="132"/>
      <c r="H3346" s="132"/>
      <c r="I3346" s="132"/>
      <c r="J3346" s="132"/>
      <c r="K3346" s="132"/>
      <c r="L3346" s="133"/>
      <c r="M3346" s="134"/>
      <c r="N3346" s="132"/>
      <c r="O3346" s="132"/>
      <c r="P3346" s="134" t="str">
        <f t="shared" si="734"/>
        <v>nepildyti</v>
      </c>
      <c r="Q3346" s="135" t="str">
        <f t="shared" si="73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si="728"/>
        <v>0</v>
      </c>
      <c r="BH3346" s="54">
        <f t="shared" si="735"/>
        <v>0</v>
      </c>
      <c r="BI3346" s="54">
        <f t="shared" si="730"/>
        <v>0</v>
      </c>
      <c r="BJ3346" s="54">
        <f t="shared" si="729"/>
        <v>0</v>
      </c>
      <c r="BK3346" s="54">
        <f t="shared" si="731"/>
        <v>0</v>
      </c>
      <c r="BL3346" s="54">
        <f t="shared" si="736"/>
        <v>0</v>
      </c>
      <c r="BM3346" s="54">
        <f t="shared" si="737"/>
        <v>0</v>
      </c>
      <c r="BN3346" s="54" t="str">
        <f t="shared" si="738"/>
        <v>ne</v>
      </c>
      <c r="BO3346" s="54" t="str">
        <f t="shared" si="739"/>
        <v>ne</v>
      </c>
      <c r="BP3346" s="54" t="str">
        <f t="shared" si="739"/>
        <v>ne</v>
      </c>
      <c r="BQ3346" s="54" t="str">
        <f t="shared" si="740"/>
        <v>ne</v>
      </c>
      <c r="BR3346" s="54" t="str">
        <f t="shared" si="741"/>
        <v>ne</v>
      </c>
      <c r="BS3346" s="54" t="str">
        <f t="shared" si="732"/>
        <v>ne</v>
      </c>
    </row>
    <row r="3347" spans="2:71" x14ac:dyDescent="0.2">
      <c r="B3347" s="54" t="e">
        <f>VLOOKUP(E3347,'VPS1'!$J$10:$J$29,1,FALSE)</f>
        <v>#N/A</v>
      </c>
      <c r="C3347" s="131" t="str">
        <f t="shared" si="733"/>
        <v/>
      </c>
      <c r="D3347" s="132"/>
      <c r="E3347" s="132"/>
      <c r="F3347" s="55"/>
      <c r="G3347" s="132"/>
      <c r="H3347" s="132"/>
      <c r="I3347" s="132"/>
      <c r="J3347" s="132"/>
      <c r="K3347" s="132"/>
      <c r="L3347" s="133"/>
      <c r="M3347" s="134"/>
      <c r="N3347" s="132"/>
      <c r="O3347" s="132"/>
      <c r="P3347" s="134" t="str">
        <f t="shared" si="734"/>
        <v>nepildyti</v>
      </c>
      <c r="Q3347" s="135" t="str">
        <f t="shared" si="73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28"/>
        <v>0</v>
      </c>
      <c r="BH3347" s="54">
        <f t="shared" si="735"/>
        <v>0</v>
      </c>
      <c r="BI3347" s="54">
        <f t="shared" si="730"/>
        <v>0</v>
      </c>
      <c r="BJ3347" s="54">
        <f t="shared" si="729"/>
        <v>0</v>
      </c>
      <c r="BK3347" s="54">
        <f t="shared" si="731"/>
        <v>0</v>
      </c>
      <c r="BL3347" s="54">
        <f t="shared" si="736"/>
        <v>0</v>
      </c>
      <c r="BM3347" s="54">
        <f t="shared" si="737"/>
        <v>0</v>
      </c>
      <c r="BN3347" s="54" t="str">
        <f t="shared" si="738"/>
        <v>ne</v>
      </c>
      <c r="BO3347" s="54" t="str">
        <f t="shared" si="739"/>
        <v>ne</v>
      </c>
      <c r="BP3347" s="54" t="str">
        <f t="shared" si="739"/>
        <v>ne</v>
      </c>
      <c r="BQ3347" s="54" t="str">
        <f t="shared" si="740"/>
        <v>ne</v>
      </c>
      <c r="BR3347" s="54" t="str">
        <f t="shared" si="741"/>
        <v>ne</v>
      </c>
      <c r="BS3347" s="54" t="str">
        <f t="shared" si="732"/>
        <v>ne</v>
      </c>
    </row>
    <row r="3348" spans="2:71" x14ac:dyDescent="0.2">
      <c r="B3348" s="54" t="e">
        <f>VLOOKUP(E3348,'VPS1'!$J$10:$J$29,1,FALSE)</f>
        <v>#N/A</v>
      </c>
      <c r="C3348" s="131" t="str">
        <f t="shared" si="733"/>
        <v/>
      </c>
      <c r="D3348" s="132"/>
      <c r="E3348" s="132"/>
      <c r="F3348" s="55"/>
      <c r="G3348" s="132"/>
      <c r="H3348" s="132"/>
      <c r="I3348" s="132"/>
      <c r="J3348" s="132"/>
      <c r="K3348" s="132"/>
      <c r="L3348" s="133"/>
      <c r="M3348" s="134"/>
      <c r="N3348" s="132"/>
      <c r="O3348" s="132"/>
      <c r="P3348" s="134" t="str">
        <f t="shared" si="734"/>
        <v>nepildyti</v>
      </c>
      <c r="Q3348" s="135" t="str">
        <f t="shared" si="73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28"/>
        <v>0</v>
      </c>
      <c r="BH3348" s="54">
        <f t="shared" si="735"/>
        <v>0</v>
      </c>
      <c r="BI3348" s="54">
        <f t="shared" si="730"/>
        <v>0</v>
      </c>
      <c r="BJ3348" s="54">
        <f t="shared" si="729"/>
        <v>0</v>
      </c>
      <c r="BK3348" s="54">
        <f t="shared" si="731"/>
        <v>0</v>
      </c>
      <c r="BL3348" s="54">
        <f t="shared" si="736"/>
        <v>0</v>
      </c>
      <c r="BM3348" s="54">
        <f t="shared" si="737"/>
        <v>0</v>
      </c>
      <c r="BN3348" s="54" t="str">
        <f t="shared" si="738"/>
        <v>ne</v>
      </c>
      <c r="BO3348" s="54" t="str">
        <f t="shared" si="739"/>
        <v>ne</v>
      </c>
      <c r="BP3348" s="54" t="str">
        <f t="shared" si="739"/>
        <v>ne</v>
      </c>
      <c r="BQ3348" s="54" t="str">
        <f t="shared" si="740"/>
        <v>ne</v>
      </c>
      <c r="BR3348" s="54" t="str">
        <f t="shared" si="741"/>
        <v>ne</v>
      </c>
      <c r="BS3348" s="54" t="str">
        <f t="shared" si="732"/>
        <v>ne</v>
      </c>
    </row>
    <row r="3349" spans="2:71" x14ac:dyDescent="0.2">
      <c r="B3349" s="54" t="e">
        <f>VLOOKUP(E3349,'VPS1'!$J$10:$J$29,1,FALSE)</f>
        <v>#N/A</v>
      </c>
      <c r="C3349" s="131" t="str">
        <f t="shared" si="733"/>
        <v/>
      </c>
      <c r="D3349" s="132"/>
      <c r="E3349" s="132"/>
      <c r="F3349" s="55"/>
      <c r="G3349" s="132"/>
      <c r="H3349" s="132"/>
      <c r="I3349" s="132"/>
      <c r="J3349" s="132"/>
      <c r="K3349" s="132"/>
      <c r="L3349" s="133"/>
      <c r="M3349" s="134"/>
      <c r="N3349" s="132"/>
      <c r="O3349" s="132"/>
      <c r="P3349" s="134" t="str">
        <f t="shared" si="734"/>
        <v>nepildyti</v>
      </c>
      <c r="Q3349" s="135" t="str">
        <f t="shared" si="73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28"/>
        <v>0</v>
      </c>
      <c r="BH3349" s="54">
        <f t="shared" si="735"/>
        <v>0</v>
      </c>
      <c r="BI3349" s="54">
        <f t="shared" si="730"/>
        <v>0</v>
      </c>
      <c r="BJ3349" s="54">
        <f t="shared" si="729"/>
        <v>0</v>
      </c>
      <c r="BK3349" s="54">
        <f t="shared" si="731"/>
        <v>0</v>
      </c>
      <c r="BL3349" s="54">
        <f t="shared" si="736"/>
        <v>0</v>
      </c>
      <c r="BM3349" s="54">
        <f t="shared" si="737"/>
        <v>0</v>
      </c>
      <c r="BN3349" s="54" t="str">
        <f t="shared" si="738"/>
        <v>ne</v>
      </c>
      <c r="BO3349" s="54" t="str">
        <f t="shared" si="739"/>
        <v>ne</v>
      </c>
      <c r="BP3349" s="54" t="str">
        <f t="shared" si="739"/>
        <v>ne</v>
      </c>
      <c r="BQ3349" s="54" t="str">
        <f t="shared" si="740"/>
        <v>ne</v>
      </c>
      <c r="BR3349" s="54" t="str">
        <f t="shared" si="741"/>
        <v>ne</v>
      </c>
      <c r="BS3349" s="54" t="str">
        <f t="shared" si="732"/>
        <v>ne</v>
      </c>
    </row>
    <row r="3350" spans="2:71" x14ac:dyDescent="0.2">
      <c r="B3350" s="54" t="e">
        <f>VLOOKUP(E3350,'VPS1'!$J$10:$J$29,1,FALSE)</f>
        <v>#N/A</v>
      </c>
      <c r="C3350" s="131" t="str">
        <f t="shared" si="733"/>
        <v/>
      </c>
      <c r="D3350" s="132"/>
      <c r="E3350" s="132"/>
      <c r="F3350" s="55"/>
      <c r="G3350" s="132"/>
      <c r="H3350" s="132"/>
      <c r="I3350" s="132"/>
      <c r="J3350" s="132"/>
      <c r="K3350" s="132"/>
      <c r="L3350" s="133"/>
      <c r="M3350" s="134"/>
      <c r="N3350" s="132"/>
      <c r="O3350" s="132"/>
      <c r="P3350" s="134" t="str">
        <f t="shared" si="734"/>
        <v>nepildyti</v>
      </c>
      <c r="Q3350" s="135" t="str">
        <f t="shared" si="73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ref="BG3350:BG3413" si="742">IF($F3350&gt;0,YEAR($F3350),)</f>
        <v>0</v>
      </c>
      <c r="BH3350" s="54">
        <f t="shared" si="735"/>
        <v>0</v>
      </c>
      <c r="BI3350" s="54">
        <f t="shared" si="730"/>
        <v>0</v>
      </c>
      <c r="BJ3350" s="54">
        <f t="shared" ref="BJ3350:BJ3413" si="743">IF($AI3350&gt;0,YEAR($AI3350),)</f>
        <v>0</v>
      </c>
      <c r="BK3350" s="54">
        <f t="shared" si="731"/>
        <v>0</v>
      </c>
      <c r="BL3350" s="54">
        <f t="shared" si="736"/>
        <v>0</v>
      </c>
      <c r="BM3350" s="54">
        <f t="shared" si="737"/>
        <v>0</v>
      </c>
      <c r="BN3350" s="54" t="str">
        <f t="shared" si="738"/>
        <v>ne</v>
      </c>
      <c r="BO3350" s="54" t="str">
        <f t="shared" si="739"/>
        <v>ne</v>
      </c>
      <c r="BP3350" s="54" t="str">
        <f t="shared" si="739"/>
        <v>ne</v>
      </c>
      <c r="BQ3350" s="54" t="str">
        <f t="shared" si="740"/>
        <v>ne</v>
      </c>
      <c r="BR3350" s="54" t="str">
        <f t="shared" si="741"/>
        <v>ne</v>
      </c>
      <c r="BS3350" s="54" t="str">
        <f t="shared" si="732"/>
        <v>ne</v>
      </c>
    </row>
    <row r="3351" spans="2:71" x14ac:dyDescent="0.2">
      <c r="B3351" s="54" t="e">
        <f>VLOOKUP(E3351,'VPS1'!$J$10:$J$29,1,FALSE)</f>
        <v>#N/A</v>
      </c>
      <c r="C3351" s="131" t="str">
        <f t="shared" si="733"/>
        <v/>
      </c>
      <c r="D3351" s="132"/>
      <c r="E3351" s="132"/>
      <c r="F3351" s="55"/>
      <c r="G3351" s="132"/>
      <c r="H3351" s="132"/>
      <c r="I3351" s="132"/>
      <c r="J3351" s="132"/>
      <c r="K3351" s="132"/>
      <c r="L3351" s="133"/>
      <c r="M3351" s="134"/>
      <c r="N3351" s="132"/>
      <c r="O3351" s="132"/>
      <c r="P3351" s="134" t="str">
        <f t="shared" si="734"/>
        <v>nepildyti</v>
      </c>
      <c r="Q3351" s="135" t="str">
        <f t="shared" si="73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si="742"/>
        <v>0</v>
      </c>
      <c r="BH3351" s="54">
        <f t="shared" si="735"/>
        <v>0</v>
      </c>
      <c r="BI3351" s="54">
        <f t="shared" si="730"/>
        <v>0</v>
      </c>
      <c r="BJ3351" s="54">
        <f t="shared" si="743"/>
        <v>0</v>
      </c>
      <c r="BK3351" s="54">
        <f t="shared" si="731"/>
        <v>0</v>
      </c>
      <c r="BL3351" s="54">
        <f t="shared" si="736"/>
        <v>0</v>
      </c>
      <c r="BM3351" s="54">
        <f t="shared" si="737"/>
        <v>0</v>
      </c>
      <c r="BN3351" s="54" t="str">
        <f t="shared" si="738"/>
        <v>ne</v>
      </c>
      <c r="BO3351" s="54" t="str">
        <f t="shared" si="739"/>
        <v>ne</v>
      </c>
      <c r="BP3351" s="54" t="str">
        <f t="shared" si="739"/>
        <v>ne</v>
      </c>
      <c r="BQ3351" s="54" t="str">
        <f t="shared" si="740"/>
        <v>ne</v>
      </c>
      <c r="BR3351" s="54" t="str">
        <f t="shared" si="741"/>
        <v>ne</v>
      </c>
      <c r="BS3351" s="54" t="str">
        <f t="shared" si="732"/>
        <v>ne</v>
      </c>
    </row>
    <row r="3352" spans="2:71" x14ac:dyDescent="0.2">
      <c r="B3352" s="54" t="e">
        <f>VLOOKUP(E3352,'VPS1'!$J$10:$J$29,1,FALSE)</f>
        <v>#N/A</v>
      </c>
      <c r="C3352" s="131" t="str">
        <f t="shared" si="733"/>
        <v/>
      </c>
      <c r="D3352" s="132"/>
      <c r="E3352" s="132"/>
      <c r="F3352" s="55"/>
      <c r="G3352" s="132"/>
      <c r="H3352" s="132"/>
      <c r="I3352" s="132"/>
      <c r="J3352" s="132"/>
      <c r="K3352" s="132"/>
      <c r="L3352" s="133"/>
      <c r="M3352" s="134"/>
      <c r="N3352" s="132"/>
      <c r="O3352" s="132"/>
      <c r="P3352" s="134" t="str">
        <f t="shared" si="734"/>
        <v>nepildyti</v>
      </c>
      <c r="Q3352" s="135" t="str">
        <f t="shared" si="73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42"/>
        <v>0</v>
      </c>
      <c r="BH3352" s="54">
        <f t="shared" si="735"/>
        <v>0</v>
      </c>
      <c r="BI3352" s="54">
        <f t="shared" si="730"/>
        <v>0</v>
      </c>
      <c r="BJ3352" s="54">
        <f t="shared" si="743"/>
        <v>0</v>
      </c>
      <c r="BK3352" s="54">
        <f t="shared" si="731"/>
        <v>0</v>
      </c>
      <c r="BL3352" s="54">
        <f t="shared" si="736"/>
        <v>0</v>
      </c>
      <c r="BM3352" s="54">
        <f t="shared" si="737"/>
        <v>0</v>
      </c>
      <c r="BN3352" s="54" t="str">
        <f t="shared" si="738"/>
        <v>ne</v>
      </c>
      <c r="BO3352" s="54" t="str">
        <f t="shared" si="739"/>
        <v>ne</v>
      </c>
      <c r="BP3352" s="54" t="str">
        <f t="shared" si="739"/>
        <v>ne</v>
      </c>
      <c r="BQ3352" s="54" t="str">
        <f t="shared" si="740"/>
        <v>ne</v>
      </c>
      <c r="BR3352" s="54" t="str">
        <f t="shared" si="741"/>
        <v>ne</v>
      </c>
      <c r="BS3352" s="54" t="str">
        <f t="shared" si="732"/>
        <v>ne</v>
      </c>
    </row>
    <row r="3353" spans="2:71" x14ac:dyDescent="0.2">
      <c r="B3353" s="54" t="e">
        <f>VLOOKUP(E3353,'VPS1'!$J$10:$J$29,1,FALSE)</f>
        <v>#N/A</v>
      </c>
      <c r="C3353" s="131" t="str">
        <f t="shared" si="733"/>
        <v/>
      </c>
      <c r="D3353" s="132"/>
      <c r="E3353" s="132"/>
      <c r="F3353" s="55"/>
      <c r="G3353" s="132"/>
      <c r="H3353" s="132"/>
      <c r="I3353" s="132"/>
      <c r="J3353" s="132"/>
      <c r="K3353" s="132"/>
      <c r="L3353" s="133"/>
      <c r="M3353" s="134"/>
      <c r="N3353" s="132"/>
      <c r="O3353" s="132"/>
      <c r="P3353" s="134" t="str">
        <f t="shared" si="734"/>
        <v>nepildyti</v>
      </c>
      <c r="Q3353" s="135" t="str">
        <f t="shared" si="73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42"/>
        <v>0</v>
      </c>
      <c r="BH3353" s="54">
        <f t="shared" si="735"/>
        <v>0</v>
      </c>
      <c r="BI3353" s="54">
        <f t="shared" si="730"/>
        <v>0</v>
      </c>
      <c r="BJ3353" s="54">
        <f t="shared" si="743"/>
        <v>0</v>
      </c>
      <c r="BK3353" s="54">
        <f t="shared" si="731"/>
        <v>0</v>
      </c>
      <c r="BL3353" s="54">
        <f t="shared" si="736"/>
        <v>0</v>
      </c>
      <c r="BM3353" s="54">
        <f t="shared" si="737"/>
        <v>0</v>
      </c>
      <c r="BN3353" s="54" t="str">
        <f t="shared" si="738"/>
        <v>ne</v>
      </c>
      <c r="BO3353" s="54" t="str">
        <f t="shared" si="739"/>
        <v>ne</v>
      </c>
      <c r="BP3353" s="54" t="str">
        <f t="shared" si="739"/>
        <v>ne</v>
      </c>
      <c r="BQ3353" s="54" t="str">
        <f t="shared" si="740"/>
        <v>ne</v>
      </c>
      <c r="BR3353" s="54" t="str">
        <f t="shared" si="741"/>
        <v>ne</v>
      </c>
      <c r="BS3353" s="54" t="str">
        <f t="shared" si="732"/>
        <v>ne</v>
      </c>
    </row>
    <row r="3354" spans="2:71" x14ac:dyDescent="0.2">
      <c r="B3354" s="54" t="e">
        <f>VLOOKUP(E3354,'VPS1'!$J$10:$J$29,1,FALSE)</f>
        <v>#N/A</v>
      </c>
      <c r="C3354" s="131" t="str">
        <f t="shared" si="733"/>
        <v/>
      </c>
      <c r="D3354" s="132"/>
      <c r="E3354" s="132"/>
      <c r="F3354" s="55"/>
      <c r="G3354" s="132"/>
      <c r="H3354" s="132"/>
      <c r="I3354" s="132"/>
      <c r="J3354" s="132"/>
      <c r="K3354" s="132"/>
      <c r="L3354" s="133"/>
      <c r="M3354" s="134"/>
      <c r="N3354" s="132"/>
      <c r="O3354" s="132"/>
      <c r="P3354" s="134" t="str">
        <f t="shared" si="734"/>
        <v>nepildyti</v>
      </c>
      <c r="Q3354" s="135" t="str">
        <f t="shared" si="73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42"/>
        <v>0</v>
      </c>
      <c r="BH3354" s="54">
        <f t="shared" si="735"/>
        <v>0</v>
      </c>
      <c r="BI3354" s="54">
        <f t="shared" si="730"/>
        <v>0</v>
      </c>
      <c r="BJ3354" s="54">
        <f t="shared" si="743"/>
        <v>0</v>
      </c>
      <c r="BK3354" s="54">
        <f t="shared" si="731"/>
        <v>0</v>
      </c>
      <c r="BL3354" s="54">
        <f t="shared" si="736"/>
        <v>0</v>
      </c>
      <c r="BM3354" s="54">
        <f t="shared" si="737"/>
        <v>0</v>
      </c>
      <c r="BN3354" s="54" t="str">
        <f t="shared" si="738"/>
        <v>ne</v>
      </c>
      <c r="BO3354" s="54" t="str">
        <f t="shared" si="739"/>
        <v>ne</v>
      </c>
      <c r="BP3354" s="54" t="str">
        <f t="shared" si="739"/>
        <v>ne</v>
      </c>
      <c r="BQ3354" s="54" t="str">
        <f t="shared" si="740"/>
        <v>ne</v>
      </c>
      <c r="BR3354" s="54" t="str">
        <f t="shared" si="741"/>
        <v>ne</v>
      </c>
      <c r="BS3354" s="54" t="str">
        <f t="shared" si="732"/>
        <v>ne</v>
      </c>
    </row>
    <row r="3355" spans="2:71" x14ac:dyDescent="0.2">
      <c r="B3355" s="54" t="e">
        <f>VLOOKUP(E3355,'VPS1'!$J$10:$J$29,1,FALSE)</f>
        <v>#N/A</v>
      </c>
      <c r="C3355" s="131" t="str">
        <f t="shared" si="733"/>
        <v/>
      </c>
      <c r="D3355" s="132"/>
      <c r="E3355" s="132"/>
      <c r="F3355" s="55"/>
      <c r="G3355" s="132"/>
      <c r="H3355" s="132"/>
      <c r="I3355" s="132"/>
      <c r="J3355" s="132"/>
      <c r="K3355" s="132"/>
      <c r="L3355" s="133"/>
      <c r="M3355" s="134"/>
      <c r="N3355" s="132"/>
      <c r="O3355" s="132"/>
      <c r="P3355" s="134" t="str">
        <f t="shared" si="734"/>
        <v>nepildyti</v>
      </c>
      <c r="Q3355" s="135" t="str">
        <f t="shared" si="73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42"/>
        <v>0</v>
      </c>
      <c r="BH3355" s="54">
        <f t="shared" si="735"/>
        <v>0</v>
      </c>
      <c r="BI3355" s="54">
        <f t="shared" si="730"/>
        <v>0</v>
      </c>
      <c r="BJ3355" s="54">
        <f t="shared" si="743"/>
        <v>0</v>
      </c>
      <c r="BK3355" s="54">
        <f t="shared" si="731"/>
        <v>0</v>
      </c>
      <c r="BL3355" s="54">
        <f t="shared" si="736"/>
        <v>0</v>
      </c>
      <c r="BM3355" s="54">
        <f t="shared" si="737"/>
        <v>0</v>
      </c>
      <c r="BN3355" s="54" t="str">
        <f t="shared" si="738"/>
        <v>ne</v>
      </c>
      <c r="BO3355" s="54" t="str">
        <f t="shared" si="739"/>
        <v>ne</v>
      </c>
      <c r="BP3355" s="54" t="str">
        <f t="shared" si="739"/>
        <v>ne</v>
      </c>
      <c r="BQ3355" s="54" t="str">
        <f t="shared" si="740"/>
        <v>ne</v>
      </c>
      <c r="BR3355" s="54" t="str">
        <f t="shared" si="741"/>
        <v>ne</v>
      </c>
      <c r="BS3355" s="54" t="str">
        <f t="shared" si="732"/>
        <v>ne</v>
      </c>
    </row>
    <row r="3356" spans="2:71" x14ac:dyDescent="0.2">
      <c r="B3356" s="54" t="e">
        <f>VLOOKUP(E3356,'VPS1'!$J$10:$J$29,1,FALSE)</f>
        <v>#N/A</v>
      </c>
      <c r="C3356" s="131" t="str">
        <f t="shared" si="733"/>
        <v/>
      </c>
      <c r="D3356" s="132"/>
      <c r="E3356" s="132"/>
      <c r="F3356" s="55"/>
      <c r="G3356" s="132"/>
      <c r="H3356" s="132"/>
      <c r="I3356" s="132"/>
      <c r="J3356" s="132"/>
      <c r="K3356" s="132"/>
      <c r="L3356" s="133"/>
      <c r="M3356" s="134"/>
      <c r="N3356" s="132"/>
      <c r="O3356" s="132"/>
      <c r="P3356" s="134" t="str">
        <f t="shared" si="734"/>
        <v>nepildyti</v>
      </c>
      <c r="Q3356" s="135" t="str">
        <f t="shared" si="73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42"/>
        <v>0</v>
      </c>
      <c r="BH3356" s="54">
        <f t="shared" si="735"/>
        <v>0</v>
      </c>
      <c r="BI3356" s="54">
        <f t="shared" si="730"/>
        <v>0</v>
      </c>
      <c r="BJ3356" s="54">
        <f t="shared" si="743"/>
        <v>0</v>
      </c>
      <c r="BK3356" s="54">
        <f t="shared" si="731"/>
        <v>0</v>
      </c>
      <c r="BL3356" s="54">
        <f t="shared" si="736"/>
        <v>0</v>
      </c>
      <c r="BM3356" s="54">
        <f t="shared" si="737"/>
        <v>0</v>
      </c>
      <c r="BN3356" s="54" t="str">
        <f t="shared" si="738"/>
        <v>ne</v>
      </c>
      <c r="BO3356" s="54" t="str">
        <f t="shared" si="739"/>
        <v>ne</v>
      </c>
      <c r="BP3356" s="54" t="str">
        <f t="shared" si="739"/>
        <v>ne</v>
      </c>
      <c r="BQ3356" s="54" t="str">
        <f t="shared" si="740"/>
        <v>ne</v>
      </c>
      <c r="BR3356" s="54" t="str">
        <f t="shared" si="741"/>
        <v>ne</v>
      </c>
      <c r="BS3356" s="54" t="str">
        <f t="shared" si="732"/>
        <v>ne</v>
      </c>
    </row>
    <row r="3357" spans="2:71" x14ac:dyDescent="0.2">
      <c r="B3357" s="54" t="e">
        <f>VLOOKUP(E3357,'VPS1'!$J$10:$J$29,1,FALSE)</f>
        <v>#N/A</v>
      </c>
      <c r="C3357" s="131" t="str">
        <f t="shared" si="733"/>
        <v/>
      </c>
      <c r="D3357" s="132"/>
      <c r="E3357" s="132"/>
      <c r="F3357" s="55"/>
      <c r="G3357" s="132"/>
      <c r="H3357" s="132"/>
      <c r="I3357" s="132"/>
      <c r="J3357" s="132"/>
      <c r="K3357" s="132"/>
      <c r="L3357" s="133"/>
      <c r="M3357" s="134"/>
      <c r="N3357" s="132"/>
      <c r="O3357" s="132"/>
      <c r="P3357" s="134" t="str">
        <f t="shared" si="734"/>
        <v>nepildyti</v>
      </c>
      <c r="Q3357" s="135" t="str">
        <f t="shared" si="73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42"/>
        <v>0</v>
      </c>
      <c r="BH3357" s="54">
        <f t="shared" si="735"/>
        <v>0</v>
      </c>
      <c r="BI3357" s="54">
        <f t="shared" si="730"/>
        <v>0</v>
      </c>
      <c r="BJ3357" s="54">
        <f t="shared" si="743"/>
        <v>0</v>
      </c>
      <c r="BK3357" s="54">
        <f t="shared" si="731"/>
        <v>0</v>
      </c>
      <c r="BL3357" s="54">
        <f t="shared" si="736"/>
        <v>0</v>
      </c>
      <c r="BM3357" s="54">
        <f t="shared" si="737"/>
        <v>0</v>
      </c>
      <c r="BN3357" s="54" t="str">
        <f t="shared" si="738"/>
        <v>ne</v>
      </c>
      <c r="BO3357" s="54" t="str">
        <f t="shared" si="739"/>
        <v>ne</v>
      </c>
      <c r="BP3357" s="54" t="str">
        <f t="shared" si="739"/>
        <v>ne</v>
      </c>
      <c r="BQ3357" s="54" t="str">
        <f t="shared" si="740"/>
        <v>ne</v>
      </c>
      <c r="BR3357" s="54" t="str">
        <f t="shared" si="741"/>
        <v>ne</v>
      </c>
      <c r="BS3357" s="54" t="str">
        <f t="shared" si="732"/>
        <v>ne</v>
      </c>
    </row>
    <row r="3358" spans="2:71" x14ac:dyDescent="0.2">
      <c r="B3358" s="54" t="e">
        <f>VLOOKUP(E3358,'VPS1'!$J$10:$J$29,1,FALSE)</f>
        <v>#N/A</v>
      </c>
      <c r="C3358" s="131" t="str">
        <f t="shared" si="733"/>
        <v/>
      </c>
      <c r="D3358" s="132"/>
      <c r="E3358" s="132"/>
      <c r="F3358" s="55"/>
      <c r="G3358" s="132"/>
      <c r="H3358" s="132"/>
      <c r="I3358" s="132"/>
      <c r="J3358" s="132"/>
      <c r="K3358" s="132"/>
      <c r="L3358" s="133"/>
      <c r="M3358" s="134"/>
      <c r="N3358" s="132"/>
      <c r="O3358" s="132"/>
      <c r="P3358" s="134" t="str">
        <f t="shared" si="734"/>
        <v>nepildyti</v>
      </c>
      <c r="Q3358" s="135" t="str">
        <f t="shared" si="73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42"/>
        <v>0</v>
      </c>
      <c r="BH3358" s="54">
        <f t="shared" si="735"/>
        <v>0</v>
      </c>
      <c r="BI3358" s="54">
        <f t="shared" si="730"/>
        <v>0</v>
      </c>
      <c r="BJ3358" s="54">
        <f t="shared" si="743"/>
        <v>0</v>
      </c>
      <c r="BK3358" s="54">
        <f t="shared" si="731"/>
        <v>0</v>
      </c>
      <c r="BL3358" s="54">
        <f t="shared" si="736"/>
        <v>0</v>
      </c>
      <c r="BM3358" s="54">
        <f t="shared" si="737"/>
        <v>0</v>
      </c>
      <c r="BN3358" s="54" t="str">
        <f t="shared" si="738"/>
        <v>ne</v>
      </c>
      <c r="BO3358" s="54" t="str">
        <f t="shared" si="739"/>
        <v>ne</v>
      </c>
      <c r="BP3358" s="54" t="str">
        <f t="shared" si="739"/>
        <v>ne</v>
      </c>
      <c r="BQ3358" s="54" t="str">
        <f t="shared" si="740"/>
        <v>ne</v>
      </c>
      <c r="BR3358" s="54" t="str">
        <f t="shared" si="741"/>
        <v>ne</v>
      </c>
      <c r="BS3358" s="54" t="str">
        <f t="shared" si="732"/>
        <v>ne</v>
      </c>
    </row>
    <row r="3359" spans="2:71" x14ac:dyDescent="0.2">
      <c r="B3359" s="54" t="e">
        <f>VLOOKUP(E3359,'VPS1'!$J$10:$J$29,1,FALSE)</f>
        <v>#N/A</v>
      </c>
      <c r="C3359" s="131" t="str">
        <f t="shared" si="733"/>
        <v/>
      </c>
      <c r="D3359" s="132"/>
      <c r="E3359" s="132"/>
      <c r="F3359" s="55"/>
      <c r="G3359" s="132"/>
      <c r="H3359" s="132"/>
      <c r="I3359" s="132"/>
      <c r="J3359" s="132"/>
      <c r="K3359" s="132"/>
      <c r="L3359" s="133"/>
      <c r="M3359" s="134"/>
      <c r="N3359" s="132"/>
      <c r="O3359" s="132"/>
      <c r="P3359" s="134" t="str">
        <f t="shared" si="734"/>
        <v>nepildyti</v>
      </c>
      <c r="Q3359" s="135" t="str">
        <f t="shared" si="73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42"/>
        <v>0</v>
      </c>
      <c r="BH3359" s="54">
        <f t="shared" si="735"/>
        <v>0</v>
      </c>
      <c r="BI3359" s="54">
        <f t="shared" si="730"/>
        <v>0</v>
      </c>
      <c r="BJ3359" s="54">
        <f t="shared" si="743"/>
        <v>0</v>
      </c>
      <c r="BK3359" s="54">
        <f t="shared" si="731"/>
        <v>0</v>
      </c>
      <c r="BL3359" s="54">
        <f t="shared" si="736"/>
        <v>0</v>
      </c>
      <c r="BM3359" s="54">
        <f t="shared" si="737"/>
        <v>0</v>
      </c>
      <c r="BN3359" s="54" t="str">
        <f t="shared" si="738"/>
        <v>ne</v>
      </c>
      <c r="BO3359" s="54" t="str">
        <f t="shared" si="739"/>
        <v>ne</v>
      </c>
      <c r="BP3359" s="54" t="str">
        <f t="shared" si="739"/>
        <v>ne</v>
      </c>
      <c r="BQ3359" s="54" t="str">
        <f t="shared" si="740"/>
        <v>ne</v>
      </c>
      <c r="BR3359" s="54" t="str">
        <f t="shared" si="741"/>
        <v>ne</v>
      </c>
      <c r="BS3359" s="54" t="str">
        <f t="shared" si="732"/>
        <v>ne</v>
      </c>
    </row>
    <row r="3360" spans="2:71" x14ac:dyDescent="0.2">
      <c r="B3360" s="54" t="e">
        <f>VLOOKUP(E3360,'VPS1'!$J$10:$J$29,1,FALSE)</f>
        <v>#N/A</v>
      </c>
      <c r="C3360" s="131" t="str">
        <f t="shared" si="733"/>
        <v/>
      </c>
      <c r="D3360" s="132"/>
      <c r="E3360" s="132"/>
      <c r="F3360" s="55"/>
      <c r="G3360" s="132"/>
      <c r="H3360" s="132"/>
      <c r="I3360" s="132"/>
      <c r="J3360" s="132"/>
      <c r="K3360" s="132"/>
      <c r="L3360" s="133"/>
      <c r="M3360" s="134"/>
      <c r="N3360" s="132"/>
      <c r="O3360" s="132"/>
      <c r="P3360" s="134" t="str">
        <f t="shared" si="734"/>
        <v>nepildyti</v>
      </c>
      <c r="Q3360" s="135" t="str">
        <f t="shared" si="73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42"/>
        <v>0</v>
      </c>
      <c r="BH3360" s="54">
        <f t="shared" si="735"/>
        <v>0</v>
      </c>
      <c r="BI3360" s="54">
        <f t="shared" si="730"/>
        <v>0</v>
      </c>
      <c r="BJ3360" s="54">
        <f t="shared" si="743"/>
        <v>0</v>
      </c>
      <c r="BK3360" s="54">
        <f t="shared" si="731"/>
        <v>0</v>
      </c>
      <c r="BL3360" s="54">
        <f t="shared" si="736"/>
        <v>0</v>
      </c>
      <c r="BM3360" s="54">
        <f t="shared" si="737"/>
        <v>0</v>
      </c>
      <c r="BN3360" s="54" t="str">
        <f t="shared" si="738"/>
        <v>ne</v>
      </c>
      <c r="BO3360" s="54" t="str">
        <f t="shared" si="739"/>
        <v>ne</v>
      </c>
      <c r="BP3360" s="54" t="str">
        <f t="shared" si="739"/>
        <v>ne</v>
      </c>
      <c r="BQ3360" s="54" t="str">
        <f t="shared" si="740"/>
        <v>ne</v>
      </c>
      <c r="BR3360" s="54" t="str">
        <f t="shared" si="741"/>
        <v>ne</v>
      </c>
      <c r="BS3360" s="54" t="str">
        <f t="shared" si="732"/>
        <v>ne</v>
      </c>
    </row>
    <row r="3361" spans="2:71" x14ac:dyDescent="0.2">
      <c r="B3361" s="54" t="e">
        <f>VLOOKUP(E3361,'VPS1'!$J$10:$J$29,1,FALSE)</f>
        <v>#N/A</v>
      </c>
      <c r="C3361" s="131" t="str">
        <f t="shared" si="733"/>
        <v/>
      </c>
      <c r="D3361" s="132"/>
      <c r="E3361" s="132"/>
      <c r="F3361" s="55"/>
      <c r="G3361" s="132"/>
      <c r="H3361" s="132"/>
      <c r="I3361" s="132"/>
      <c r="J3361" s="132"/>
      <c r="K3361" s="132"/>
      <c r="L3361" s="133"/>
      <c r="M3361" s="134"/>
      <c r="N3361" s="132"/>
      <c r="O3361" s="132"/>
      <c r="P3361" s="134" t="str">
        <f t="shared" si="734"/>
        <v>nepildyti</v>
      </c>
      <c r="Q3361" s="135" t="str">
        <f t="shared" si="73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42"/>
        <v>0</v>
      </c>
      <c r="BH3361" s="54">
        <f t="shared" si="735"/>
        <v>0</v>
      </c>
      <c r="BI3361" s="54">
        <f t="shared" si="730"/>
        <v>0</v>
      </c>
      <c r="BJ3361" s="54">
        <f t="shared" si="743"/>
        <v>0</v>
      </c>
      <c r="BK3361" s="54">
        <f t="shared" si="731"/>
        <v>0</v>
      </c>
      <c r="BL3361" s="54">
        <f t="shared" si="736"/>
        <v>0</v>
      </c>
      <c r="BM3361" s="54">
        <f t="shared" si="737"/>
        <v>0</v>
      </c>
      <c r="BN3361" s="54" t="str">
        <f t="shared" si="738"/>
        <v>ne</v>
      </c>
      <c r="BO3361" s="54" t="str">
        <f t="shared" si="739"/>
        <v>ne</v>
      </c>
      <c r="BP3361" s="54" t="str">
        <f t="shared" si="739"/>
        <v>ne</v>
      </c>
      <c r="BQ3361" s="54" t="str">
        <f t="shared" si="740"/>
        <v>ne</v>
      </c>
      <c r="BR3361" s="54" t="str">
        <f t="shared" si="741"/>
        <v>ne</v>
      </c>
      <c r="BS3361" s="54" t="str">
        <f t="shared" si="732"/>
        <v>ne</v>
      </c>
    </row>
    <row r="3362" spans="2:71" x14ac:dyDescent="0.2">
      <c r="B3362" s="54" t="e">
        <f>VLOOKUP(E3362,'VPS1'!$J$10:$J$29,1,FALSE)</f>
        <v>#N/A</v>
      </c>
      <c r="C3362" s="131" t="str">
        <f t="shared" si="733"/>
        <v/>
      </c>
      <c r="D3362" s="132"/>
      <c r="E3362" s="132"/>
      <c r="F3362" s="55"/>
      <c r="G3362" s="132"/>
      <c r="H3362" s="132"/>
      <c r="I3362" s="132"/>
      <c r="J3362" s="132"/>
      <c r="K3362" s="132"/>
      <c r="L3362" s="133"/>
      <c r="M3362" s="134"/>
      <c r="N3362" s="132"/>
      <c r="O3362" s="132"/>
      <c r="P3362" s="134" t="str">
        <f t="shared" si="734"/>
        <v>nepildyti</v>
      </c>
      <c r="Q3362" s="135" t="str">
        <f t="shared" si="73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42"/>
        <v>0</v>
      </c>
      <c r="BH3362" s="54">
        <f t="shared" si="735"/>
        <v>0</v>
      </c>
      <c r="BI3362" s="54">
        <f t="shared" si="730"/>
        <v>0</v>
      </c>
      <c r="BJ3362" s="54">
        <f t="shared" si="743"/>
        <v>0</v>
      </c>
      <c r="BK3362" s="54">
        <f t="shared" si="731"/>
        <v>0</v>
      </c>
      <c r="BL3362" s="54">
        <f t="shared" si="736"/>
        <v>0</v>
      </c>
      <c r="BM3362" s="54">
        <f t="shared" si="737"/>
        <v>0</v>
      </c>
      <c r="BN3362" s="54" t="str">
        <f t="shared" si="738"/>
        <v>ne</v>
      </c>
      <c r="BO3362" s="54" t="str">
        <f t="shared" si="739"/>
        <v>ne</v>
      </c>
      <c r="BP3362" s="54" t="str">
        <f t="shared" si="739"/>
        <v>ne</v>
      </c>
      <c r="BQ3362" s="54" t="str">
        <f t="shared" si="740"/>
        <v>ne</v>
      </c>
      <c r="BR3362" s="54" t="str">
        <f t="shared" si="741"/>
        <v>ne</v>
      </c>
      <c r="BS3362" s="54" t="str">
        <f t="shared" si="732"/>
        <v>ne</v>
      </c>
    </row>
    <row r="3363" spans="2:71" x14ac:dyDescent="0.2">
      <c r="B3363" s="54" t="e">
        <f>VLOOKUP(E3363,'VPS1'!$J$10:$J$29,1,FALSE)</f>
        <v>#N/A</v>
      </c>
      <c r="C3363" s="131" t="str">
        <f t="shared" si="733"/>
        <v/>
      </c>
      <c r="D3363" s="132"/>
      <c r="E3363" s="132"/>
      <c r="F3363" s="55"/>
      <c r="G3363" s="132"/>
      <c r="H3363" s="132"/>
      <c r="I3363" s="132"/>
      <c r="J3363" s="132"/>
      <c r="K3363" s="132"/>
      <c r="L3363" s="133"/>
      <c r="M3363" s="134"/>
      <c r="N3363" s="132"/>
      <c r="O3363" s="132"/>
      <c r="P3363" s="134" t="str">
        <f t="shared" si="734"/>
        <v>nepildyti</v>
      </c>
      <c r="Q3363" s="135" t="str">
        <f t="shared" si="73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42"/>
        <v>0</v>
      </c>
      <c r="BH3363" s="54">
        <f t="shared" si="735"/>
        <v>0</v>
      </c>
      <c r="BI3363" s="54">
        <f t="shared" si="730"/>
        <v>0</v>
      </c>
      <c r="BJ3363" s="54">
        <f t="shared" si="743"/>
        <v>0</v>
      </c>
      <c r="BK3363" s="54">
        <f t="shared" si="731"/>
        <v>0</v>
      </c>
      <c r="BL3363" s="54">
        <f t="shared" si="736"/>
        <v>0</v>
      </c>
      <c r="BM3363" s="54">
        <f t="shared" si="737"/>
        <v>0</v>
      </c>
      <c r="BN3363" s="54" t="str">
        <f t="shared" si="738"/>
        <v>ne</v>
      </c>
      <c r="BO3363" s="54" t="str">
        <f t="shared" si="739"/>
        <v>ne</v>
      </c>
      <c r="BP3363" s="54" t="str">
        <f t="shared" si="739"/>
        <v>ne</v>
      </c>
      <c r="BQ3363" s="54" t="str">
        <f t="shared" si="740"/>
        <v>ne</v>
      </c>
      <c r="BR3363" s="54" t="str">
        <f t="shared" si="741"/>
        <v>ne</v>
      </c>
      <c r="BS3363" s="54" t="str">
        <f t="shared" si="732"/>
        <v>ne</v>
      </c>
    </row>
    <row r="3364" spans="2:71" x14ac:dyDescent="0.2">
      <c r="B3364" s="54" t="e">
        <f>VLOOKUP(E3364,'VPS1'!$J$10:$J$29,1,FALSE)</f>
        <v>#N/A</v>
      </c>
      <c r="C3364" s="131" t="str">
        <f t="shared" si="733"/>
        <v/>
      </c>
      <c r="D3364" s="132"/>
      <c r="E3364" s="132"/>
      <c r="F3364" s="55"/>
      <c r="G3364" s="132"/>
      <c r="H3364" s="132"/>
      <c r="I3364" s="132"/>
      <c r="J3364" s="132"/>
      <c r="K3364" s="132"/>
      <c r="L3364" s="133"/>
      <c r="M3364" s="134"/>
      <c r="N3364" s="132"/>
      <c r="O3364" s="132"/>
      <c r="P3364" s="134" t="str">
        <f t="shared" si="734"/>
        <v>nepildyti</v>
      </c>
      <c r="Q3364" s="135" t="str">
        <f t="shared" si="73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42"/>
        <v>0</v>
      </c>
      <c r="BH3364" s="54">
        <f t="shared" si="735"/>
        <v>0</v>
      </c>
      <c r="BI3364" s="54">
        <f t="shared" si="730"/>
        <v>0</v>
      </c>
      <c r="BJ3364" s="54">
        <f t="shared" si="743"/>
        <v>0</v>
      </c>
      <c r="BK3364" s="54">
        <f t="shared" si="731"/>
        <v>0</v>
      </c>
      <c r="BL3364" s="54">
        <f t="shared" si="736"/>
        <v>0</v>
      </c>
      <c r="BM3364" s="54">
        <f t="shared" si="737"/>
        <v>0</v>
      </c>
      <c r="BN3364" s="54" t="str">
        <f t="shared" si="738"/>
        <v>ne</v>
      </c>
      <c r="BO3364" s="54" t="str">
        <f t="shared" si="739"/>
        <v>ne</v>
      </c>
      <c r="BP3364" s="54" t="str">
        <f t="shared" si="739"/>
        <v>ne</v>
      </c>
      <c r="BQ3364" s="54" t="str">
        <f t="shared" si="740"/>
        <v>ne</v>
      </c>
      <c r="BR3364" s="54" t="str">
        <f t="shared" si="741"/>
        <v>ne</v>
      </c>
      <c r="BS3364" s="54" t="str">
        <f t="shared" si="732"/>
        <v>ne</v>
      </c>
    </row>
    <row r="3365" spans="2:71" x14ac:dyDescent="0.2">
      <c r="B3365" s="54" t="e">
        <f>VLOOKUP(E3365,'VPS1'!$J$10:$J$29,1,FALSE)</f>
        <v>#N/A</v>
      </c>
      <c r="C3365" s="131" t="str">
        <f t="shared" si="733"/>
        <v/>
      </c>
      <c r="D3365" s="132"/>
      <c r="E3365" s="132"/>
      <c r="F3365" s="55"/>
      <c r="G3365" s="132"/>
      <c r="H3365" s="132"/>
      <c r="I3365" s="132"/>
      <c r="J3365" s="132"/>
      <c r="K3365" s="132"/>
      <c r="L3365" s="133"/>
      <c r="M3365" s="134"/>
      <c r="N3365" s="132"/>
      <c r="O3365" s="132"/>
      <c r="P3365" s="134" t="str">
        <f t="shared" si="734"/>
        <v>nepildyti</v>
      </c>
      <c r="Q3365" s="135" t="str">
        <f t="shared" si="73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42"/>
        <v>0</v>
      </c>
      <c r="BH3365" s="54">
        <f t="shared" si="735"/>
        <v>0</v>
      </c>
      <c r="BI3365" s="54">
        <f t="shared" si="730"/>
        <v>0</v>
      </c>
      <c r="BJ3365" s="54">
        <f t="shared" si="743"/>
        <v>0</v>
      </c>
      <c r="BK3365" s="54">
        <f t="shared" si="731"/>
        <v>0</v>
      </c>
      <c r="BL3365" s="54">
        <f t="shared" si="736"/>
        <v>0</v>
      </c>
      <c r="BM3365" s="54">
        <f t="shared" si="737"/>
        <v>0</v>
      </c>
      <c r="BN3365" s="54" t="str">
        <f t="shared" si="738"/>
        <v>ne</v>
      </c>
      <c r="BO3365" s="54" t="str">
        <f t="shared" si="739"/>
        <v>ne</v>
      </c>
      <c r="BP3365" s="54" t="str">
        <f t="shared" si="739"/>
        <v>ne</v>
      </c>
      <c r="BQ3365" s="54" t="str">
        <f t="shared" si="740"/>
        <v>ne</v>
      </c>
      <c r="BR3365" s="54" t="str">
        <f t="shared" si="741"/>
        <v>ne</v>
      </c>
      <c r="BS3365" s="54" t="str">
        <f t="shared" si="732"/>
        <v>ne</v>
      </c>
    </row>
    <row r="3366" spans="2:71" x14ac:dyDescent="0.2">
      <c r="B3366" s="54" t="e">
        <f>VLOOKUP(E3366,'VPS1'!$J$10:$J$29,1,FALSE)</f>
        <v>#N/A</v>
      </c>
      <c r="C3366" s="131" t="str">
        <f t="shared" si="733"/>
        <v/>
      </c>
      <c r="D3366" s="132"/>
      <c r="E3366" s="132"/>
      <c r="F3366" s="55"/>
      <c r="G3366" s="132"/>
      <c r="H3366" s="132"/>
      <c r="I3366" s="132"/>
      <c r="J3366" s="132"/>
      <c r="K3366" s="132"/>
      <c r="L3366" s="133"/>
      <c r="M3366" s="134"/>
      <c r="N3366" s="132"/>
      <c r="O3366" s="132"/>
      <c r="P3366" s="134" t="str">
        <f t="shared" si="734"/>
        <v>nepildyti</v>
      </c>
      <c r="Q3366" s="135" t="str">
        <f t="shared" si="73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42"/>
        <v>0</v>
      </c>
      <c r="BH3366" s="54">
        <f t="shared" si="735"/>
        <v>0</v>
      </c>
      <c r="BI3366" s="54">
        <f t="shared" si="730"/>
        <v>0</v>
      </c>
      <c r="BJ3366" s="54">
        <f t="shared" si="743"/>
        <v>0</v>
      </c>
      <c r="BK3366" s="54">
        <f t="shared" si="731"/>
        <v>0</v>
      </c>
      <c r="BL3366" s="54">
        <f t="shared" si="736"/>
        <v>0</v>
      </c>
      <c r="BM3366" s="54">
        <f t="shared" si="737"/>
        <v>0</v>
      </c>
      <c r="BN3366" s="54" t="str">
        <f t="shared" si="738"/>
        <v>ne</v>
      </c>
      <c r="BO3366" s="54" t="str">
        <f t="shared" si="739"/>
        <v>ne</v>
      </c>
      <c r="BP3366" s="54" t="str">
        <f t="shared" si="739"/>
        <v>ne</v>
      </c>
      <c r="BQ3366" s="54" t="str">
        <f t="shared" si="740"/>
        <v>ne</v>
      </c>
      <c r="BR3366" s="54" t="str">
        <f t="shared" si="741"/>
        <v>ne</v>
      </c>
      <c r="BS3366" s="54" t="str">
        <f t="shared" si="732"/>
        <v>ne</v>
      </c>
    </row>
    <row r="3367" spans="2:71" x14ac:dyDescent="0.2">
      <c r="B3367" s="54" t="e">
        <f>VLOOKUP(E3367,'VPS1'!$J$10:$J$29,1,FALSE)</f>
        <v>#N/A</v>
      </c>
      <c r="C3367" s="131" t="str">
        <f t="shared" si="733"/>
        <v/>
      </c>
      <c r="D3367" s="132"/>
      <c r="E3367" s="132"/>
      <c r="F3367" s="55"/>
      <c r="G3367" s="132"/>
      <c r="H3367" s="132"/>
      <c r="I3367" s="132"/>
      <c r="J3367" s="132"/>
      <c r="K3367" s="132"/>
      <c r="L3367" s="133"/>
      <c r="M3367" s="134"/>
      <c r="N3367" s="132"/>
      <c r="O3367" s="132"/>
      <c r="P3367" s="134" t="str">
        <f t="shared" si="734"/>
        <v>nepildyti</v>
      </c>
      <c r="Q3367" s="135" t="str">
        <f t="shared" si="73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42"/>
        <v>0</v>
      </c>
      <c r="BH3367" s="54">
        <f t="shared" si="735"/>
        <v>0</v>
      </c>
      <c r="BI3367" s="54">
        <f t="shared" si="730"/>
        <v>0</v>
      </c>
      <c r="BJ3367" s="54">
        <f t="shared" si="743"/>
        <v>0</v>
      </c>
      <c r="BK3367" s="54">
        <f t="shared" si="731"/>
        <v>0</v>
      </c>
      <c r="BL3367" s="54">
        <f t="shared" si="736"/>
        <v>0</v>
      </c>
      <c r="BM3367" s="54">
        <f t="shared" si="737"/>
        <v>0</v>
      </c>
      <c r="BN3367" s="54" t="str">
        <f t="shared" si="738"/>
        <v>ne</v>
      </c>
      <c r="BO3367" s="54" t="str">
        <f t="shared" si="739"/>
        <v>ne</v>
      </c>
      <c r="BP3367" s="54" t="str">
        <f t="shared" si="739"/>
        <v>ne</v>
      </c>
      <c r="BQ3367" s="54" t="str">
        <f t="shared" si="740"/>
        <v>ne</v>
      </c>
      <c r="BR3367" s="54" t="str">
        <f t="shared" si="741"/>
        <v>ne</v>
      </c>
      <c r="BS3367" s="54" t="str">
        <f t="shared" si="732"/>
        <v>ne</v>
      </c>
    </row>
    <row r="3368" spans="2:71" x14ac:dyDescent="0.2">
      <c r="B3368" s="54" t="e">
        <f>VLOOKUP(E3368,'VPS1'!$J$10:$J$29,1,FALSE)</f>
        <v>#N/A</v>
      </c>
      <c r="C3368" s="131" t="str">
        <f t="shared" si="733"/>
        <v/>
      </c>
      <c r="D3368" s="132"/>
      <c r="E3368" s="132"/>
      <c r="F3368" s="55"/>
      <c r="G3368" s="132"/>
      <c r="H3368" s="132"/>
      <c r="I3368" s="132"/>
      <c r="J3368" s="132"/>
      <c r="K3368" s="132"/>
      <c r="L3368" s="133"/>
      <c r="M3368" s="134"/>
      <c r="N3368" s="132"/>
      <c r="O3368" s="132"/>
      <c r="P3368" s="134" t="str">
        <f t="shared" si="734"/>
        <v>nepildyti</v>
      </c>
      <c r="Q3368" s="135" t="str">
        <f t="shared" si="73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42"/>
        <v>0</v>
      </c>
      <c r="BH3368" s="54">
        <f t="shared" si="735"/>
        <v>0</v>
      </c>
      <c r="BI3368" s="54">
        <f t="shared" si="730"/>
        <v>0</v>
      </c>
      <c r="BJ3368" s="54">
        <f t="shared" si="743"/>
        <v>0</v>
      </c>
      <c r="BK3368" s="54">
        <f t="shared" si="731"/>
        <v>0</v>
      </c>
      <c r="BL3368" s="54">
        <f t="shared" si="736"/>
        <v>0</v>
      </c>
      <c r="BM3368" s="54">
        <f t="shared" si="737"/>
        <v>0</v>
      </c>
      <c r="BN3368" s="54" t="str">
        <f t="shared" si="738"/>
        <v>ne</v>
      </c>
      <c r="BO3368" s="54" t="str">
        <f t="shared" si="739"/>
        <v>ne</v>
      </c>
      <c r="BP3368" s="54" t="str">
        <f t="shared" si="739"/>
        <v>ne</v>
      </c>
      <c r="BQ3368" s="54" t="str">
        <f t="shared" si="740"/>
        <v>ne</v>
      </c>
      <c r="BR3368" s="54" t="str">
        <f t="shared" si="741"/>
        <v>ne</v>
      </c>
      <c r="BS3368" s="54" t="str">
        <f t="shared" si="732"/>
        <v>ne</v>
      </c>
    </row>
    <row r="3369" spans="2:71" x14ac:dyDescent="0.2">
      <c r="B3369" s="54" t="e">
        <f>VLOOKUP(E3369,'VPS1'!$J$10:$J$29,1,FALSE)</f>
        <v>#N/A</v>
      </c>
      <c r="C3369" s="131" t="str">
        <f t="shared" si="733"/>
        <v/>
      </c>
      <c r="D3369" s="132"/>
      <c r="E3369" s="132"/>
      <c r="F3369" s="55"/>
      <c r="G3369" s="132"/>
      <c r="H3369" s="132"/>
      <c r="I3369" s="132"/>
      <c r="J3369" s="132"/>
      <c r="K3369" s="132"/>
      <c r="L3369" s="133"/>
      <c r="M3369" s="134"/>
      <c r="N3369" s="132"/>
      <c r="O3369" s="132"/>
      <c r="P3369" s="134" t="str">
        <f t="shared" si="734"/>
        <v>nepildyti</v>
      </c>
      <c r="Q3369" s="135" t="str">
        <f t="shared" si="73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42"/>
        <v>0</v>
      </c>
      <c r="BH3369" s="54">
        <f t="shared" si="735"/>
        <v>0</v>
      </c>
      <c r="BI3369" s="54">
        <f t="shared" si="730"/>
        <v>0</v>
      </c>
      <c r="BJ3369" s="54">
        <f t="shared" si="743"/>
        <v>0</v>
      </c>
      <c r="BK3369" s="54">
        <f t="shared" si="731"/>
        <v>0</v>
      </c>
      <c r="BL3369" s="54">
        <f t="shared" si="736"/>
        <v>0</v>
      </c>
      <c r="BM3369" s="54">
        <f t="shared" si="737"/>
        <v>0</v>
      </c>
      <c r="BN3369" s="54" t="str">
        <f t="shared" si="738"/>
        <v>ne</v>
      </c>
      <c r="BO3369" s="54" t="str">
        <f t="shared" si="739"/>
        <v>ne</v>
      </c>
      <c r="BP3369" s="54" t="str">
        <f t="shared" si="739"/>
        <v>ne</v>
      </c>
      <c r="BQ3369" s="54" t="str">
        <f t="shared" si="740"/>
        <v>ne</v>
      </c>
      <c r="BR3369" s="54" t="str">
        <f t="shared" si="741"/>
        <v>ne</v>
      </c>
      <c r="BS3369" s="54" t="str">
        <f t="shared" si="732"/>
        <v>ne</v>
      </c>
    </row>
    <row r="3370" spans="2:71" x14ac:dyDescent="0.2">
      <c r="B3370" s="54" t="e">
        <f>VLOOKUP(E3370,'VPS1'!$J$10:$J$29,1,FALSE)</f>
        <v>#N/A</v>
      </c>
      <c r="C3370" s="131" t="str">
        <f t="shared" si="733"/>
        <v/>
      </c>
      <c r="D3370" s="132"/>
      <c r="E3370" s="132"/>
      <c r="F3370" s="55"/>
      <c r="G3370" s="132"/>
      <c r="H3370" s="132"/>
      <c r="I3370" s="132"/>
      <c r="J3370" s="132"/>
      <c r="K3370" s="132"/>
      <c r="L3370" s="133"/>
      <c r="M3370" s="134"/>
      <c r="N3370" s="132"/>
      <c r="O3370" s="132"/>
      <c r="P3370" s="134" t="str">
        <f t="shared" si="734"/>
        <v>nepildyti</v>
      </c>
      <c r="Q3370" s="135" t="str">
        <f t="shared" si="73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42"/>
        <v>0</v>
      </c>
      <c r="BH3370" s="54">
        <f t="shared" si="735"/>
        <v>0</v>
      </c>
      <c r="BI3370" s="54">
        <f t="shared" si="730"/>
        <v>0</v>
      </c>
      <c r="BJ3370" s="54">
        <f t="shared" si="743"/>
        <v>0</v>
      </c>
      <c r="BK3370" s="54">
        <f t="shared" si="731"/>
        <v>0</v>
      </c>
      <c r="BL3370" s="54">
        <f t="shared" si="736"/>
        <v>0</v>
      </c>
      <c r="BM3370" s="54">
        <f t="shared" si="737"/>
        <v>0</v>
      </c>
      <c r="BN3370" s="54" t="str">
        <f t="shared" si="738"/>
        <v>ne</v>
      </c>
      <c r="BO3370" s="54" t="str">
        <f t="shared" si="739"/>
        <v>ne</v>
      </c>
      <c r="BP3370" s="54" t="str">
        <f t="shared" si="739"/>
        <v>ne</v>
      </c>
      <c r="BQ3370" s="54" t="str">
        <f t="shared" si="740"/>
        <v>ne</v>
      </c>
      <c r="BR3370" s="54" t="str">
        <f t="shared" si="741"/>
        <v>ne</v>
      </c>
      <c r="BS3370" s="54" t="str">
        <f t="shared" si="732"/>
        <v>ne</v>
      </c>
    </row>
    <row r="3371" spans="2:71" x14ac:dyDescent="0.2">
      <c r="B3371" s="54" t="e">
        <f>VLOOKUP(E3371,'VPS1'!$J$10:$J$29,1,FALSE)</f>
        <v>#N/A</v>
      </c>
      <c r="C3371" s="131" t="str">
        <f t="shared" si="733"/>
        <v/>
      </c>
      <c r="D3371" s="132"/>
      <c r="E3371" s="132"/>
      <c r="F3371" s="55"/>
      <c r="G3371" s="132"/>
      <c r="H3371" s="132"/>
      <c r="I3371" s="132"/>
      <c r="J3371" s="132"/>
      <c r="K3371" s="132"/>
      <c r="L3371" s="133"/>
      <c r="M3371" s="134"/>
      <c r="N3371" s="132"/>
      <c r="O3371" s="132"/>
      <c r="P3371" s="134" t="str">
        <f t="shared" si="734"/>
        <v>nepildyti</v>
      </c>
      <c r="Q3371" s="135" t="str">
        <f t="shared" si="73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42"/>
        <v>0</v>
      </c>
      <c r="BH3371" s="54">
        <f t="shared" si="735"/>
        <v>0</v>
      </c>
      <c r="BI3371" s="54">
        <f t="shared" si="730"/>
        <v>0</v>
      </c>
      <c r="BJ3371" s="54">
        <f t="shared" si="743"/>
        <v>0</v>
      </c>
      <c r="BK3371" s="54">
        <f t="shared" si="731"/>
        <v>0</v>
      </c>
      <c r="BL3371" s="54">
        <f t="shared" si="736"/>
        <v>0</v>
      </c>
      <c r="BM3371" s="54">
        <f t="shared" si="737"/>
        <v>0</v>
      </c>
      <c r="BN3371" s="54" t="str">
        <f t="shared" si="738"/>
        <v>ne</v>
      </c>
      <c r="BO3371" s="54" t="str">
        <f t="shared" si="739"/>
        <v>ne</v>
      </c>
      <c r="BP3371" s="54" t="str">
        <f t="shared" si="739"/>
        <v>ne</v>
      </c>
      <c r="BQ3371" s="54" t="str">
        <f t="shared" si="740"/>
        <v>ne</v>
      </c>
      <c r="BR3371" s="54" t="str">
        <f t="shared" si="741"/>
        <v>ne</v>
      </c>
      <c r="BS3371" s="54" t="str">
        <f t="shared" si="732"/>
        <v>ne</v>
      </c>
    </row>
    <row r="3372" spans="2:71" x14ac:dyDescent="0.2">
      <c r="B3372" s="54" t="e">
        <f>VLOOKUP(E3372,'VPS1'!$J$10:$J$29,1,FALSE)</f>
        <v>#N/A</v>
      </c>
      <c r="C3372" s="131" t="str">
        <f t="shared" si="733"/>
        <v/>
      </c>
      <c r="D3372" s="132"/>
      <c r="E3372" s="132"/>
      <c r="F3372" s="55"/>
      <c r="G3372" s="132"/>
      <c r="H3372" s="132"/>
      <c r="I3372" s="132"/>
      <c r="J3372" s="132"/>
      <c r="K3372" s="132"/>
      <c r="L3372" s="133"/>
      <c r="M3372" s="134"/>
      <c r="N3372" s="132"/>
      <c r="O3372" s="132"/>
      <c r="P3372" s="134" t="str">
        <f t="shared" si="734"/>
        <v>nepildyti</v>
      </c>
      <c r="Q3372" s="135" t="str">
        <f t="shared" si="73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42"/>
        <v>0</v>
      </c>
      <c r="BH3372" s="54">
        <f t="shared" si="735"/>
        <v>0</v>
      </c>
      <c r="BI3372" s="54">
        <f t="shared" si="730"/>
        <v>0</v>
      </c>
      <c r="BJ3372" s="54">
        <f t="shared" si="743"/>
        <v>0</v>
      </c>
      <c r="BK3372" s="54">
        <f t="shared" si="731"/>
        <v>0</v>
      </c>
      <c r="BL3372" s="54">
        <f t="shared" si="736"/>
        <v>0</v>
      </c>
      <c r="BM3372" s="54">
        <f t="shared" si="737"/>
        <v>0</v>
      </c>
      <c r="BN3372" s="54" t="str">
        <f t="shared" si="738"/>
        <v>ne</v>
      </c>
      <c r="BO3372" s="54" t="str">
        <f t="shared" si="739"/>
        <v>ne</v>
      </c>
      <c r="BP3372" s="54" t="str">
        <f t="shared" si="739"/>
        <v>ne</v>
      </c>
      <c r="BQ3372" s="54" t="str">
        <f t="shared" si="740"/>
        <v>ne</v>
      </c>
      <c r="BR3372" s="54" t="str">
        <f t="shared" si="741"/>
        <v>ne</v>
      </c>
      <c r="BS3372" s="54" t="str">
        <f t="shared" si="732"/>
        <v>ne</v>
      </c>
    </row>
    <row r="3373" spans="2:71" x14ac:dyDescent="0.2">
      <c r="B3373" s="54" t="e">
        <f>VLOOKUP(E3373,'VPS1'!$J$10:$J$29,1,FALSE)</f>
        <v>#N/A</v>
      </c>
      <c r="C3373" s="131" t="str">
        <f t="shared" si="733"/>
        <v/>
      </c>
      <c r="D3373" s="132"/>
      <c r="E3373" s="132"/>
      <c r="F3373" s="55"/>
      <c r="G3373" s="132"/>
      <c r="H3373" s="132"/>
      <c r="I3373" s="132"/>
      <c r="J3373" s="132"/>
      <c r="K3373" s="132"/>
      <c r="L3373" s="133"/>
      <c r="M3373" s="134"/>
      <c r="N3373" s="132"/>
      <c r="O3373" s="132"/>
      <c r="P3373" s="134" t="str">
        <f t="shared" si="734"/>
        <v>nepildyti</v>
      </c>
      <c r="Q3373" s="135" t="str">
        <f t="shared" si="73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42"/>
        <v>0</v>
      </c>
      <c r="BH3373" s="54">
        <f t="shared" si="735"/>
        <v>0</v>
      </c>
      <c r="BI3373" s="54">
        <f t="shared" si="730"/>
        <v>0</v>
      </c>
      <c r="BJ3373" s="54">
        <f t="shared" si="743"/>
        <v>0</v>
      </c>
      <c r="BK3373" s="54">
        <f t="shared" si="731"/>
        <v>0</v>
      </c>
      <c r="BL3373" s="54">
        <f t="shared" si="736"/>
        <v>0</v>
      </c>
      <c r="BM3373" s="54">
        <f t="shared" si="737"/>
        <v>0</v>
      </c>
      <c r="BN3373" s="54" t="str">
        <f t="shared" si="738"/>
        <v>ne</v>
      </c>
      <c r="BO3373" s="54" t="str">
        <f t="shared" si="739"/>
        <v>ne</v>
      </c>
      <c r="BP3373" s="54" t="str">
        <f t="shared" si="739"/>
        <v>ne</v>
      </c>
      <c r="BQ3373" s="54" t="str">
        <f t="shared" si="740"/>
        <v>ne</v>
      </c>
      <c r="BR3373" s="54" t="str">
        <f t="shared" si="741"/>
        <v>ne</v>
      </c>
      <c r="BS3373" s="54" t="str">
        <f t="shared" si="732"/>
        <v>ne</v>
      </c>
    </row>
    <row r="3374" spans="2:71" x14ac:dyDescent="0.2">
      <c r="B3374" s="54" t="e">
        <f>VLOOKUP(E3374,'VPS1'!$J$10:$J$29,1,FALSE)</f>
        <v>#N/A</v>
      </c>
      <c r="C3374" s="131" t="str">
        <f t="shared" si="733"/>
        <v/>
      </c>
      <c r="D3374" s="132"/>
      <c r="E3374" s="132"/>
      <c r="F3374" s="55"/>
      <c r="G3374" s="132"/>
      <c r="H3374" s="132"/>
      <c r="I3374" s="132"/>
      <c r="J3374" s="132"/>
      <c r="K3374" s="132"/>
      <c r="L3374" s="133"/>
      <c r="M3374" s="134"/>
      <c r="N3374" s="132"/>
      <c r="O3374" s="132"/>
      <c r="P3374" s="134" t="str">
        <f t="shared" si="734"/>
        <v>nepildyti</v>
      </c>
      <c r="Q3374" s="135" t="str">
        <f t="shared" si="73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42"/>
        <v>0</v>
      </c>
      <c r="BH3374" s="54">
        <f t="shared" si="735"/>
        <v>0</v>
      </c>
      <c r="BI3374" s="54">
        <f t="shared" si="730"/>
        <v>0</v>
      </c>
      <c r="BJ3374" s="54">
        <f t="shared" si="743"/>
        <v>0</v>
      </c>
      <c r="BK3374" s="54">
        <f t="shared" si="731"/>
        <v>0</v>
      </c>
      <c r="BL3374" s="54">
        <f t="shared" si="736"/>
        <v>0</v>
      </c>
      <c r="BM3374" s="54">
        <f t="shared" si="737"/>
        <v>0</v>
      </c>
      <c r="BN3374" s="54" t="str">
        <f t="shared" si="738"/>
        <v>ne</v>
      </c>
      <c r="BO3374" s="54" t="str">
        <f t="shared" si="739"/>
        <v>ne</v>
      </c>
      <c r="BP3374" s="54" t="str">
        <f t="shared" si="739"/>
        <v>ne</v>
      </c>
      <c r="BQ3374" s="54" t="str">
        <f t="shared" si="740"/>
        <v>ne</v>
      </c>
      <c r="BR3374" s="54" t="str">
        <f t="shared" si="741"/>
        <v>ne</v>
      </c>
      <c r="BS3374" s="54" t="str">
        <f t="shared" si="732"/>
        <v>ne</v>
      </c>
    </row>
    <row r="3375" spans="2:71" x14ac:dyDescent="0.2">
      <c r="B3375" s="54" t="e">
        <f>VLOOKUP(E3375,'VPS1'!$J$10:$J$29,1,FALSE)</f>
        <v>#N/A</v>
      </c>
      <c r="C3375" s="131" t="str">
        <f t="shared" si="733"/>
        <v/>
      </c>
      <c r="D3375" s="132"/>
      <c r="E3375" s="132"/>
      <c r="F3375" s="55"/>
      <c r="G3375" s="132"/>
      <c r="H3375" s="132"/>
      <c r="I3375" s="132"/>
      <c r="J3375" s="132"/>
      <c r="K3375" s="132"/>
      <c r="L3375" s="133"/>
      <c r="M3375" s="134"/>
      <c r="N3375" s="132"/>
      <c r="O3375" s="132"/>
      <c r="P3375" s="134" t="str">
        <f t="shared" si="734"/>
        <v>nepildyti</v>
      </c>
      <c r="Q3375" s="135" t="str">
        <f t="shared" si="73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42"/>
        <v>0</v>
      </c>
      <c r="BH3375" s="54">
        <f t="shared" si="735"/>
        <v>0</v>
      </c>
      <c r="BI3375" s="54">
        <f t="shared" si="730"/>
        <v>0</v>
      </c>
      <c r="BJ3375" s="54">
        <f t="shared" si="743"/>
        <v>0</v>
      </c>
      <c r="BK3375" s="54">
        <f t="shared" si="731"/>
        <v>0</v>
      </c>
      <c r="BL3375" s="54">
        <f t="shared" si="736"/>
        <v>0</v>
      </c>
      <c r="BM3375" s="54">
        <f t="shared" si="737"/>
        <v>0</v>
      </c>
      <c r="BN3375" s="54" t="str">
        <f t="shared" si="738"/>
        <v>ne</v>
      </c>
      <c r="BO3375" s="54" t="str">
        <f t="shared" si="739"/>
        <v>ne</v>
      </c>
      <c r="BP3375" s="54" t="str">
        <f t="shared" si="739"/>
        <v>ne</v>
      </c>
      <c r="BQ3375" s="54" t="str">
        <f t="shared" si="740"/>
        <v>ne</v>
      </c>
      <c r="BR3375" s="54" t="str">
        <f t="shared" si="741"/>
        <v>ne</v>
      </c>
      <c r="BS3375" s="54" t="str">
        <f t="shared" si="732"/>
        <v>ne</v>
      </c>
    </row>
    <row r="3376" spans="2:71" x14ac:dyDescent="0.2">
      <c r="B3376" s="54" t="e">
        <f>VLOOKUP(E3376,'VPS1'!$J$10:$J$29,1,FALSE)</f>
        <v>#N/A</v>
      </c>
      <c r="C3376" s="131" t="str">
        <f t="shared" si="733"/>
        <v/>
      </c>
      <c r="D3376" s="132"/>
      <c r="E3376" s="132"/>
      <c r="F3376" s="55"/>
      <c r="G3376" s="132"/>
      <c r="H3376" s="132"/>
      <c r="I3376" s="132"/>
      <c r="J3376" s="132"/>
      <c r="K3376" s="132"/>
      <c r="L3376" s="133"/>
      <c r="M3376" s="134"/>
      <c r="N3376" s="132"/>
      <c r="O3376" s="132"/>
      <c r="P3376" s="134" t="str">
        <f t="shared" si="734"/>
        <v>nepildyti</v>
      </c>
      <c r="Q3376" s="135" t="str">
        <f t="shared" si="73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42"/>
        <v>0</v>
      </c>
      <c r="BH3376" s="54">
        <f t="shared" si="735"/>
        <v>0</v>
      </c>
      <c r="BI3376" s="54">
        <f t="shared" si="730"/>
        <v>0</v>
      </c>
      <c r="BJ3376" s="54">
        <f t="shared" si="743"/>
        <v>0</v>
      </c>
      <c r="BK3376" s="54">
        <f t="shared" si="731"/>
        <v>0</v>
      </c>
      <c r="BL3376" s="54">
        <f t="shared" si="736"/>
        <v>0</v>
      </c>
      <c r="BM3376" s="54">
        <f t="shared" si="737"/>
        <v>0</v>
      </c>
      <c r="BN3376" s="54" t="str">
        <f t="shared" si="738"/>
        <v>ne</v>
      </c>
      <c r="BO3376" s="54" t="str">
        <f t="shared" si="739"/>
        <v>ne</v>
      </c>
      <c r="BP3376" s="54" t="str">
        <f t="shared" si="739"/>
        <v>ne</v>
      </c>
      <c r="BQ3376" s="54" t="str">
        <f t="shared" si="740"/>
        <v>ne</v>
      </c>
      <c r="BR3376" s="54" t="str">
        <f t="shared" si="741"/>
        <v>ne</v>
      </c>
      <c r="BS3376" s="54" t="str">
        <f t="shared" si="732"/>
        <v>ne</v>
      </c>
    </row>
    <row r="3377" spans="2:71" x14ac:dyDescent="0.2">
      <c r="B3377" s="54" t="e">
        <f>VLOOKUP(E3377,'VPS1'!$J$10:$J$29,1,FALSE)</f>
        <v>#N/A</v>
      </c>
      <c r="C3377" s="131" t="str">
        <f t="shared" si="733"/>
        <v/>
      </c>
      <c r="D3377" s="132"/>
      <c r="E3377" s="132"/>
      <c r="F3377" s="55"/>
      <c r="G3377" s="132"/>
      <c r="H3377" s="132"/>
      <c r="I3377" s="132"/>
      <c r="J3377" s="132"/>
      <c r="K3377" s="132"/>
      <c r="L3377" s="133"/>
      <c r="M3377" s="134"/>
      <c r="N3377" s="132"/>
      <c r="O3377" s="132"/>
      <c r="P3377" s="134" t="str">
        <f t="shared" si="734"/>
        <v>nepildyti</v>
      </c>
      <c r="Q3377" s="135" t="str">
        <f t="shared" si="73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42"/>
        <v>0</v>
      </c>
      <c r="BH3377" s="54">
        <f t="shared" si="735"/>
        <v>0</v>
      </c>
      <c r="BI3377" s="54">
        <f t="shared" si="730"/>
        <v>0</v>
      </c>
      <c r="BJ3377" s="54">
        <f t="shared" si="743"/>
        <v>0</v>
      </c>
      <c r="BK3377" s="54">
        <f t="shared" si="731"/>
        <v>0</v>
      </c>
      <c r="BL3377" s="54">
        <f t="shared" si="736"/>
        <v>0</v>
      </c>
      <c r="BM3377" s="54">
        <f t="shared" si="737"/>
        <v>0</v>
      </c>
      <c r="BN3377" s="54" t="str">
        <f t="shared" si="738"/>
        <v>ne</v>
      </c>
      <c r="BO3377" s="54" t="str">
        <f t="shared" si="739"/>
        <v>ne</v>
      </c>
      <c r="BP3377" s="54" t="str">
        <f t="shared" si="739"/>
        <v>ne</v>
      </c>
      <c r="BQ3377" s="54" t="str">
        <f t="shared" si="740"/>
        <v>ne</v>
      </c>
      <c r="BR3377" s="54" t="str">
        <f t="shared" si="741"/>
        <v>ne</v>
      </c>
      <c r="BS3377" s="54" t="str">
        <f t="shared" si="732"/>
        <v>ne</v>
      </c>
    </row>
    <row r="3378" spans="2:71" x14ac:dyDescent="0.2">
      <c r="B3378" s="54" t="e">
        <f>VLOOKUP(E3378,'VPS1'!$J$10:$J$29,1,FALSE)</f>
        <v>#N/A</v>
      </c>
      <c r="C3378" s="131" t="str">
        <f t="shared" si="733"/>
        <v/>
      </c>
      <c r="D3378" s="132"/>
      <c r="E3378" s="132"/>
      <c r="F3378" s="55"/>
      <c r="G3378" s="132"/>
      <c r="H3378" s="132"/>
      <c r="I3378" s="132"/>
      <c r="J3378" s="132"/>
      <c r="K3378" s="132"/>
      <c r="L3378" s="133"/>
      <c r="M3378" s="134"/>
      <c r="N3378" s="132"/>
      <c r="O3378" s="132"/>
      <c r="P3378" s="134" t="str">
        <f t="shared" si="734"/>
        <v>nepildyti</v>
      </c>
      <c r="Q3378" s="135" t="str">
        <f t="shared" si="73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42"/>
        <v>0</v>
      </c>
      <c r="BH3378" s="54">
        <f t="shared" si="735"/>
        <v>0</v>
      </c>
      <c r="BI3378" s="54">
        <f t="shared" si="730"/>
        <v>0</v>
      </c>
      <c r="BJ3378" s="54">
        <f t="shared" si="743"/>
        <v>0</v>
      </c>
      <c r="BK3378" s="54">
        <f t="shared" si="731"/>
        <v>0</v>
      </c>
      <c r="BL3378" s="54">
        <f t="shared" si="736"/>
        <v>0</v>
      </c>
      <c r="BM3378" s="54">
        <f t="shared" si="737"/>
        <v>0</v>
      </c>
      <c r="BN3378" s="54" t="str">
        <f t="shared" si="738"/>
        <v>ne</v>
      </c>
      <c r="BO3378" s="54" t="str">
        <f t="shared" si="739"/>
        <v>ne</v>
      </c>
      <c r="BP3378" s="54" t="str">
        <f t="shared" si="739"/>
        <v>ne</v>
      </c>
      <c r="BQ3378" s="54" t="str">
        <f t="shared" si="740"/>
        <v>ne</v>
      </c>
      <c r="BR3378" s="54" t="str">
        <f t="shared" si="741"/>
        <v>ne</v>
      </c>
      <c r="BS3378" s="54" t="str">
        <f t="shared" si="732"/>
        <v>ne</v>
      </c>
    </row>
    <row r="3379" spans="2:71" x14ac:dyDescent="0.2">
      <c r="B3379" s="54" t="e">
        <f>VLOOKUP(E3379,'VPS1'!$J$10:$J$29,1,FALSE)</f>
        <v>#N/A</v>
      </c>
      <c r="C3379" s="131" t="str">
        <f t="shared" si="733"/>
        <v/>
      </c>
      <c r="D3379" s="132"/>
      <c r="E3379" s="132"/>
      <c r="F3379" s="55"/>
      <c r="G3379" s="132"/>
      <c r="H3379" s="132"/>
      <c r="I3379" s="132"/>
      <c r="J3379" s="132"/>
      <c r="K3379" s="132"/>
      <c r="L3379" s="133"/>
      <c r="M3379" s="134"/>
      <c r="N3379" s="132"/>
      <c r="O3379" s="132"/>
      <c r="P3379" s="134" t="str">
        <f t="shared" si="734"/>
        <v>nepildyti</v>
      </c>
      <c r="Q3379" s="135" t="str">
        <f t="shared" si="73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42"/>
        <v>0</v>
      </c>
      <c r="BH3379" s="54">
        <f t="shared" si="735"/>
        <v>0</v>
      </c>
      <c r="BI3379" s="54">
        <f t="shared" si="730"/>
        <v>0</v>
      </c>
      <c r="BJ3379" s="54">
        <f t="shared" si="743"/>
        <v>0</v>
      </c>
      <c r="BK3379" s="54">
        <f t="shared" si="731"/>
        <v>0</v>
      </c>
      <c r="BL3379" s="54">
        <f t="shared" si="736"/>
        <v>0</v>
      </c>
      <c r="BM3379" s="54">
        <f t="shared" si="737"/>
        <v>0</v>
      </c>
      <c r="BN3379" s="54" t="str">
        <f t="shared" si="738"/>
        <v>ne</v>
      </c>
      <c r="BO3379" s="54" t="str">
        <f t="shared" si="739"/>
        <v>ne</v>
      </c>
      <c r="BP3379" s="54" t="str">
        <f t="shared" si="739"/>
        <v>ne</v>
      </c>
      <c r="BQ3379" s="54" t="str">
        <f t="shared" si="740"/>
        <v>ne</v>
      </c>
      <c r="BR3379" s="54" t="str">
        <f t="shared" si="741"/>
        <v>ne</v>
      </c>
      <c r="BS3379" s="54" t="str">
        <f t="shared" si="732"/>
        <v>ne</v>
      </c>
    </row>
    <row r="3380" spans="2:71" x14ac:dyDescent="0.2">
      <c r="B3380" s="54" t="e">
        <f>VLOOKUP(E3380,'VPS1'!$J$10:$J$29,1,FALSE)</f>
        <v>#N/A</v>
      </c>
      <c r="C3380" s="131" t="str">
        <f t="shared" si="733"/>
        <v/>
      </c>
      <c r="D3380" s="132"/>
      <c r="E3380" s="132"/>
      <c r="F3380" s="55"/>
      <c r="G3380" s="132"/>
      <c r="H3380" s="132"/>
      <c r="I3380" s="132"/>
      <c r="J3380" s="132"/>
      <c r="K3380" s="132"/>
      <c r="L3380" s="133"/>
      <c r="M3380" s="134"/>
      <c r="N3380" s="132"/>
      <c r="O3380" s="132"/>
      <c r="P3380" s="134" t="str">
        <f t="shared" si="734"/>
        <v>nepildyti</v>
      </c>
      <c r="Q3380" s="135" t="str">
        <f t="shared" si="73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42"/>
        <v>0</v>
      </c>
      <c r="BH3380" s="54">
        <f t="shared" si="735"/>
        <v>0</v>
      </c>
      <c r="BI3380" s="54">
        <f t="shared" si="730"/>
        <v>0</v>
      </c>
      <c r="BJ3380" s="54">
        <f t="shared" si="743"/>
        <v>0</v>
      </c>
      <c r="BK3380" s="54">
        <f t="shared" si="731"/>
        <v>0</v>
      </c>
      <c r="BL3380" s="54">
        <f t="shared" si="736"/>
        <v>0</v>
      </c>
      <c r="BM3380" s="54">
        <f t="shared" si="737"/>
        <v>0</v>
      </c>
      <c r="BN3380" s="54" t="str">
        <f t="shared" si="738"/>
        <v>ne</v>
      </c>
      <c r="BO3380" s="54" t="str">
        <f t="shared" si="739"/>
        <v>ne</v>
      </c>
      <c r="BP3380" s="54" t="str">
        <f t="shared" si="739"/>
        <v>ne</v>
      </c>
      <c r="BQ3380" s="54" t="str">
        <f t="shared" si="740"/>
        <v>ne</v>
      </c>
      <c r="BR3380" s="54" t="str">
        <f t="shared" si="741"/>
        <v>ne</v>
      </c>
      <c r="BS3380" s="54" t="str">
        <f t="shared" si="732"/>
        <v>ne</v>
      </c>
    </row>
    <row r="3381" spans="2:71" x14ac:dyDescent="0.2">
      <c r="B3381" s="54" t="e">
        <f>VLOOKUP(E3381,'VPS1'!$J$10:$J$29,1,FALSE)</f>
        <v>#N/A</v>
      </c>
      <c r="C3381" s="131" t="str">
        <f t="shared" si="733"/>
        <v/>
      </c>
      <c r="D3381" s="132"/>
      <c r="E3381" s="132"/>
      <c r="F3381" s="55"/>
      <c r="G3381" s="132"/>
      <c r="H3381" s="132"/>
      <c r="I3381" s="132"/>
      <c r="J3381" s="132"/>
      <c r="K3381" s="132"/>
      <c r="L3381" s="133"/>
      <c r="M3381" s="134"/>
      <c r="N3381" s="132"/>
      <c r="O3381" s="132"/>
      <c r="P3381" s="134" t="str">
        <f t="shared" si="734"/>
        <v>nepildyti</v>
      </c>
      <c r="Q3381" s="135" t="str">
        <f t="shared" si="73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42"/>
        <v>0</v>
      </c>
      <c r="BH3381" s="54">
        <f t="shared" si="735"/>
        <v>0</v>
      </c>
      <c r="BI3381" s="54">
        <f t="shared" si="730"/>
        <v>0</v>
      </c>
      <c r="BJ3381" s="54">
        <f t="shared" si="743"/>
        <v>0</v>
      </c>
      <c r="BK3381" s="54">
        <f t="shared" si="731"/>
        <v>0</v>
      </c>
      <c r="BL3381" s="54">
        <f t="shared" si="736"/>
        <v>0</v>
      </c>
      <c r="BM3381" s="54">
        <f t="shared" si="737"/>
        <v>0</v>
      </c>
      <c r="BN3381" s="54" t="str">
        <f t="shared" si="738"/>
        <v>ne</v>
      </c>
      <c r="BO3381" s="54" t="str">
        <f t="shared" si="739"/>
        <v>ne</v>
      </c>
      <c r="BP3381" s="54" t="str">
        <f t="shared" si="739"/>
        <v>ne</v>
      </c>
      <c r="BQ3381" s="54" t="str">
        <f t="shared" si="740"/>
        <v>ne</v>
      </c>
      <c r="BR3381" s="54" t="str">
        <f t="shared" si="741"/>
        <v>ne</v>
      </c>
      <c r="BS3381" s="54" t="str">
        <f t="shared" si="732"/>
        <v>ne</v>
      </c>
    </row>
    <row r="3382" spans="2:71" x14ac:dyDescent="0.2">
      <c r="B3382" s="54" t="e">
        <f>VLOOKUP(E3382,'VPS1'!$J$10:$J$29,1,FALSE)</f>
        <v>#N/A</v>
      </c>
      <c r="C3382" s="131" t="str">
        <f t="shared" si="733"/>
        <v/>
      </c>
      <c r="D3382" s="132"/>
      <c r="E3382" s="132"/>
      <c r="F3382" s="55"/>
      <c r="G3382" s="132"/>
      <c r="H3382" s="132"/>
      <c r="I3382" s="132"/>
      <c r="J3382" s="132"/>
      <c r="K3382" s="132"/>
      <c r="L3382" s="133"/>
      <c r="M3382" s="134"/>
      <c r="N3382" s="132"/>
      <c r="O3382" s="132"/>
      <c r="P3382" s="134" t="str">
        <f t="shared" si="734"/>
        <v>nepildyti</v>
      </c>
      <c r="Q3382" s="135" t="str">
        <f t="shared" si="73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42"/>
        <v>0</v>
      </c>
      <c r="BH3382" s="54">
        <f t="shared" si="735"/>
        <v>0</v>
      </c>
      <c r="BI3382" s="54">
        <f t="shared" si="730"/>
        <v>0</v>
      </c>
      <c r="BJ3382" s="54">
        <f t="shared" si="743"/>
        <v>0</v>
      </c>
      <c r="BK3382" s="54">
        <f t="shared" si="731"/>
        <v>0</v>
      </c>
      <c r="BL3382" s="54">
        <f t="shared" si="736"/>
        <v>0</v>
      </c>
      <c r="BM3382" s="54">
        <f t="shared" si="737"/>
        <v>0</v>
      </c>
      <c r="BN3382" s="54" t="str">
        <f t="shared" si="738"/>
        <v>ne</v>
      </c>
      <c r="BO3382" s="54" t="str">
        <f t="shared" si="739"/>
        <v>ne</v>
      </c>
      <c r="BP3382" s="54" t="str">
        <f t="shared" si="739"/>
        <v>ne</v>
      </c>
      <c r="BQ3382" s="54" t="str">
        <f t="shared" si="740"/>
        <v>ne</v>
      </c>
      <c r="BR3382" s="54" t="str">
        <f t="shared" si="741"/>
        <v>ne</v>
      </c>
      <c r="BS3382" s="54" t="str">
        <f t="shared" si="732"/>
        <v>ne</v>
      </c>
    </row>
    <row r="3383" spans="2:71" x14ac:dyDescent="0.2">
      <c r="B3383" s="54" t="e">
        <f>VLOOKUP(E3383,'VPS1'!$J$10:$J$29,1,FALSE)</f>
        <v>#N/A</v>
      </c>
      <c r="C3383" s="131" t="str">
        <f t="shared" si="733"/>
        <v/>
      </c>
      <c r="D3383" s="132"/>
      <c r="E3383" s="132"/>
      <c r="F3383" s="55"/>
      <c r="G3383" s="132"/>
      <c r="H3383" s="132"/>
      <c r="I3383" s="132"/>
      <c r="J3383" s="132"/>
      <c r="K3383" s="132"/>
      <c r="L3383" s="133"/>
      <c r="M3383" s="134"/>
      <c r="N3383" s="132"/>
      <c r="O3383" s="132"/>
      <c r="P3383" s="134" t="str">
        <f t="shared" si="734"/>
        <v>nepildyti</v>
      </c>
      <c r="Q3383" s="135" t="str">
        <f t="shared" si="73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42"/>
        <v>0</v>
      </c>
      <c r="BH3383" s="54">
        <f t="shared" si="735"/>
        <v>0</v>
      </c>
      <c r="BI3383" s="54">
        <f t="shared" si="730"/>
        <v>0</v>
      </c>
      <c r="BJ3383" s="54">
        <f t="shared" si="743"/>
        <v>0</v>
      </c>
      <c r="BK3383" s="54">
        <f t="shared" si="731"/>
        <v>0</v>
      </c>
      <c r="BL3383" s="54">
        <f t="shared" si="736"/>
        <v>0</v>
      </c>
      <c r="BM3383" s="54">
        <f t="shared" si="737"/>
        <v>0</v>
      </c>
      <c r="BN3383" s="54" t="str">
        <f t="shared" si="738"/>
        <v>ne</v>
      </c>
      <c r="BO3383" s="54" t="str">
        <f t="shared" si="739"/>
        <v>ne</v>
      </c>
      <c r="BP3383" s="54" t="str">
        <f t="shared" si="739"/>
        <v>ne</v>
      </c>
      <c r="BQ3383" s="54" t="str">
        <f t="shared" si="740"/>
        <v>ne</v>
      </c>
      <c r="BR3383" s="54" t="str">
        <f t="shared" si="741"/>
        <v>ne</v>
      </c>
      <c r="BS3383" s="54" t="str">
        <f t="shared" si="732"/>
        <v>ne</v>
      </c>
    </row>
    <row r="3384" spans="2:71" x14ac:dyDescent="0.2">
      <c r="B3384" s="54" t="e">
        <f>VLOOKUP(E3384,'VPS1'!$J$10:$J$29,1,FALSE)</f>
        <v>#N/A</v>
      </c>
      <c r="C3384" s="131" t="str">
        <f t="shared" si="733"/>
        <v/>
      </c>
      <c r="D3384" s="132"/>
      <c r="E3384" s="132"/>
      <c r="F3384" s="55"/>
      <c r="G3384" s="132"/>
      <c r="H3384" s="132"/>
      <c r="I3384" s="132"/>
      <c r="J3384" s="132"/>
      <c r="K3384" s="132"/>
      <c r="L3384" s="133"/>
      <c r="M3384" s="134"/>
      <c r="N3384" s="132"/>
      <c r="O3384" s="132"/>
      <c r="P3384" s="134" t="str">
        <f t="shared" si="734"/>
        <v>nepildyti</v>
      </c>
      <c r="Q3384" s="135" t="str">
        <f t="shared" si="73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42"/>
        <v>0</v>
      </c>
      <c r="BH3384" s="54">
        <f t="shared" si="735"/>
        <v>0</v>
      </c>
      <c r="BI3384" s="54">
        <f t="shared" si="730"/>
        <v>0</v>
      </c>
      <c r="BJ3384" s="54">
        <f t="shared" si="743"/>
        <v>0</v>
      </c>
      <c r="BK3384" s="54">
        <f t="shared" si="731"/>
        <v>0</v>
      </c>
      <c r="BL3384" s="54">
        <f t="shared" si="736"/>
        <v>0</v>
      </c>
      <c r="BM3384" s="54">
        <f t="shared" si="737"/>
        <v>0</v>
      </c>
      <c r="BN3384" s="54" t="str">
        <f t="shared" si="738"/>
        <v>ne</v>
      </c>
      <c r="BO3384" s="54" t="str">
        <f t="shared" si="739"/>
        <v>ne</v>
      </c>
      <c r="BP3384" s="54" t="str">
        <f t="shared" si="739"/>
        <v>ne</v>
      </c>
      <c r="BQ3384" s="54" t="str">
        <f t="shared" si="740"/>
        <v>ne</v>
      </c>
      <c r="BR3384" s="54" t="str">
        <f t="shared" si="741"/>
        <v>ne</v>
      </c>
      <c r="BS3384" s="54" t="str">
        <f t="shared" si="732"/>
        <v>ne</v>
      </c>
    </row>
    <row r="3385" spans="2:71" x14ac:dyDescent="0.2">
      <c r="B3385" s="54" t="e">
        <f>VLOOKUP(E3385,'VPS1'!$J$10:$J$29,1,FALSE)</f>
        <v>#N/A</v>
      </c>
      <c r="C3385" s="131" t="str">
        <f t="shared" si="733"/>
        <v/>
      </c>
      <c r="D3385" s="132"/>
      <c r="E3385" s="132"/>
      <c r="F3385" s="55"/>
      <c r="G3385" s="132"/>
      <c r="H3385" s="132"/>
      <c r="I3385" s="132"/>
      <c r="J3385" s="132"/>
      <c r="K3385" s="132"/>
      <c r="L3385" s="133"/>
      <c r="M3385" s="134"/>
      <c r="N3385" s="132"/>
      <c r="O3385" s="132"/>
      <c r="P3385" s="134" t="str">
        <f t="shared" si="734"/>
        <v>nepildyti</v>
      </c>
      <c r="Q3385" s="135" t="str">
        <f t="shared" si="73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42"/>
        <v>0</v>
      </c>
      <c r="BH3385" s="54">
        <f t="shared" si="735"/>
        <v>0</v>
      </c>
      <c r="BI3385" s="54">
        <f t="shared" si="730"/>
        <v>0</v>
      </c>
      <c r="BJ3385" s="54">
        <f t="shared" si="743"/>
        <v>0</v>
      </c>
      <c r="BK3385" s="54">
        <f t="shared" si="731"/>
        <v>0</v>
      </c>
      <c r="BL3385" s="54">
        <f t="shared" si="736"/>
        <v>0</v>
      </c>
      <c r="BM3385" s="54">
        <f t="shared" si="737"/>
        <v>0</v>
      </c>
      <c r="BN3385" s="54" t="str">
        <f t="shared" si="738"/>
        <v>ne</v>
      </c>
      <c r="BO3385" s="54" t="str">
        <f t="shared" si="739"/>
        <v>ne</v>
      </c>
      <c r="BP3385" s="54" t="str">
        <f t="shared" si="739"/>
        <v>ne</v>
      </c>
      <c r="BQ3385" s="54" t="str">
        <f t="shared" si="740"/>
        <v>ne</v>
      </c>
      <c r="BR3385" s="54" t="str">
        <f t="shared" si="741"/>
        <v>ne</v>
      </c>
      <c r="BS3385" s="54" t="str">
        <f t="shared" si="732"/>
        <v>ne</v>
      </c>
    </row>
    <row r="3386" spans="2:71" x14ac:dyDescent="0.2">
      <c r="B3386" s="54" t="e">
        <f>VLOOKUP(E3386,'VPS1'!$J$10:$J$29,1,FALSE)</f>
        <v>#N/A</v>
      </c>
      <c r="C3386" s="131" t="str">
        <f t="shared" si="733"/>
        <v/>
      </c>
      <c r="D3386" s="132"/>
      <c r="E3386" s="132"/>
      <c r="F3386" s="55"/>
      <c r="G3386" s="132"/>
      <c r="H3386" s="132"/>
      <c r="I3386" s="132"/>
      <c r="J3386" s="132"/>
      <c r="K3386" s="132"/>
      <c r="L3386" s="133"/>
      <c r="M3386" s="134"/>
      <c r="N3386" s="132"/>
      <c r="O3386" s="132"/>
      <c r="P3386" s="134" t="str">
        <f t="shared" si="734"/>
        <v>nepildyti</v>
      </c>
      <c r="Q3386" s="135" t="str">
        <f t="shared" si="73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42"/>
        <v>0</v>
      </c>
      <c r="BH3386" s="54">
        <f t="shared" si="735"/>
        <v>0</v>
      </c>
      <c r="BI3386" s="54">
        <f t="shared" si="730"/>
        <v>0</v>
      </c>
      <c r="BJ3386" s="54">
        <f t="shared" si="743"/>
        <v>0</v>
      </c>
      <c r="BK3386" s="54">
        <f t="shared" si="731"/>
        <v>0</v>
      </c>
      <c r="BL3386" s="54">
        <f t="shared" si="736"/>
        <v>0</v>
      </c>
      <c r="BM3386" s="54">
        <f t="shared" si="737"/>
        <v>0</v>
      </c>
      <c r="BN3386" s="54" t="str">
        <f t="shared" si="738"/>
        <v>ne</v>
      </c>
      <c r="BO3386" s="54" t="str">
        <f t="shared" si="739"/>
        <v>ne</v>
      </c>
      <c r="BP3386" s="54" t="str">
        <f t="shared" si="739"/>
        <v>ne</v>
      </c>
      <c r="BQ3386" s="54" t="str">
        <f t="shared" si="740"/>
        <v>ne</v>
      </c>
      <c r="BR3386" s="54" t="str">
        <f t="shared" si="741"/>
        <v>ne</v>
      </c>
      <c r="BS3386" s="54" t="str">
        <f t="shared" si="732"/>
        <v>ne</v>
      </c>
    </row>
    <row r="3387" spans="2:71" x14ac:dyDescent="0.2">
      <c r="B3387" s="54" t="e">
        <f>VLOOKUP(E3387,'VPS1'!$J$10:$J$29,1,FALSE)</f>
        <v>#N/A</v>
      </c>
      <c r="C3387" s="131" t="str">
        <f t="shared" si="733"/>
        <v/>
      </c>
      <c r="D3387" s="132"/>
      <c r="E3387" s="132"/>
      <c r="F3387" s="55"/>
      <c r="G3387" s="132"/>
      <c r="H3387" s="132"/>
      <c r="I3387" s="132"/>
      <c r="J3387" s="132"/>
      <c r="K3387" s="132"/>
      <c r="L3387" s="133"/>
      <c r="M3387" s="134"/>
      <c r="N3387" s="132"/>
      <c r="O3387" s="132"/>
      <c r="P3387" s="134" t="str">
        <f t="shared" si="734"/>
        <v>nepildyti</v>
      </c>
      <c r="Q3387" s="135" t="str">
        <f t="shared" si="73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42"/>
        <v>0</v>
      </c>
      <c r="BH3387" s="54">
        <f t="shared" si="735"/>
        <v>0</v>
      </c>
      <c r="BI3387" s="54">
        <f t="shared" si="730"/>
        <v>0</v>
      </c>
      <c r="BJ3387" s="54">
        <f t="shared" si="743"/>
        <v>0</v>
      </c>
      <c r="BK3387" s="54">
        <f t="shared" si="731"/>
        <v>0</v>
      </c>
      <c r="BL3387" s="54">
        <f t="shared" si="736"/>
        <v>0</v>
      </c>
      <c r="BM3387" s="54">
        <f t="shared" si="737"/>
        <v>0</v>
      </c>
      <c r="BN3387" s="54" t="str">
        <f t="shared" si="738"/>
        <v>ne</v>
      </c>
      <c r="BO3387" s="54" t="str">
        <f t="shared" si="739"/>
        <v>ne</v>
      </c>
      <c r="BP3387" s="54" t="str">
        <f t="shared" si="739"/>
        <v>ne</v>
      </c>
      <c r="BQ3387" s="54" t="str">
        <f t="shared" si="740"/>
        <v>ne</v>
      </c>
      <c r="BR3387" s="54" t="str">
        <f t="shared" si="741"/>
        <v>ne</v>
      </c>
      <c r="BS3387" s="54" t="str">
        <f t="shared" si="732"/>
        <v>ne</v>
      </c>
    </row>
    <row r="3388" spans="2:71" x14ac:dyDescent="0.2">
      <c r="B3388" s="54" t="e">
        <f>VLOOKUP(E3388,'VPS1'!$J$10:$J$29,1,FALSE)</f>
        <v>#N/A</v>
      </c>
      <c r="C3388" s="131" t="str">
        <f t="shared" si="733"/>
        <v/>
      </c>
      <c r="D3388" s="132"/>
      <c r="E3388" s="132"/>
      <c r="F3388" s="55"/>
      <c r="G3388" s="132"/>
      <c r="H3388" s="132"/>
      <c r="I3388" s="132"/>
      <c r="J3388" s="132"/>
      <c r="K3388" s="132"/>
      <c r="L3388" s="133"/>
      <c r="M3388" s="134"/>
      <c r="N3388" s="132"/>
      <c r="O3388" s="132"/>
      <c r="P3388" s="134" t="str">
        <f t="shared" si="734"/>
        <v>nepildyti</v>
      </c>
      <c r="Q3388" s="135" t="str">
        <f t="shared" si="73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42"/>
        <v>0</v>
      </c>
      <c r="BH3388" s="54">
        <f t="shared" si="735"/>
        <v>0</v>
      </c>
      <c r="BI3388" s="54">
        <f t="shared" si="730"/>
        <v>0</v>
      </c>
      <c r="BJ3388" s="54">
        <f t="shared" si="743"/>
        <v>0</v>
      </c>
      <c r="BK3388" s="54">
        <f t="shared" si="731"/>
        <v>0</v>
      </c>
      <c r="BL3388" s="54">
        <f t="shared" si="736"/>
        <v>0</v>
      </c>
      <c r="BM3388" s="54">
        <f t="shared" si="737"/>
        <v>0</v>
      </c>
      <c r="BN3388" s="54" t="str">
        <f t="shared" si="738"/>
        <v>ne</v>
      </c>
      <c r="BO3388" s="54" t="str">
        <f t="shared" si="739"/>
        <v>ne</v>
      </c>
      <c r="BP3388" s="54" t="str">
        <f t="shared" si="739"/>
        <v>ne</v>
      </c>
      <c r="BQ3388" s="54" t="str">
        <f t="shared" si="740"/>
        <v>ne</v>
      </c>
      <c r="BR3388" s="54" t="str">
        <f t="shared" si="741"/>
        <v>ne</v>
      </c>
      <c r="BS3388" s="54" t="str">
        <f t="shared" si="732"/>
        <v>ne</v>
      </c>
    </row>
    <row r="3389" spans="2:71" x14ac:dyDescent="0.2">
      <c r="B3389" s="54" t="e">
        <f>VLOOKUP(E3389,'VPS1'!$J$10:$J$29,1,FALSE)</f>
        <v>#N/A</v>
      </c>
      <c r="C3389" s="131" t="str">
        <f t="shared" si="733"/>
        <v/>
      </c>
      <c r="D3389" s="132"/>
      <c r="E3389" s="132"/>
      <c r="F3389" s="55"/>
      <c r="G3389" s="132"/>
      <c r="H3389" s="132"/>
      <c r="I3389" s="132"/>
      <c r="J3389" s="132"/>
      <c r="K3389" s="132"/>
      <c r="L3389" s="133"/>
      <c r="M3389" s="134"/>
      <c r="N3389" s="132"/>
      <c r="O3389" s="132"/>
      <c r="P3389" s="134" t="str">
        <f t="shared" si="734"/>
        <v>nepildyti</v>
      </c>
      <c r="Q3389" s="135" t="str">
        <f t="shared" si="73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42"/>
        <v>0</v>
      </c>
      <c r="BH3389" s="54">
        <f t="shared" si="735"/>
        <v>0</v>
      </c>
      <c r="BI3389" s="54">
        <f t="shared" si="730"/>
        <v>0</v>
      </c>
      <c r="BJ3389" s="54">
        <f t="shared" si="743"/>
        <v>0</v>
      </c>
      <c r="BK3389" s="54">
        <f t="shared" si="731"/>
        <v>0</v>
      </c>
      <c r="BL3389" s="54">
        <f t="shared" si="736"/>
        <v>0</v>
      </c>
      <c r="BM3389" s="54">
        <f t="shared" si="737"/>
        <v>0</v>
      </c>
      <c r="BN3389" s="54" t="str">
        <f t="shared" si="738"/>
        <v>ne</v>
      </c>
      <c r="BO3389" s="54" t="str">
        <f t="shared" si="739"/>
        <v>ne</v>
      </c>
      <c r="BP3389" s="54" t="str">
        <f t="shared" si="739"/>
        <v>ne</v>
      </c>
      <c r="BQ3389" s="54" t="str">
        <f t="shared" si="740"/>
        <v>ne</v>
      </c>
      <c r="BR3389" s="54" t="str">
        <f t="shared" si="741"/>
        <v>ne</v>
      </c>
      <c r="BS3389" s="54" t="str">
        <f t="shared" si="732"/>
        <v>ne</v>
      </c>
    </row>
    <row r="3390" spans="2:71" x14ac:dyDescent="0.2">
      <c r="B3390" s="54" t="e">
        <f>VLOOKUP(E3390,'VPS1'!$J$10:$J$29,1,FALSE)</f>
        <v>#N/A</v>
      </c>
      <c r="C3390" s="131" t="str">
        <f t="shared" si="733"/>
        <v/>
      </c>
      <c r="D3390" s="132"/>
      <c r="E3390" s="132"/>
      <c r="F3390" s="55"/>
      <c r="G3390" s="132"/>
      <c r="H3390" s="132"/>
      <c r="I3390" s="132"/>
      <c r="J3390" s="132"/>
      <c r="K3390" s="132"/>
      <c r="L3390" s="133"/>
      <c r="M3390" s="134"/>
      <c r="N3390" s="132"/>
      <c r="O3390" s="132"/>
      <c r="P3390" s="134" t="str">
        <f t="shared" si="734"/>
        <v>nepildyti</v>
      </c>
      <c r="Q3390" s="135" t="str">
        <f t="shared" si="73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42"/>
        <v>0</v>
      </c>
      <c r="BH3390" s="54">
        <f t="shared" si="735"/>
        <v>0</v>
      </c>
      <c r="BI3390" s="54">
        <f t="shared" si="730"/>
        <v>0</v>
      </c>
      <c r="BJ3390" s="54">
        <f t="shared" si="743"/>
        <v>0</v>
      </c>
      <c r="BK3390" s="54">
        <f t="shared" si="731"/>
        <v>0</v>
      </c>
      <c r="BL3390" s="54">
        <f t="shared" si="736"/>
        <v>0</v>
      </c>
      <c r="BM3390" s="54">
        <f t="shared" si="737"/>
        <v>0</v>
      </c>
      <c r="BN3390" s="54" t="str">
        <f t="shared" si="738"/>
        <v>ne</v>
      </c>
      <c r="BO3390" s="54" t="str">
        <f t="shared" si="739"/>
        <v>ne</v>
      </c>
      <c r="BP3390" s="54" t="str">
        <f t="shared" si="739"/>
        <v>ne</v>
      </c>
      <c r="BQ3390" s="54" t="str">
        <f t="shared" si="740"/>
        <v>ne</v>
      </c>
      <c r="BR3390" s="54" t="str">
        <f t="shared" si="741"/>
        <v>ne</v>
      </c>
      <c r="BS3390" s="54" t="str">
        <f t="shared" si="732"/>
        <v>ne</v>
      </c>
    </row>
    <row r="3391" spans="2:71" x14ac:dyDescent="0.2">
      <c r="B3391" s="54" t="e">
        <f>VLOOKUP(E3391,'VPS1'!$J$10:$J$29,1,FALSE)</f>
        <v>#N/A</v>
      </c>
      <c r="C3391" s="131" t="str">
        <f t="shared" si="733"/>
        <v/>
      </c>
      <c r="D3391" s="132"/>
      <c r="E3391" s="132"/>
      <c r="F3391" s="55"/>
      <c r="G3391" s="132"/>
      <c r="H3391" s="132"/>
      <c r="I3391" s="132"/>
      <c r="J3391" s="132"/>
      <c r="K3391" s="132"/>
      <c r="L3391" s="133"/>
      <c r="M3391" s="134"/>
      <c r="N3391" s="132"/>
      <c r="O3391" s="132"/>
      <c r="P3391" s="134" t="str">
        <f t="shared" si="734"/>
        <v>nepildyti</v>
      </c>
      <c r="Q3391" s="135" t="str">
        <f t="shared" si="73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42"/>
        <v>0</v>
      </c>
      <c r="BH3391" s="54">
        <f t="shared" si="735"/>
        <v>0</v>
      </c>
      <c r="BI3391" s="54">
        <f t="shared" si="730"/>
        <v>0</v>
      </c>
      <c r="BJ3391" s="54">
        <f t="shared" si="743"/>
        <v>0</v>
      </c>
      <c r="BK3391" s="54">
        <f t="shared" si="731"/>
        <v>0</v>
      </c>
      <c r="BL3391" s="54">
        <f t="shared" si="736"/>
        <v>0</v>
      </c>
      <c r="BM3391" s="54">
        <f t="shared" si="737"/>
        <v>0</v>
      </c>
      <c r="BN3391" s="54" t="str">
        <f t="shared" si="738"/>
        <v>ne</v>
      </c>
      <c r="BO3391" s="54" t="str">
        <f t="shared" si="739"/>
        <v>ne</v>
      </c>
      <c r="BP3391" s="54" t="str">
        <f t="shared" si="739"/>
        <v>ne</v>
      </c>
      <c r="BQ3391" s="54" t="str">
        <f t="shared" si="740"/>
        <v>ne</v>
      </c>
      <c r="BR3391" s="54" t="str">
        <f t="shared" si="741"/>
        <v>ne</v>
      </c>
      <c r="BS3391" s="54" t="str">
        <f t="shared" si="732"/>
        <v>ne</v>
      </c>
    </row>
    <row r="3392" spans="2:71" x14ac:dyDescent="0.2">
      <c r="B3392" s="54" t="e">
        <f>VLOOKUP(E3392,'VPS1'!$J$10:$J$29,1,FALSE)</f>
        <v>#N/A</v>
      </c>
      <c r="C3392" s="131" t="str">
        <f t="shared" si="733"/>
        <v/>
      </c>
      <c r="D3392" s="132"/>
      <c r="E3392" s="132"/>
      <c r="F3392" s="55"/>
      <c r="G3392" s="132"/>
      <c r="H3392" s="132"/>
      <c r="I3392" s="132"/>
      <c r="J3392" s="132"/>
      <c r="K3392" s="132"/>
      <c r="L3392" s="133"/>
      <c r="M3392" s="134"/>
      <c r="N3392" s="132"/>
      <c r="O3392" s="132"/>
      <c r="P3392" s="134" t="str">
        <f t="shared" si="734"/>
        <v>nepildyti</v>
      </c>
      <c r="Q3392" s="135" t="str">
        <f t="shared" si="73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42"/>
        <v>0</v>
      </c>
      <c r="BH3392" s="54">
        <f t="shared" si="735"/>
        <v>0</v>
      </c>
      <c r="BI3392" s="54">
        <f t="shared" si="730"/>
        <v>0</v>
      </c>
      <c r="BJ3392" s="54">
        <f t="shared" si="743"/>
        <v>0</v>
      </c>
      <c r="BK3392" s="54">
        <f t="shared" si="731"/>
        <v>0</v>
      </c>
      <c r="BL3392" s="54">
        <f t="shared" si="736"/>
        <v>0</v>
      </c>
      <c r="BM3392" s="54">
        <f t="shared" si="737"/>
        <v>0</v>
      </c>
      <c r="BN3392" s="54" t="str">
        <f t="shared" si="738"/>
        <v>ne</v>
      </c>
      <c r="BO3392" s="54" t="str">
        <f t="shared" si="739"/>
        <v>ne</v>
      </c>
      <c r="BP3392" s="54" t="str">
        <f t="shared" si="739"/>
        <v>ne</v>
      </c>
      <c r="BQ3392" s="54" t="str">
        <f t="shared" si="740"/>
        <v>ne</v>
      </c>
      <c r="BR3392" s="54" t="str">
        <f t="shared" si="741"/>
        <v>ne</v>
      </c>
      <c r="BS3392" s="54" t="str">
        <f t="shared" si="732"/>
        <v>ne</v>
      </c>
    </row>
    <row r="3393" spans="2:71" x14ac:dyDescent="0.2">
      <c r="B3393" s="54" t="e">
        <f>VLOOKUP(E3393,'VPS1'!$J$10:$J$29,1,FALSE)</f>
        <v>#N/A</v>
      </c>
      <c r="C3393" s="131" t="str">
        <f t="shared" si="733"/>
        <v/>
      </c>
      <c r="D3393" s="132"/>
      <c r="E3393" s="132"/>
      <c r="F3393" s="55"/>
      <c r="G3393" s="132"/>
      <c r="H3393" s="132"/>
      <c r="I3393" s="132"/>
      <c r="J3393" s="132"/>
      <c r="K3393" s="132"/>
      <c r="L3393" s="133"/>
      <c r="M3393" s="134"/>
      <c r="N3393" s="132"/>
      <c r="O3393" s="132"/>
      <c r="P3393" s="134" t="str">
        <f t="shared" si="734"/>
        <v>nepildyti</v>
      </c>
      <c r="Q3393" s="135" t="str">
        <f t="shared" si="73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42"/>
        <v>0</v>
      </c>
      <c r="BH3393" s="54">
        <f t="shared" si="735"/>
        <v>0</v>
      </c>
      <c r="BI3393" s="54">
        <f t="shared" si="730"/>
        <v>0</v>
      </c>
      <c r="BJ3393" s="54">
        <f t="shared" si="743"/>
        <v>0</v>
      </c>
      <c r="BK3393" s="54">
        <f t="shared" si="731"/>
        <v>0</v>
      </c>
      <c r="BL3393" s="54">
        <f t="shared" si="736"/>
        <v>0</v>
      </c>
      <c r="BM3393" s="54">
        <f t="shared" si="737"/>
        <v>0</v>
      </c>
      <c r="BN3393" s="54" t="str">
        <f t="shared" si="738"/>
        <v>ne</v>
      </c>
      <c r="BO3393" s="54" t="str">
        <f t="shared" si="739"/>
        <v>ne</v>
      </c>
      <c r="BP3393" s="54" t="str">
        <f t="shared" si="739"/>
        <v>ne</v>
      </c>
      <c r="BQ3393" s="54" t="str">
        <f t="shared" si="740"/>
        <v>ne</v>
      </c>
      <c r="BR3393" s="54" t="str">
        <f t="shared" si="741"/>
        <v>ne</v>
      </c>
      <c r="BS3393" s="54" t="str">
        <f t="shared" si="732"/>
        <v>ne</v>
      </c>
    </row>
    <row r="3394" spans="2:71" x14ac:dyDescent="0.2">
      <c r="B3394" s="54" t="e">
        <f>VLOOKUP(E3394,'VPS1'!$J$10:$J$29,1,FALSE)</f>
        <v>#N/A</v>
      </c>
      <c r="C3394" s="131" t="str">
        <f t="shared" si="733"/>
        <v/>
      </c>
      <c r="D3394" s="132"/>
      <c r="E3394" s="132"/>
      <c r="F3394" s="55"/>
      <c r="G3394" s="132"/>
      <c r="H3394" s="132"/>
      <c r="I3394" s="132"/>
      <c r="J3394" s="132"/>
      <c r="K3394" s="132"/>
      <c r="L3394" s="133"/>
      <c r="M3394" s="134"/>
      <c r="N3394" s="132"/>
      <c r="O3394" s="132"/>
      <c r="P3394" s="134" t="str">
        <f t="shared" si="734"/>
        <v>nepildyti</v>
      </c>
      <c r="Q3394" s="135" t="str">
        <f t="shared" si="73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42"/>
        <v>0</v>
      </c>
      <c r="BH3394" s="54">
        <f t="shared" si="735"/>
        <v>0</v>
      </c>
      <c r="BI3394" s="54">
        <f t="shared" si="730"/>
        <v>0</v>
      </c>
      <c r="BJ3394" s="54">
        <f t="shared" si="743"/>
        <v>0</v>
      </c>
      <c r="BK3394" s="54">
        <f t="shared" si="731"/>
        <v>0</v>
      </c>
      <c r="BL3394" s="54">
        <f t="shared" si="736"/>
        <v>0</v>
      </c>
      <c r="BM3394" s="54">
        <f t="shared" si="737"/>
        <v>0</v>
      </c>
      <c r="BN3394" s="54" t="str">
        <f t="shared" si="738"/>
        <v>ne</v>
      </c>
      <c r="BO3394" s="54" t="str">
        <f t="shared" si="739"/>
        <v>ne</v>
      </c>
      <c r="BP3394" s="54" t="str">
        <f t="shared" si="739"/>
        <v>ne</v>
      </c>
      <c r="BQ3394" s="54" t="str">
        <f t="shared" si="740"/>
        <v>ne</v>
      </c>
      <c r="BR3394" s="54" t="str">
        <f t="shared" si="741"/>
        <v>ne</v>
      </c>
      <c r="BS3394" s="54" t="str">
        <f t="shared" si="732"/>
        <v>ne</v>
      </c>
    </row>
    <row r="3395" spans="2:71" x14ac:dyDescent="0.2">
      <c r="B3395" s="54" t="e">
        <f>VLOOKUP(E3395,'VPS1'!$J$10:$J$29,1,FALSE)</f>
        <v>#N/A</v>
      </c>
      <c r="C3395" s="131" t="str">
        <f t="shared" si="733"/>
        <v/>
      </c>
      <c r="D3395" s="132"/>
      <c r="E3395" s="132"/>
      <c r="F3395" s="55"/>
      <c r="G3395" s="132"/>
      <c r="H3395" s="132"/>
      <c r="I3395" s="132"/>
      <c r="J3395" s="132"/>
      <c r="K3395" s="132"/>
      <c r="L3395" s="133"/>
      <c r="M3395" s="134"/>
      <c r="N3395" s="132"/>
      <c r="O3395" s="132"/>
      <c r="P3395" s="134" t="str">
        <f t="shared" si="734"/>
        <v>nepildyti</v>
      </c>
      <c r="Q3395" s="135" t="str">
        <f t="shared" si="73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42"/>
        <v>0</v>
      </c>
      <c r="BH3395" s="54">
        <f t="shared" si="735"/>
        <v>0</v>
      </c>
      <c r="BI3395" s="54">
        <f t="shared" si="730"/>
        <v>0</v>
      </c>
      <c r="BJ3395" s="54">
        <f t="shared" si="743"/>
        <v>0</v>
      </c>
      <c r="BK3395" s="54">
        <f t="shared" si="731"/>
        <v>0</v>
      </c>
      <c r="BL3395" s="54">
        <f t="shared" si="736"/>
        <v>0</v>
      </c>
      <c r="BM3395" s="54">
        <f t="shared" si="737"/>
        <v>0</v>
      </c>
      <c r="BN3395" s="54" t="str">
        <f t="shared" si="738"/>
        <v>ne</v>
      </c>
      <c r="BO3395" s="54" t="str">
        <f t="shared" si="739"/>
        <v>ne</v>
      </c>
      <c r="BP3395" s="54" t="str">
        <f t="shared" si="739"/>
        <v>ne</v>
      </c>
      <c r="BQ3395" s="54" t="str">
        <f t="shared" si="740"/>
        <v>ne</v>
      </c>
      <c r="BR3395" s="54" t="str">
        <f t="shared" si="741"/>
        <v>ne</v>
      </c>
      <c r="BS3395" s="54" t="str">
        <f t="shared" si="732"/>
        <v>ne</v>
      </c>
    </row>
    <row r="3396" spans="2:71" x14ac:dyDescent="0.2">
      <c r="B3396" s="54" t="e">
        <f>VLOOKUP(E3396,'VPS1'!$J$10:$J$29,1,FALSE)</f>
        <v>#N/A</v>
      </c>
      <c r="C3396" s="131" t="str">
        <f t="shared" si="733"/>
        <v/>
      </c>
      <c r="D3396" s="132"/>
      <c r="E3396" s="132"/>
      <c r="F3396" s="55"/>
      <c r="G3396" s="132"/>
      <c r="H3396" s="132"/>
      <c r="I3396" s="132"/>
      <c r="J3396" s="132"/>
      <c r="K3396" s="132"/>
      <c r="L3396" s="133"/>
      <c r="M3396" s="134"/>
      <c r="N3396" s="132"/>
      <c r="O3396" s="132"/>
      <c r="P3396" s="134" t="str">
        <f t="shared" si="734"/>
        <v>nepildyti</v>
      </c>
      <c r="Q3396" s="135" t="str">
        <f t="shared" si="73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42"/>
        <v>0</v>
      </c>
      <c r="BH3396" s="54">
        <f t="shared" si="735"/>
        <v>0</v>
      </c>
      <c r="BI3396" s="54">
        <f t="shared" si="730"/>
        <v>0</v>
      </c>
      <c r="BJ3396" s="54">
        <f t="shared" si="743"/>
        <v>0</v>
      </c>
      <c r="BK3396" s="54">
        <f t="shared" si="731"/>
        <v>0</v>
      </c>
      <c r="BL3396" s="54">
        <f t="shared" si="736"/>
        <v>0</v>
      </c>
      <c r="BM3396" s="54">
        <f t="shared" si="737"/>
        <v>0</v>
      </c>
      <c r="BN3396" s="54" t="str">
        <f t="shared" si="738"/>
        <v>ne</v>
      </c>
      <c r="BO3396" s="54" t="str">
        <f t="shared" si="739"/>
        <v>ne</v>
      </c>
      <c r="BP3396" s="54" t="str">
        <f t="shared" si="739"/>
        <v>ne</v>
      </c>
      <c r="BQ3396" s="54" t="str">
        <f t="shared" si="740"/>
        <v>ne</v>
      </c>
      <c r="BR3396" s="54" t="str">
        <f t="shared" si="741"/>
        <v>ne</v>
      </c>
      <c r="BS3396" s="54" t="str">
        <f t="shared" si="732"/>
        <v>ne</v>
      </c>
    </row>
    <row r="3397" spans="2:71" x14ac:dyDescent="0.2">
      <c r="B3397" s="54" t="e">
        <f>VLOOKUP(E3397,'VPS1'!$J$10:$J$29,1,FALSE)</f>
        <v>#N/A</v>
      </c>
      <c r="C3397" s="131" t="str">
        <f t="shared" si="733"/>
        <v/>
      </c>
      <c r="D3397" s="132"/>
      <c r="E3397" s="132"/>
      <c r="F3397" s="55"/>
      <c r="G3397" s="132"/>
      <c r="H3397" s="132"/>
      <c r="I3397" s="132"/>
      <c r="J3397" s="132"/>
      <c r="K3397" s="132"/>
      <c r="L3397" s="133"/>
      <c r="M3397" s="134"/>
      <c r="N3397" s="132"/>
      <c r="O3397" s="132"/>
      <c r="P3397" s="134" t="str">
        <f t="shared" si="734"/>
        <v>nepildyti</v>
      </c>
      <c r="Q3397" s="135" t="str">
        <f t="shared" si="73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42"/>
        <v>0</v>
      </c>
      <c r="BH3397" s="54">
        <f t="shared" si="735"/>
        <v>0</v>
      </c>
      <c r="BI3397" s="54">
        <f t="shared" si="730"/>
        <v>0</v>
      </c>
      <c r="BJ3397" s="54">
        <f t="shared" si="743"/>
        <v>0</v>
      </c>
      <c r="BK3397" s="54">
        <f t="shared" si="731"/>
        <v>0</v>
      </c>
      <c r="BL3397" s="54">
        <f t="shared" si="736"/>
        <v>0</v>
      </c>
      <c r="BM3397" s="54">
        <f t="shared" si="737"/>
        <v>0</v>
      </c>
      <c r="BN3397" s="54" t="str">
        <f t="shared" si="738"/>
        <v>ne</v>
      </c>
      <c r="BO3397" s="54" t="str">
        <f t="shared" si="739"/>
        <v>ne</v>
      </c>
      <c r="BP3397" s="54" t="str">
        <f t="shared" si="739"/>
        <v>ne</v>
      </c>
      <c r="BQ3397" s="54" t="str">
        <f t="shared" si="740"/>
        <v>ne</v>
      </c>
      <c r="BR3397" s="54" t="str">
        <f t="shared" si="741"/>
        <v>ne</v>
      </c>
      <c r="BS3397" s="54" t="str">
        <f t="shared" si="732"/>
        <v>ne</v>
      </c>
    </row>
    <row r="3398" spans="2:71" x14ac:dyDescent="0.2">
      <c r="B3398" s="54" t="e">
        <f>VLOOKUP(E3398,'VPS1'!$J$10:$J$29,1,FALSE)</f>
        <v>#N/A</v>
      </c>
      <c r="C3398" s="131" t="str">
        <f t="shared" si="733"/>
        <v/>
      </c>
      <c r="D3398" s="132"/>
      <c r="E3398" s="132"/>
      <c r="F3398" s="55"/>
      <c r="G3398" s="132"/>
      <c r="H3398" s="132"/>
      <c r="I3398" s="132"/>
      <c r="J3398" s="132"/>
      <c r="K3398" s="132"/>
      <c r="L3398" s="133"/>
      <c r="M3398" s="134"/>
      <c r="N3398" s="132"/>
      <c r="O3398" s="132"/>
      <c r="P3398" s="134" t="str">
        <f t="shared" si="734"/>
        <v>nepildyti</v>
      </c>
      <c r="Q3398" s="135" t="str">
        <f t="shared" si="73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42"/>
        <v>0</v>
      </c>
      <c r="BH3398" s="54">
        <f t="shared" si="735"/>
        <v>0</v>
      </c>
      <c r="BI3398" s="54">
        <f t="shared" si="730"/>
        <v>0</v>
      </c>
      <c r="BJ3398" s="54">
        <f t="shared" si="743"/>
        <v>0</v>
      </c>
      <c r="BK3398" s="54">
        <f t="shared" si="731"/>
        <v>0</v>
      </c>
      <c r="BL3398" s="54">
        <f t="shared" si="736"/>
        <v>0</v>
      </c>
      <c r="BM3398" s="54">
        <f t="shared" si="737"/>
        <v>0</v>
      </c>
      <c r="BN3398" s="54" t="str">
        <f t="shared" si="738"/>
        <v>ne</v>
      </c>
      <c r="BO3398" s="54" t="str">
        <f t="shared" si="739"/>
        <v>ne</v>
      </c>
      <c r="BP3398" s="54" t="str">
        <f t="shared" si="739"/>
        <v>ne</v>
      </c>
      <c r="BQ3398" s="54" t="str">
        <f t="shared" si="740"/>
        <v>ne</v>
      </c>
      <c r="BR3398" s="54" t="str">
        <f t="shared" si="741"/>
        <v>ne</v>
      </c>
      <c r="BS3398" s="54" t="str">
        <f t="shared" si="732"/>
        <v>ne</v>
      </c>
    </row>
    <row r="3399" spans="2:71" x14ac:dyDescent="0.2">
      <c r="B3399" s="54" t="e">
        <f>VLOOKUP(E3399,'VPS1'!$J$10:$J$29,1,FALSE)</f>
        <v>#N/A</v>
      </c>
      <c r="C3399" s="131" t="str">
        <f t="shared" si="733"/>
        <v/>
      </c>
      <c r="D3399" s="132"/>
      <c r="E3399" s="132"/>
      <c r="F3399" s="55"/>
      <c r="G3399" s="132"/>
      <c r="H3399" s="132"/>
      <c r="I3399" s="132"/>
      <c r="J3399" s="132"/>
      <c r="K3399" s="132"/>
      <c r="L3399" s="133"/>
      <c r="M3399" s="134"/>
      <c r="N3399" s="132"/>
      <c r="O3399" s="132"/>
      <c r="P3399" s="134" t="str">
        <f t="shared" si="734"/>
        <v>nepildyti</v>
      </c>
      <c r="Q3399" s="135" t="str">
        <f t="shared" si="734"/>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42"/>
        <v>0</v>
      </c>
      <c r="BH3399" s="54">
        <f t="shared" si="735"/>
        <v>0</v>
      </c>
      <c r="BI3399" s="54">
        <f t="shared" si="730"/>
        <v>0</v>
      </c>
      <c r="BJ3399" s="54">
        <f t="shared" si="743"/>
        <v>0</v>
      </c>
      <c r="BK3399" s="54">
        <f t="shared" si="731"/>
        <v>0</v>
      </c>
      <c r="BL3399" s="54">
        <f t="shared" si="736"/>
        <v>0</v>
      </c>
      <c r="BM3399" s="54">
        <f t="shared" si="737"/>
        <v>0</v>
      </c>
      <c r="BN3399" s="54" t="str">
        <f t="shared" si="738"/>
        <v>ne</v>
      </c>
      <c r="BO3399" s="54" t="str">
        <f t="shared" si="739"/>
        <v>ne</v>
      </c>
      <c r="BP3399" s="54" t="str">
        <f t="shared" si="739"/>
        <v>ne</v>
      </c>
      <c r="BQ3399" s="54" t="str">
        <f t="shared" si="740"/>
        <v>ne</v>
      </c>
      <c r="BR3399" s="54" t="str">
        <f t="shared" si="741"/>
        <v>ne</v>
      </c>
      <c r="BS3399" s="54" t="str">
        <f t="shared" si="732"/>
        <v>ne</v>
      </c>
    </row>
    <row r="3400" spans="2:71" x14ac:dyDescent="0.2">
      <c r="B3400" s="54" t="e">
        <f>VLOOKUP(E3400,'VPS1'!$J$10:$J$29,1,FALSE)</f>
        <v>#N/A</v>
      </c>
      <c r="C3400" s="131" t="str">
        <f t="shared" si="733"/>
        <v/>
      </c>
      <c r="D3400" s="132"/>
      <c r="E3400" s="132"/>
      <c r="F3400" s="55"/>
      <c r="G3400" s="132"/>
      <c r="H3400" s="132"/>
      <c r="I3400" s="132"/>
      <c r="J3400" s="132"/>
      <c r="K3400" s="132"/>
      <c r="L3400" s="133"/>
      <c r="M3400" s="134"/>
      <c r="N3400" s="132"/>
      <c r="O3400" s="132"/>
      <c r="P3400" s="134" t="str">
        <f t="shared" si="734"/>
        <v>nepildyti</v>
      </c>
      <c r="Q3400" s="135" t="str">
        <f t="shared" si="734"/>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42"/>
        <v>0</v>
      </c>
      <c r="BH3400" s="54">
        <f t="shared" si="735"/>
        <v>0</v>
      </c>
      <c r="BI3400" s="54">
        <f t="shared" si="730"/>
        <v>0</v>
      </c>
      <c r="BJ3400" s="54">
        <f t="shared" si="743"/>
        <v>0</v>
      </c>
      <c r="BK3400" s="54">
        <f t="shared" si="731"/>
        <v>0</v>
      </c>
      <c r="BL3400" s="54">
        <f t="shared" si="736"/>
        <v>0</v>
      </c>
      <c r="BM3400" s="54">
        <f t="shared" si="737"/>
        <v>0</v>
      </c>
      <c r="BN3400" s="54" t="str">
        <f t="shared" si="738"/>
        <v>ne</v>
      </c>
      <c r="BO3400" s="54" t="str">
        <f t="shared" si="739"/>
        <v>ne</v>
      </c>
      <c r="BP3400" s="54" t="str">
        <f t="shared" si="739"/>
        <v>ne</v>
      </c>
      <c r="BQ3400" s="54" t="str">
        <f t="shared" si="740"/>
        <v>ne</v>
      </c>
      <c r="BR3400" s="54" t="str">
        <f t="shared" si="741"/>
        <v>ne</v>
      </c>
      <c r="BS3400" s="54" t="str">
        <f t="shared" si="732"/>
        <v>ne</v>
      </c>
    </row>
    <row r="3401" spans="2:71" x14ac:dyDescent="0.2">
      <c r="B3401" s="54" t="e">
        <f>VLOOKUP(E3401,'VPS1'!$J$10:$J$29,1,FALSE)</f>
        <v>#N/A</v>
      </c>
      <c r="C3401" s="131" t="str">
        <f t="shared" si="733"/>
        <v/>
      </c>
      <c r="D3401" s="132"/>
      <c r="E3401" s="132"/>
      <c r="F3401" s="55"/>
      <c r="G3401" s="132"/>
      <c r="H3401" s="132"/>
      <c r="I3401" s="132"/>
      <c r="J3401" s="132"/>
      <c r="K3401" s="132"/>
      <c r="L3401" s="133"/>
      <c r="M3401" s="134"/>
      <c r="N3401" s="132"/>
      <c r="O3401" s="132"/>
      <c r="P3401" s="134" t="str">
        <f t="shared" si="734"/>
        <v>nepildyti</v>
      </c>
      <c r="Q3401" s="135" t="str">
        <f t="shared" si="734"/>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42"/>
        <v>0</v>
      </c>
      <c r="BH3401" s="54">
        <f t="shared" si="735"/>
        <v>0</v>
      </c>
      <c r="BI3401" s="54">
        <f t="shared" si="730"/>
        <v>0</v>
      </c>
      <c r="BJ3401" s="54">
        <f t="shared" si="743"/>
        <v>0</v>
      </c>
      <c r="BK3401" s="54">
        <f t="shared" si="731"/>
        <v>0</v>
      </c>
      <c r="BL3401" s="54">
        <f t="shared" si="736"/>
        <v>0</v>
      </c>
      <c r="BM3401" s="54">
        <f t="shared" si="737"/>
        <v>0</v>
      </c>
      <c r="BN3401" s="54" t="str">
        <f t="shared" si="738"/>
        <v>ne</v>
      </c>
      <c r="BO3401" s="54" t="str">
        <f t="shared" si="739"/>
        <v>ne</v>
      </c>
      <c r="BP3401" s="54" t="str">
        <f t="shared" si="739"/>
        <v>ne</v>
      </c>
      <c r="BQ3401" s="54" t="str">
        <f t="shared" si="740"/>
        <v>ne</v>
      </c>
      <c r="BR3401" s="54" t="str">
        <f t="shared" si="741"/>
        <v>ne</v>
      </c>
      <c r="BS3401" s="54" t="str">
        <f t="shared" si="732"/>
        <v>ne</v>
      </c>
    </row>
    <row r="3402" spans="2:71" x14ac:dyDescent="0.2">
      <c r="B3402" s="54" t="e">
        <f>VLOOKUP(E3402,'VPS1'!$J$10:$J$29,1,FALSE)</f>
        <v>#N/A</v>
      </c>
      <c r="C3402" s="131" t="str">
        <f t="shared" si="733"/>
        <v/>
      </c>
      <c r="D3402" s="132"/>
      <c r="E3402" s="132"/>
      <c r="F3402" s="55"/>
      <c r="G3402" s="132"/>
      <c r="H3402" s="132"/>
      <c r="I3402" s="132"/>
      <c r="J3402" s="132"/>
      <c r="K3402" s="132"/>
      <c r="L3402" s="133"/>
      <c r="M3402" s="134"/>
      <c r="N3402" s="132"/>
      <c r="O3402" s="132"/>
      <c r="P3402" s="134" t="str">
        <f t="shared" si="734"/>
        <v>nepildyti</v>
      </c>
      <c r="Q3402" s="135" t="str">
        <f t="shared" si="734"/>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42"/>
        <v>0</v>
      </c>
      <c r="BH3402" s="54">
        <f t="shared" si="735"/>
        <v>0</v>
      </c>
      <c r="BI3402" s="54">
        <f t="shared" ref="BI3402:BI3465" si="744">IF($AH3402&gt;0,YEAR($AH3402),)</f>
        <v>0</v>
      </c>
      <c r="BJ3402" s="54">
        <f t="shared" si="743"/>
        <v>0</v>
      </c>
      <c r="BK3402" s="54">
        <f t="shared" ref="BK3402:BK3465" si="745">IF($AJ3402&gt;0,YEAR($AJ3402),)</f>
        <v>0</v>
      </c>
      <c r="BL3402" s="54">
        <f t="shared" si="736"/>
        <v>0</v>
      </c>
      <c r="BM3402" s="54">
        <f t="shared" si="737"/>
        <v>0</v>
      </c>
      <c r="BN3402" s="54" t="str">
        <f t="shared" si="738"/>
        <v>ne</v>
      </c>
      <c r="BO3402" s="54" t="str">
        <f t="shared" si="739"/>
        <v>ne</v>
      </c>
      <c r="BP3402" s="54" t="str">
        <f t="shared" si="739"/>
        <v>ne</v>
      </c>
      <c r="BQ3402" s="54" t="str">
        <f t="shared" si="740"/>
        <v>ne</v>
      </c>
      <c r="BR3402" s="54" t="str">
        <f t="shared" si="741"/>
        <v>ne</v>
      </c>
      <c r="BS3402" s="54" t="str">
        <f t="shared" ref="BS3402:BS3465" si="746">IF(BK3402&gt;0,"taip","ne")</f>
        <v>ne</v>
      </c>
    </row>
    <row r="3403" spans="2:71" x14ac:dyDescent="0.2">
      <c r="B3403" s="54" t="e">
        <f>VLOOKUP(E3403,'VPS1'!$J$10:$J$29,1,FALSE)</f>
        <v>#N/A</v>
      </c>
      <c r="C3403" s="131" t="str">
        <f t="shared" ref="C3403:C3466" si="747">LEFT(E3403,4)</f>
        <v/>
      </c>
      <c r="D3403" s="132"/>
      <c r="E3403" s="132"/>
      <c r="F3403" s="55"/>
      <c r="G3403" s="132"/>
      <c r="H3403" s="132"/>
      <c r="I3403" s="132"/>
      <c r="J3403" s="132"/>
      <c r="K3403" s="132"/>
      <c r="L3403" s="133"/>
      <c r="M3403" s="134"/>
      <c r="N3403" s="132"/>
      <c r="O3403" s="132"/>
      <c r="P3403" s="134" t="str">
        <f t="shared" ref="P3403:Q3466" si="748">IF($N3403="fizinis asmuo","užpildykite","nepildyti")</f>
        <v>nepildyti</v>
      </c>
      <c r="Q3403" s="135" t="str">
        <f t="shared" si="748"/>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42"/>
        <v>0</v>
      </c>
      <c r="BH3403" s="54">
        <f t="shared" ref="BH3403:BH3466" si="749">IF($AF3403&gt;0,YEAR($AF3403),)</f>
        <v>0</v>
      </c>
      <c r="BI3403" s="54">
        <f t="shared" si="744"/>
        <v>0</v>
      </c>
      <c r="BJ3403" s="54">
        <f t="shared" si="743"/>
        <v>0</v>
      </c>
      <c r="BK3403" s="54">
        <f t="shared" si="745"/>
        <v>0</v>
      </c>
      <c r="BL3403" s="54">
        <f t="shared" ref="BL3403:BL3466" si="750">IF($AK3403&gt;0,$AK3403,)</f>
        <v>0</v>
      </c>
      <c r="BM3403" s="54">
        <f t="shared" ref="BM3403:BM3466" si="751">IF($AL3403&gt;0,$AL3403,)</f>
        <v>0</v>
      </c>
      <c r="BN3403" s="54" t="str">
        <f t="shared" ref="BN3403:BN3466" si="752">IF(BH3403&gt;0,"taip","ne")</f>
        <v>ne</v>
      </c>
      <c r="BO3403" s="54" t="str">
        <f t="shared" ref="BO3403:BP3466" si="753">IF(BI3403&gt;0,"taip","ne")</f>
        <v>ne</v>
      </c>
      <c r="BP3403" s="54" t="str">
        <f t="shared" si="753"/>
        <v>ne</v>
      </c>
      <c r="BQ3403" s="54" t="str">
        <f t="shared" ref="BQ3403:BQ3466" si="754">IF(BL3403&gt;0,"taip","ne")</f>
        <v>ne</v>
      </c>
      <c r="BR3403" s="54" t="str">
        <f t="shared" ref="BR3403:BR3466" si="755">IF(BM3403&gt;0,"taip","ne")</f>
        <v>ne</v>
      </c>
      <c r="BS3403" s="54" t="str">
        <f t="shared" si="746"/>
        <v>ne</v>
      </c>
    </row>
    <row r="3404" spans="2:71" x14ac:dyDescent="0.2">
      <c r="B3404" s="54" t="e">
        <f>VLOOKUP(E3404,'VPS1'!$J$10:$J$29,1,FALSE)</f>
        <v>#N/A</v>
      </c>
      <c r="C3404" s="131" t="str">
        <f t="shared" si="747"/>
        <v/>
      </c>
      <c r="D3404" s="132"/>
      <c r="E3404" s="132"/>
      <c r="F3404" s="55"/>
      <c r="G3404" s="132"/>
      <c r="H3404" s="132"/>
      <c r="I3404" s="132"/>
      <c r="J3404" s="132"/>
      <c r="K3404" s="132"/>
      <c r="L3404" s="133"/>
      <c r="M3404" s="134"/>
      <c r="N3404" s="132"/>
      <c r="O3404" s="132"/>
      <c r="P3404" s="134" t="str">
        <f t="shared" si="748"/>
        <v>nepildyti</v>
      </c>
      <c r="Q3404" s="135" t="str">
        <f t="shared" si="74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42"/>
        <v>0</v>
      </c>
      <c r="BH3404" s="54">
        <f t="shared" si="749"/>
        <v>0</v>
      </c>
      <c r="BI3404" s="54">
        <f t="shared" si="744"/>
        <v>0</v>
      </c>
      <c r="BJ3404" s="54">
        <f t="shared" si="743"/>
        <v>0</v>
      </c>
      <c r="BK3404" s="54">
        <f t="shared" si="745"/>
        <v>0</v>
      </c>
      <c r="BL3404" s="54">
        <f t="shared" si="750"/>
        <v>0</v>
      </c>
      <c r="BM3404" s="54">
        <f t="shared" si="751"/>
        <v>0</v>
      </c>
      <c r="BN3404" s="54" t="str">
        <f t="shared" si="752"/>
        <v>ne</v>
      </c>
      <c r="BO3404" s="54" t="str">
        <f t="shared" si="753"/>
        <v>ne</v>
      </c>
      <c r="BP3404" s="54" t="str">
        <f t="shared" si="753"/>
        <v>ne</v>
      </c>
      <c r="BQ3404" s="54" t="str">
        <f t="shared" si="754"/>
        <v>ne</v>
      </c>
      <c r="BR3404" s="54" t="str">
        <f t="shared" si="755"/>
        <v>ne</v>
      </c>
      <c r="BS3404" s="54" t="str">
        <f t="shared" si="746"/>
        <v>ne</v>
      </c>
    </row>
    <row r="3405" spans="2:71" x14ac:dyDescent="0.2">
      <c r="B3405" s="54" t="e">
        <f>VLOOKUP(E3405,'VPS1'!$J$10:$J$29,1,FALSE)</f>
        <v>#N/A</v>
      </c>
      <c r="C3405" s="131" t="str">
        <f t="shared" si="747"/>
        <v/>
      </c>
      <c r="D3405" s="132"/>
      <c r="E3405" s="132"/>
      <c r="F3405" s="55"/>
      <c r="G3405" s="132"/>
      <c r="H3405" s="132"/>
      <c r="I3405" s="132"/>
      <c r="J3405" s="132"/>
      <c r="K3405" s="132"/>
      <c r="L3405" s="133"/>
      <c r="M3405" s="134"/>
      <c r="N3405" s="132"/>
      <c r="O3405" s="132"/>
      <c r="P3405" s="134" t="str">
        <f t="shared" si="748"/>
        <v>nepildyti</v>
      </c>
      <c r="Q3405" s="135" t="str">
        <f t="shared" si="74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42"/>
        <v>0</v>
      </c>
      <c r="BH3405" s="54">
        <f t="shared" si="749"/>
        <v>0</v>
      </c>
      <c r="BI3405" s="54">
        <f t="shared" si="744"/>
        <v>0</v>
      </c>
      <c r="BJ3405" s="54">
        <f t="shared" si="743"/>
        <v>0</v>
      </c>
      <c r="BK3405" s="54">
        <f t="shared" si="745"/>
        <v>0</v>
      </c>
      <c r="BL3405" s="54">
        <f t="shared" si="750"/>
        <v>0</v>
      </c>
      <c r="BM3405" s="54">
        <f t="shared" si="751"/>
        <v>0</v>
      </c>
      <c r="BN3405" s="54" t="str">
        <f t="shared" si="752"/>
        <v>ne</v>
      </c>
      <c r="BO3405" s="54" t="str">
        <f t="shared" si="753"/>
        <v>ne</v>
      </c>
      <c r="BP3405" s="54" t="str">
        <f t="shared" si="753"/>
        <v>ne</v>
      </c>
      <c r="BQ3405" s="54" t="str">
        <f t="shared" si="754"/>
        <v>ne</v>
      </c>
      <c r="BR3405" s="54" t="str">
        <f t="shared" si="755"/>
        <v>ne</v>
      </c>
      <c r="BS3405" s="54" t="str">
        <f t="shared" si="746"/>
        <v>ne</v>
      </c>
    </row>
    <row r="3406" spans="2:71" x14ac:dyDescent="0.2">
      <c r="B3406" s="54" t="e">
        <f>VLOOKUP(E3406,'VPS1'!$J$10:$J$29,1,FALSE)</f>
        <v>#N/A</v>
      </c>
      <c r="C3406" s="131" t="str">
        <f t="shared" si="747"/>
        <v/>
      </c>
      <c r="D3406" s="132"/>
      <c r="E3406" s="132"/>
      <c r="F3406" s="55"/>
      <c r="G3406" s="132"/>
      <c r="H3406" s="132"/>
      <c r="I3406" s="132"/>
      <c r="J3406" s="132"/>
      <c r="K3406" s="132"/>
      <c r="L3406" s="133"/>
      <c r="M3406" s="134"/>
      <c r="N3406" s="132"/>
      <c r="O3406" s="132"/>
      <c r="P3406" s="134" t="str">
        <f t="shared" si="748"/>
        <v>nepildyti</v>
      </c>
      <c r="Q3406" s="135" t="str">
        <f t="shared" si="74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42"/>
        <v>0</v>
      </c>
      <c r="BH3406" s="54">
        <f t="shared" si="749"/>
        <v>0</v>
      </c>
      <c r="BI3406" s="54">
        <f t="shared" si="744"/>
        <v>0</v>
      </c>
      <c r="BJ3406" s="54">
        <f t="shared" si="743"/>
        <v>0</v>
      </c>
      <c r="BK3406" s="54">
        <f t="shared" si="745"/>
        <v>0</v>
      </c>
      <c r="BL3406" s="54">
        <f t="shared" si="750"/>
        <v>0</v>
      </c>
      <c r="BM3406" s="54">
        <f t="shared" si="751"/>
        <v>0</v>
      </c>
      <c r="BN3406" s="54" t="str">
        <f t="shared" si="752"/>
        <v>ne</v>
      </c>
      <c r="BO3406" s="54" t="str">
        <f t="shared" si="753"/>
        <v>ne</v>
      </c>
      <c r="BP3406" s="54" t="str">
        <f t="shared" si="753"/>
        <v>ne</v>
      </c>
      <c r="BQ3406" s="54" t="str">
        <f t="shared" si="754"/>
        <v>ne</v>
      </c>
      <c r="BR3406" s="54" t="str">
        <f t="shared" si="755"/>
        <v>ne</v>
      </c>
      <c r="BS3406" s="54" t="str">
        <f t="shared" si="746"/>
        <v>ne</v>
      </c>
    </row>
    <row r="3407" spans="2:71" x14ac:dyDescent="0.2">
      <c r="B3407" s="54" t="e">
        <f>VLOOKUP(E3407,'VPS1'!$J$10:$J$29,1,FALSE)</f>
        <v>#N/A</v>
      </c>
      <c r="C3407" s="131" t="str">
        <f t="shared" si="747"/>
        <v/>
      </c>
      <c r="D3407" s="132"/>
      <c r="E3407" s="132"/>
      <c r="F3407" s="55"/>
      <c r="G3407" s="132"/>
      <c r="H3407" s="132"/>
      <c r="I3407" s="132"/>
      <c r="J3407" s="132"/>
      <c r="K3407" s="132"/>
      <c r="L3407" s="133"/>
      <c r="M3407" s="134"/>
      <c r="N3407" s="132"/>
      <c r="O3407" s="132"/>
      <c r="P3407" s="134" t="str">
        <f t="shared" si="748"/>
        <v>nepildyti</v>
      </c>
      <c r="Q3407" s="135" t="str">
        <f t="shared" si="74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42"/>
        <v>0</v>
      </c>
      <c r="BH3407" s="54">
        <f t="shared" si="749"/>
        <v>0</v>
      </c>
      <c r="BI3407" s="54">
        <f t="shared" si="744"/>
        <v>0</v>
      </c>
      <c r="BJ3407" s="54">
        <f t="shared" si="743"/>
        <v>0</v>
      </c>
      <c r="BK3407" s="54">
        <f t="shared" si="745"/>
        <v>0</v>
      </c>
      <c r="BL3407" s="54">
        <f t="shared" si="750"/>
        <v>0</v>
      </c>
      <c r="BM3407" s="54">
        <f t="shared" si="751"/>
        <v>0</v>
      </c>
      <c r="BN3407" s="54" t="str">
        <f t="shared" si="752"/>
        <v>ne</v>
      </c>
      <c r="BO3407" s="54" t="str">
        <f t="shared" si="753"/>
        <v>ne</v>
      </c>
      <c r="BP3407" s="54" t="str">
        <f t="shared" si="753"/>
        <v>ne</v>
      </c>
      <c r="BQ3407" s="54" t="str">
        <f t="shared" si="754"/>
        <v>ne</v>
      </c>
      <c r="BR3407" s="54" t="str">
        <f t="shared" si="755"/>
        <v>ne</v>
      </c>
      <c r="BS3407" s="54" t="str">
        <f t="shared" si="746"/>
        <v>ne</v>
      </c>
    </row>
    <row r="3408" spans="2:71" x14ac:dyDescent="0.2">
      <c r="B3408" s="54" t="e">
        <f>VLOOKUP(E3408,'VPS1'!$J$10:$J$29,1,FALSE)</f>
        <v>#N/A</v>
      </c>
      <c r="C3408" s="131" t="str">
        <f t="shared" si="747"/>
        <v/>
      </c>
      <c r="D3408" s="132"/>
      <c r="E3408" s="132"/>
      <c r="F3408" s="55"/>
      <c r="G3408" s="132"/>
      <c r="H3408" s="132"/>
      <c r="I3408" s="132"/>
      <c r="J3408" s="132"/>
      <c r="K3408" s="132"/>
      <c r="L3408" s="133"/>
      <c r="M3408" s="134"/>
      <c r="N3408" s="132"/>
      <c r="O3408" s="132"/>
      <c r="P3408" s="134" t="str">
        <f t="shared" si="748"/>
        <v>nepildyti</v>
      </c>
      <c r="Q3408" s="135" t="str">
        <f t="shared" si="74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42"/>
        <v>0</v>
      </c>
      <c r="BH3408" s="54">
        <f t="shared" si="749"/>
        <v>0</v>
      </c>
      <c r="BI3408" s="54">
        <f t="shared" si="744"/>
        <v>0</v>
      </c>
      <c r="BJ3408" s="54">
        <f t="shared" si="743"/>
        <v>0</v>
      </c>
      <c r="BK3408" s="54">
        <f t="shared" si="745"/>
        <v>0</v>
      </c>
      <c r="BL3408" s="54">
        <f t="shared" si="750"/>
        <v>0</v>
      </c>
      <c r="BM3408" s="54">
        <f t="shared" si="751"/>
        <v>0</v>
      </c>
      <c r="BN3408" s="54" t="str">
        <f t="shared" si="752"/>
        <v>ne</v>
      </c>
      <c r="BO3408" s="54" t="str">
        <f t="shared" si="753"/>
        <v>ne</v>
      </c>
      <c r="BP3408" s="54" t="str">
        <f t="shared" si="753"/>
        <v>ne</v>
      </c>
      <c r="BQ3408" s="54" t="str">
        <f t="shared" si="754"/>
        <v>ne</v>
      </c>
      <c r="BR3408" s="54" t="str">
        <f t="shared" si="755"/>
        <v>ne</v>
      </c>
      <c r="BS3408" s="54" t="str">
        <f t="shared" si="746"/>
        <v>ne</v>
      </c>
    </row>
    <row r="3409" spans="2:71" x14ac:dyDescent="0.2">
      <c r="B3409" s="54" t="e">
        <f>VLOOKUP(E3409,'VPS1'!$J$10:$J$29,1,FALSE)</f>
        <v>#N/A</v>
      </c>
      <c r="C3409" s="131" t="str">
        <f t="shared" si="747"/>
        <v/>
      </c>
      <c r="D3409" s="132"/>
      <c r="E3409" s="132"/>
      <c r="F3409" s="55"/>
      <c r="G3409" s="132"/>
      <c r="H3409" s="132"/>
      <c r="I3409" s="132"/>
      <c r="J3409" s="132"/>
      <c r="K3409" s="132"/>
      <c r="L3409" s="133"/>
      <c r="M3409" s="134"/>
      <c r="N3409" s="132"/>
      <c r="O3409" s="132"/>
      <c r="P3409" s="134" t="str">
        <f t="shared" si="748"/>
        <v>nepildyti</v>
      </c>
      <c r="Q3409" s="135" t="str">
        <f t="shared" si="74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42"/>
        <v>0</v>
      </c>
      <c r="BH3409" s="54">
        <f t="shared" si="749"/>
        <v>0</v>
      </c>
      <c r="BI3409" s="54">
        <f t="shared" si="744"/>
        <v>0</v>
      </c>
      <c r="BJ3409" s="54">
        <f t="shared" si="743"/>
        <v>0</v>
      </c>
      <c r="BK3409" s="54">
        <f t="shared" si="745"/>
        <v>0</v>
      </c>
      <c r="BL3409" s="54">
        <f t="shared" si="750"/>
        <v>0</v>
      </c>
      <c r="BM3409" s="54">
        <f t="shared" si="751"/>
        <v>0</v>
      </c>
      <c r="BN3409" s="54" t="str">
        <f t="shared" si="752"/>
        <v>ne</v>
      </c>
      <c r="BO3409" s="54" t="str">
        <f t="shared" si="753"/>
        <v>ne</v>
      </c>
      <c r="BP3409" s="54" t="str">
        <f t="shared" si="753"/>
        <v>ne</v>
      </c>
      <c r="BQ3409" s="54" t="str">
        <f t="shared" si="754"/>
        <v>ne</v>
      </c>
      <c r="BR3409" s="54" t="str">
        <f t="shared" si="755"/>
        <v>ne</v>
      </c>
      <c r="BS3409" s="54" t="str">
        <f t="shared" si="746"/>
        <v>ne</v>
      </c>
    </row>
    <row r="3410" spans="2:71" x14ac:dyDescent="0.2">
      <c r="B3410" s="54" t="e">
        <f>VLOOKUP(E3410,'VPS1'!$J$10:$J$29,1,FALSE)</f>
        <v>#N/A</v>
      </c>
      <c r="C3410" s="131" t="str">
        <f t="shared" si="747"/>
        <v/>
      </c>
      <c r="D3410" s="132"/>
      <c r="E3410" s="132"/>
      <c r="F3410" s="55"/>
      <c r="G3410" s="132"/>
      <c r="H3410" s="132"/>
      <c r="I3410" s="132"/>
      <c r="J3410" s="132"/>
      <c r="K3410" s="132"/>
      <c r="L3410" s="133"/>
      <c r="M3410" s="134"/>
      <c r="N3410" s="132"/>
      <c r="O3410" s="132"/>
      <c r="P3410" s="134" t="str">
        <f t="shared" si="748"/>
        <v>nepildyti</v>
      </c>
      <c r="Q3410" s="135" t="str">
        <f t="shared" si="74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si="742"/>
        <v>0</v>
      </c>
      <c r="BH3410" s="54">
        <f t="shared" si="749"/>
        <v>0</v>
      </c>
      <c r="BI3410" s="54">
        <f t="shared" si="744"/>
        <v>0</v>
      </c>
      <c r="BJ3410" s="54">
        <f t="shared" si="743"/>
        <v>0</v>
      </c>
      <c r="BK3410" s="54">
        <f t="shared" si="745"/>
        <v>0</v>
      </c>
      <c r="BL3410" s="54">
        <f t="shared" si="750"/>
        <v>0</v>
      </c>
      <c r="BM3410" s="54">
        <f t="shared" si="751"/>
        <v>0</v>
      </c>
      <c r="BN3410" s="54" t="str">
        <f t="shared" si="752"/>
        <v>ne</v>
      </c>
      <c r="BO3410" s="54" t="str">
        <f t="shared" si="753"/>
        <v>ne</v>
      </c>
      <c r="BP3410" s="54" t="str">
        <f t="shared" si="753"/>
        <v>ne</v>
      </c>
      <c r="BQ3410" s="54" t="str">
        <f t="shared" si="754"/>
        <v>ne</v>
      </c>
      <c r="BR3410" s="54" t="str">
        <f t="shared" si="755"/>
        <v>ne</v>
      </c>
      <c r="BS3410" s="54" t="str">
        <f t="shared" si="746"/>
        <v>ne</v>
      </c>
    </row>
    <row r="3411" spans="2:71" x14ac:dyDescent="0.2">
      <c r="B3411" s="54" t="e">
        <f>VLOOKUP(E3411,'VPS1'!$J$10:$J$29,1,FALSE)</f>
        <v>#N/A</v>
      </c>
      <c r="C3411" s="131" t="str">
        <f t="shared" si="747"/>
        <v/>
      </c>
      <c r="D3411" s="132"/>
      <c r="E3411" s="132"/>
      <c r="F3411" s="55"/>
      <c r="G3411" s="132"/>
      <c r="H3411" s="132"/>
      <c r="I3411" s="132"/>
      <c r="J3411" s="132"/>
      <c r="K3411" s="132"/>
      <c r="L3411" s="133"/>
      <c r="M3411" s="134"/>
      <c r="N3411" s="132"/>
      <c r="O3411" s="132"/>
      <c r="P3411" s="134" t="str">
        <f t="shared" si="748"/>
        <v>nepildyti</v>
      </c>
      <c r="Q3411" s="135" t="str">
        <f t="shared" si="74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42"/>
        <v>0</v>
      </c>
      <c r="BH3411" s="54">
        <f t="shared" si="749"/>
        <v>0</v>
      </c>
      <c r="BI3411" s="54">
        <f t="shared" si="744"/>
        <v>0</v>
      </c>
      <c r="BJ3411" s="54">
        <f t="shared" si="743"/>
        <v>0</v>
      </c>
      <c r="BK3411" s="54">
        <f t="shared" si="745"/>
        <v>0</v>
      </c>
      <c r="BL3411" s="54">
        <f t="shared" si="750"/>
        <v>0</v>
      </c>
      <c r="BM3411" s="54">
        <f t="shared" si="751"/>
        <v>0</v>
      </c>
      <c r="BN3411" s="54" t="str">
        <f t="shared" si="752"/>
        <v>ne</v>
      </c>
      <c r="BO3411" s="54" t="str">
        <f t="shared" si="753"/>
        <v>ne</v>
      </c>
      <c r="BP3411" s="54" t="str">
        <f t="shared" si="753"/>
        <v>ne</v>
      </c>
      <c r="BQ3411" s="54" t="str">
        <f t="shared" si="754"/>
        <v>ne</v>
      </c>
      <c r="BR3411" s="54" t="str">
        <f t="shared" si="755"/>
        <v>ne</v>
      </c>
      <c r="BS3411" s="54" t="str">
        <f t="shared" si="746"/>
        <v>ne</v>
      </c>
    </row>
    <row r="3412" spans="2:71" x14ac:dyDescent="0.2">
      <c r="B3412" s="54" t="e">
        <f>VLOOKUP(E3412,'VPS1'!$J$10:$J$29,1,FALSE)</f>
        <v>#N/A</v>
      </c>
      <c r="C3412" s="131" t="str">
        <f t="shared" si="747"/>
        <v/>
      </c>
      <c r="D3412" s="132"/>
      <c r="E3412" s="132"/>
      <c r="F3412" s="55"/>
      <c r="G3412" s="132"/>
      <c r="H3412" s="132"/>
      <c r="I3412" s="132"/>
      <c r="J3412" s="132"/>
      <c r="K3412" s="132"/>
      <c r="L3412" s="133"/>
      <c r="M3412" s="134"/>
      <c r="N3412" s="132"/>
      <c r="O3412" s="132"/>
      <c r="P3412" s="134" t="str">
        <f t="shared" si="748"/>
        <v>nepildyti</v>
      </c>
      <c r="Q3412" s="135" t="str">
        <f t="shared" si="74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42"/>
        <v>0</v>
      </c>
      <c r="BH3412" s="54">
        <f t="shared" si="749"/>
        <v>0</v>
      </c>
      <c r="BI3412" s="54">
        <f t="shared" si="744"/>
        <v>0</v>
      </c>
      <c r="BJ3412" s="54">
        <f t="shared" si="743"/>
        <v>0</v>
      </c>
      <c r="BK3412" s="54">
        <f t="shared" si="745"/>
        <v>0</v>
      </c>
      <c r="BL3412" s="54">
        <f t="shared" si="750"/>
        <v>0</v>
      </c>
      <c r="BM3412" s="54">
        <f t="shared" si="751"/>
        <v>0</v>
      </c>
      <c r="BN3412" s="54" t="str">
        <f t="shared" si="752"/>
        <v>ne</v>
      </c>
      <c r="BO3412" s="54" t="str">
        <f t="shared" si="753"/>
        <v>ne</v>
      </c>
      <c r="BP3412" s="54" t="str">
        <f t="shared" si="753"/>
        <v>ne</v>
      </c>
      <c r="BQ3412" s="54" t="str">
        <f t="shared" si="754"/>
        <v>ne</v>
      </c>
      <c r="BR3412" s="54" t="str">
        <f t="shared" si="755"/>
        <v>ne</v>
      </c>
      <c r="BS3412" s="54" t="str">
        <f t="shared" si="746"/>
        <v>ne</v>
      </c>
    </row>
    <row r="3413" spans="2:71" x14ac:dyDescent="0.2">
      <c r="B3413" s="54" t="e">
        <f>VLOOKUP(E3413,'VPS1'!$J$10:$J$29,1,FALSE)</f>
        <v>#N/A</v>
      </c>
      <c r="C3413" s="131" t="str">
        <f t="shared" si="747"/>
        <v/>
      </c>
      <c r="D3413" s="132"/>
      <c r="E3413" s="132"/>
      <c r="F3413" s="55"/>
      <c r="G3413" s="132"/>
      <c r="H3413" s="132"/>
      <c r="I3413" s="132"/>
      <c r="J3413" s="132"/>
      <c r="K3413" s="132"/>
      <c r="L3413" s="133"/>
      <c r="M3413" s="134"/>
      <c r="N3413" s="132"/>
      <c r="O3413" s="132"/>
      <c r="P3413" s="134" t="str">
        <f t="shared" si="748"/>
        <v>nepildyti</v>
      </c>
      <c r="Q3413" s="135" t="str">
        <f t="shared" si="74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42"/>
        <v>0</v>
      </c>
      <c r="BH3413" s="54">
        <f t="shared" si="749"/>
        <v>0</v>
      </c>
      <c r="BI3413" s="54">
        <f t="shared" si="744"/>
        <v>0</v>
      </c>
      <c r="BJ3413" s="54">
        <f t="shared" si="743"/>
        <v>0</v>
      </c>
      <c r="BK3413" s="54">
        <f t="shared" si="745"/>
        <v>0</v>
      </c>
      <c r="BL3413" s="54">
        <f t="shared" si="750"/>
        <v>0</v>
      </c>
      <c r="BM3413" s="54">
        <f t="shared" si="751"/>
        <v>0</v>
      </c>
      <c r="BN3413" s="54" t="str">
        <f t="shared" si="752"/>
        <v>ne</v>
      </c>
      <c r="BO3413" s="54" t="str">
        <f t="shared" si="753"/>
        <v>ne</v>
      </c>
      <c r="BP3413" s="54" t="str">
        <f t="shared" si="753"/>
        <v>ne</v>
      </c>
      <c r="BQ3413" s="54" t="str">
        <f t="shared" si="754"/>
        <v>ne</v>
      </c>
      <c r="BR3413" s="54" t="str">
        <f t="shared" si="755"/>
        <v>ne</v>
      </c>
      <c r="BS3413" s="54" t="str">
        <f t="shared" si="746"/>
        <v>ne</v>
      </c>
    </row>
    <row r="3414" spans="2:71" x14ac:dyDescent="0.2">
      <c r="B3414" s="54" t="e">
        <f>VLOOKUP(E3414,'VPS1'!$J$10:$J$29,1,FALSE)</f>
        <v>#N/A</v>
      </c>
      <c r="C3414" s="131" t="str">
        <f t="shared" si="747"/>
        <v/>
      </c>
      <c r="D3414" s="132"/>
      <c r="E3414" s="132"/>
      <c r="F3414" s="55"/>
      <c r="G3414" s="132"/>
      <c r="H3414" s="132"/>
      <c r="I3414" s="132"/>
      <c r="J3414" s="132"/>
      <c r="K3414" s="132"/>
      <c r="L3414" s="133"/>
      <c r="M3414" s="134"/>
      <c r="N3414" s="132"/>
      <c r="O3414" s="132"/>
      <c r="P3414" s="134" t="str">
        <f t="shared" si="748"/>
        <v>nepildyti</v>
      </c>
      <c r="Q3414" s="135" t="str">
        <f t="shared" si="74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ref="BG3414:BG3477" si="756">IF($F3414&gt;0,YEAR($F3414),)</f>
        <v>0</v>
      </c>
      <c r="BH3414" s="54">
        <f t="shared" si="749"/>
        <v>0</v>
      </c>
      <c r="BI3414" s="54">
        <f t="shared" si="744"/>
        <v>0</v>
      </c>
      <c r="BJ3414" s="54">
        <f t="shared" ref="BJ3414:BJ3477" si="757">IF($AI3414&gt;0,YEAR($AI3414),)</f>
        <v>0</v>
      </c>
      <c r="BK3414" s="54">
        <f t="shared" si="745"/>
        <v>0</v>
      </c>
      <c r="BL3414" s="54">
        <f t="shared" si="750"/>
        <v>0</v>
      </c>
      <c r="BM3414" s="54">
        <f t="shared" si="751"/>
        <v>0</v>
      </c>
      <c r="BN3414" s="54" t="str">
        <f t="shared" si="752"/>
        <v>ne</v>
      </c>
      <c r="BO3414" s="54" t="str">
        <f t="shared" si="753"/>
        <v>ne</v>
      </c>
      <c r="BP3414" s="54" t="str">
        <f t="shared" si="753"/>
        <v>ne</v>
      </c>
      <c r="BQ3414" s="54" t="str">
        <f t="shared" si="754"/>
        <v>ne</v>
      </c>
      <c r="BR3414" s="54" t="str">
        <f t="shared" si="755"/>
        <v>ne</v>
      </c>
      <c r="BS3414" s="54" t="str">
        <f t="shared" si="746"/>
        <v>ne</v>
      </c>
    </row>
    <row r="3415" spans="2:71" x14ac:dyDescent="0.2">
      <c r="B3415" s="54" t="e">
        <f>VLOOKUP(E3415,'VPS1'!$J$10:$J$29,1,FALSE)</f>
        <v>#N/A</v>
      </c>
      <c r="C3415" s="131" t="str">
        <f t="shared" si="747"/>
        <v/>
      </c>
      <c r="D3415" s="132"/>
      <c r="E3415" s="132"/>
      <c r="F3415" s="55"/>
      <c r="G3415" s="132"/>
      <c r="H3415" s="132"/>
      <c r="I3415" s="132"/>
      <c r="J3415" s="132"/>
      <c r="K3415" s="132"/>
      <c r="L3415" s="133"/>
      <c r="M3415" s="134"/>
      <c r="N3415" s="132"/>
      <c r="O3415" s="132"/>
      <c r="P3415" s="134" t="str">
        <f t="shared" si="748"/>
        <v>nepildyti</v>
      </c>
      <c r="Q3415" s="135" t="str">
        <f t="shared" si="74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si="756"/>
        <v>0</v>
      </c>
      <c r="BH3415" s="54">
        <f t="shared" si="749"/>
        <v>0</v>
      </c>
      <c r="BI3415" s="54">
        <f t="shared" si="744"/>
        <v>0</v>
      </c>
      <c r="BJ3415" s="54">
        <f t="shared" si="757"/>
        <v>0</v>
      </c>
      <c r="BK3415" s="54">
        <f t="shared" si="745"/>
        <v>0</v>
      </c>
      <c r="BL3415" s="54">
        <f t="shared" si="750"/>
        <v>0</v>
      </c>
      <c r="BM3415" s="54">
        <f t="shared" si="751"/>
        <v>0</v>
      </c>
      <c r="BN3415" s="54" t="str">
        <f t="shared" si="752"/>
        <v>ne</v>
      </c>
      <c r="BO3415" s="54" t="str">
        <f t="shared" si="753"/>
        <v>ne</v>
      </c>
      <c r="BP3415" s="54" t="str">
        <f t="shared" si="753"/>
        <v>ne</v>
      </c>
      <c r="BQ3415" s="54" t="str">
        <f t="shared" si="754"/>
        <v>ne</v>
      </c>
      <c r="BR3415" s="54" t="str">
        <f t="shared" si="755"/>
        <v>ne</v>
      </c>
      <c r="BS3415" s="54" t="str">
        <f t="shared" si="746"/>
        <v>ne</v>
      </c>
    </row>
    <row r="3416" spans="2:71" x14ac:dyDescent="0.2">
      <c r="B3416" s="54" t="e">
        <f>VLOOKUP(E3416,'VPS1'!$J$10:$J$29,1,FALSE)</f>
        <v>#N/A</v>
      </c>
      <c r="C3416" s="131" t="str">
        <f t="shared" si="747"/>
        <v/>
      </c>
      <c r="D3416" s="132"/>
      <c r="E3416" s="132"/>
      <c r="F3416" s="55"/>
      <c r="G3416" s="132"/>
      <c r="H3416" s="132"/>
      <c r="I3416" s="132"/>
      <c r="J3416" s="132"/>
      <c r="K3416" s="132"/>
      <c r="L3416" s="133"/>
      <c r="M3416" s="134"/>
      <c r="N3416" s="132"/>
      <c r="O3416" s="132"/>
      <c r="P3416" s="134" t="str">
        <f t="shared" si="748"/>
        <v>nepildyti</v>
      </c>
      <c r="Q3416" s="135" t="str">
        <f t="shared" si="74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56"/>
        <v>0</v>
      </c>
      <c r="BH3416" s="54">
        <f t="shared" si="749"/>
        <v>0</v>
      </c>
      <c r="BI3416" s="54">
        <f t="shared" si="744"/>
        <v>0</v>
      </c>
      <c r="BJ3416" s="54">
        <f t="shared" si="757"/>
        <v>0</v>
      </c>
      <c r="BK3416" s="54">
        <f t="shared" si="745"/>
        <v>0</v>
      </c>
      <c r="BL3416" s="54">
        <f t="shared" si="750"/>
        <v>0</v>
      </c>
      <c r="BM3416" s="54">
        <f t="shared" si="751"/>
        <v>0</v>
      </c>
      <c r="BN3416" s="54" t="str">
        <f t="shared" si="752"/>
        <v>ne</v>
      </c>
      <c r="BO3416" s="54" t="str">
        <f t="shared" si="753"/>
        <v>ne</v>
      </c>
      <c r="BP3416" s="54" t="str">
        <f t="shared" si="753"/>
        <v>ne</v>
      </c>
      <c r="BQ3416" s="54" t="str">
        <f t="shared" si="754"/>
        <v>ne</v>
      </c>
      <c r="BR3416" s="54" t="str">
        <f t="shared" si="755"/>
        <v>ne</v>
      </c>
      <c r="BS3416" s="54" t="str">
        <f t="shared" si="746"/>
        <v>ne</v>
      </c>
    </row>
    <row r="3417" spans="2:71" x14ac:dyDescent="0.2">
      <c r="B3417" s="54" t="e">
        <f>VLOOKUP(E3417,'VPS1'!$J$10:$J$29,1,FALSE)</f>
        <v>#N/A</v>
      </c>
      <c r="C3417" s="131" t="str">
        <f t="shared" si="747"/>
        <v/>
      </c>
      <c r="D3417" s="132"/>
      <c r="E3417" s="132"/>
      <c r="F3417" s="55"/>
      <c r="G3417" s="132"/>
      <c r="H3417" s="132"/>
      <c r="I3417" s="132"/>
      <c r="J3417" s="132"/>
      <c r="K3417" s="132"/>
      <c r="L3417" s="133"/>
      <c r="M3417" s="134"/>
      <c r="N3417" s="132"/>
      <c r="O3417" s="132"/>
      <c r="P3417" s="134" t="str">
        <f t="shared" si="748"/>
        <v>nepildyti</v>
      </c>
      <c r="Q3417" s="135" t="str">
        <f t="shared" si="74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56"/>
        <v>0</v>
      </c>
      <c r="BH3417" s="54">
        <f t="shared" si="749"/>
        <v>0</v>
      </c>
      <c r="BI3417" s="54">
        <f t="shared" si="744"/>
        <v>0</v>
      </c>
      <c r="BJ3417" s="54">
        <f t="shared" si="757"/>
        <v>0</v>
      </c>
      <c r="BK3417" s="54">
        <f t="shared" si="745"/>
        <v>0</v>
      </c>
      <c r="BL3417" s="54">
        <f t="shared" si="750"/>
        <v>0</v>
      </c>
      <c r="BM3417" s="54">
        <f t="shared" si="751"/>
        <v>0</v>
      </c>
      <c r="BN3417" s="54" t="str">
        <f t="shared" si="752"/>
        <v>ne</v>
      </c>
      <c r="BO3417" s="54" t="str">
        <f t="shared" si="753"/>
        <v>ne</v>
      </c>
      <c r="BP3417" s="54" t="str">
        <f t="shared" si="753"/>
        <v>ne</v>
      </c>
      <c r="BQ3417" s="54" t="str">
        <f t="shared" si="754"/>
        <v>ne</v>
      </c>
      <c r="BR3417" s="54" t="str">
        <f t="shared" si="755"/>
        <v>ne</v>
      </c>
      <c r="BS3417" s="54" t="str">
        <f t="shared" si="746"/>
        <v>ne</v>
      </c>
    </row>
    <row r="3418" spans="2:71" x14ac:dyDescent="0.2">
      <c r="B3418" s="54" t="e">
        <f>VLOOKUP(E3418,'VPS1'!$J$10:$J$29,1,FALSE)</f>
        <v>#N/A</v>
      </c>
      <c r="C3418" s="131" t="str">
        <f t="shared" si="747"/>
        <v/>
      </c>
      <c r="D3418" s="132"/>
      <c r="E3418" s="132"/>
      <c r="F3418" s="55"/>
      <c r="G3418" s="132"/>
      <c r="H3418" s="132"/>
      <c r="I3418" s="132"/>
      <c r="J3418" s="132"/>
      <c r="K3418" s="132"/>
      <c r="L3418" s="133"/>
      <c r="M3418" s="134"/>
      <c r="N3418" s="132"/>
      <c r="O3418" s="132"/>
      <c r="P3418" s="134" t="str">
        <f t="shared" si="748"/>
        <v>nepildyti</v>
      </c>
      <c r="Q3418" s="135" t="str">
        <f t="shared" si="74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56"/>
        <v>0</v>
      </c>
      <c r="BH3418" s="54">
        <f t="shared" si="749"/>
        <v>0</v>
      </c>
      <c r="BI3418" s="54">
        <f t="shared" si="744"/>
        <v>0</v>
      </c>
      <c r="BJ3418" s="54">
        <f t="shared" si="757"/>
        <v>0</v>
      </c>
      <c r="BK3418" s="54">
        <f t="shared" si="745"/>
        <v>0</v>
      </c>
      <c r="BL3418" s="54">
        <f t="shared" si="750"/>
        <v>0</v>
      </c>
      <c r="BM3418" s="54">
        <f t="shared" si="751"/>
        <v>0</v>
      </c>
      <c r="BN3418" s="54" t="str">
        <f t="shared" si="752"/>
        <v>ne</v>
      </c>
      <c r="BO3418" s="54" t="str">
        <f t="shared" si="753"/>
        <v>ne</v>
      </c>
      <c r="BP3418" s="54" t="str">
        <f t="shared" si="753"/>
        <v>ne</v>
      </c>
      <c r="BQ3418" s="54" t="str">
        <f t="shared" si="754"/>
        <v>ne</v>
      </c>
      <c r="BR3418" s="54" t="str">
        <f t="shared" si="755"/>
        <v>ne</v>
      </c>
      <c r="BS3418" s="54" t="str">
        <f t="shared" si="746"/>
        <v>ne</v>
      </c>
    </row>
    <row r="3419" spans="2:71" x14ac:dyDescent="0.2">
      <c r="B3419" s="54" t="e">
        <f>VLOOKUP(E3419,'VPS1'!$J$10:$J$29,1,FALSE)</f>
        <v>#N/A</v>
      </c>
      <c r="C3419" s="131" t="str">
        <f t="shared" si="747"/>
        <v/>
      </c>
      <c r="D3419" s="132"/>
      <c r="E3419" s="132"/>
      <c r="F3419" s="55"/>
      <c r="G3419" s="132"/>
      <c r="H3419" s="132"/>
      <c r="I3419" s="132"/>
      <c r="J3419" s="132"/>
      <c r="K3419" s="132"/>
      <c r="L3419" s="133"/>
      <c r="M3419" s="134"/>
      <c r="N3419" s="132"/>
      <c r="O3419" s="132"/>
      <c r="P3419" s="134" t="str">
        <f t="shared" si="748"/>
        <v>nepildyti</v>
      </c>
      <c r="Q3419" s="135" t="str">
        <f t="shared" si="74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56"/>
        <v>0</v>
      </c>
      <c r="BH3419" s="54">
        <f t="shared" si="749"/>
        <v>0</v>
      </c>
      <c r="BI3419" s="54">
        <f t="shared" si="744"/>
        <v>0</v>
      </c>
      <c r="BJ3419" s="54">
        <f t="shared" si="757"/>
        <v>0</v>
      </c>
      <c r="BK3419" s="54">
        <f t="shared" si="745"/>
        <v>0</v>
      </c>
      <c r="BL3419" s="54">
        <f t="shared" si="750"/>
        <v>0</v>
      </c>
      <c r="BM3419" s="54">
        <f t="shared" si="751"/>
        <v>0</v>
      </c>
      <c r="BN3419" s="54" t="str">
        <f t="shared" si="752"/>
        <v>ne</v>
      </c>
      <c r="BO3419" s="54" t="str">
        <f t="shared" si="753"/>
        <v>ne</v>
      </c>
      <c r="BP3419" s="54" t="str">
        <f t="shared" si="753"/>
        <v>ne</v>
      </c>
      <c r="BQ3419" s="54" t="str">
        <f t="shared" si="754"/>
        <v>ne</v>
      </c>
      <c r="BR3419" s="54" t="str">
        <f t="shared" si="755"/>
        <v>ne</v>
      </c>
      <c r="BS3419" s="54" t="str">
        <f t="shared" si="746"/>
        <v>ne</v>
      </c>
    </row>
    <row r="3420" spans="2:71" x14ac:dyDescent="0.2">
      <c r="B3420" s="54" t="e">
        <f>VLOOKUP(E3420,'VPS1'!$J$10:$J$29,1,FALSE)</f>
        <v>#N/A</v>
      </c>
      <c r="C3420" s="131" t="str">
        <f t="shared" si="747"/>
        <v/>
      </c>
      <c r="D3420" s="132"/>
      <c r="E3420" s="132"/>
      <c r="F3420" s="55"/>
      <c r="G3420" s="132"/>
      <c r="H3420" s="132"/>
      <c r="I3420" s="132"/>
      <c r="J3420" s="132"/>
      <c r="K3420" s="132"/>
      <c r="L3420" s="133"/>
      <c r="M3420" s="134"/>
      <c r="N3420" s="132"/>
      <c r="O3420" s="132"/>
      <c r="P3420" s="134" t="str">
        <f t="shared" si="748"/>
        <v>nepildyti</v>
      </c>
      <c r="Q3420" s="135" t="str">
        <f t="shared" si="74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56"/>
        <v>0</v>
      </c>
      <c r="BH3420" s="54">
        <f t="shared" si="749"/>
        <v>0</v>
      </c>
      <c r="BI3420" s="54">
        <f t="shared" si="744"/>
        <v>0</v>
      </c>
      <c r="BJ3420" s="54">
        <f t="shared" si="757"/>
        <v>0</v>
      </c>
      <c r="BK3420" s="54">
        <f t="shared" si="745"/>
        <v>0</v>
      </c>
      <c r="BL3420" s="54">
        <f t="shared" si="750"/>
        <v>0</v>
      </c>
      <c r="BM3420" s="54">
        <f t="shared" si="751"/>
        <v>0</v>
      </c>
      <c r="BN3420" s="54" t="str">
        <f t="shared" si="752"/>
        <v>ne</v>
      </c>
      <c r="BO3420" s="54" t="str">
        <f t="shared" si="753"/>
        <v>ne</v>
      </c>
      <c r="BP3420" s="54" t="str">
        <f t="shared" si="753"/>
        <v>ne</v>
      </c>
      <c r="BQ3420" s="54" t="str">
        <f t="shared" si="754"/>
        <v>ne</v>
      </c>
      <c r="BR3420" s="54" t="str">
        <f t="shared" si="755"/>
        <v>ne</v>
      </c>
      <c r="BS3420" s="54" t="str">
        <f t="shared" si="746"/>
        <v>ne</v>
      </c>
    </row>
    <row r="3421" spans="2:71" x14ac:dyDescent="0.2">
      <c r="B3421" s="54" t="e">
        <f>VLOOKUP(E3421,'VPS1'!$J$10:$J$29,1,FALSE)</f>
        <v>#N/A</v>
      </c>
      <c r="C3421" s="131" t="str">
        <f t="shared" si="747"/>
        <v/>
      </c>
      <c r="D3421" s="132"/>
      <c r="E3421" s="132"/>
      <c r="F3421" s="55"/>
      <c r="G3421" s="132"/>
      <c r="H3421" s="132"/>
      <c r="I3421" s="132"/>
      <c r="J3421" s="132"/>
      <c r="K3421" s="132"/>
      <c r="L3421" s="133"/>
      <c r="M3421" s="134"/>
      <c r="N3421" s="132"/>
      <c r="O3421" s="132"/>
      <c r="P3421" s="134" t="str">
        <f t="shared" si="748"/>
        <v>nepildyti</v>
      </c>
      <c r="Q3421" s="135" t="str">
        <f t="shared" si="74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56"/>
        <v>0</v>
      </c>
      <c r="BH3421" s="54">
        <f t="shared" si="749"/>
        <v>0</v>
      </c>
      <c r="BI3421" s="54">
        <f t="shared" si="744"/>
        <v>0</v>
      </c>
      <c r="BJ3421" s="54">
        <f t="shared" si="757"/>
        <v>0</v>
      </c>
      <c r="BK3421" s="54">
        <f t="shared" si="745"/>
        <v>0</v>
      </c>
      <c r="BL3421" s="54">
        <f t="shared" si="750"/>
        <v>0</v>
      </c>
      <c r="BM3421" s="54">
        <f t="shared" si="751"/>
        <v>0</v>
      </c>
      <c r="BN3421" s="54" t="str">
        <f t="shared" si="752"/>
        <v>ne</v>
      </c>
      <c r="BO3421" s="54" t="str">
        <f t="shared" si="753"/>
        <v>ne</v>
      </c>
      <c r="BP3421" s="54" t="str">
        <f t="shared" si="753"/>
        <v>ne</v>
      </c>
      <c r="BQ3421" s="54" t="str">
        <f t="shared" si="754"/>
        <v>ne</v>
      </c>
      <c r="BR3421" s="54" t="str">
        <f t="shared" si="755"/>
        <v>ne</v>
      </c>
      <c r="BS3421" s="54" t="str">
        <f t="shared" si="746"/>
        <v>ne</v>
      </c>
    </row>
    <row r="3422" spans="2:71" x14ac:dyDescent="0.2">
      <c r="B3422" s="54" t="e">
        <f>VLOOKUP(E3422,'VPS1'!$J$10:$J$29,1,FALSE)</f>
        <v>#N/A</v>
      </c>
      <c r="C3422" s="131" t="str">
        <f t="shared" si="747"/>
        <v/>
      </c>
      <c r="D3422" s="132"/>
      <c r="E3422" s="132"/>
      <c r="F3422" s="55"/>
      <c r="G3422" s="132"/>
      <c r="H3422" s="132"/>
      <c r="I3422" s="132"/>
      <c r="J3422" s="132"/>
      <c r="K3422" s="132"/>
      <c r="L3422" s="133"/>
      <c r="M3422" s="134"/>
      <c r="N3422" s="132"/>
      <c r="O3422" s="132"/>
      <c r="P3422" s="134" t="str">
        <f t="shared" si="748"/>
        <v>nepildyti</v>
      </c>
      <c r="Q3422" s="135" t="str">
        <f t="shared" si="74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56"/>
        <v>0</v>
      </c>
      <c r="BH3422" s="54">
        <f t="shared" si="749"/>
        <v>0</v>
      </c>
      <c r="BI3422" s="54">
        <f t="shared" si="744"/>
        <v>0</v>
      </c>
      <c r="BJ3422" s="54">
        <f t="shared" si="757"/>
        <v>0</v>
      </c>
      <c r="BK3422" s="54">
        <f t="shared" si="745"/>
        <v>0</v>
      </c>
      <c r="BL3422" s="54">
        <f t="shared" si="750"/>
        <v>0</v>
      </c>
      <c r="BM3422" s="54">
        <f t="shared" si="751"/>
        <v>0</v>
      </c>
      <c r="BN3422" s="54" t="str">
        <f t="shared" si="752"/>
        <v>ne</v>
      </c>
      <c r="BO3422" s="54" t="str">
        <f t="shared" si="753"/>
        <v>ne</v>
      </c>
      <c r="BP3422" s="54" t="str">
        <f t="shared" si="753"/>
        <v>ne</v>
      </c>
      <c r="BQ3422" s="54" t="str">
        <f t="shared" si="754"/>
        <v>ne</v>
      </c>
      <c r="BR3422" s="54" t="str">
        <f t="shared" si="755"/>
        <v>ne</v>
      </c>
      <c r="BS3422" s="54" t="str">
        <f t="shared" si="746"/>
        <v>ne</v>
      </c>
    </row>
    <row r="3423" spans="2:71" x14ac:dyDescent="0.2">
      <c r="B3423" s="54" t="e">
        <f>VLOOKUP(E3423,'VPS1'!$J$10:$J$29,1,FALSE)</f>
        <v>#N/A</v>
      </c>
      <c r="C3423" s="131" t="str">
        <f t="shared" si="747"/>
        <v/>
      </c>
      <c r="D3423" s="132"/>
      <c r="E3423" s="132"/>
      <c r="F3423" s="55"/>
      <c r="G3423" s="132"/>
      <c r="H3423" s="132"/>
      <c r="I3423" s="132"/>
      <c r="J3423" s="132"/>
      <c r="K3423" s="132"/>
      <c r="L3423" s="133"/>
      <c r="M3423" s="134"/>
      <c r="N3423" s="132"/>
      <c r="O3423" s="132"/>
      <c r="P3423" s="134" t="str">
        <f t="shared" si="748"/>
        <v>nepildyti</v>
      </c>
      <c r="Q3423" s="135" t="str">
        <f t="shared" si="74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56"/>
        <v>0</v>
      </c>
      <c r="BH3423" s="54">
        <f t="shared" si="749"/>
        <v>0</v>
      </c>
      <c r="BI3423" s="54">
        <f t="shared" si="744"/>
        <v>0</v>
      </c>
      <c r="BJ3423" s="54">
        <f t="shared" si="757"/>
        <v>0</v>
      </c>
      <c r="BK3423" s="54">
        <f t="shared" si="745"/>
        <v>0</v>
      </c>
      <c r="BL3423" s="54">
        <f t="shared" si="750"/>
        <v>0</v>
      </c>
      <c r="BM3423" s="54">
        <f t="shared" si="751"/>
        <v>0</v>
      </c>
      <c r="BN3423" s="54" t="str">
        <f t="shared" si="752"/>
        <v>ne</v>
      </c>
      <c r="BO3423" s="54" t="str">
        <f t="shared" si="753"/>
        <v>ne</v>
      </c>
      <c r="BP3423" s="54" t="str">
        <f t="shared" si="753"/>
        <v>ne</v>
      </c>
      <c r="BQ3423" s="54" t="str">
        <f t="shared" si="754"/>
        <v>ne</v>
      </c>
      <c r="BR3423" s="54" t="str">
        <f t="shared" si="755"/>
        <v>ne</v>
      </c>
      <c r="BS3423" s="54" t="str">
        <f t="shared" si="746"/>
        <v>ne</v>
      </c>
    </row>
    <row r="3424" spans="2:71" x14ac:dyDescent="0.2">
      <c r="B3424" s="54" t="e">
        <f>VLOOKUP(E3424,'VPS1'!$J$10:$J$29,1,FALSE)</f>
        <v>#N/A</v>
      </c>
      <c r="C3424" s="131" t="str">
        <f t="shared" si="747"/>
        <v/>
      </c>
      <c r="D3424" s="132"/>
      <c r="E3424" s="132"/>
      <c r="F3424" s="55"/>
      <c r="G3424" s="132"/>
      <c r="H3424" s="132"/>
      <c r="I3424" s="132"/>
      <c r="J3424" s="132"/>
      <c r="K3424" s="132"/>
      <c r="L3424" s="133"/>
      <c r="M3424" s="134"/>
      <c r="N3424" s="132"/>
      <c r="O3424" s="132"/>
      <c r="P3424" s="134" t="str">
        <f t="shared" si="748"/>
        <v>nepildyti</v>
      </c>
      <c r="Q3424" s="135" t="str">
        <f t="shared" si="74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56"/>
        <v>0</v>
      </c>
      <c r="BH3424" s="54">
        <f t="shared" si="749"/>
        <v>0</v>
      </c>
      <c r="BI3424" s="54">
        <f t="shared" si="744"/>
        <v>0</v>
      </c>
      <c r="BJ3424" s="54">
        <f t="shared" si="757"/>
        <v>0</v>
      </c>
      <c r="BK3424" s="54">
        <f t="shared" si="745"/>
        <v>0</v>
      </c>
      <c r="BL3424" s="54">
        <f t="shared" si="750"/>
        <v>0</v>
      </c>
      <c r="BM3424" s="54">
        <f t="shared" si="751"/>
        <v>0</v>
      </c>
      <c r="BN3424" s="54" t="str">
        <f t="shared" si="752"/>
        <v>ne</v>
      </c>
      <c r="BO3424" s="54" t="str">
        <f t="shared" si="753"/>
        <v>ne</v>
      </c>
      <c r="BP3424" s="54" t="str">
        <f t="shared" si="753"/>
        <v>ne</v>
      </c>
      <c r="BQ3424" s="54" t="str">
        <f t="shared" si="754"/>
        <v>ne</v>
      </c>
      <c r="BR3424" s="54" t="str">
        <f t="shared" si="755"/>
        <v>ne</v>
      </c>
      <c r="BS3424" s="54" t="str">
        <f t="shared" si="746"/>
        <v>ne</v>
      </c>
    </row>
    <row r="3425" spans="2:71" x14ac:dyDescent="0.2">
      <c r="B3425" s="54" t="e">
        <f>VLOOKUP(E3425,'VPS1'!$J$10:$J$29,1,FALSE)</f>
        <v>#N/A</v>
      </c>
      <c r="C3425" s="131" t="str">
        <f t="shared" si="747"/>
        <v/>
      </c>
      <c r="D3425" s="132"/>
      <c r="E3425" s="132"/>
      <c r="F3425" s="55"/>
      <c r="G3425" s="132"/>
      <c r="H3425" s="132"/>
      <c r="I3425" s="132"/>
      <c r="J3425" s="132"/>
      <c r="K3425" s="132"/>
      <c r="L3425" s="133"/>
      <c r="M3425" s="134"/>
      <c r="N3425" s="132"/>
      <c r="O3425" s="132"/>
      <c r="P3425" s="134" t="str">
        <f t="shared" si="748"/>
        <v>nepildyti</v>
      </c>
      <c r="Q3425" s="135" t="str">
        <f t="shared" si="74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56"/>
        <v>0</v>
      </c>
      <c r="BH3425" s="54">
        <f t="shared" si="749"/>
        <v>0</v>
      </c>
      <c r="BI3425" s="54">
        <f t="shared" si="744"/>
        <v>0</v>
      </c>
      <c r="BJ3425" s="54">
        <f t="shared" si="757"/>
        <v>0</v>
      </c>
      <c r="BK3425" s="54">
        <f t="shared" si="745"/>
        <v>0</v>
      </c>
      <c r="BL3425" s="54">
        <f t="shared" si="750"/>
        <v>0</v>
      </c>
      <c r="BM3425" s="54">
        <f t="shared" si="751"/>
        <v>0</v>
      </c>
      <c r="BN3425" s="54" t="str">
        <f t="shared" si="752"/>
        <v>ne</v>
      </c>
      <c r="BO3425" s="54" t="str">
        <f t="shared" si="753"/>
        <v>ne</v>
      </c>
      <c r="BP3425" s="54" t="str">
        <f t="shared" si="753"/>
        <v>ne</v>
      </c>
      <c r="BQ3425" s="54" t="str">
        <f t="shared" si="754"/>
        <v>ne</v>
      </c>
      <c r="BR3425" s="54" t="str">
        <f t="shared" si="755"/>
        <v>ne</v>
      </c>
      <c r="BS3425" s="54" t="str">
        <f t="shared" si="746"/>
        <v>ne</v>
      </c>
    </row>
    <row r="3426" spans="2:71" x14ac:dyDescent="0.2">
      <c r="B3426" s="54" t="e">
        <f>VLOOKUP(E3426,'VPS1'!$J$10:$J$29,1,FALSE)</f>
        <v>#N/A</v>
      </c>
      <c r="C3426" s="131" t="str">
        <f t="shared" si="747"/>
        <v/>
      </c>
      <c r="D3426" s="132"/>
      <c r="E3426" s="132"/>
      <c r="F3426" s="55"/>
      <c r="G3426" s="132"/>
      <c r="H3426" s="132"/>
      <c r="I3426" s="132"/>
      <c r="J3426" s="132"/>
      <c r="K3426" s="132"/>
      <c r="L3426" s="133"/>
      <c r="M3426" s="134"/>
      <c r="N3426" s="132"/>
      <c r="O3426" s="132"/>
      <c r="P3426" s="134" t="str">
        <f t="shared" si="748"/>
        <v>nepildyti</v>
      </c>
      <c r="Q3426" s="135" t="str">
        <f t="shared" si="74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56"/>
        <v>0</v>
      </c>
      <c r="BH3426" s="54">
        <f t="shared" si="749"/>
        <v>0</v>
      </c>
      <c r="BI3426" s="54">
        <f t="shared" si="744"/>
        <v>0</v>
      </c>
      <c r="BJ3426" s="54">
        <f t="shared" si="757"/>
        <v>0</v>
      </c>
      <c r="BK3426" s="54">
        <f t="shared" si="745"/>
        <v>0</v>
      </c>
      <c r="BL3426" s="54">
        <f t="shared" si="750"/>
        <v>0</v>
      </c>
      <c r="BM3426" s="54">
        <f t="shared" si="751"/>
        <v>0</v>
      </c>
      <c r="BN3426" s="54" t="str">
        <f t="shared" si="752"/>
        <v>ne</v>
      </c>
      <c r="BO3426" s="54" t="str">
        <f t="shared" si="753"/>
        <v>ne</v>
      </c>
      <c r="BP3426" s="54" t="str">
        <f t="shared" si="753"/>
        <v>ne</v>
      </c>
      <c r="BQ3426" s="54" t="str">
        <f t="shared" si="754"/>
        <v>ne</v>
      </c>
      <c r="BR3426" s="54" t="str">
        <f t="shared" si="755"/>
        <v>ne</v>
      </c>
      <c r="BS3426" s="54" t="str">
        <f t="shared" si="746"/>
        <v>ne</v>
      </c>
    </row>
    <row r="3427" spans="2:71" x14ac:dyDescent="0.2">
      <c r="B3427" s="54" t="e">
        <f>VLOOKUP(E3427,'VPS1'!$J$10:$J$29,1,FALSE)</f>
        <v>#N/A</v>
      </c>
      <c r="C3427" s="131" t="str">
        <f t="shared" si="747"/>
        <v/>
      </c>
      <c r="D3427" s="132"/>
      <c r="E3427" s="132"/>
      <c r="F3427" s="55"/>
      <c r="G3427" s="132"/>
      <c r="H3427" s="132"/>
      <c r="I3427" s="132"/>
      <c r="J3427" s="132"/>
      <c r="K3427" s="132"/>
      <c r="L3427" s="133"/>
      <c r="M3427" s="134"/>
      <c r="N3427" s="132"/>
      <c r="O3427" s="132"/>
      <c r="P3427" s="134" t="str">
        <f t="shared" si="748"/>
        <v>nepildyti</v>
      </c>
      <c r="Q3427" s="135" t="str">
        <f t="shared" si="74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56"/>
        <v>0</v>
      </c>
      <c r="BH3427" s="54">
        <f t="shared" si="749"/>
        <v>0</v>
      </c>
      <c r="BI3427" s="54">
        <f t="shared" si="744"/>
        <v>0</v>
      </c>
      <c r="BJ3427" s="54">
        <f t="shared" si="757"/>
        <v>0</v>
      </c>
      <c r="BK3427" s="54">
        <f t="shared" si="745"/>
        <v>0</v>
      </c>
      <c r="BL3427" s="54">
        <f t="shared" si="750"/>
        <v>0</v>
      </c>
      <c r="BM3427" s="54">
        <f t="shared" si="751"/>
        <v>0</v>
      </c>
      <c r="BN3427" s="54" t="str">
        <f t="shared" si="752"/>
        <v>ne</v>
      </c>
      <c r="BO3427" s="54" t="str">
        <f t="shared" si="753"/>
        <v>ne</v>
      </c>
      <c r="BP3427" s="54" t="str">
        <f t="shared" si="753"/>
        <v>ne</v>
      </c>
      <c r="BQ3427" s="54" t="str">
        <f t="shared" si="754"/>
        <v>ne</v>
      </c>
      <c r="BR3427" s="54" t="str">
        <f t="shared" si="755"/>
        <v>ne</v>
      </c>
      <c r="BS3427" s="54" t="str">
        <f t="shared" si="746"/>
        <v>ne</v>
      </c>
    </row>
    <row r="3428" spans="2:71" x14ac:dyDescent="0.2">
      <c r="B3428" s="54" t="e">
        <f>VLOOKUP(E3428,'VPS1'!$J$10:$J$29,1,FALSE)</f>
        <v>#N/A</v>
      </c>
      <c r="C3428" s="131" t="str">
        <f t="shared" si="747"/>
        <v/>
      </c>
      <c r="D3428" s="132"/>
      <c r="E3428" s="132"/>
      <c r="F3428" s="55"/>
      <c r="G3428" s="132"/>
      <c r="H3428" s="132"/>
      <c r="I3428" s="132"/>
      <c r="J3428" s="132"/>
      <c r="K3428" s="132"/>
      <c r="L3428" s="133"/>
      <c r="M3428" s="134"/>
      <c r="N3428" s="132"/>
      <c r="O3428" s="132"/>
      <c r="P3428" s="134" t="str">
        <f t="shared" si="748"/>
        <v>nepildyti</v>
      </c>
      <c r="Q3428" s="135" t="str">
        <f t="shared" si="74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56"/>
        <v>0</v>
      </c>
      <c r="BH3428" s="54">
        <f t="shared" si="749"/>
        <v>0</v>
      </c>
      <c r="BI3428" s="54">
        <f t="shared" si="744"/>
        <v>0</v>
      </c>
      <c r="BJ3428" s="54">
        <f t="shared" si="757"/>
        <v>0</v>
      </c>
      <c r="BK3428" s="54">
        <f t="shared" si="745"/>
        <v>0</v>
      </c>
      <c r="BL3428" s="54">
        <f t="shared" si="750"/>
        <v>0</v>
      </c>
      <c r="BM3428" s="54">
        <f t="shared" si="751"/>
        <v>0</v>
      </c>
      <c r="BN3428" s="54" t="str">
        <f t="shared" si="752"/>
        <v>ne</v>
      </c>
      <c r="BO3428" s="54" t="str">
        <f t="shared" si="753"/>
        <v>ne</v>
      </c>
      <c r="BP3428" s="54" t="str">
        <f t="shared" si="753"/>
        <v>ne</v>
      </c>
      <c r="BQ3428" s="54" t="str">
        <f t="shared" si="754"/>
        <v>ne</v>
      </c>
      <c r="BR3428" s="54" t="str">
        <f t="shared" si="755"/>
        <v>ne</v>
      </c>
      <c r="BS3428" s="54" t="str">
        <f t="shared" si="746"/>
        <v>ne</v>
      </c>
    </row>
    <row r="3429" spans="2:71" x14ac:dyDescent="0.2">
      <c r="B3429" s="54" t="e">
        <f>VLOOKUP(E3429,'VPS1'!$J$10:$J$29,1,FALSE)</f>
        <v>#N/A</v>
      </c>
      <c r="C3429" s="131" t="str">
        <f t="shared" si="747"/>
        <v/>
      </c>
      <c r="D3429" s="132"/>
      <c r="E3429" s="132"/>
      <c r="F3429" s="55"/>
      <c r="G3429" s="132"/>
      <c r="H3429" s="132"/>
      <c r="I3429" s="132"/>
      <c r="J3429" s="132"/>
      <c r="K3429" s="132"/>
      <c r="L3429" s="133"/>
      <c r="M3429" s="134"/>
      <c r="N3429" s="132"/>
      <c r="O3429" s="132"/>
      <c r="P3429" s="134" t="str">
        <f t="shared" si="748"/>
        <v>nepildyti</v>
      </c>
      <c r="Q3429" s="135" t="str">
        <f t="shared" si="74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56"/>
        <v>0</v>
      </c>
      <c r="BH3429" s="54">
        <f t="shared" si="749"/>
        <v>0</v>
      </c>
      <c r="BI3429" s="54">
        <f t="shared" si="744"/>
        <v>0</v>
      </c>
      <c r="BJ3429" s="54">
        <f t="shared" si="757"/>
        <v>0</v>
      </c>
      <c r="BK3429" s="54">
        <f t="shared" si="745"/>
        <v>0</v>
      </c>
      <c r="BL3429" s="54">
        <f t="shared" si="750"/>
        <v>0</v>
      </c>
      <c r="BM3429" s="54">
        <f t="shared" si="751"/>
        <v>0</v>
      </c>
      <c r="BN3429" s="54" t="str">
        <f t="shared" si="752"/>
        <v>ne</v>
      </c>
      <c r="BO3429" s="54" t="str">
        <f t="shared" si="753"/>
        <v>ne</v>
      </c>
      <c r="BP3429" s="54" t="str">
        <f t="shared" si="753"/>
        <v>ne</v>
      </c>
      <c r="BQ3429" s="54" t="str">
        <f t="shared" si="754"/>
        <v>ne</v>
      </c>
      <c r="BR3429" s="54" t="str">
        <f t="shared" si="755"/>
        <v>ne</v>
      </c>
      <c r="BS3429" s="54" t="str">
        <f t="shared" si="746"/>
        <v>ne</v>
      </c>
    </row>
    <row r="3430" spans="2:71" x14ac:dyDescent="0.2">
      <c r="B3430" s="54" t="e">
        <f>VLOOKUP(E3430,'VPS1'!$J$10:$J$29,1,FALSE)</f>
        <v>#N/A</v>
      </c>
      <c r="C3430" s="131" t="str">
        <f t="shared" si="747"/>
        <v/>
      </c>
      <c r="D3430" s="132"/>
      <c r="E3430" s="132"/>
      <c r="F3430" s="55"/>
      <c r="G3430" s="132"/>
      <c r="H3430" s="132"/>
      <c r="I3430" s="132"/>
      <c r="J3430" s="132"/>
      <c r="K3430" s="132"/>
      <c r="L3430" s="133"/>
      <c r="M3430" s="134"/>
      <c r="N3430" s="132"/>
      <c r="O3430" s="132"/>
      <c r="P3430" s="134" t="str">
        <f t="shared" si="748"/>
        <v>nepildyti</v>
      </c>
      <c r="Q3430" s="135" t="str">
        <f t="shared" si="74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56"/>
        <v>0</v>
      </c>
      <c r="BH3430" s="54">
        <f t="shared" si="749"/>
        <v>0</v>
      </c>
      <c r="BI3430" s="54">
        <f t="shared" si="744"/>
        <v>0</v>
      </c>
      <c r="BJ3430" s="54">
        <f t="shared" si="757"/>
        <v>0</v>
      </c>
      <c r="BK3430" s="54">
        <f t="shared" si="745"/>
        <v>0</v>
      </c>
      <c r="BL3430" s="54">
        <f t="shared" si="750"/>
        <v>0</v>
      </c>
      <c r="BM3430" s="54">
        <f t="shared" si="751"/>
        <v>0</v>
      </c>
      <c r="BN3430" s="54" t="str">
        <f t="shared" si="752"/>
        <v>ne</v>
      </c>
      <c r="BO3430" s="54" t="str">
        <f t="shared" si="753"/>
        <v>ne</v>
      </c>
      <c r="BP3430" s="54" t="str">
        <f t="shared" si="753"/>
        <v>ne</v>
      </c>
      <c r="BQ3430" s="54" t="str">
        <f t="shared" si="754"/>
        <v>ne</v>
      </c>
      <c r="BR3430" s="54" t="str">
        <f t="shared" si="755"/>
        <v>ne</v>
      </c>
      <c r="BS3430" s="54" t="str">
        <f t="shared" si="746"/>
        <v>ne</v>
      </c>
    </row>
    <row r="3431" spans="2:71" x14ac:dyDescent="0.2">
      <c r="B3431" s="54" t="e">
        <f>VLOOKUP(E3431,'VPS1'!$J$10:$J$29,1,FALSE)</f>
        <v>#N/A</v>
      </c>
      <c r="C3431" s="131" t="str">
        <f t="shared" si="747"/>
        <v/>
      </c>
      <c r="D3431" s="132"/>
      <c r="E3431" s="132"/>
      <c r="F3431" s="55"/>
      <c r="G3431" s="132"/>
      <c r="H3431" s="132"/>
      <c r="I3431" s="132"/>
      <c r="J3431" s="132"/>
      <c r="K3431" s="132"/>
      <c r="L3431" s="133"/>
      <c r="M3431" s="134"/>
      <c r="N3431" s="132"/>
      <c r="O3431" s="132"/>
      <c r="P3431" s="134" t="str">
        <f t="shared" si="748"/>
        <v>nepildyti</v>
      </c>
      <c r="Q3431" s="135" t="str">
        <f t="shared" si="74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56"/>
        <v>0</v>
      </c>
      <c r="BH3431" s="54">
        <f t="shared" si="749"/>
        <v>0</v>
      </c>
      <c r="BI3431" s="54">
        <f t="shared" si="744"/>
        <v>0</v>
      </c>
      <c r="BJ3431" s="54">
        <f t="shared" si="757"/>
        <v>0</v>
      </c>
      <c r="BK3431" s="54">
        <f t="shared" si="745"/>
        <v>0</v>
      </c>
      <c r="BL3431" s="54">
        <f t="shared" si="750"/>
        <v>0</v>
      </c>
      <c r="BM3431" s="54">
        <f t="shared" si="751"/>
        <v>0</v>
      </c>
      <c r="BN3431" s="54" t="str">
        <f t="shared" si="752"/>
        <v>ne</v>
      </c>
      <c r="BO3431" s="54" t="str">
        <f t="shared" si="753"/>
        <v>ne</v>
      </c>
      <c r="BP3431" s="54" t="str">
        <f t="shared" si="753"/>
        <v>ne</v>
      </c>
      <c r="BQ3431" s="54" t="str">
        <f t="shared" si="754"/>
        <v>ne</v>
      </c>
      <c r="BR3431" s="54" t="str">
        <f t="shared" si="755"/>
        <v>ne</v>
      </c>
      <c r="BS3431" s="54" t="str">
        <f t="shared" si="746"/>
        <v>ne</v>
      </c>
    </row>
    <row r="3432" spans="2:71" x14ac:dyDescent="0.2">
      <c r="B3432" s="54" t="e">
        <f>VLOOKUP(E3432,'VPS1'!$J$10:$J$29,1,FALSE)</f>
        <v>#N/A</v>
      </c>
      <c r="C3432" s="131" t="str">
        <f t="shared" si="747"/>
        <v/>
      </c>
      <c r="D3432" s="132"/>
      <c r="E3432" s="132"/>
      <c r="F3432" s="55"/>
      <c r="G3432" s="132"/>
      <c r="H3432" s="132"/>
      <c r="I3432" s="132"/>
      <c r="J3432" s="132"/>
      <c r="K3432" s="132"/>
      <c r="L3432" s="133"/>
      <c r="M3432" s="134"/>
      <c r="N3432" s="132"/>
      <c r="O3432" s="132"/>
      <c r="P3432" s="134" t="str">
        <f t="shared" si="748"/>
        <v>nepildyti</v>
      </c>
      <c r="Q3432" s="135" t="str">
        <f t="shared" si="74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56"/>
        <v>0</v>
      </c>
      <c r="BH3432" s="54">
        <f t="shared" si="749"/>
        <v>0</v>
      </c>
      <c r="BI3432" s="54">
        <f t="shared" si="744"/>
        <v>0</v>
      </c>
      <c r="BJ3432" s="54">
        <f t="shared" si="757"/>
        <v>0</v>
      </c>
      <c r="BK3432" s="54">
        <f t="shared" si="745"/>
        <v>0</v>
      </c>
      <c r="BL3432" s="54">
        <f t="shared" si="750"/>
        <v>0</v>
      </c>
      <c r="BM3432" s="54">
        <f t="shared" si="751"/>
        <v>0</v>
      </c>
      <c r="BN3432" s="54" t="str">
        <f t="shared" si="752"/>
        <v>ne</v>
      </c>
      <c r="BO3432" s="54" t="str">
        <f t="shared" si="753"/>
        <v>ne</v>
      </c>
      <c r="BP3432" s="54" t="str">
        <f t="shared" si="753"/>
        <v>ne</v>
      </c>
      <c r="BQ3432" s="54" t="str">
        <f t="shared" si="754"/>
        <v>ne</v>
      </c>
      <c r="BR3432" s="54" t="str">
        <f t="shared" si="755"/>
        <v>ne</v>
      </c>
      <c r="BS3432" s="54" t="str">
        <f t="shared" si="746"/>
        <v>ne</v>
      </c>
    </row>
    <row r="3433" spans="2:71" x14ac:dyDescent="0.2">
      <c r="B3433" s="54" t="e">
        <f>VLOOKUP(E3433,'VPS1'!$J$10:$J$29,1,FALSE)</f>
        <v>#N/A</v>
      </c>
      <c r="C3433" s="131" t="str">
        <f t="shared" si="747"/>
        <v/>
      </c>
      <c r="D3433" s="132"/>
      <c r="E3433" s="132"/>
      <c r="F3433" s="55"/>
      <c r="G3433" s="132"/>
      <c r="H3433" s="132"/>
      <c r="I3433" s="132"/>
      <c r="J3433" s="132"/>
      <c r="K3433" s="132"/>
      <c r="L3433" s="133"/>
      <c r="M3433" s="134"/>
      <c r="N3433" s="132"/>
      <c r="O3433" s="132"/>
      <c r="P3433" s="134" t="str">
        <f t="shared" si="748"/>
        <v>nepildyti</v>
      </c>
      <c r="Q3433" s="135" t="str">
        <f t="shared" si="74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56"/>
        <v>0</v>
      </c>
      <c r="BH3433" s="54">
        <f t="shared" si="749"/>
        <v>0</v>
      </c>
      <c r="BI3433" s="54">
        <f t="shared" si="744"/>
        <v>0</v>
      </c>
      <c r="BJ3433" s="54">
        <f t="shared" si="757"/>
        <v>0</v>
      </c>
      <c r="BK3433" s="54">
        <f t="shared" si="745"/>
        <v>0</v>
      </c>
      <c r="BL3433" s="54">
        <f t="shared" si="750"/>
        <v>0</v>
      </c>
      <c r="BM3433" s="54">
        <f t="shared" si="751"/>
        <v>0</v>
      </c>
      <c r="BN3433" s="54" t="str">
        <f t="shared" si="752"/>
        <v>ne</v>
      </c>
      <c r="BO3433" s="54" t="str">
        <f t="shared" si="753"/>
        <v>ne</v>
      </c>
      <c r="BP3433" s="54" t="str">
        <f t="shared" si="753"/>
        <v>ne</v>
      </c>
      <c r="BQ3433" s="54" t="str">
        <f t="shared" si="754"/>
        <v>ne</v>
      </c>
      <c r="BR3433" s="54" t="str">
        <f t="shared" si="755"/>
        <v>ne</v>
      </c>
      <c r="BS3433" s="54" t="str">
        <f t="shared" si="746"/>
        <v>ne</v>
      </c>
    </row>
    <row r="3434" spans="2:71" x14ac:dyDescent="0.2">
      <c r="B3434" s="54" t="e">
        <f>VLOOKUP(E3434,'VPS1'!$J$10:$J$29,1,FALSE)</f>
        <v>#N/A</v>
      </c>
      <c r="C3434" s="131" t="str">
        <f t="shared" si="747"/>
        <v/>
      </c>
      <c r="D3434" s="132"/>
      <c r="E3434" s="132"/>
      <c r="F3434" s="55"/>
      <c r="G3434" s="132"/>
      <c r="H3434" s="132"/>
      <c r="I3434" s="132"/>
      <c r="J3434" s="132"/>
      <c r="K3434" s="132"/>
      <c r="L3434" s="133"/>
      <c r="M3434" s="134"/>
      <c r="N3434" s="132"/>
      <c r="O3434" s="132"/>
      <c r="P3434" s="134" t="str">
        <f t="shared" si="748"/>
        <v>nepildyti</v>
      </c>
      <c r="Q3434" s="135" t="str">
        <f t="shared" si="74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56"/>
        <v>0</v>
      </c>
      <c r="BH3434" s="54">
        <f t="shared" si="749"/>
        <v>0</v>
      </c>
      <c r="BI3434" s="54">
        <f t="shared" si="744"/>
        <v>0</v>
      </c>
      <c r="BJ3434" s="54">
        <f t="shared" si="757"/>
        <v>0</v>
      </c>
      <c r="BK3434" s="54">
        <f t="shared" si="745"/>
        <v>0</v>
      </c>
      <c r="BL3434" s="54">
        <f t="shared" si="750"/>
        <v>0</v>
      </c>
      <c r="BM3434" s="54">
        <f t="shared" si="751"/>
        <v>0</v>
      </c>
      <c r="BN3434" s="54" t="str">
        <f t="shared" si="752"/>
        <v>ne</v>
      </c>
      <c r="BO3434" s="54" t="str">
        <f t="shared" si="753"/>
        <v>ne</v>
      </c>
      <c r="BP3434" s="54" t="str">
        <f t="shared" si="753"/>
        <v>ne</v>
      </c>
      <c r="BQ3434" s="54" t="str">
        <f t="shared" si="754"/>
        <v>ne</v>
      </c>
      <c r="BR3434" s="54" t="str">
        <f t="shared" si="755"/>
        <v>ne</v>
      </c>
      <c r="BS3434" s="54" t="str">
        <f t="shared" si="746"/>
        <v>ne</v>
      </c>
    </row>
    <row r="3435" spans="2:71" x14ac:dyDescent="0.2">
      <c r="B3435" s="54" t="e">
        <f>VLOOKUP(E3435,'VPS1'!$J$10:$J$29,1,FALSE)</f>
        <v>#N/A</v>
      </c>
      <c r="C3435" s="131" t="str">
        <f t="shared" si="747"/>
        <v/>
      </c>
      <c r="D3435" s="132"/>
      <c r="E3435" s="132"/>
      <c r="F3435" s="55"/>
      <c r="G3435" s="132"/>
      <c r="H3435" s="132"/>
      <c r="I3435" s="132"/>
      <c r="J3435" s="132"/>
      <c r="K3435" s="132"/>
      <c r="L3435" s="133"/>
      <c r="M3435" s="134"/>
      <c r="N3435" s="132"/>
      <c r="O3435" s="132"/>
      <c r="P3435" s="134" t="str">
        <f t="shared" si="748"/>
        <v>nepildyti</v>
      </c>
      <c r="Q3435" s="135" t="str">
        <f t="shared" si="74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56"/>
        <v>0</v>
      </c>
      <c r="BH3435" s="54">
        <f t="shared" si="749"/>
        <v>0</v>
      </c>
      <c r="BI3435" s="54">
        <f t="shared" si="744"/>
        <v>0</v>
      </c>
      <c r="BJ3435" s="54">
        <f t="shared" si="757"/>
        <v>0</v>
      </c>
      <c r="BK3435" s="54">
        <f t="shared" si="745"/>
        <v>0</v>
      </c>
      <c r="BL3435" s="54">
        <f t="shared" si="750"/>
        <v>0</v>
      </c>
      <c r="BM3435" s="54">
        <f t="shared" si="751"/>
        <v>0</v>
      </c>
      <c r="BN3435" s="54" t="str">
        <f t="shared" si="752"/>
        <v>ne</v>
      </c>
      <c r="BO3435" s="54" t="str">
        <f t="shared" si="753"/>
        <v>ne</v>
      </c>
      <c r="BP3435" s="54" t="str">
        <f t="shared" si="753"/>
        <v>ne</v>
      </c>
      <c r="BQ3435" s="54" t="str">
        <f t="shared" si="754"/>
        <v>ne</v>
      </c>
      <c r="BR3435" s="54" t="str">
        <f t="shared" si="755"/>
        <v>ne</v>
      </c>
      <c r="BS3435" s="54" t="str">
        <f t="shared" si="746"/>
        <v>ne</v>
      </c>
    </row>
    <row r="3436" spans="2:71" x14ac:dyDescent="0.2">
      <c r="B3436" s="54" t="e">
        <f>VLOOKUP(E3436,'VPS1'!$J$10:$J$29,1,FALSE)</f>
        <v>#N/A</v>
      </c>
      <c r="C3436" s="131" t="str">
        <f t="shared" si="747"/>
        <v/>
      </c>
      <c r="D3436" s="132"/>
      <c r="E3436" s="132"/>
      <c r="F3436" s="55"/>
      <c r="G3436" s="132"/>
      <c r="H3436" s="132"/>
      <c r="I3436" s="132"/>
      <c r="J3436" s="132"/>
      <c r="K3436" s="132"/>
      <c r="L3436" s="133"/>
      <c r="M3436" s="134"/>
      <c r="N3436" s="132"/>
      <c r="O3436" s="132"/>
      <c r="P3436" s="134" t="str">
        <f t="shared" si="748"/>
        <v>nepildyti</v>
      </c>
      <c r="Q3436" s="135" t="str">
        <f t="shared" si="74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56"/>
        <v>0</v>
      </c>
      <c r="BH3436" s="54">
        <f t="shared" si="749"/>
        <v>0</v>
      </c>
      <c r="BI3436" s="54">
        <f t="shared" si="744"/>
        <v>0</v>
      </c>
      <c r="BJ3436" s="54">
        <f t="shared" si="757"/>
        <v>0</v>
      </c>
      <c r="BK3436" s="54">
        <f t="shared" si="745"/>
        <v>0</v>
      </c>
      <c r="BL3436" s="54">
        <f t="shared" si="750"/>
        <v>0</v>
      </c>
      <c r="BM3436" s="54">
        <f t="shared" si="751"/>
        <v>0</v>
      </c>
      <c r="BN3436" s="54" t="str">
        <f t="shared" si="752"/>
        <v>ne</v>
      </c>
      <c r="BO3436" s="54" t="str">
        <f t="shared" si="753"/>
        <v>ne</v>
      </c>
      <c r="BP3436" s="54" t="str">
        <f t="shared" si="753"/>
        <v>ne</v>
      </c>
      <c r="BQ3436" s="54" t="str">
        <f t="shared" si="754"/>
        <v>ne</v>
      </c>
      <c r="BR3436" s="54" t="str">
        <f t="shared" si="755"/>
        <v>ne</v>
      </c>
      <c r="BS3436" s="54" t="str">
        <f t="shared" si="746"/>
        <v>ne</v>
      </c>
    </row>
    <row r="3437" spans="2:71" x14ac:dyDescent="0.2">
      <c r="B3437" s="54" t="e">
        <f>VLOOKUP(E3437,'VPS1'!$J$10:$J$29,1,FALSE)</f>
        <v>#N/A</v>
      </c>
      <c r="C3437" s="131" t="str">
        <f t="shared" si="747"/>
        <v/>
      </c>
      <c r="D3437" s="132"/>
      <c r="E3437" s="132"/>
      <c r="F3437" s="55"/>
      <c r="G3437" s="132"/>
      <c r="H3437" s="132"/>
      <c r="I3437" s="132"/>
      <c r="J3437" s="132"/>
      <c r="K3437" s="132"/>
      <c r="L3437" s="133"/>
      <c r="M3437" s="134"/>
      <c r="N3437" s="132"/>
      <c r="O3437" s="132"/>
      <c r="P3437" s="134" t="str">
        <f t="shared" si="748"/>
        <v>nepildyti</v>
      </c>
      <c r="Q3437" s="135" t="str">
        <f t="shared" si="74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56"/>
        <v>0</v>
      </c>
      <c r="BH3437" s="54">
        <f t="shared" si="749"/>
        <v>0</v>
      </c>
      <c r="BI3437" s="54">
        <f t="shared" si="744"/>
        <v>0</v>
      </c>
      <c r="BJ3437" s="54">
        <f t="shared" si="757"/>
        <v>0</v>
      </c>
      <c r="BK3437" s="54">
        <f t="shared" si="745"/>
        <v>0</v>
      </c>
      <c r="BL3437" s="54">
        <f t="shared" si="750"/>
        <v>0</v>
      </c>
      <c r="BM3437" s="54">
        <f t="shared" si="751"/>
        <v>0</v>
      </c>
      <c r="BN3437" s="54" t="str">
        <f t="shared" si="752"/>
        <v>ne</v>
      </c>
      <c r="BO3437" s="54" t="str">
        <f t="shared" si="753"/>
        <v>ne</v>
      </c>
      <c r="BP3437" s="54" t="str">
        <f t="shared" si="753"/>
        <v>ne</v>
      </c>
      <c r="BQ3437" s="54" t="str">
        <f t="shared" si="754"/>
        <v>ne</v>
      </c>
      <c r="BR3437" s="54" t="str">
        <f t="shared" si="755"/>
        <v>ne</v>
      </c>
      <c r="BS3437" s="54" t="str">
        <f t="shared" si="746"/>
        <v>ne</v>
      </c>
    </row>
    <row r="3438" spans="2:71" x14ac:dyDescent="0.2">
      <c r="B3438" s="54" t="e">
        <f>VLOOKUP(E3438,'VPS1'!$J$10:$J$29,1,FALSE)</f>
        <v>#N/A</v>
      </c>
      <c r="C3438" s="131" t="str">
        <f t="shared" si="747"/>
        <v/>
      </c>
      <c r="D3438" s="132"/>
      <c r="E3438" s="132"/>
      <c r="F3438" s="55"/>
      <c r="G3438" s="132"/>
      <c r="H3438" s="132"/>
      <c r="I3438" s="132"/>
      <c r="J3438" s="132"/>
      <c r="K3438" s="132"/>
      <c r="L3438" s="133"/>
      <c r="M3438" s="134"/>
      <c r="N3438" s="132"/>
      <c r="O3438" s="132"/>
      <c r="P3438" s="134" t="str">
        <f t="shared" si="748"/>
        <v>nepildyti</v>
      </c>
      <c r="Q3438" s="135" t="str">
        <f t="shared" si="74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56"/>
        <v>0</v>
      </c>
      <c r="BH3438" s="54">
        <f t="shared" si="749"/>
        <v>0</v>
      </c>
      <c r="BI3438" s="54">
        <f t="shared" si="744"/>
        <v>0</v>
      </c>
      <c r="BJ3438" s="54">
        <f t="shared" si="757"/>
        <v>0</v>
      </c>
      <c r="BK3438" s="54">
        <f t="shared" si="745"/>
        <v>0</v>
      </c>
      <c r="BL3438" s="54">
        <f t="shared" si="750"/>
        <v>0</v>
      </c>
      <c r="BM3438" s="54">
        <f t="shared" si="751"/>
        <v>0</v>
      </c>
      <c r="BN3438" s="54" t="str">
        <f t="shared" si="752"/>
        <v>ne</v>
      </c>
      <c r="BO3438" s="54" t="str">
        <f t="shared" si="753"/>
        <v>ne</v>
      </c>
      <c r="BP3438" s="54" t="str">
        <f t="shared" si="753"/>
        <v>ne</v>
      </c>
      <c r="BQ3438" s="54" t="str">
        <f t="shared" si="754"/>
        <v>ne</v>
      </c>
      <c r="BR3438" s="54" t="str">
        <f t="shared" si="755"/>
        <v>ne</v>
      </c>
      <c r="BS3438" s="54" t="str">
        <f t="shared" si="746"/>
        <v>ne</v>
      </c>
    </row>
    <row r="3439" spans="2:71" x14ac:dyDescent="0.2">
      <c r="B3439" s="54" t="e">
        <f>VLOOKUP(E3439,'VPS1'!$J$10:$J$29,1,FALSE)</f>
        <v>#N/A</v>
      </c>
      <c r="C3439" s="131" t="str">
        <f t="shared" si="747"/>
        <v/>
      </c>
      <c r="D3439" s="132"/>
      <c r="E3439" s="132"/>
      <c r="F3439" s="55"/>
      <c r="G3439" s="132"/>
      <c r="H3439" s="132"/>
      <c r="I3439" s="132"/>
      <c r="J3439" s="132"/>
      <c r="K3439" s="132"/>
      <c r="L3439" s="133"/>
      <c r="M3439" s="134"/>
      <c r="N3439" s="132"/>
      <c r="O3439" s="132"/>
      <c r="P3439" s="134" t="str">
        <f t="shared" si="748"/>
        <v>nepildyti</v>
      </c>
      <c r="Q3439" s="135" t="str">
        <f t="shared" si="74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56"/>
        <v>0</v>
      </c>
      <c r="BH3439" s="54">
        <f t="shared" si="749"/>
        <v>0</v>
      </c>
      <c r="BI3439" s="54">
        <f t="shared" si="744"/>
        <v>0</v>
      </c>
      <c r="BJ3439" s="54">
        <f t="shared" si="757"/>
        <v>0</v>
      </c>
      <c r="BK3439" s="54">
        <f t="shared" si="745"/>
        <v>0</v>
      </c>
      <c r="BL3439" s="54">
        <f t="shared" si="750"/>
        <v>0</v>
      </c>
      <c r="BM3439" s="54">
        <f t="shared" si="751"/>
        <v>0</v>
      </c>
      <c r="BN3439" s="54" t="str">
        <f t="shared" si="752"/>
        <v>ne</v>
      </c>
      <c r="BO3439" s="54" t="str">
        <f t="shared" si="753"/>
        <v>ne</v>
      </c>
      <c r="BP3439" s="54" t="str">
        <f t="shared" si="753"/>
        <v>ne</v>
      </c>
      <c r="BQ3439" s="54" t="str">
        <f t="shared" si="754"/>
        <v>ne</v>
      </c>
      <c r="BR3439" s="54" t="str">
        <f t="shared" si="755"/>
        <v>ne</v>
      </c>
      <c r="BS3439" s="54" t="str">
        <f t="shared" si="746"/>
        <v>ne</v>
      </c>
    </row>
    <row r="3440" spans="2:71" x14ac:dyDescent="0.2">
      <c r="B3440" s="54" t="e">
        <f>VLOOKUP(E3440,'VPS1'!$J$10:$J$29,1,FALSE)</f>
        <v>#N/A</v>
      </c>
      <c r="C3440" s="131" t="str">
        <f t="shared" si="747"/>
        <v/>
      </c>
      <c r="D3440" s="132"/>
      <c r="E3440" s="132"/>
      <c r="F3440" s="55"/>
      <c r="G3440" s="132"/>
      <c r="H3440" s="132"/>
      <c r="I3440" s="132"/>
      <c r="J3440" s="132"/>
      <c r="K3440" s="132"/>
      <c r="L3440" s="133"/>
      <c r="M3440" s="134"/>
      <c r="N3440" s="132"/>
      <c r="O3440" s="132"/>
      <c r="P3440" s="134" t="str">
        <f t="shared" si="748"/>
        <v>nepildyti</v>
      </c>
      <c r="Q3440" s="135" t="str">
        <f t="shared" si="74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56"/>
        <v>0</v>
      </c>
      <c r="BH3440" s="54">
        <f t="shared" si="749"/>
        <v>0</v>
      </c>
      <c r="BI3440" s="54">
        <f t="shared" si="744"/>
        <v>0</v>
      </c>
      <c r="BJ3440" s="54">
        <f t="shared" si="757"/>
        <v>0</v>
      </c>
      <c r="BK3440" s="54">
        <f t="shared" si="745"/>
        <v>0</v>
      </c>
      <c r="BL3440" s="54">
        <f t="shared" si="750"/>
        <v>0</v>
      </c>
      <c r="BM3440" s="54">
        <f t="shared" si="751"/>
        <v>0</v>
      </c>
      <c r="BN3440" s="54" t="str">
        <f t="shared" si="752"/>
        <v>ne</v>
      </c>
      <c r="BO3440" s="54" t="str">
        <f t="shared" si="753"/>
        <v>ne</v>
      </c>
      <c r="BP3440" s="54" t="str">
        <f t="shared" si="753"/>
        <v>ne</v>
      </c>
      <c r="BQ3440" s="54" t="str">
        <f t="shared" si="754"/>
        <v>ne</v>
      </c>
      <c r="BR3440" s="54" t="str">
        <f t="shared" si="755"/>
        <v>ne</v>
      </c>
      <c r="BS3440" s="54" t="str">
        <f t="shared" si="746"/>
        <v>ne</v>
      </c>
    </row>
    <row r="3441" spans="2:71" x14ac:dyDescent="0.2">
      <c r="B3441" s="54" t="e">
        <f>VLOOKUP(E3441,'VPS1'!$J$10:$J$29,1,FALSE)</f>
        <v>#N/A</v>
      </c>
      <c r="C3441" s="131" t="str">
        <f t="shared" si="747"/>
        <v/>
      </c>
      <c r="D3441" s="132"/>
      <c r="E3441" s="132"/>
      <c r="F3441" s="55"/>
      <c r="G3441" s="132"/>
      <c r="H3441" s="132"/>
      <c r="I3441" s="132"/>
      <c r="J3441" s="132"/>
      <c r="K3441" s="132"/>
      <c r="L3441" s="133"/>
      <c r="M3441" s="134"/>
      <c r="N3441" s="132"/>
      <c r="O3441" s="132"/>
      <c r="P3441" s="134" t="str">
        <f t="shared" si="748"/>
        <v>nepildyti</v>
      </c>
      <c r="Q3441" s="135" t="str">
        <f t="shared" si="74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56"/>
        <v>0</v>
      </c>
      <c r="BH3441" s="54">
        <f t="shared" si="749"/>
        <v>0</v>
      </c>
      <c r="BI3441" s="54">
        <f t="shared" si="744"/>
        <v>0</v>
      </c>
      <c r="BJ3441" s="54">
        <f t="shared" si="757"/>
        <v>0</v>
      </c>
      <c r="BK3441" s="54">
        <f t="shared" si="745"/>
        <v>0</v>
      </c>
      <c r="BL3441" s="54">
        <f t="shared" si="750"/>
        <v>0</v>
      </c>
      <c r="BM3441" s="54">
        <f t="shared" si="751"/>
        <v>0</v>
      </c>
      <c r="BN3441" s="54" t="str">
        <f t="shared" si="752"/>
        <v>ne</v>
      </c>
      <c r="BO3441" s="54" t="str">
        <f t="shared" si="753"/>
        <v>ne</v>
      </c>
      <c r="BP3441" s="54" t="str">
        <f t="shared" si="753"/>
        <v>ne</v>
      </c>
      <c r="BQ3441" s="54" t="str">
        <f t="shared" si="754"/>
        <v>ne</v>
      </c>
      <c r="BR3441" s="54" t="str">
        <f t="shared" si="755"/>
        <v>ne</v>
      </c>
      <c r="BS3441" s="54" t="str">
        <f t="shared" si="746"/>
        <v>ne</v>
      </c>
    </row>
    <row r="3442" spans="2:71" x14ac:dyDescent="0.2">
      <c r="B3442" s="54" t="e">
        <f>VLOOKUP(E3442,'VPS1'!$J$10:$J$29,1,FALSE)</f>
        <v>#N/A</v>
      </c>
      <c r="C3442" s="131" t="str">
        <f t="shared" si="747"/>
        <v/>
      </c>
      <c r="D3442" s="132"/>
      <c r="E3442" s="132"/>
      <c r="F3442" s="55"/>
      <c r="G3442" s="132"/>
      <c r="H3442" s="132"/>
      <c r="I3442" s="132"/>
      <c r="J3442" s="132"/>
      <c r="K3442" s="132"/>
      <c r="L3442" s="133"/>
      <c r="M3442" s="134"/>
      <c r="N3442" s="132"/>
      <c r="O3442" s="132"/>
      <c r="P3442" s="134" t="str">
        <f t="shared" si="748"/>
        <v>nepildyti</v>
      </c>
      <c r="Q3442" s="135" t="str">
        <f t="shared" si="74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56"/>
        <v>0</v>
      </c>
      <c r="BH3442" s="54">
        <f t="shared" si="749"/>
        <v>0</v>
      </c>
      <c r="BI3442" s="54">
        <f t="shared" si="744"/>
        <v>0</v>
      </c>
      <c r="BJ3442" s="54">
        <f t="shared" si="757"/>
        <v>0</v>
      </c>
      <c r="BK3442" s="54">
        <f t="shared" si="745"/>
        <v>0</v>
      </c>
      <c r="BL3442" s="54">
        <f t="shared" si="750"/>
        <v>0</v>
      </c>
      <c r="BM3442" s="54">
        <f t="shared" si="751"/>
        <v>0</v>
      </c>
      <c r="BN3442" s="54" t="str">
        <f t="shared" si="752"/>
        <v>ne</v>
      </c>
      <c r="BO3442" s="54" t="str">
        <f t="shared" si="753"/>
        <v>ne</v>
      </c>
      <c r="BP3442" s="54" t="str">
        <f t="shared" si="753"/>
        <v>ne</v>
      </c>
      <c r="BQ3442" s="54" t="str">
        <f t="shared" si="754"/>
        <v>ne</v>
      </c>
      <c r="BR3442" s="54" t="str">
        <f t="shared" si="755"/>
        <v>ne</v>
      </c>
      <c r="BS3442" s="54" t="str">
        <f t="shared" si="746"/>
        <v>ne</v>
      </c>
    </row>
    <row r="3443" spans="2:71" x14ac:dyDescent="0.2">
      <c r="B3443" s="54" t="e">
        <f>VLOOKUP(E3443,'VPS1'!$J$10:$J$29,1,FALSE)</f>
        <v>#N/A</v>
      </c>
      <c r="C3443" s="131" t="str">
        <f t="shared" si="747"/>
        <v/>
      </c>
      <c r="D3443" s="132"/>
      <c r="E3443" s="132"/>
      <c r="F3443" s="55"/>
      <c r="G3443" s="132"/>
      <c r="H3443" s="132"/>
      <c r="I3443" s="132"/>
      <c r="J3443" s="132"/>
      <c r="K3443" s="132"/>
      <c r="L3443" s="133"/>
      <c r="M3443" s="134"/>
      <c r="N3443" s="132"/>
      <c r="O3443" s="132"/>
      <c r="P3443" s="134" t="str">
        <f t="shared" si="748"/>
        <v>nepildyti</v>
      </c>
      <c r="Q3443" s="135" t="str">
        <f t="shared" si="74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56"/>
        <v>0</v>
      </c>
      <c r="BH3443" s="54">
        <f t="shared" si="749"/>
        <v>0</v>
      </c>
      <c r="BI3443" s="54">
        <f t="shared" si="744"/>
        <v>0</v>
      </c>
      <c r="BJ3443" s="54">
        <f t="shared" si="757"/>
        <v>0</v>
      </c>
      <c r="BK3443" s="54">
        <f t="shared" si="745"/>
        <v>0</v>
      </c>
      <c r="BL3443" s="54">
        <f t="shared" si="750"/>
        <v>0</v>
      </c>
      <c r="BM3443" s="54">
        <f t="shared" si="751"/>
        <v>0</v>
      </c>
      <c r="BN3443" s="54" t="str">
        <f t="shared" si="752"/>
        <v>ne</v>
      </c>
      <c r="BO3443" s="54" t="str">
        <f t="shared" si="753"/>
        <v>ne</v>
      </c>
      <c r="BP3443" s="54" t="str">
        <f t="shared" si="753"/>
        <v>ne</v>
      </c>
      <c r="BQ3443" s="54" t="str">
        <f t="shared" si="754"/>
        <v>ne</v>
      </c>
      <c r="BR3443" s="54" t="str">
        <f t="shared" si="755"/>
        <v>ne</v>
      </c>
      <c r="BS3443" s="54" t="str">
        <f t="shared" si="746"/>
        <v>ne</v>
      </c>
    </row>
    <row r="3444" spans="2:71" x14ac:dyDescent="0.2">
      <c r="B3444" s="54" t="e">
        <f>VLOOKUP(E3444,'VPS1'!$J$10:$J$29,1,FALSE)</f>
        <v>#N/A</v>
      </c>
      <c r="C3444" s="131" t="str">
        <f t="shared" si="747"/>
        <v/>
      </c>
      <c r="D3444" s="132"/>
      <c r="E3444" s="132"/>
      <c r="F3444" s="55"/>
      <c r="G3444" s="132"/>
      <c r="H3444" s="132"/>
      <c r="I3444" s="132"/>
      <c r="J3444" s="132"/>
      <c r="K3444" s="132"/>
      <c r="L3444" s="133"/>
      <c r="M3444" s="134"/>
      <c r="N3444" s="132"/>
      <c r="O3444" s="132"/>
      <c r="P3444" s="134" t="str">
        <f t="shared" si="748"/>
        <v>nepildyti</v>
      </c>
      <c r="Q3444" s="135" t="str">
        <f t="shared" si="74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56"/>
        <v>0</v>
      </c>
      <c r="BH3444" s="54">
        <f t="shared" si="749"/>
        <v>0</v>
      </c>
      <c r="BI3444" s="54">
        <f t="shared" si="744"/>
        <v>0</v>
      </c>
      <c r="BJ3444" s="54">
        <f t="shared" si="757"/>
        <v>0</v>
      </c>
      <c r="BK3444" s="54">
        <f t="shared" si="745"/>
        <v>0</v>
      </c>
      <c r="BL3444" s="54">
        <f t="shared" si="750"/>
        <v>0</v>
      </c>
      <c r="BM3444" s="54">
        <f t="shared" si="751"/>
        <v>0</v>
      </c>
      <c r="BN3444" s="54" t="str">
        <f t="shared" si="752"/>
        <v>ne</v>
      </c>
      <c r="BO3444" s="54" t="str">
        <f t="shared" si="753"/>
        <v>ne</v>
      </c>
      <c r="BP3444" s="54" t="str">
        <f t="shared" si="753"/>
        <v>ne</v>
      </c>
      <c r="BQ3444" s="54" t="str">
        <f t="shared" si="754"/>
        <v>ne</v>
      </c>
      <c r="BR3444" s="54" t="str">
        <f t="shared" si="755"/>
        <v>ne</v>
      </c>
      <c r="BS3444" s="54" t="str">
        <f t="shared" si="746"/>
        <v>ne</v>
      </c>
    </row>
    <row r="3445" spans="2:71" x14ac:dyDescent="0.2">
      <c r="B3445" s="54" t="e">
        <f>VLOOKUP(E3445,'VPS1'!$J$10:$J$29,1,FALSE)</f>
        <v>#N/A</v>
      </c>
      <c r="C3445" s="131" t="str">
        <f t="shared" si="747"/>
        <v/>
      </c>
      <c r="D3445" s="132"/>
      <c r="E3445" s="132"/>
      <c r="F3445" s="55"/>
      <c r="G3445" s="132"/>
      <c r="H3445" s="132"/>
      <c r="I3445" s="132"/>
      <c r="J3445" s="132"/>
      <c r="K3445" s="132"/>
      <c r="L3445" s="133"/>
      <c r="M3445" s="134"/>
      <c r="N3445" s="132"/>
      <c r="O3445" s="132"/>
      <c r="P3445" s="134" t="str">
        <f t="shared" si="748"/>
        <v>nepildyti</v>
      </c>
      <c r="Q3445" s="135" t="str">
        <f t="shared" si="74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56"/>
        <v>0</v>
      </c>
      <c r="BH3445" s="54">
        <f t="shared" si="749"/>
        <v>0</v>
      </c>
      <c r="BI3445" s="54">
        <f t="shared" si="744"/>
        <v>0</v>
      </c>
      <c r="BJ3445" s="54">
        <f t="shared" si="757"/>
        <v>0</v>
      </c>
      <c r="BK3445" s="54">
        <f t="shared" si="745"/>
        <v>0</v>
      </c>
      <c r="BL3445" s="54">
        <f t="shared" si="750"/>
        <v>0</v>
      </c>
      <c r="BM3445" s="54">
        <f t="shared" si="751"/>
        <v>0</v>
      </c>
      <c r="BN3445" s="54" t="str">
        <f t="shared" si="752"/>
        <v>ne</v>
      </c>
      <c r="BO3445" s="54" t="str">
        <f t="shared" si="753"/>
        <v>ne</v>
      </c>
      <c r="BP3445" s="54" t="str">
        <f t="shared" si="753"/>
        <v>ne</v>
      </c>
      <c r="BQ3445" s="54" t="str">
        <f t="shared" si="754"/>
        <v>ne</v>
      </c>
      <c r="BR3445" s="54" t="str">
        <f t="shared" si="755"/>
        <v>ne</v>
      </c>
      <c r="BS3445" s="54" t="str">
        <f t="shared" si="746"/>
        <v>ne</v>
      </c>
    </row>
    <row r="3446" spans="2:71" x14ac:dyDescent="0.2">
      <c r="B3446" s="54" t="e">
        <f>VLOOKUP(E3446,'VPS1'!$J$10:$J$29,1,FALSE)</f>
        <v>#N/A</v>
      </c>
      <c r="C3446" s="131" t="str">
        <f t="shared" si="747"/>
        <v/>
      </c>
      <c r="D3446" s="132"/>
      <c r="E3446" s="132"/>
      <c r="F3446" s="55"/>
      <c r="G3446" s="132"/>
      <c r="H3446" s="132"/>
      <c r="I3446" s="132"/>
      <c r="J3446" s="132"/>
      <c r="K3446" s="132"/>
      <c r="L3446" s="133"/>
      <c r="M3446" s="134"/>
      <c r="N3446" s="132"/>
      <c r="O3446" s="132"/>
      <c r="P3446" s="134" t="str">
        <f t="shared" si="748"/>
        <v>nepildyti</v>
      </c>
      <c r="Q3446" s="135" t="str">
        <f t="shared" si="74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56"/>
        <v>0</v>
      </c>
      <c r="BH3446" s="54">
        <f t="shared" si="749"/>
        <v>0</v>
      </c>
      <c r="BI3446" s="54">
        <f t="shared" si="744"/>
        <v>0</v>
      </c>
      <c r="BJ3446" s="54">
        <f t="shared" si="757"/>
        <v>0</v>
      </c>
      <c r="BK3446" s="54">
        <f t="shared" si="745"/>
        <v>0</v>
      </c>
      <c r="BL3446" s="54">
        <f t="shared" si="750"/>
        <v>0</v>
      </c>
      <c r="BM3446" s="54">
        <f t="shared" si="751"/>
        <v>0</v>
      </c>
      <c r="BN3446" s="54" t="str">
        <f t="shared" si="752"/>
        <v>ne</v>
      </c>
      <c r="BO3446" s="54" t="str">
        <f t="shared" si="753"/>
        <v>ne</v>
      </c>
      <c r="BP3446" s="54" t="str">
        <f t="shared" si="753"/>
        <v>ne</v>
      </c>
      <c r="BQ3446" s="54" t="str">
        <f t="shared" si="754"/>
        <v>ne</v>
      </c>
      <c r="BR3446" s="54" t="str">
        <f t="shared" si="755"/>
        <v>ne</v>
      </c>
      <c r="BS3446" s="54" t="str">
        <f t="shared" si="746"/>
        <v>ne</v>
      </c>
    </row>
    <row r="3447" spans="2:71" x14ac:dyDescent="0.2">
      <c r="B3447" s="54" t="e">
        <f>VLOOKUP(E3447,'VPS1'!$J$10:$J$29,1,FALSE)</f>
        <v>#N/A</v>
      </c>
      <c r="C3447" s="131" t="str">
        <f t="shared" si="747"/>
        <v/>
      </c>
      <c r="D3447" s="132"/>
      <c r="E3447" s="132"/>
      <c r="F3447" s="55"/>
      <c r="G3447" s="132"/>
      <c r="H3447" s="132"/>
      <c r="I3447" s="132"/>
      <c r="J3447" s="132"/>
      <c r="K3447" s="132"/>
      <c r="L3447" s="133"/>
      <c r="M3447" s="134"/>
      <c r="N3447" s="132"/>
      <c r="O3447" s="132"/>
      <c r="P3447" s="134" t="str">
        <f t="shared" si="748"/>
        <v>nepildyti</v>
      </c>
      <c r="Q3447" s="135" t="str">
        <f t="shared" si="74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56"/>
        <v>0</v>
      </c>
      <c r="BH3447" s="54">
        <f t="shared" si="749"/>
        <v>0</v>
      </c>
      <c r="BI3447" s="54">
        <f t="shared" si="744"/>
        <v>0</v>
      </c>
      <c r="BJ3447" s="54">
        <f t="shared" si="757"/>
        <v>0</v>
      </c>
      <c r="BK3447" s="54">
        <f t="shared" si="745"/>
        <v>0</v>
      </c>
      <c r="BL3447" s="54">
        <f t="shared" si="750"/>
        <v>0</v>
      </c>
      <c r="BM3447" s="54">
        <f t="shared" si="751"/>
        <v>0</v>
      </c>
      <c r="BN3447" s="54" t="str">
        <f t="shared" si="752"/>
        <v>ne</v>
      </c>
      <c r="BO3447" s="54" t="str">
        <f t="shared" si="753"/>
        <v>ne</v>
      </c>
      <c r="BP3447" s="54" t="str">
        <f t="shared" si="753"/>
        <v>ne</v>
      </c>
      <c r="BQ3447" s="54" t="str">
        <f t="shared" si="754"/>
        <v>ne</v>
      </c>
      <c r="BR3447" s="54" t="str">
        <f t="shared" si="755"/>
        <v>ne</v>
      </c>
      <c r="BS3447" s="54" t="str">
        <f t="shared" si="746"/>
        <v>ne</v>
      </c>
    </row>
    <row r="3448" spans="2:71" x14ac:dyDescent="0.2">
      <c r="B3448" s="54" t="e">
        <f>VLOOKUP(E3448,'VPS1'!$J$10:$J$29,1,FALSE)</f>
        <v>#N/A</v>
      </c>
      <c r="C3448" s="131" t="str">
        <f t="shared" si="747"/>
        <v/>
      </c>
      <c r="D3448" s="132"/>
      <c r="E3448" s="132"/>
      <c r="F3448" s="55"/>
      <c r="G3448" s="132"/>
      <c r="H3448" s="132"/>
      <c r="I3448" s="132"/>
      <c r="J3448" s="132"/>
      <c r="K3448" s="132"/>
      <c r="L3448" s="133"/>
      <c r="M3448" s="134"/>
      <c r="N3448" s="132"/>
      <c r="O3448" s="132"/>
      <c r="P3448" s="134" t="str">
        <f t="shared" si="748"/>
        <v>nepildyti</v>
      </c>
      <c r="Q3448" s="135" t="str">
        <f t="shared" si="74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56"/>
        <v>0</v>
      </c>
      <c r="BH3448" s="54">
        <f t="shared" si="749"/>
        <v>0</v>
      </c>
      <c r="BI3448" s="54">
        <f t="shared" si="744"/>
        <v>0</v>
      </c>
      <c r="BJ3448" s="54">
        <f t="shared" si="757"/>
        <v>0</v>
      </c>
      <c r="BK3448" s="54">
        <f t="shared" si="745"/>
        <v>0</v>
      </c>
      <c r="BL3448" s="54">
        <f t="shared" si="750"/>
        <v>0</v>
      </c>
      <c r="BM3448" s="54">
        <f t="shared" si="751"/>
        <v>0</v>
      </c>
      <c r="BN3448" s="54" t="str">
        <f t="shared" si="752"/>
        <v>ne</v>
      </c>
      <c r="BO3448" s="54" t="str">
        <f t="shared" si="753"/>
        <v>ne</v>
      </c>
      <c r="BP3448" s="54" t="str">
        <f t="shared" si="753"/>
        <v>ne</v>
      </c>
      <c r="BQ3448" s="54" t="str">
        <f t="shared" si="754"/>
        <v>ne</v>
      </c>
      <c r="BR3448" s="54" t="str">
        <f t="shared" si="755"/>
        <v>ne</v>
      </c>
      <c r="BS3448" s="54" t="str">
        <f t="shared" si="746"/>
        <v>ne</v>
      </c>
    </row>
    <row r="3449" spans="2:71" x14ac:dyDescent="0.2">
      <c r="B3449" s="54" t="e">
        <f>VLOOKUP(E3449,'VPS1'!$J$10:$J$29,1,FALSE)</f>
        <v>#N/A</v>
      </c>
      <c r="C3449" s="131" t="str">
        <f t="shared" si="747"/>
        <v/>
      </c>
      <c r="D3449" s="132"/>
      <c r="E3449" s="132"/>
      <c r="F3449" s="55"/>
      <c r="G3449" s="132"/>
      <c r="H3449" s="132"/>
      <c r="I3449" s="132"/>
      <c r="J3449" s="132"/>
      <c r="K3449" s="132"/>
      <c r="L3449" s="133"/>
      <c r="M3449" s="134"/>
      <c r="N3449" s="132"/>
      <c r="O3449" s="132"/>
      <c r="P3449" s="134" t="str">
        <f t="shared" si="748"/>
        <v>nepildyti</v>
      </c>
      <c r="Q3449" s="135" t="str">
        <f t="shared" si="74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56"/>
        <v>0</v>
      </c>
      <c r="BH3449" s="54">
        <f t="shared" si="749"/>
        <v>0</v>
      </c>
      <c r="BI3449" s="54">
        <f t="shared" si="744"/>
        <v>0</v>
      </c>
      <c r="BJ3449" s="54">
        <f t="shared" si="757"/>
        <v>0</v>
      </c>
      <c r="BK3449" s="54">
        <f t="shared" si="745"/>
        <v>0</v>
      </c>
      <c r="BL3449" s="54">
        <f t="shared" si="750"/>
        <v>0</v>
      </c>
      <c r="BM3449" s="54">
        <f t="shared" si="751"/>
        <v>0</v>
      </c>
      <c r="BN3449" s="54" t="str">
        <f t="shared" si="752"/>
        <v>ne</v>
      </c>
      <c r="BO3449" s="54" t="str">
        <f t="shared" si="753"/>
        <v>ne</v>
      </c>
      <c r="BP3449" s="54" t="str">
        <f t="shared" si="753"/>
        <v>ne</v>
      </c>
      <c r="BQ3449" s="54" t="str">
        <f t="shared" si="754"/>
        <v>ne</v>
      </c>
      <c r="BR3449" s="54" t="str">
        <f t="shared" si="755"/>
        <v>ne</v>
      </c>
      <c r="BS3449" s="54" t="str">
        <f t="shared" si="746"/>
        <v>ne</v>
      </c>
    </row>
    <row r="3450" spans="2:71" x14ac:dyDescent="0.2">
      <c r="B3450" s="54" t="e">
        <f>VLOOKUP(E3450,'VPS1'!$J$10:$J$29,1,FALSE)</f>
        <v>#N/A</v>
      </c>
      <c r="C3450" s="131" t="str">
        <f t="shared" si="747"/>
        <v/>
      </c>
      <c r="D3450" s="132"/>
      <c r="E3450" s="132"/>
      <c r="F3450" s="55"/>
      <c r="G3450" s="132"/>
      <c r="H3450" s="132"/>
      <c r="I3450" s="132"/>
      <c r="J3450" s="132"/>
      <c r="K3450" s="132"/>
      <c r="L3450" s="133"/>
      <c r="M3450" s="134"/>
      <c r="N3450" s="132"/>
      <c r="O3450" s="132"/>
      <c r="P3450" s="134" t="str">
        <f t="shared" si="748"/>
        <v>nepildyti</v>
      </c>
      <c r="Q3450" s="135" t="str">
        <f t="shared" si="74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56"/>
        <v>0</v>
      </c>
      <c r="BH3450" s="54">
        <f t="shared" si="749"/>
        <v>0</v>
      </c>
      <c r="BI3450" s="54">
        <f t="shared" si="744"/>
        <v>0</v>
      </c>
      <c r="BJ3450" s="54">
        <f t="shared" si="757"/>
        <v>0</v>
      </c>
      <c r="BK3450" s="54">
        <f t="shared" si="745"/>
        <v>0</v>
      </c>
      <c r="BL3450" s="54">
        <f t="shared" si="750"/>
        <v>0</v>
      </c>
      <c r="BM3450" s="54">
        <f t="shared" si="751"/>
        <v>0</v>
      </c>
      <c r="BN3450" s="54" t="str">
        <f t="shared" si="752"/>
        <v>ne</v>
      </c>
      <c r="BO3450" s="54" t="str">
        <f t="shared" si="753"/>
        <v>ne</v>
      </c>
      <c r="BP3450" s="54" t="str">
        <f t="shared" si="753"/>
        <v>ne</v>
      </c>
      <c r="BQ3450" s="54" t="str">
        <f t="shared" si="754"/>
        <v>ne</v>
      </c>
      <c r="BR3450" s="54" t="str">
        <f t="shared" si="755"/>
        <v>ne</v>
      </c>
      <c r="BS3450" s="54" t="str">
        <f t="shared" si="746"/>
        <v>ne</v>
      </c>
    </row>
    <row r="3451" spans="2:71" x14ac:dyDescent="0.2">
      <c r="B3451" s="54" t="e">
        <f>VLOOKUP(E3451,'VPS1'!$J$10:$J$29,1,FALSE)</f>
        <v>#N/A</v>
      </c>
      <c r="C3451" s="131" t="str">
        <f t="shared" si="747"/>
        <v/>
      </c>
      <c r="D3451" s="132"/>
      <c r="E3451" s="132"/>
      <c r="F3451" s="55"/>
      <c r="G3451" s="132"/>
      <c r="H3451" s="132"/>
      <c r="I3451" s="132"/>
      <c r="J3451" s="132"/>
      <c r="K3451" s="132"/>
      <c r="L3451" s="133"/>
      <c r="M3451" s="134"/>
      <c r="N3451" s="132"/>
      <c r="O3451" s="132"/>
      <c r="P3451" s="134" t="str">
        <f t="shared" si="748"/>
        <v>nepildyti</v>
      </c>
      <c r="Q3451" s="135" t="str">
        <f t="shared" si="74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56"/>
        <v>0</v>
      </c>
      <c r="BH3451" s="54">
        <f t="shared" si="749"/>
        <v>0</v>
      </c>
      <c r="BI3451" s="54">
        <f t="shared" si="744"/>
        <v>0</v>
      </c>
      <c r="BJ3451" s="54">
        <f t="shared" si="757"/>
        <v>0</v>
      </c>
      <c r="BK3451" s="54">
        <f t="shared" si="745"/>
        <v>0</v>
      </c>
      <c r="BL3451" s="54">
        <f t="shared" si="750"/>
        <v>0</v>
      </c>
      <c r="BM3451" s="54">
        <f t="shared" si="751"/>
        <v>0</v>
      </c>
      <c r="BN3451" s="54" t="str">
        <f t="shared" si="752"/>
        <v>ne</v>
      </c>
      <c r="BO3451" s="54" t="str">
        <f t="shared" si="753"/>
        <v>ne</v>
      </c>
      <c r="BP3451" s="54" t="str">
        <f t="shared" si="753"/>
        <v>ne</v>
      </c>
      <c r="BQ3451" s="54" t="str">
        <f t="shared" si="754"/>
        <v>ne</v>
      </c>
      <c r="BR3451" s="54" t="str">
        <f t="shared" si="755"/>
        <v>ne</v>
      </c>
      <c r="BS3451" s="54" t="str">
        <f t="shared" si="746"/>
        <v>ne</v>
      </c>
    </row>
    <row r="3452" spans="2:71" x14ac:dyDescent="0.2">
      <c r="B3452" s="54" t="e">
        <f>VLOOKUP(E3452,'VPS1'!$J$10:$J$29,1,FALSE)</f>
        <v>#N/A</v>
      </c>
      <c r="C3452" s="131" t="str">
        <f t="shared" si="747"/>
        <v/>
      </c>
      <c r="D3452" s="132"/>
      <c r="E3452" s="132"/>
      <c r="F3452" s="55"/>
      <c r="G3452" s="132"/>
      <c r="H3452" s="132"/>
      <c r="I3452" s="132"/>
      <c r="J3452" s="132"/>
      <c r="K3452" s="132"/>
      <c r="L3452" s="133"/>
      <c r="M3452" s="134"/>
      <c r="N3452" s="132"/>
      <c r="O3452" s="132"/>
      <c r="P3452" s="134" t="str">
        <f t="shared" si="748"/>
        <v>nepildyti</v>
      </c>
      <c r="Q3452" s="135" t="str">
        <f t="shared" si="74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56"/>
        <v>0</v>
      </c>
      <c r="BH3452" s="54">
        <f t="shared" si="749"/>
        <v>0</v>
      </c>
      <c r="BI3452" s="54">
        <f t="shared" si="744"/>
        <v>0</v>
      </c>
      <c r="BJ3452" s="54">
        <f t="shared" si="757"/>
        <v>0</v>
      </c>
      <c r="BK3452" s="54">
        <f t="shared" si="745"/>
        <v>0</v>
      </c>
      <c r="BL3452" s="54">
        <f t="shared" si="750"/>
        <v>0</v>
      </c>
      <c r="BM3452" s="54">
        <f t="shared" si="751"/>
        <v>0</v>
      </c>
      <c r="BN3452" s="54" t="str">
        <f t="shared" si="752"/>
        <v>ne</v>
      </c>
      <c r="BO3452" s="54" t="str">
        <f t="shared" si="753"/>
        <v>ne</v>
      </c>
      <c r="BP3452" s="54" t="str">
        <f t="shared" si="753"/>
        <v>ne</v>
      </c>
      <c r="BQ3452" s="54" t="str">
        <f t="shared" si="754"/>
        <v>ne</v>
      </c>
      <c r="BR3452" s="54" t="str">
        <f t="shared" si="755"/>
        <v>ne</v>
      </c>
      <c r="BS3452" s="54" t="str">
        <f t="shared" si="746"/>
        <v>ne</v>
      </c>
    </row>
    <row r="3453" spans="2:71" x14ac:dyDescent="0.2">
      <c r="B3453" s="54" t="e">
        <f>VLOOKUP(E3453,'VPS1'!$J$10:$J$29,1,FALSE)</f>
        <v>#N/A</v>
      </c>
      <c r="C3453" s="131" t="str">
        <f t="shared" si="747"/>
        <v/>
      </c>
      <c r="D3453" s="132"/>
      <c r="E3453" s="132"/>
      <c r="F3453" s="55"/>
      <c r="G3453" s="132"/>
      <c r="H3453" s="132"/>
      <c r="I3453" s="132"/>
      <c r="J3453" s="132"/>
      <c r="K3453" s="132"/>
      <c r="L3453" s="133"/>
      <c r="M3453" s="134"/>
      <c r="N3453" s="132"/>
      <c r="O3453" s="132"/>
      <c r="P3453" s="134" t="str">
        <f t="shared" si="748"/>
        <v>nepildyti</v>
      </c>
      <c r="Q3453" s="135" t="str">
        <f t="shared" si="74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56"/>
        <v>0</v>
      </c>
      <c r="BH3453" s="54">
        <f t="shared" si="749"/>
        <v>0</v>
      </c>
      <c r="BI3453" s="54">
        <f t="shared" si="744"/>
        <v>0</v>
      </c>
      <c r="BJ3453" s="54">
        <f t="shared" si="757"/>
        <v>0</v>
      </c>
      <c r="BK3453" s="54">
        <f t="shared" si="745"/>
        <v>0</v>
      </c>
      <c r="BL3453" s="54">
        <f t="shared" si="750"/>
        <v>0</v>
      </c>
      <c r="BM3453" s="54">
        <f t="shared" si="751"/>
        <v>0</v>
      </c>
      <c r="BN3453" s="54" t="str">
        <f t="shared" si="752"/>
        <v>ne</v>
      </c>
      <c r="BO3453" s="54" t="str">
        <f t="shared" si="753"/>
        <v>ne</v>
      </c>
      <c r="BP3453" s="54" t="str">
        <f t="shared" si="753"/>
        <v>ne</v>
      </c>
      <c r="BQ3453" s="54" t="str">
        <f t="shared" si="754"/>
        <v>ne</v>
      </c>
      <c r="BR3453" s="54" t="str">
        <f t="shared" si="755"/>
        <v>ne</v>
      </c>
      <c r="BS3453" s="54" t="str">
        <f t="shared" si="746"/>
        <v>ne</v>
      </c>
    </row>
    <row r="3454" spans="2:71" x14ac:dyDescent="0.2">
      <c r="B3454" s="54" t="e">
        <f>VLOOKUP(E3454,'VPS1'!$J$10:$J$29,1,FALSE)</f>
        <v>#N/A</v>
      </c>
      <c r="C3454" s="131" t="str">
        <f t="shared" si="747"/>
        <v/>
      </c>
      <c r="D3454" s="132"/>
      <c r="E3454" s="132"/>
      <c r="F3454" s="55"/>
      <c r="G3454" s="132"/>
      <c r="H3454" s="132"/>
      <c r="I3454" s="132"/>
      <c r="J3454" s="132"/>
      <c r="K3454" s="132"/>
      <c r="L3454" s="133"/>
      <c r="M3454" s="134"/>
      <c r="N3454" s="132"/>
      <c r="O3454" s="132"/>
      <c r="P3454" s="134" t="str">
        <f t="shared" si="748"/>
        <v>nepildyti</v>
      </c>
      <c r="Q3454" s="135" t="str">
        <f t="shared" si="74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56"/>
        <v>0</v>
      </c>
      <c r="BH3454" s="54">
        <f t="shared" si="749"/>
        <v>0</v>
      </c>
      <c r="BI3454" s="54">
        <f t="shared" si="744"/>
        <v>0</v>
      </c>
      <c r="BJ3454" s="54">
        <f t="shared" si="757"/>
        <v>0</v>
      </c>
      <c r="BK3454" s="54">
        <f t="shared" si="745"/>
        <v>0</v>
      </c>
      <c r="BL3454" s="54">
        <f t="shared" si="750"/>
        <v>0</v>
      </c>
      <c r="BM3454" s="54">
        <f t="shared" si="751"/>
        <v>0</v>
      </c>
      <c r="BN3454" s="54" t="str">
        <f t="shared" si="752"/>
        <v>ne</v>
      </c>
      <c r="BO3454" s="54" t="str">
        <f t="shared" si="753"/>
        <v>ne</v>
      </c>
      <c r="BP3454" s="54" t="str">
        <f t="shared" si="753"/>
        <v>ne</v>
      </c>
      <c r="BQ3454" s="54" t="str">
        <f t="shared" si="754"/>
        <v>ne</v>
      </c>
      <c r="BR3454" s="54" t="str">
        <f t="shared" si="755"/>
        <v>ne</v>
      </c>
      <c r="BS3454" s="54" t="str">
        <f t="shared" si="746"/>
        <v>ne</v>
      </c>
    </row>
    <row r="3455" spans="2:71" x14ac:dyDescent="0.2">
      <c r="B3455" s="54" t="e">
        <f>VLOOKUP(E3455,'VPS1'!$J$10:$J$29,1,FALSE)</f>
        <v>#N/A</v>
      </c>
      <c r="C3455" s="131" t="str">
        <f t="shared" si="747"/>
        <v/>
      </c>
      <c r="D3455" s="132"/>
      <c r="E3455" s="132"/>
      <c r="F3455" s="55"/>
      <c r="G3455" s="132"/>
      <c r="H3455" s="132"/>
      <c r="I3455" s="132"/>
      <c r="J3455" s="132"/>
      <c r="K3455" s="132"/>
      <c r="L3455" s="133"/>
      <c r="M3455" s="134"/>
      <c r="N3455" s="132"/>
      <c r="O3455" s="132"/>
      <c r="P3455" s="134" t="str">
        <f t="shared" si="748"/>
        <v>nepildyti</v>
      </c>
      <c r="Q3455" s="135" t="str">
        <f t="shared" si="74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56"/>
        <v>0</v>
      </c>
      <c r="BH3455" s="54">
        <f t="shared" si="749"/>
        <v>0</v>
      </c>
      <c r="BI3455" s="54">
        <f t="shared" si="744"/>
        <v>0</v>
      </c>
      <c r="BJ3455" s="54">
        <f t="shared" si="757"/>
        <v>0</v>
      </c>
      <c r="BK3455" s="54">
        <f t="shared" si="745"/>
        <v>0</v>
      </c>
      <c r="BL3455" s="54">
        <f t="shared" si="750"/>
        <v>0</v>
      </c>
      <c r="BM3455" s="54">
        <f t="shared" si="751"/>
        <v>0</v>
      </c>
      <c r="BN3455" s="54" t="str">
        <f t="shared" si="752"/>
        <v>ne</v>
      </c>
      <c r="BO3455" s="54" t="str">
        <f t="shared" si="753"/>
        <v>ne</v>
      </c>
      <c r="BP3455" s="54" t="str">
        <f t="shared" si="753"/>
        <v>ne</v>
      </c>
      <c r="BQ3455" s="54" t="str">
        <f t="shared" si="754"/>
        <v>ne</v>
      </c>
      <c r="BR3455" s="54" t="str">
        <f t="shared" si="755"/>
        <v>ne</v>
      </c>
      <c r="BS3455" s="54" t="str">
        <f t="shared" si="746"/>
        <v>ne</v>
      </c>
    </row>
    <row r="3456" spans="2:71" x14ac:dyDescent="0.2">
      <c r="B3456" s="54" t="e">
        <f>VLOOKUP(E3456,'VPS1'!$J$10:$J$29,1,FALSE)</f>
        <v>#N/A</v>
      </c>
      <c r="C3456" s="131" t="str">
        <f t="shared" si="747"/>
        <v/>
      </c>
      <c r="D3456" s="132"/>
      <c r="E3456" s="132"/>
      <c r="F3456" s="55"/>
      <c r="G3456" s="132"/>
      <c r="H3456" s="132"/>
      <c r="I3456" s="132"/>
      <c r="J3456" s="132"/>
      <c r="K3456" s="132"/>
      <c r="L3456" s="133"/>
      <c r="M3456" s="134"/>
      <c r="N3456" s="132"/>
      <c r="O3456" s="132"/>
      <c r="P3456" s="134" t="str">
        <f t="shared" si="748"/>
        <v>nepildyti</v>
      </c>
      <c r="Q3456" s="135" t="str">
        <f t="shared" si="74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56"/>
        <v>0</v>
      </c>
      <c r="BH3456" s="54">
        <f t="shared" si="749"/>
        <v>0</v>
      </c>
      <c r="BI3456" s="54">
        <f t="shared" si="744"/>
        <v>0</v>
      </c>
      <c r="BJ3456" s="54">
        <f t="shared" si="757"/>
        <v>0</v>
      </c>
      <c r="BK3456" s="54">
        <f t="shared" si="745"/>
        <v>0</v>
      </c>
      <c r="BL3456" s="54">
        <f t="shared" si="750"/>
        <v>0</v>
      </c>
      <c r="BM3456" s="54">
        <f t="shared" si="751"/>
        <v>0</v>
      </c>
      <c r="BN3456" s="54" t="str">
        <f t="shared" si="752"/>
        <v>ne</v>
      </c>
      <c r="BO3456" s="54" t="str">
        <f t="shared" si="753"/>
        <v>ne</v>
      </c>
      <c r="BP3456" s="54" t="str">
        <f t="shared" si="753"/>
        <v>ne</v>
      </c>
      <c r="BQ3456" s="54" t="str">
        <f t="shared" si="754"/>
        <v>ne</v>
      </c>
      <c r="BR3456" s="54" t="str">
        <f t="shared" si="755"/>
        <v>ne</v>
      </c>
      <c r="BS3456" s="54" t="str">
        <f t="shared" si="746"/>
        <v>ne</v>
      </c>
    </row>
    <row r="3457" spans="2:71" x14ac:dyDescent="0.2">
      <c r="B3457" s="54" t="e">
        <f>VLOOKUP(E3457,'VPS1'!$J$10:$J$29,1,FALSE)</f>
        <v>#N/A</v>
      </c>
      <c r="C3457" s="131" t="str">
        <f t="shared" si="747"/>
        <v/>
      </c>
      <c r="D3457" s="132"/>
      <c r="E3457" s="132"/>
      <c r="F3457" s="55"/>
      <c r="G3457" s="132"/>
      <c r="H3457" s="132"/>
      <c r="I3457" s="132"/>
      <c r="J3457" s="132"/>
      <c r="K3457" s="132"/>
      <c r="L3457" s="133"/>
      <c r="M3457" s="134"/>
      <c r="N3457" s="132"/>
      <c r="O3457" s="132"/>
      <c r="P3457" s="134" t="str">
        <f t="shared" si="748"/>
        <v>nepildyti</v>
      </c>
      <c r="Q3457" s="135" t="str">
        <f t="shared" si="74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56"/>
        <v>0</v>
      </c>
      <c r="BH3457" s="54">
        <f t="shared" si="749"/>
        <v>0</v>
      </c>
      <c r="BI3457" s="54">
        <f t="shared" si="744"/>
        <v>0</v>
      </c>
      <c r="BJ3457" s="54">
        <f t="shared" si="757"/>
        <v>0</v>
      </c>
      <c r="BK3457" s="54">
        <f t="shared" si="745"/>
        <v>0</v>
      </c>
      <c r="BL3457" s="54">
        <f t="shared" si="750"/>
        <v>0</v>
      </c>
      <c r="BM3457" s="54">
        <f t="shared" si="751"/>
        <v>0</v>
      </c>
      <c r="BN3457" s="54" t="str">
        <f t="shared" si="752"/>
        <v>ne</v>
      </c>
      <c r="BO3457" s="54" t="str">
        <f t="shared" si="753"/>
        <v>ne</v>
      </c>
      <c r="BP3457" s="54" t="str">
        <f t="shared" si="753"/>
        <v>ne</v>
      </c>
      <c r="BQ3457" s="54" t="str">
        <f t="shared" si="754"/>
        <v>ne</v>
      </c>
      <c r="BR3457" s="54" t="str">
        <f t="shared" si="755"/>
        <v>ne</v>
      </c>
      <c r="BS3457" s="54" t="str">
        <f t="shared" si="746"/>
        <v>ne</v>
      </c>
    </row>
    <row r="3458" spans="2:71" x14ac:dyDescent="0.2">
      <c r="B3458" s="54" t="e">
        <f>VLOOKUP(E3458,'VPS1'!$J$10:$J$29,1,FALSE)</f>
        <v>#N/A</v>
      </c>
      <c r="C3458" s="131" t="str">
        <f t="shared" si="747"/>
        <v/>
      </c>
      <c r="D3458" s="132"/>
      <c r="E3458" s="132"/>
      <c r="F3458" s="55"/>
      <c r="G3458" s="132"/>
      <c r="H3458" s="132"/>
      <c r="I3458" s="132"/>
      <c r="J3458" s="132"/>
      <c r="K3458" s="132"/>
      <c r="L3458" s="133"/>
      <c r="M3458" s="134"/>
      <c r="N3458" s="132"/>
      <c r="O3458" s="132"/>
      <c r="P3458" s="134" t="str">
        <f t="shared" si="748"/>
        <v>nepildyti</v>
      </c>
      <c r="Q3458" s="135" t="str">
        <f t="shared" si="74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56"/>
        <v>0</v>
      </c>
      <c r="BH3458" s="54">
        <f t="shared" si="749"/>
        <v>0</v>
      </c>
      <c r="BI3458" s="54">
        <f t="shared" si="744"/>
        <v>0</v>
      </c>
      <c r="BJ3458" s="54">
        <f t="shared" si="757"/>
        <v>0</v>
      </c>
      <c r="BK3458" s="54">
        <f t="shared" si="745"/>
        <v>0</v>
      </c>
      <c r="BL3458" s="54">
        <f t="shared" si="750"/>
        <v>0</v>
      </c>
      <c r="BM3458" s="54">
        <f t="shared" si="751"/>
        <v>0</v>
      </c>
      <c r="BN3458" s="54" t="str">
        <f t="shared" si="752"/>
        <v>ne</v>
      </c>
      <c r="BO3458" s="54" t="str">
        <f t="shared" si="753"/>
        <v>ne</v>
      </c>
      <c r="BP3458" s="54" t="str">
        <f t="shared" si="753"/>
        <v>ne</v>
      </c>
      <c r="BQ3458" s="54" t="str">
        <f t="shared" si="754"/>
        <v>ne</v>
      </c>
      <c r="BR3458" s="54" t="str">
        <f t="shared" si="755"/>
        <v>ne</v>
      </c>
      <c r="BS3458" s="54" t="str">
        <f t="shared" si="746"/>
        <v>ne</v>
      </c>
    </row>
    <row r="3459" spans="2:71" x14ac:dyDescent="0.2">
      <c r="B3459" s="54" t="e">
        <f>VLOOKUP(E3459,'VPS1'!$J$10:$J$29,1,FALSE)</f>
        <v>#N/A</v>
      </c>
      <c r="C3459" s="131" t="str">
        <f t="shared" si="747"/>
        <v/>
      </c>
      <c r="D3459" s="132"/>
      <c r="E3459" s="132"/>
      <c r="F3459" s="55"/>
      <c r="G3459" s="132"/>
      <c r="H3459" s="132"/>
      <c r="I3459" s="132"/>
      <c r="J3459" s="132"/>
      <c r="K3459" s="132"/>
      <c r="L3459" s="133"/>
      <c r="M3459" s="134"/>
      <c r="N3459" s="132"/>
      <c r="O3459" s="132"/>
      <c r="P3459" s="134" t="str">
        <f t="shared" si="748"/>
        <v>nepildyti</v>
      </c>
      <c r="Q3459" s="135" t="str">
        <f t="shared" si="74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56"/>
        <v>0</v>
      </c>
      <c r="BH3459" s="54">
        <f t="shared" si="749"/>
        <v>0</v>
      </c>
      <c r="BI3459" s="54">
        <f t="shared" si="744"/>
        <v>0</v>
      </c>
      <c r="BJ3459" s="54">
        <f t="shared" si="757"/>
        <v>0</v>
      </c>
      <c r="BK3459" s="54">
        <f t="shared" si="745"/>
        <v>0</v>
      </c>
      <c r="BL3459" s="54">
        <f t="shared" si="750"/>
        <v>0</v>
      </c>
      <c r="BM3459" s="54">
        <f t="shared" si="751"/>
        <v>0</v>
      </c>
      <c r="BN3459" s="54" t="str">
        <f t="shared" si="752"/>
        <v>ne</v>
      </c>
      <c r="BO3459" s="54" t="str">
        <f t="shared" si="753"/>
        <v>ne</v>
      </c>
      <c r="BP3459" s="54" t="str">
        <f t="shared" si="753"/>
        <v>ne</v>
      </c>
      <c r="BQ3459" s="54" t="str">
        <f t="shared" si="754"/>
        <v>ne</v>
      </c>
      <c r="BR3459" s="54" t="str">
        <f t="shared" si="755"/>
        <v>ne</v>
      </c>
      <c r="BS3459" s="54" t="str">
        <f t="shared" si="746"/>
        <v>ne</v>
      </c>
    </row>
    <row r="3460" spans="2:71" x14ac:dyDescent="0.2">
      <c r="B3460" s="54" t="e">
        <f>VLOOKUP(E3460,'VPS1'!$J$10:$J$29,1,FALSE)</f>
        <v>#N/A</v>
      </c>
      <c r="C3460" s="131" t="str">
        <f t="shared" si="747"/>
        <v/>
      </c>
      <c r="D3460" s="132"/>
      <c r="E3460" s="132"/>
      <c r="F3460" s="55"/>
      <c r="G3460" s="132"/>
      <c r="H3460" s="132"/>
      <c r="I3460" s="132"/>
      <c r="J3460" s="132"/>
      <c r="K3460" s="132"/>
      <c r="L3460" s="133"/>
      <c r="M3460" s="134"/>
      <c r="N3460" s="132"/>
      <c r="O3460" s="132"/>
      <c r="P3460" s="134" t="str">
        <f t="shared" si="748"/>
        <v>nepildyti</v>
      </c>
      <c r="Q3460" s="135" t="str">
        <f t="shared" si="74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56"/>
        <v>0</v>
      </c>
      <c r="BH3460" s="54">
        <f t="shared" si="749"/>
        <v>0</v>
      </c>
      <c r="BI3460" s="54">
        <f t="shared" si="744"/>
        <v>0</v>
      </c>
      <c r="BJ3460" s="54">
        <f t="shared" si="757"/>
        <v>0</v>
      </c>
      <c r="BK3460" s="54">
        <f t="shared" si="745"/>
        <v>0</v>
      </c>
      <c r="BL3460" s="54">
        <f t="shared" si="750"/>
        <v>0</v>
      </c>
      <c r="BM3460" s="54">
        <f t="shared" si="751"/>
        <v>0</v>
      </c>
      <c r="BN3460" s="54" t="str">
        <f t="shared" si="752"/>
        <v>ne</v>
      </c>
      <c r="BO3460" s="54" t="str">
        <f t="shared" si="753"/>
        <v>ne</v>
      </c>
      <c r="BP3460" s="54" t="str">
        <f t="shared" si="753"/>
        <v>ne</v>
      </c>
      <c r="BQ3460" s="54" t="str">
        <f t="shared" si="754"/>
        <v>ne</v>
      </c>
      <c r="BR3460" s="54" t="str">
        <f t="shared" si="755"/>
        <v>ne</v>
      </c>
      <c r="BS3460" s="54" t="str">
        <f t="shared" si="746"/>
        <v>ne</v>
      </c>
    </row>
    <row r="3461" spans="2:71" x14ac:dyDescent="0.2">
      <c r="B3461" s="54" t="e">
        <f>VLOOKUP(E3461,'VPS1'!$J$10:$J$29,1,FALSE)</f>
        <v>#N/A</v>
      </c>
      <c r="C3461" s="131" t="str">
        <f t="shared" si="747"/>
        <v/>
      </c>
      <c r="D3461" s="132"/>
      <c r="E3461" s="132"/>
      <c r="F3461" s="55"/>
      <c r="G3461" s="132"/>
      <c r="H3461" s="132"/>
      <c r="I3461" s="132"/>
      <c r="J3461" s="132"/>
      <c r="K3461" s="132"/>
      <c r="L3461" s="133"/>
      <c r="M3461" s="134"/>
      <c r="N3461" s="132"/>
      <c r="O3461" s="132"/>
      <c r="P3461" s="134" t="str">
        <f t="shared" si="748"/>
        <v>nepildyti</v>
      </c>
      <c r="Q3461" s="135" t="str">
        <f t="shared" si="74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56"/>
        <v>0</v>
      </c>
      <c r="BH3461" s="54">
        <f t="shared" si="749"/>
        <v>0</v>
      </c>
      <c r="BI3461" s="54">
        <f t="shared" si="744"/>
        <v>0</v>
      </c>
      <c r="BJ3461" s="54">
        <f t="shared" si="757"/>
        <v>0</v>
      </c>
      <c r="BK3461" s="54">
        <f t="shared" si="745"/>
        <v>0</v>
      </c>
      <c r="BL3461" s="54">
        <f t="shared" si="750"/>
        <v>0</v>
      </c>
      <c r="BM3461" s="54">
        <f t="shared" si="751"/>
        <v>0</v>
      </c>
      <c r="BN3461" s="54" t="str">
        <f t="shared" si="752"/>
        <v>ne</v>
      </c>
      <c r="BO3461" s="54" t="str">
        <f t="shared" si="753"/>
        <v>ne</v>
      </c>
      <c r="BP3461" s="54" t="str">
        <f t="shared" si="753"/>
        <v>ne</v>
      </c>
      <c r="BQ3461" s="54" t="str">
        <f t="shared" si="754"/>
        <v>ne</v>
      </c>
      <c r="BR3461" s="54" t="str">
        <f t="shared" si="755"/>
        <v>ne</v>
      </c>
      <c r="BS3461" s="54" t="str">
        <f t="shared" si="746"/>
        <v>ne</v>
      </c>
    </row>
    <row r="3462" spans="2:71" x14ac:dyDescent="0.2">
      <c r="B3462" s="54" t="e">
        <f>VLOOKUP(E3462,'VPS1'!$J$10:$J$29,1,FALSE)</f>
        <v>#N/A</v>
      </c>
      <c r="C3462" s="131" t="str">
        <f t="shared" si="747"/>
        <v/>
      </c>
      <c r="D3462" s="132"/>
      <c r="E3462" s="132"/>
      <c r="F3462" s="55"/>
      <c r="G3462" s="132"/>
      <c r="H3462" s="132"/>
      <c r="I3462" s="132"/>
      <c r="J3462" s="132"/>
      <c r="K3462" s="132"/>
      <c r="L3462" s="133"/>
      <c r="M3462" s="134"/>
      <c r="N3462" s="132"/>
      <c r="O3462" s="132"/>
      <c r="P3462" s="134" t="str">
        <f t="shared" si="748"/>
        <v>nepildyti</v>
      </c>
      <c r="Q3462" s="135" t="str">
        <f t="shared" si="74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56"/>
        <v>0</v>
      </c>
      <c r="BH3462" s="54">
        <f t="shared" si="749"/>
        <v>0</v>
      </c>
      <c r="BI3462" s="54">
        <f t="shared" si="744"/>
        <v>0</v>
      </c>
      <c r="BJ3462" s="54">
        <f t="shared" si="757"/>
        <v>0</v>
      </c>
      <c r="BK3462" s="54">
        <f t="shared" si="745"/>
        <v>0</v>
      </c>
      <c r="BL3462" s="54">
        <f t="shared" si="750"/>
        <v>0</v>
      </c>
      <c r="BM3462" s="54">
        <f t="shared" si="751"/>
        <v>0</v>
      </c>
      <c r="BN3462" s="54" t="str">
        <f t="shared" si="752"/>
        <v>ne</v>
      </c>
      <c r="BO3462" s="54" t="str">
        <f t="shared" si="753"/>
        <v>ne</v>
      </c>
      <c r="BP3462" s="54" t="str">
        <f t="shared" si="753"/>
        <v>ne</v>
      </c>
      <c r="BQ3462" s="54" t="str">
        <f t="shared" si="754"/>
        <v>ne</v>
      </c>
      <c r="BR3462" s="54" t="str">
        <f t="shared" si="755"/>
        <v>ne</v>
      </c>
      <c r="BS3462" s="54" t="str">
        <f t="shared" si="746"/>
        <v>ne</v>
      </c>
    </row>
    <row r="3463" spans="2:71" x14ac:dyDescent="0.2">
      <c r="B3463" s="54" t="e">
        <f>VLOOKUP(E3463,'VPS1'!$J$10:$J$29,1,FALSE)</f>
        <v>#N/A</v>
      </c>
      <c r="C3463" s="131" t="str">
        <f t="shared" si="747"/>
        <v/>
      </c>
      <c r="D3463" s="132"/>
      <c r="E3463" s="132"/>
      <c r="F3463" s="55"/>
      <c r="G3463" s="132"/>
      <c r="H3463" s="132"/>
      <c r="I3463" s="132"/>
      <c r="J3463" s="132"/>
      <c r="K3463" s="132"/>
      <c r="L3463" s="133"/>
      <c r="M3463" s="134"/>
      <c r="N3463" s="132"/>
      <c r="O3463" s="132"/>
      <c r="P3463" s="134" t="str">
        <f t="shared" si="748"/>
        <v>nepildyti</v>
      </c>
      <c r="Q3463" s="135" t="str">
        <f t="shared" si="748"/>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56"/>
        <v>0</v>
      </c>
      <c r="BH3463" s="54">
        <f t="shared" si="749"/>
        <v>0</v>
      </c>
      <c r="BI3463" s="54">
        <f t="shared" si="744"/>
        <v>0</v>
      </c>
      <c r="BJ3463" s="54">
        <f t="shared" si="757"/>
        <v>0</v>
      </c>
      <c r="BK3463" s="54">
        <f t="shared" si="745"/>
        <v>0</v>
      </c>
      <c r="BL3463" s="54">
        <f t="shared" si="750"/>
        <v>0</v>
      </c>
      <c r="BM3463" s="54">
        <f t="shared" si="751"/>
        <v>0</v>
      </c>
      <c r="BN3463" s="54" t="str">
        <f t="shared" si="752"/>
        <v>ne</v>
      </c>
      <c r="BO3463" s="54" t="str">
        <f t="shared" si="753"/>
        <v>ne</v>
      </c>
      <c r="BP3463" s="54" t="str">
        <f t="shared" si="753"/>
        <v>ne</v>
      </c>
      <c r="BQ3463" s="54" t="str">
        <f t="shared" si="754"/>
        <v>ne</v>
      </c>
      <c r="BR3463" s="54" t="str">
        <f t="shared" si="755"/>
        <v>ne</v>
      </c>
      <c r="BS3463" s="54" t="str">
        <f t="shared" si="746"/>
        <v>ne</v>
      </c>
    </row>
    <row r="3464" spans="2:71" x14ac:dyDescent="0.2">
      <c r="B3464" s="54" t="e">
        <f>VLOOKUP(E3464,'VPS1'!$J$10:$J$29,1,FALSE)</f>
        <v>#N/A</v>
      </c>
      <c r="C3464" s="131" t="str">
        <f t="shared" si="747"/>
        <v/>
      </c>
      <c r="D3464" s="132"/>
      <c r="E3464" s="132"/>
      <c r="F3464" s="55"/>
      <c r="G3464" s="132"/>
      <c r="H3464" s="132"/>
      <c r="I3464" s="132"/>
      <c r="J3464" s="132"/>
      <c r="K3464" s="132"/>
      <c r="L3464" s="133"/>
      <c r="M3464" s="134"/>
      <c r="N3464" s="132"/>
      <c r="O3464" s="132"/>
      <c r="P3464" s="134" t="str">
        <f t="shared" si="748"/>
        <v>nepildyti</v>
      </c>
      <c r="Q3464" s="135" t="str">
        <f t="shared" si="748"/>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56"/>
        <v>0</v>
      </c>
      <c r="BH3464" s="54">
        <f t="shared" si="749"/>
        <v>0</v>
      </c>
      <c r="BI3464" s="54">
        <f t="shared" si="744"/>
        <v>0</v>
      </c>
      <c r="BJ3464" s="54">
        <f t="shared" si="757"/>
        <v>0</v>
      </c>
      <c r="BK3464" s="54">
        <f t="shared" si="745"/>
        <v>0</v>
      </c>
      <c r="BL3464" s="54">
        <f t="shared" si="750"/>
        <v>0</v>
      </c>
      <c r="BM3464" s="54">
        <f t="shared" si="751"/>
        <v>0</v>
      </c>
      <c r="BN3464" s="54" t="str">
        <f t="shared" si="752"/>
        <v>ne</v>
      </c>
      <c r="BO3464" s="54" t="str">
        <f t="shared" si="753"/>
        <v>ne</v>
      </c>
      <c r="BP3464" s="54" t="str">
        <f t="shared" si="753"/>
        <v>ne</v>
      </c>
      <c r="BQ3464" s="54" t="str">
        <f t="shared" si="754"/>
        <v>ne</v>
      </c>
      <c r="BR3464" s="54" t="str">
        <f t="shared" si="755"/>
        <v>ne</v>
      </c>
      <c r="BS3464" s="54" t="str">
        <f t="shared" si="746"/>
        <v>ne</v>
      </c>
    </row>
    <row r="3465" spans="2:71" x14ac:dyDescent="0.2">
      <c r="B3465" s="54" t="e">
        <f>VLOOKUP(E3465,'VPS1'!$J$10:$J$29,1,FALSE)</f>
        <v>#N/A</v>
      </c>
      <c r="C3465" s="131" t="str">
        <f t="shared" si="747"/>
        <v/>
      </c>
      <c r="D3465" s="132"/>
      <c r="E3465" s="132"/>
      <c r="F3465" s="55"/>
      <c r="G3465" s="132"/>
      <c r="H3465" s="132"/>
      <c r="I3465" s="132"/>
      <c r="J3465" s="132"/>
      <c r="K3465" s="132"/>
      <c r="L3465" s="133"/>
      <c r="M3465" s="134"/>
      <c r="N3465" s="132"/>
      <c r="O3465" s="132"/>
      <c r="P3465" s="134" t="str">
        <f t="shared" si="748"/>
        <v>nepildyti</v>
      </c>
      <c r="Q3465" s="135" t="str">
        <f t="shared" si="748"/>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56"/>
        <v>0</v>
      </c>
      <c r="BH3465" s="54">
        <f t="shared" si="749"/>
        <v>0</v>
      </c>
      <c r="BI3465" s="54">
        <f t="shared" si="744"/>
        <v>0</v>
      </c>
      <c r="BJ3465" s="54">
        <f t="shared" si="757"/>
        <v>0</v>
      </c>
      <c r="BK3465" s="54">
        <f t="shared" si="745"/>
        <v>0</v>
      </c>
      <c r="BL3465" s="54">
        <f t="shared" si="750"/>
        <v>0</v>
      </c>
      <c r="BM3465" s="54">
        <f t="shared" si="751"/>
        <v>0</v>
      </c>
      <c r="BN3465" s="54" t="str">
        <f t="shared" si="752"/>
        <v>ne</v>
      </c>
      <c r="BO3465" s="54" t="str">
        <f t="shared" si="753"/>
        <v>ne</v>
      </c>
      <c r="BP3465" s="54" t="str">
        <f t="shared" si="753"/>
        <v>ne</v>
      </c>
      <c r="BQ3465" s="54" t="str">
        <f t="shared" si="754"/>
        <v>ne</v>
      </c>
      <c r="BR3465" s="54" t="str">
        <f t="shared" si="755"/>
        <v>ne</v>
      </c>
      <c r="BS3465" s="54" t="str">
        <f t="shared" si="746"/>
        <v>ne</v>
      </c>
    </row>
    <row r="3466" spans="2:71" x14ac:dyDescent="0.2">
      <c r="B3466" s="54" t="e">
        <f>VLOOKUP(E3466,'VPS1'!$J$10:$J$29,1,FALSE)</f>
        <v>#N/A</v>
      </c>
      <c r="C3466" s="131" t="str">
        <f t="shared" si="747"/>
        <v/>
      </c>
      <c r="D3466" s="132"/>
      <c r="E3466" s="132"/>
      <c r="F3466" s="55"/>
      <c r="G3466" s="132"/>
      <c r="H3466" s="132"/>
      <c r="I3466" s="132"/>
      <c r="J3466" s="132"/>
      <c r="K3466" s="132"/>
      <c r="L3466" s="133"/>
      <c r="M3466" s="134"/>
      <c r="N3466" s="132"/>
      <c r="O3466" s="132"/>
      <c r="P3466" s="134" t="str">
        <f t="shared" si="748"/>
        <v>nepildyti</v>
      </c>
      <c r="Q3466" s="135" t="str">
        <f t="shared" si="748"/>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56"/>
        <v>0</v>
      </c>
      <c r="BH3466" s="54">
        <f t="shared" si="749"/>
        <v>0</v>
      </c>
      <c r="BI3466" s="54">
        <f t="shared" ref="BI3466:BI3529" si="758">IF($AH3466&gt;0,YEAR($AH3466),)</f>
        <v>0</v>
      </c>
      <c r="BJ3466" s="54">
        <f t="shared" si="757"/>
        <v>0</v>
      </c>
      <c r="BK3466" s="54">
        <f t="shared" ref="BK3466:BK3529" si="759">IF($AJ3466&gt;0,YEAR($AJ3466),)</f>
        <v>0</v>
      </c>
      <c r="BL3466" s="54">
        <f t="shared" si="750"/>
        <v>0</v>
      </c>
      <c r="BM3466" s="54">
        <f t="shared" si="751"/>
        <v>0</v>
      </c>
      <c r="BN3466" s="54" t="str">
        <f t="shared" si="752"/>
        <v>ne</v>
      </c>
      <c r="BO3466" s="54" t="str">
        <f t="shared" si="753"/>
        <v>ne</v>
      </c>
      <c r="BP3466" s="54" t="str">
        <f t="shared" si="753"/>
        <v>ne</v>
      </c>
      <c r="BQ3466" s="54" t="str">
        <f t="shared" si="754"/>
        <v>ne</v>
      </c>
      <c r="BR3466" s="54" t="str">
        <f t="shared" si="755"/>
        <v>ne</v>
      </c>
      <c r="BS3466" s="54" t="str">
        <f t="shared" ref="BS3466:BS3529" si="760">IF(BK3466&gt;0,"taip","ne")</f>
        <v>ne</v>
      </c>
    </row>
    <row r="3467" spans="2:71" x14ac:dyDescent="0.2">
      <c r="B3467" s="54" t="e">
        <f>VLOOKUP(E3467,'VPS1'!$J$10:$J$29,1,FALSE)</f>
        <v>#N/A</v>
      </c>
      <c r="C3467" s="131" t="str">
        <f t="shared" ref="C3467:C3530" si="761">LEFT(E3467,4)</f>
        <v/>
      </c>
      <c r="D3467" s="132"/>
      <c r="E3467" s="132"/>
      <c r="F3467" s="55"/>
      <c r="G3467" s="132"/>
      <c r="H3467" s="132"/>
      <c r="I3467" s="132"/>
      <c r="J3467" s="132"/>
      <c r="K3467" s="132"/>
      <c r="L3467" s="133"/>
      <c r="M3467" s="134"/>
      <c r="N3467" s="132"/>
      <c r="O3467" s="132"/>
      <c r="P3467" s="134" t="str">
        <f t="shared" ref="P3467:Q3530" si="762">IF($N3467="fizinis asmuo","užpildykite","nepildyti")</f>
        <v>nepildyti</v>
      </c>
      <c r="Q3467" s="135" t="str">
        <f t="shared" si="762"/>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56"/>
        <v>0</v>
      </c>
      <c r="BH3467" s="54">
        <f t="shared" ref="BH3467:BH3530" si="763">IF($AF3467&gt;0,YEAR($AF3467),)</f>
        <v>0</v>
      </c>
      <c r="BI3467" s="54">
        <f t="shared" si="758"/>
        <v>0</v>
      </c>
      <c r="BJ3467" s="54">
        <f t="shared" si="757"/>
        <v>0</v>
      </c>
      <c r="BK3467" s="54">
        <f t="shared" si="759"/>
        <v>0</v>
      </c>
      <c r="BL3467" s="54">
        <f t="shared" ref="BL3467:BL3530" si="764">IF($AK3467&gt;0,$AK3467,)</f>
        <v>0</v>
      </c>
      <c r="BM3467" s="54">
        <f t="shared" ref="BM3467:BM3530" si="765">IF($AL3467&gt;0,$AL3467,)</f>
        <v>0</v>
      </c>
      <c r="BN3467" s="54" t="str">
        <f t="shared" ref="BN3467:BN3530" si="766">IF(BH3467&gt;0,"taip","ne")</f>
        <v>ne</v>
      </c>
      <c r="BO3467" s="54" t="str">
        <f t="shared" ref="BO3467:BP3530" si="767">IF(BI3467&gt;0,"taip","ne")</f>
        <v>ne</v>
      </c>
      <c r="BP3467" s="54" t="str">
        <f t="shared" si="767"/>
        <v>ne</v>
      </c>
      <c r="BQ3467" s="54" t="str">
        <f t="shared" ref="BQ3467:BQ3530" si="768">IF(BL3467&gt;0,"taip","ne")</f>
        <v>ne</v>
      </c>
      <c r="BR3467" s="54" t="str">
        <f t="shared" ref="BR3467:BR3530" si="769">IF(BM3467&gt;0,"taip","ne")</f>
        <v>ne</v>
      </c>
      <c r="BS3467" s="54" t="str">
        <f t="shared" si="760"/>
        <v>ne</v>
      </c>
    </row>
    <row r="3468" spans="2:71" x14ac:dyDescent="0.2">
      <c r="B3468" s="54" t="e">
        <f>VLOOKUP(E3468,'VPS1'!$J$10:$J$29,1,FALSE)</f>
        <v>#N/A</v>
      </c>
      <c r="C3468" s="131" t="str">
        <f t="shared" si="761"/>
        <v/>
      </c>
      <c r="D3468" s="132"/>
      <c r="E3468" s="132"/>
      <c r="F3468" s="55"/>
      <c r="G3468" s="132"/>
      <c r="H3468" s="132"/>
      <c r="I3468" s="132"/>
      <c r="J3468" s="132"/>
      <c r="K3468" s="132"/>
      <c r="L3468" s="133"/>
      <c r="M3468" s="134"/>
      <c r="N3468" s="132"/>
      <c r="O3468" s="132"/>
      <c r="P3468" s="134" t="str">
        <f t="shared" si="762"/>
        <v>nepildyti</v>
      </c>
      <c r="Q3468" s="135" t="str">
        <f t="shared" si="76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56"/>
        <v>0</v>
      </c>
      <c r="BH3468" s="54">
        <f t="shared" si="763"/>
        <v>0</v>
      </c>
      <c r="BI3468" s="54">
        <f t="shared" si="758"/>
        <v>0</v>
      </c>
      <c r="BJ3468" s="54">
        <f t="shared" si="757"/>
        <v>0</v>
      </c>
      <c r="BK3468" s="54">
        <f t="shared" si="759"/>
        <v>0</v>
      </c>
      <c r="BL3468" s="54">
        <f t="shared" si="764"/>
        <v>0</v>
      </c>
      <c r="BM3468" s="54">
        <f t="shared" si="765"/>
        <v>0</v>
      </c>
      <c r="BN3468" s="54" t="str">
        <f t="shared" si="766"/>
        <v>ne</v>
      </c>
      <c r="BO3468" s="54" t="str">
        <f t="shared" si="767"/>
        <v>ne</v>
      </c>
      <c r="BP3468" s="54" t="str">
        <f t="shared" si="767"/>
        <v>ne</v>
      </c>
      <c r="BQ3468" s="54" t="str">
        <f t="shared" si="768"/>
        <v>ne</v>
      </c>
      <c r="BR3468" s="54" t="str">
        <f t="shared" si="769"/>
        <v>ne</v>
      </c>
      <c r="BS3468" s="54" t="str">
        <f t="shared" si="760"/>
        <v>ne</v>
      </c>
    </row>
    <row r="3469" spans="2:71" x14ac:dyDescent="0.2">
      <c r="B3469" s="54" t="e">
        <f>VLOOKUP(E3469,'VPS1'!$J$10:$J$29,1,FALSE)</f>
        <v>#N/A</v>
      </c>
      <c r="C3469" s="131" t="str">
        <f t="shared" si="761"/>
        <v/>
      </c>
      <c r="D3469" s="132"/>
      <c r="E3469" s="132"/>
      <c r="F3469" s="55"/>
      <c r="G3469" s="132"/>
      <c r="H3469" s="132"/>
      <c r="I3469" s="132"/>
      <c r="J3469" s="132"/>
      <c r="K3469" s="132"/>
      <c r="L3469" s="133"/>
      <c r="M3469" s="134"/>
      <c r="N3469" s="132"/>
      <c r="O3469" s="132"/>
      <c r="P3469" s="134" t="str">
        <f t="shared" si="762"/>
        <v>nepildyti</v>
      </c>
      <c r="Q3469" s="135" t="str">
        <f t="shared" si="76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56"/>
        <v>0</v>
      </c>
      <c r="BH3469" s="54">
        <f t="shared" si="763"/>
        <v>0</v>
      </c>
      <c r="BI3469" s="54">
        <f t="shared" si="758"/>
        <v>0</v>
      </c>
      <c r="BJ3469" s="54">
        <f t="shared" si="757"/>
        <v>0</v>
      </c>
      <c r="BK3469" s="54">
        <f t="shared" si="759"/>
        <v>0</v>
      </c>
      <c r="BL3469" s="54">
        <f t="shared" si="764"/>
        <v>0</v>
      </c>
      <c r="BM3469" s="54">
        <f t="shared" si="765"/>
        <v>0</v>
      </c>
      <c r="BN3469" s="54" t="str">
        <f t="shared" si="766"/>
        <v>ne</v>
      </c>
      <c r="BO3469" s="54" t="str">
        <f t="shared" si="767"/>
        <v>ne</v>
      </c>
      <c r="BP3469" s="54" t="str">
        <f t="shared" si="767"/>
        <v>ne</v>
      </c>
      <c r="BQ3469" s="54" t="str">
        <f t="shared" si="768"/>
        <v>ne</v>
      </c>
      <c r="BR3469" s="54" t="str">
        <f t="shared" si="769"/>
        <v>ne</v>
      </c>
      <c r="BS3469" s="54" t="str">
        <f t="shared" si="760"/>
        <v>ne</v>
      </c>
    </row>
    <row r="3470" spans="2:71" x14ac:dyDescent="0.2">
      <c r="B3470" s="54" t="e">
        <f>VLOOKUP(E3470,'VPS1'!$J$10:$J$29,1,FALSE)</f>
        <v>#N/A</v>
      </c>
      <c r="C3470" s="131" t="str">
        <f t="shared" si="761"/>
        <v/>
      </c>
      <c r="D3470" s="132"/>
      <c r="E3470" s="132"/>
      <c r="F3470" s="55"/>
      <c r="G3470" s="132"/>
      <c r="H3470" s="132"/>
      <c r="I3470" s="132"/>
      <c r="J3470" s="132"/>
      <c r="K3470" s="132"/>
      <c r="L3470" s="133"/>
      <c r="M3470" s="134"/>
      <c r="N3470" s="132"/>
      <c r="O3470" s="132"/>
      <c r="P3470" s="134" t="str">
        <f t="shared" si="762"/>
        <v>nepildyti</v>
      </c>
      <c r="Q3470" s="135" t="str">
        <f t="shared" si="76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56"/>
        <v>0</v>
      </c>
      <c r="BH3470" s="54">
        <f t="shared" si="763"/>
        <v>0</v>
      </c>
      <c r="BI3470" s="54">
        <f t="shared" si="758"/>
        <v>0</v>
      </c>
      <c r="BJ3470" s="54">
        <f t="shared" si="757"/>
        <v>0</v>
      </c>
      <c r="BK3470" s="54">
        <f t="shared" si="759"/>
        <v>0</v>
      </c>
      <c r="BL3470" s="54">
        <f t="shared" si="764"/>
        <v>0</v>
      </c>
      <c r="BM3470" s="54">
        <f t="shared" si="765"/>
        <v>0</v>
      </c>
      <c r="BN3470" s="54" t="str">
        <f t="shared" si="766"/>
        <v>ne</v>
      </c>
      <c r="BO3470" s="54" t="str">
        <f t="shared" si="767"/>
        <v>ne</v>
      </c>
      <c r="BP3470" s="54" t="str">
        <f t="shared" si="767"/>
        <v>ne</v>
      </c>
      <c r="BQ3470" s="54" t="str">
        <f t="shared" si="768"/>
        <v>ne</v>
      </c>
      <c r="BR3470" s="54" t="str">
        <f t="shared" si="769"/>
        <v>ne</v>
      </c>
      <c r="BS3470" s="54" t="str">
        <f t="shared" si="760"/>
        <v>ne</v>
      </c>
    </row>
    <row r="3471" spans="2:71" x14ac:dyDescent="0.2">
      <c r="B3471" s="54" t="e">
        <f>VLOOKUP(E3471,'VPS1'!$J$10:$J$29,1,FALSE)</f>
        <v>#N/A</v>
      </c>
      <c r="C3471" s="131" t="str">
        <f t="shared" si="761"/>
        <v/>
      </c>
      <c r="D3471" s="132"/>
      <c r="E3471" s="132"/>
      <c r="F3471" s="55"/>
      <c r="G3471" s="132"/>
      <c r="H3471" s="132"/>
      <c r="I3471" s="132"/>
      <c r="J3471" s="132"/>
      <c r="K3471" s="132"/>
      <c r="L3471" s="133"/>
      <c r="M3471" s="134"/>
      <c r="N3471" s="132"/>
      <c r="O3471" s="132"/>
      <c r="P3471" s="134" t="str">
        <f t="shared" si="762"/>
        <v>nepildyti</v>
      </c>
      <c r="Q3471" s="135" t="str">
        <f t="shared" si="76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56"/>
        <v>0</v>
      </c>
      <c r="BH3471" s="54">
        <f t="shared" si="763"/>
        <v>0</v>
      </c>
      <c r="BI3471" s="54">
        <f t="shared" si="758"/>
        <v>0</v>
      </c>
      <c r="BJ3471" s="54">
        <f t="shared" si="757"/>
        <v>0</v>
      </c>
      <c r="BK3471" s="54">
        <f t="shared" si="759"/>
        <v>0</v>
      </c>
      <c r="BL3471" s="54">
        <f t="shared" si="764"/>
        <v>0</v>
      </c>
      <c r="BM3471" s="54">
        <f t="shared" si="765"/>
        <v>0</v>
      </c>
      <c r="BN3471" s="54" t="str">
        <f t="shared" si="766"/>
        <v>ne</v>
      </c>
      <c r="BO3471" s="54" t="str">
        <f t="shared" si="767"/>
        <v>ne</v>
      </c>
      <c r="BP3471" s="54" t="str">
        <f t="shared" si="767"/>
        <v>ne</v>
      </c>
      <c r="BQ3471" s="54" t="str">
        <f t="shared" si="768"/>
        <v>ne</v>
      </c>
      <c r="BR3471" s="54" t="str">
        <f t="shared" si="769"/>
        <v>ne</v>
      </c>
      <c r="BS3471" s="54" t="str">
        <f t="shared" si="760"/>
        <v>ne</v>
      </c>
    </row>
    <row r="3472" spans="2:71" x14ac:dyDescent="0.2">
      <c r="B3472" s="54" t="e">
        <f>VLOOKUP(E3472,'VPS1'!$J$10:$J$29,1,FALSE)</f>
        <v>#N/A</v>
      </c>
      <c r="C3472" s="131" t="str">
        <f t="shared" si="761"/>
        <v/>
      </c>
      <c r="D3472" s="132"/>
      <c r="E3472" s="132"/>
      <c r="F3472" s="55"/>
      <c r="G3472" s="132"/>
      <c r="H3472" s="132"/>
      <c r="I3472" s="132"/>
      <c r="J3472" s="132"/>
      <c r="K3472" s="132"/>
      <c r="L3472" s="133"/>
      <c r="M3472" s="134"/>
      <c r="N3472" s="132"/>
      <c r="O3472" s="132"/>
      <c r="P3472" s="134" t="str">
        <f t="shared" si="762"/>
        <v>nepildyti</v>
      </c>
      <c r="Q3472" s="135" t="str">
        <f t="shared" si="76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56"/>
        <v>0</v>
      </c>
      <c r="BH3472" s="54">
        <f t="shared" si="763"/>
        <v>0</v>
      </c>
      <c r="BI3472" s="54">
        <f t="shared" si="758"/>
        <v>0</v>
      </c>
      <c r="BJ3472" s="54">
        <f t="shared" si="757"/>
        <v>0</v>
      </c>
      <c r="BK3472" s="54">
        <f t="shared" si="759"/>
        <v>0</v>
      </c>
      <c r="BL3472" s="54">
        <f t="shared" si="764"/>
        <v>0</v>
      </c>
      <c r="BM3472" s="54">
        <f t="shared" si="765"/>
        <v>0</v>
      </c>
      <c r="BN3472" s="54" t="str">
        <f t="shared" si="766"/>
        <v>ne</v>
      </c>
      <c r="BO3472" s="54" t="str">
        <f t="shared" si="767"/>
        <v>ne</v>
      </c>
      <c r="BP3472" s="54" t="str">
        <f t="shared" si="767"/>
        <v>ne</v>
      </c>
      <c r="BQ3472" s="54" t="str">
        <f t="shared" si="768"/>
        <v>ne</v>
      </c>
      <c r="BR3472" s="54" t="str">
        <f t="shared" si="769"/>
        <v>ne</v>
      </c>
      <c r="BS3472" s="54" t="str">
        <f t="shared" si="760"/>
        <v>ne</v>
      </c>
    </row>
    <row r="3473" spans="2:71" x14ac:dyDescent="0.2">
      <c r="B3473" s="54" t="e">
        <f>VLOOKUP(E3473,'VPS1'!$J$10:$J$29,1,FALSE)</f>
        <v>#N/A</v>
      </c>
      <c r="C3473" s="131" t="str">
        <f t="shared" si="761"/>
        <v/>
      </c>
      <c r="D3473" s="132"/>
      <c r="E3473" s="132"/>
      <c r="F3473" s="55"/>
      <c r="G3473" s="132"/>
      <c r="H3473" s="132"/>
      <c r="I3473" s="132"/>
      <c r="J3473" s="132"/>
      <c r="K3473" s="132"/>
      <c r="L3473" s="133"/>
      <c r="M3473" s="134"/>
      <c r="N3473" s="132"/>
      <c r="O3473" s="132"/>
      <c r="P3473" s="134" t="str">
        <f t="shared" si="762"/>
        <v>nepildyti</v>
      </c>
      <c r="Q3473" s="135" t="str">
        <f t="shared" si="76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56"/>
        <v>0</v>
      </c>
      <c r="BH3473" s="54">
        <f t="shared" si="763"/>
        <v>0</v>
      </c>
      <c r="BI3473" s="54">
        <f t="shared" si="758"/>
        <v>0</v>
      </c>
      <c r="BJ3473" s="54">
        <f t="shared" si="757"/>
        <v>0</v>
      </c>
      <c r="BK3473" s="54">
        <f t="shared" si="759"/>
        <v>0</v>
      </c>
      <c r="BL3473" s="54">
        <f t="shared" si="764"/>
        <v>0</v>
      </c>
      <c r="BM3473" s="54">
        <f t="shared" si="765"/>
        <v>0</v>
      </c>
      <c r="BN3473" s="54" t="str">
        <f t="shared" si="766"/>
        <v>ne</v>
      </c>
      <c r="BO3473" s="54" t="str">
        <f t="shared" si="767"/>
        <v>ne</v>
      </c>
      <c r="BP3473" s="54" t="str">
        <f t="shared" si="767"/>
        <v>ne</v>
      </c>
      <c r="BQ3473" s="54" t="str">
        <f t="shared" si="768"/>
        <v>ne</v>
      </c>
      <c r="BR3473" s="54" t="str">
        <f t="shared" si="769"/>
        <v>ne</v>
      </c>
      <c r="BS3473" s="54" t="str">
        <f t="shared" si="760"/>
        <v>ne</v>
      </c>
    </row>
    <row r="3474" spans="2:71" x14ac:dyDescent="0.2">
      <c r="B3474" s="54" t="e">
        <f>VLOOKUP(E3474,'VPS1'!$J$10:$J$29,1,FALSE)</f>
        <v>#N/A</v>
      </c>
      <c r="C3474" s="131" t="str">
        <f t="shared" si="761"/>
        <v/>
      </c>
      <c r="D3474" s="132"/>
      <c r="E3474" s="132"/>
      <c r="F3474" s="55"/>
      <c r="G3474" s="132"/>
      <c r="H3474" s="132"/>
      <c r="I3474" s="132"/>
      <c r="J3474" s="132"/>
      <c r="K3474" s="132"/>
      <c r="L3474" s="133"/>
      <c r="M3474" s="134"/>
      <c r="N3474" s="132"/>
      <c r="O3474" s="132"/>
      <c r="P3474" s="134" t="str">
        <f t="shared" si="762"/>
        <v>nepildyti</v>
      </c>
      <c r="Q3474" s="135" t="str">
        <f t="shared" si="76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si="756"/>
        <v>0</v>
      </c>
      <c r="BH3474" s="54">
        <f t="shared" si="763"/>
        <v>0</v>
      </c>
      <c r="BI3474" s="54">
        <f t="shared" si="758"/>
        <v>0</v>
      </c>
      <c r="BJ3474" s="54">
        <f t="shared" si="757"/>
        <v>0</v>
      </c>
      <c r="BK3474" s="54">
        <f t="shared" si="759"/>
        <v>0</v>
      </c>
      <c r="BL3474" s="54">
        <f t="shared" si="764"/>
        <v>0</v>
      </c>
      <c r="BM3474" s="54">
        <f t="shared" si="765"/>
        <v>0</v>
      </c>
      <c r="BN3474" s="54" t="str">
        <f t="shared" si="766"/>
        <v>ne</v>
      </c>
      <c r="BO3474" s="54" t="str">
        <f t="shared" si="767"/>
        <v>ne</v>
      </c>
      <c r="BP3474" s="54" t="str">
        <f t="shared" si="767"/>
        <v>ne</v>
      </c>
      <c r="BQ3474" s="54" t="str">
        <f t="shared" si="768"/>
        <v>ne</v>
      </c>
      <c r="BR3474" s="54" t="str">
        <f t="shared" si="769"/>
        <v>ne</v>
      </c>
      <c r="BS3474" s="54" t="str">
        <f t="shared" si="760"/>
        <v>ne</v>
      </c>
    </row>
    <row r="3475" spans="2:71" x14ac:dyDescent="0.2">
      <c r="B3475" s="54" t="e">
        <f>VLOOKUP(E3475,'VPS1'!$J$10:$J$29,1,FALSE)</f>
        <v>#N/A</v>
      </c>
      <c r="C3475" s="131" t="str">
        <f t="shared" si="761"/>
        <v/>
      </c>
      <c r="D3475" s="132"/>
      <c r="E3475" s="132"/>
      <c r="F3475" s="55"/>
      <c r="G3475" s="132"/>
      <c r="H3475" s="132"/>
      <c r="I3475" s="132"/>
      <c r="J3475" s="132"/>
      <c r="K3475" s="132"/>
      <c r="L3475" s="133"/>
      <c r="M3475" s="134"/>
      <c r="N3475" s="132"/>
      <c r="O3475" s="132"/>
      <c r="P3475" s="134" t="str">
        <f t="shared" si="762"/>
        <v>nepildyti</v>
      </c>
      <c r="Q3475" s="135" t="str">
        <f t="shared" si="76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56"/>
        <v>0</v>
      </c>
      <c r="BH3475" s="54">
        <f t="shared" si="763"/>
        <v>0</v>
      </c>
      <c r="BI3475" s="54">
        <f t="shared" si="758"/>
        <v>0</v>
      </c>
      <c r="BJ3475" s="54">
        <f t="shared" si="757"/>
        <v>0</v>
      </c>
      <c r="BK3475" s="54">
        <f t="shared" si="759"/>
        <v>0</v>
      </c>
      <c r="BL3475" s="54">
        <f t="shared" si="764"/>
        <v>0</v>
      </c>
      <c r="BM3475" s="54">
        <f t="shared" si="765"/>
        <v>0</v>
      </c>
      <c r="BN3475" s="54" t="str">
        <f t="shared" si="766"/>
        <v>ne</v>
      </c>
      <c r="BO3475" s="54" t="str">
        <f t="shared" si="767"/>
        <v>ne</v>
      </c>
      <c r="BP3475" s="54" t="str">
        <f t="shared" si="767"/>
        <v>ne</v>
      </c>
      <c r="BQ3475" s="54" t="str">
        <f t="shared" si="768"/>
        <v>ne</v>
      </c>
      <c r="BR3475" s="54" t="str">
        <f t="shared" si="769"/>
        <v>ne</v>
      </c>
      <c r="BS3475" s="54" t="str">
        <f t="shared" si="760"/>
        <v>ne</v>
      </c>
    </row>
    <row r="3476" spans="2:71" x14ac:dyDescent="0.2">
      <c r="B3476" s="54" t="e">
        <f>VLOOKUP(E3476,'VPS1'!$J$10:$J$29,1,FALSE)</f>
        <v>#N/A</v>
      </c>
      <c r="C3476" s="131" t="str">
        <f t="shared" si="761"/>
        <v/>
      </c>
      <c r="D3476" s="132"/>
      <c r="E3476" s="132"/>
      <c r="F3476" s="55"/>
      <c r="G3476" s="132"/>
      <c r="H3476" s="132"/>
      <c r="I3476" s="132"/>
      <c r="J3476" s="132"/>
      <c r="K3476" s="132"/>
      <c r="L3476" s="133"/>
      <c r="M3476" s="134"/>
      <c r="N3476" s="132"/>
      <c r="O3476" s="132"/>
      <c r="P3476" s="134" t="str">
        <f t="shared" si="762"/>
        <v>nepildyti</v>
      </c>
      <c r="Q3476" s="135" t="str">
        <f t="shared" si="76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56"/>
        <v>0</v>
      </c>
      <c r="BH3476" s="54">
        <f t="shared" si="763"/>
        <v>0</v>
      </c>
      <c r="BI3476" s="54">
        <f t="shared" si="758"/>
        <v>0</v>
      </c>
      <c r="BJ3476" s="54">
        <f t="shared" si="757"/>
        <v>0</v>
      </c>
      <c r="BK3476" s="54">
        <f t="shared" si="759"/>
        <v>0</v>
      </c>
      <c r="BL3476" s="54">
        <f t="shared" si="764"/>
        <v>0</v>
      </c>
      <c r="BM3476" s="54">
        <f t="shared" si="765"/>
        <v>0</v>
      </c>
      <c r="BN3476" s="54" t="str">
        <f t="shared" si="766"/>
        <v>ne</v>
      </c>
      <c r="BO3476" s="54" t="str">
        <f t="shared" si="767"/>
        <v>ne</v>
      </c>
      <c r="BP3476" s="54" t="str">
        <f t="shared" si="767"/>
        <v>ne</v>
      </c>
      <c r="BQ3476" s="54" t="str">
        <f t="shared" si="768"/>
        <v>ne</v>
      </c>
      <c r="BR3476" s="54" t="str">
        <f t="shared" si="769"/>
        <v>ne</v>
      </c>
      <c r="BS3476" s="54" t="str">
        <f t="shared" si="760"/>
        <v>ne</v>
      </c>
    </row>
    <row r="3477" spans="2:71" x14ac:dyDescent="0.2">
      <c r="B3477" s="54" t="e">
        <f>VLOOKUP(E3477,'VPS1'!$J$10:$J$29,1,FALSE)</f>
        <v>#N/A</v>
      </c>
      <c r="C3477" s="131" t="str">
        <f t="shared" si="761"/>
        <v/>
      </c>
      <c r="D3477" s="132"/>
      <c r="E3477" s="132"/>
      <c r="F3477" s="55"/>
      <c r="G3477" s="132"/>
      <c r="H3477" s="132"/>
      <c r="I3477" s="132"/>
      <c r="J3477" s="132"/>
      <c r="K3477" s="132"/>
      <c r="L3477" s="133"/>
      <c r="M3477" s="134"/>
      <c r="N3477" s="132"/>
      <c r="O3477" s="132"/>
      <c r="P3477" s="134" t="str">
        <f t="shared" si="762"/>
        <v>nepildyti</v>
      </c>
      <c r="Q3477" s="135" t="str">
        <f t="shared" si="76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56"/>
        <v>0</v>
      </c>
      <c r="BH3477" s="54">
        <f t="shared" si="763"/>
        <v>0</v>
      </c>
      <c r="BI3477" s="54">
        <f t="shared" si="758"/>
        <v>0</v>
      </c>
      <c r="BJ3477" s="54">
        <f t="shared" si="757"/>
        <v>0</v>
      </c>
      <c r="BK3477" s="54">
        <f t="shared" si="759"/>
        <v>0</v>
      </c>
      <c r="BL3477" s="54">
        <f t="shared" si="764"/>
        <v>0</v>
      </c>
      <c r="BM3477" s="54">
        <f t="shared" si="765"/>
        <v>0</v>
      </c>
      <c r="BN3477" s="54" t="str">
        <f t="shared" si="766"/>
        <v>ne</v>
      </c>
      <c r="BO3477" s="54" t="str">
        <f t="shared" si="767"/>
        <v>ne</v>
      </c>
      <c r="BP3477" s="54" t="str">
        <f t="shared" si="767"/>
        <v>ne</v>
      </c>
      <c r="BQ3477" s="54" t="str">
        <f t="shared" si="768"/>
        <v>ne</v>
      </c>
      <c r="BR3477" s="54" t="str">
        <f t="shared" si="769"/>
        <v>ne</v>
      </c>
      <c r="BS3477" s="54" t="str">
        <f t="shared" si="760"/>
        <v>ne</v>
      </c>
    </row>
    <row r="3478" spans="2:71" x14ac:dyDescent="0.2">
      <c r="B3478" s="54" t="e">
        <f>VLOOKUP(E3478,'VPS1'!$J$10:$J$29,1,FALSE)</f>
        <v>#N/A</v>
      </c>
      <c r="C3478" s="131" t="str">
        <f t="shared" si="761"/>
        <v/>
      </c>
      <c r="D3478" s="132"/>
      <c r="E3478" s="132"/>
      <c r="F3478" s="55"/>
      <c r="G3478" s="132"/>
      <c r="H3478" s="132"/>
      <c r="I3478" s="132"/>
      <c r="J3478" s="132"/>
      <c r="K3478" s="132"/>
      <c r="L3478" s="133"/>
      <c r="M3478" s="134"/>
      <c r="N3478" s="132"/>
      <c r="O3478" s="132"/>
      <c r="P3478" s="134" t="str">
        <f t="shared" si="762"/>
        <v>nepildyti</v>
      </c>
      <c r="Q3478" s="135" t="str">
        <f t="shared" si="76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ref="BG3478:BG3541" si="770">IF($F3478&gt;0,YEAR($F3478),)</f>
        <v>0</v>
      </c>
      <c r="BH3478" s="54">
        <f t="shared" si="763"/>
        <v>0</v>
      </c>
      <c r="BI3478" s="54">
        <f t="shared" si="758"/>
        <v>0</v>
      </c>
      <c r="BJ3478" s="54">
        <f t="shared" ref="BJ3478:BJ3541" si="771">IF($AI3478&gt;0,YEAR($AI3478),)</f>
        <v>0</v>
      </c>
      <c r="BK3478" s="54">
        <f t="shared" si="759"/>
        <v>0</v>
      </c>
      <c r="BL3478" s="54">
        <f t="shared" si="764"/>
        <v>0</v>
      </c>
      <c r="BM3478" s="54">
        <f t="shared" si="765"/>
        <v>0</v>
      </c>
      <c r="BN3478" s="54" t="str">
        <f t="shared" si="766"/>
        <v>ne</v>
      </c>
      <c r="BO3478" s="54" t="str">
        <f t="shared" si="767"/>
        <v>ne</v>
      </c>
      <c r="BP3478" s="54" t="str">
        <f t="shared" si="767"/>
        <v>ne</v>
      </c>
      <c r="BQ3478" s="54" t="str">
        <f t="shared" si="768"/>
        <v>ne</v>
      </c>
      <c r="BR3478" s="54" t="str">
        <f t="shared" si="769"/>
        <v>ne</v>
      </c>
      <c r="BS3478" s="54" t="str">
        <f t="shared" si="760"/>
        <v>ne</v>
      </c>
    </row>
    <row r="3479" spans="2:71" x14ac:dyDescent="0.2">
      <c r="B3479" s="54" t="e">
        <f>VLOOKUP(E3479,'VPS1'!$J$10:$J$29,1,FALSE)</f>
        <v>#N/A</v>
      </c>
      <c r="C3479" s="131" t="str">
        <f t="shared" si="761"/>
        <v/>
      </c>
      <c r="D3479" s="132"/>
      <c r="E3479" s="132"/>
      <c r="F3479" s="55"/>
      <c r="G3479" s="132"/>
      <c r="H3479" s="132"/>
      <c r="I3479" s="132"/>
      <c r="J3479" s="132"/>
      <c r="K3479" s="132"/>
      <c r="L3479" s="133"/>
      <c r="M3479" s="134"/>
      <c r="N3479" s="132"/>
      <c r="O3479" s="132"/>
      <c r="P3479" s="134" t="str">
        <f t="shared" si="762"/>
        <v>nepildyti</v>
      </c>
      <c r="Q3479" s="135" t="str">
        <f t="shared" si="76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si="770"/>
        <v>0</v>
      </c>
      <c r="BH3479" s="54">
        <f t="shared" si="763"/>
        <v>0</v>
      </c>
      <c r="BI3479" s="54">
        <f t="shared" si="758"/>
        <v>0</v>
      </c>
      <c r="BJ3479" s="54">
        <f t="shared" si="771"/>
        <v>0</v>
      </c>
      <c r="BK3479" s="54">
        <f t="shared" si="759"/>
        <v>0</v>
      </c>
      <c r="BL3479" s="54">
        <f t="shared" si="764"/>
        <v>0</v>
      </c>
      <c r="BM3479" s="54">
        <f t="shared" si="765"/>
        <v>0</v>
      </c>
      <c r="BN3479" s="54" t="str">
        <f t="shared" si="766"/>
        <v>ne</v>
      </c>
      <c r="BO3479" s="54" t="str">
        <f t="shared" si="767"/>
        <v>ne</v>
      </c>
      <c r="BP3479" s="54" t="str">
        <f t="shared" si="767"/>
        <v>ne</v>
      </c>
      <c r="BQ3479" s="54" t="str">
        <f t="shared" si="768"/>
        <v>ne</v>
      </c>
      <c r="BR3479" s="54" t="str">
        <f t="shared" si="769"/>
        <v>ne</v>
      </c>
      <c r="BS3479" s="54" t="str">
        <f t="shared" si="760"/>
        <v>ne</v>
      </c>
    </row>
    <row r="3480" spans="2:71" x14ac:dyDescent="0.2">
      <c r="B3480" s="54" t="e">
        <f>VLOOKUP(E3480,'VPS1'!$J$10:$J$29,1,FALSE)</f>
        <v>#N/A</v>
      </c>
      <c r="C3480" s="131" t="str">
        <f t="shared" si="761"/>
        <v/>
      </c>
      <c r="D3480" s="132"/>
      <c r="E3480" s="132"/>
      <c r="F3480" s="55"/>
      <c r="G3480" s="132"/>
      <c r="H3480" s="132"/>
      <c r="I3480" s="132"/>
      <c r="J3480" s="132"/>
      <c r="K3480" s="132"/>
      <c r="L3480" s="133"/>
      <c r="M3480" s="134"/>
      <c r="N3480" s="132"/>
      <c r="O3480" s="132"/>
      <c r="P3480" s="134" t="str">
        <f t="shared" si="762"/>
        <v>nepildyti</v>
      </c>
      <c r="Q3480" s="135" t="str">
        <f t="shared" si="76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70"/>
        <v>0</v>
      </c>
      <c r="BH3480" s="54">
        <f t="shared" si="763"/>
        <v>0</v>
      </c>
      <c r="BI3480" s="54">
        <f t="shared" si="758"/>
        <v>0</v>
      </c>
      <c r="BJ3480" s="54">
        <f t="shared" si="771"/>
        <v>0</v>
      </c>
      <c r="BK3480" s="54">
        <f t="shared" si="759"/>
        <v>0</v>
      </c>
      <c r="BL3480" s="54">
        <f t="shared" si="764"/>
        <v>0</v>
      </c>
      <c r="BM3480" s="54">
        <f t="shared" si="765"/>
        <v>0</v>
      </c>
      <c r="BN3480" s="54" t="str">
        <f t="shared" si="766"/>
        <v>ne</v>
      </c>
      <c r="BO3480" s="54" t="str">
        <f t="shared" si="767"/>
        <v>ne</v>
      </c>
      <c r="BP3480" s="54" t="str">
        <f t="shared" si="767"/>
        <v>ne</v>
      </c>
      <c r="BQ3480" s="54" t="str">
        <f t="shared" si="768"/>
        <v>ne</v>
      </c>
      <c r="BR3480" s="54" t="str">
        <f t="shared" si="769"/>
        <v>ne</v>
      </c>
      <c r="BS3480" s="54" t="str">
        <f t="shared" si="760"/>
        <v>ne</v>
      </c>
    </row>
    <row r="3481" spans="2:71" x14ac:dyDescent="0.2">
      <c r="B3481" s="54" t="e">
        <f>VLOOKUP(E3481,'VPS1'!$J$10:$J$29,1,FALSE)</f>
        <v>#N/A</v>
      </c>
      <c r="C3481" s="131" t="str">
        <f t="shared" si="761"/>
        <v/>
      </c>
      <c r="D3481" s="132"/>
      <c r="E3481" s="132"/>
      <c r="F3481" s="55"/>
      <c r="G3481" s="132"/>
      <c r="H3481" s="132"/>
      <c r="I3481" s="132"/>
      <c r="J3481" s="132"/>
      <c r="K3481" s="132"/>
      <c r="L3481" s="133"/>
      <c r="M3481" s="134"/>
      <c r="N3481" s="132"/>
      <c r="O3481" s="132"/>
      <c r="P3481" s="134" t="str">
        <f t="shared" si="762"/>
        <v>nepildyti</v>
      </c>
      <c r="Q3481" s="135" t="str">
        <f t="shared" si="76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70"/>
        <v>0</v>
      </c>
      <c r="BH3481" s="54">
        <f t="shared" si="763"/>
        <v>0</v>
      </c>
      <c r="BI3481" s="54">
        <f t="shared" si="758"/>
        <v>0</v>
      </c>
      <c r="BJ3481" s="54">
        <f t="shared" si="771"/>
        <v>0</v>
      </c>
      <c r="BK3481" s="54">
        <f t="shared" si="759"/>
        <v>0</v>
      </c>
      <c r="BL3481" s="54">
        <f t="shared" si="764"/>
        <v>0</v>
      </c>
      <c r="BM3481" s="54">
        <f t="shared" si="765"/>
        <v>0</v>
      </c>
      <c r="BN3481" s="54" t="str">
        <f t="shared" si="766"/>
        <v>ne</v>
      </c>
      <c r="BO3481" s="54" t="str">
        <f t="shared" si="767"/>
        <v>ne</v>
      </c>
      <c r="BP3481" s="54" t="str">
        <f t="shared" si="767"/>
        <v>ne</v>
      </c>
      <c r="BQ3481" s="54" t="str">
        <f t="shared" si="768"/>
        <v>ne</v>
      </c>
      <c r="BR3481" s="54" t="str">
        <f t="shared" si="769"/>
        <v>ne</v>
      </c>
      <c r="BS3481" s="54" t="str">
        <f t="shared" si="760"/>
        <v>ne</v>
      </c>
    </row>
    <row r="3482" spans="2:71" x14ac:dyDescent="0.2">
      <c r="B3482" s="54" t="e">
        <f>VLOOKUP(E3482,'VPS1'!$J$10:$J$29,1,FALSE)</f>
        <v>#N/A</v>
      </c>
      <c r="C3482" s="131" t="str">
        <f t="shared" si="761"/>
        <v/>
      </c>
      <c r="D3482" s="132"/>
      <c r="E3482" s="132"/>
      <c r="F3482" s="55"/>
      <c r="G3482" s="132"/>
      <c r="H3482" s="132"/>
      <c r="I3482" s="132"/>
      <c r="J3482" s="132"/>
      <c r="K3482" s="132"/>
      <c r="L3482" s="133"/>
      <c r="M3482" s="134"/>
      <c r="N3482" s="132"/>
      <c r="O3482" s="132"/>
      <c r="P3482" s="134" t="str">
        <f t="shared" si="762"/>
        <v>nepildyti</v>
      </c>
      <c r="Q3482" s="135" t="str">
        <f t="shared" si="76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70"/>
        <v>0</v>
      </c>
      <c r="BH3482" s="54">
        <f t="shared" si="763"/>
        <v>0</v>
      </c>
      <c r="BI3482" s="54">
        <f t="shared" si="758"/>
        <v>0</v>
      </c>
      <c r="BJ3482" s="54">
        <f t="shared" si="771"/>
        <v>0</v>
      </c>
      <c r="BK3482" s="54">
        <f t="shared" si="759"/>
        <v>0</v>
      </c>
      <c r="BL3482" s="54">
        <f t="shared" si="764"/>
        <v>0</v>
      </c>
      <c r="BM3482" s="54">
        <f t="shared" si="765"/>
        <v>0</v>
      </c>
      <c r="BN3482" s="54" t="str">
        <f t="shared" si="766"/>
        <v>ne</v>
      </c>
      <c r="BO3482" s="54" t="str">
        <f t="shared" si="767"/>
        <v>ne</v>
      </c>
      <c r="BP3482" s="54" t="str">
        <f t="shared" si="767"/>
        <v>ne</v>
      </c>
      <c r="BQ3482" s="54" t="str">
        <f t="shared" si="768"/>
        <v>ne</v>
      </c>
      <c r="BR3482" s="54" t="str">
        <f t="shared" si="769"/>
        <v>ne</v>
      </c>
      <c r="BS3482" s="54" t="str">
        <f t="shared" si="760"/>
        <v>ne</v>
      </c>
    </row>
    <row r="3483" spans="2:71" x14ac:dyDescent="0.2">
      <c r="B3483" s="54" t="e">
        <f>VLOOKUP(E3483,'VPS1'!$J$10:$J$29,1,FALSE)</f>
        <v>#N/A</v>
      </c>
      <c r="C3483" s="131" t="str">
        <f t="shared" si="761"/>
        <v/>
      </c>
      <c r="D3483" s="132"/>
      <c r="E3483" s="132"/>
      <c r="F3483" s="55"/>
      <c r="G3483" s="132"/>
      <c r="H3483" s="132"/>
      <c r="I3483" s="132"/>
      <c r="J3483" s="132"/>
      <c r="K3483" s="132"/>
      <c r="L3483" s="133"/>
      <c r="M3483" s="134"/>
      <c r="N3483" s="132"/>
      <c r="O3483" s="132"/>
      <c r="P3483" s="134" t="str">
        <f t="shared" si="762"/>
        <v>nepildyti</v>
      </c>
      <c r="Q3483" s="135" t="str">
        <f t="shared" si="76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70"/>
        <v>0</v>
      </c>
      <c r="BH3483" s="54">
        <f t="shared" si="763"/>
        <v>0</v>
      </c>
      <c r="BI3483" s="54">
        <f t="shared" si="758"/>
        <v>0</v>
      </c>
      <c r="BJ3483" s="54">
        <f t="shared" si="771"/>
        <v>0</v>
      </c>
      <c r="BK3483" s="54">
        <f t="shared" si="759"/>
        <v>0</v>
      </c>
      <c r="BL3483" s="54">
        <f t="shared" si="764"/>
        <v>0</v>
      </c>
      <c r="BM3483" s="54">
        <f t="shared" si="765"/>
        <v>0</v>
      </c>
      <c r="BN3483" s="54" t="str">
        <f t="shared" si="766"/>
        <v>ne</v>
      </c>
      <c r="BO3483" s="54" t="str">
        <f t="shared" si="767"/>
        <v>ne</v>
      </c>
      <c r="BP3483" s="54" t="str">
        <f t="shared" si="767"/>
        <v>ne</v>
      </c>
      <c r="BQ3483" s="54" t="str">
        <f t="shared" si="768"/>
        <v>ne</v>
      </c>
      <c r="BR3483" s="54" t="str">
        <f t="shared" si="769"/>
        <v>ne</v>
      </c>
      <c r="BS3483" s="54" t="str">
        <f t="shared" si="760"/>
        <v>ne</v>
      </c>
    </row>
    <row r="3484" spans="2:71" x14ac:dyDescent="0.2">
      <c r="B3484" s="54" t="e">
        <f>VLOOKUP(E3484,'VPS1'!$J$10:$J$29,1,FALSE)</f>
        <v>#N/A</v>
      </c>
      <c r="C3484" s="131" t="str">
        <f t="shared" si="761"/>
        <v/>
      </c>
      <c r="D3484" s="132"/>
      <c r="E3484" s="132"/>
      <c r="F3484" s="55"/>
      <c r="G3484" s="132"/>
      <c r="H3484" s="132"/>
      <c r="I3484" s="132"/>
      <c r="J3484" s="132"/>
      <c r="K3484" s="132"/>
      <c r="L3484" s="133"/>
      <c r="M3484" s="134"/>
      <c r="N3484" s="132"/>
      <c r="O3484" s="132"/>
      <c r="P3484" s="134" t="str">
        <f t="shared" si="762"/>
        <v>nepildyti</v>
      </c>
      <c r="Q3484" s="135" t="str">
        <f t="shared" si="76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70"/>
        <v>0</v>
      </c>
      <c r="BH3484" s="54">
        <f t="shared" si="763"/>
        <v>0</v>
      </c>
      <c r="BI3484" s="54">
        <f t="shared" si="758"/>
        <v>0</v>
      </c>
      <c r="BJ3484" s="54">
        <f t="shared" si="771"/>
        <v>0</v>
      </c>
      <c r="BK3484" s="54">
        <f t="shared" si="759"/>
        <v>0</v>
      </c>
      <c r="BL3484" s="54">
        <f t="shared" si="764"/>
        <v>0</v>
      </c>
      <c r="BM3484" s="54">
        <f t="shared" si="765"/>
        <v>0</v>
      </c>
      <c r="BN3484" s="54" t="str">
        <f t="shared" si="766"/>
        <v>ne</v>
      </c>
      <c r="BO3484" s="54" t="str">
        <f t="shared" si="767"/>
        <v>ne</v>
      </c>
      <c r="BP3484" s="54" t="str">
        <f t="shared" si="767"/>
        <v>ne</v>
      </c>
      <c r="BQ3484" s="54" t="str">
        <f t="shared" si="768"/>
        <v>ne</v>
      </c>
      <c r="BR3484" s="54" t="str">
        <f t="shared" si="769"/>
        <v>ne</v>
      </c>
      <c r="BS3484" s="54" t="str">
        <f t="shared" si="760"/>
        <v>ne</v>
      </c>
    </row>
    <row r="3485" spans="2:71" x14ac:dyDescent="0.2">
      <c r="B3485" s="54" t="e">
        <f>VLOOKUP(E3485,'VPS1'!$J$10:$J$29,1,FALSE)</f>
        <v>#N/A</v>
      </c>
      <c r="C3485" s="131" t="str">
        <f t="shared" si="761"/>
        <v/>
      </c>
      <c r="D3485" s="132"/>
      <c r="E3485" s="132"/>
      <c r="F3485" s="55"/>
      <c r="G3485" s="132"/>
      <c r="H3485" s="132"/>
      <c r="I3485" s="132"/>
      <c r="J3485" s="132"/>
      <c r="K3485" s="132"/>
      <c r="L3485" s="133"/>
      <c r="M3485" s="134"/>
      <c r="N3485" s="132"/>
      <c r="O3485" s="132"/>
      <c r="P3485" s="134" t="str">
        <f t="shared" si="762"/>
        <v>nepildyti</v>
      </c>
      <c r="Q3485" s="135" t="str">
        <f t="shared" si="76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70"/>
        <v>0</v>
      </c>
      <c r="BH3485" s="54">
        <f t="shared" si="763"/>
        <v>0</v>
      </c>
      <c r="BI3485" s="54">
        <f t="shared" si="758"/>
        <v>0</v>
      </c>
      <c r="BJ3485" s="54">
        <f t="shared" si="771"/>
        <v>0</v>
      </c>
      <c r="BK3485" s="54">
        <f t="shared" si="759"/>
        <v>0</v>
      </c>
      <c r="BL3485" s="54">
        <f t="shared" si="764"/>
        <v>0</v>
      </c>
      <c r="BM3485" s="54">
        <f t="shared" si="765"/>
        <v>0</v>
      </c>
      <c r="BN3485" s="54" t="str">
        <f t="shared" si="766"/>
        <v>ne</v>
      </c>
      <c r="BO3485" s="54" t="str">
        <f t="shared" si="767"/>
        <v>ne</v>
      </c>
      <c r="BP3485" s="54" t="str">
        <f t="shared" si="767"/>
        <v>ne</v>
      </c>
      <c r="BQ3485" s="54" t="str">
        <f t="shared" si="768"/>
        <v>ne</v>
      </c>
      <c r="BR3485" s="54" t="str">
        <f t="shared" si="769"/>
        <v>ne</v>
      </c>
      <c r="BS3485" s="54" t="str">
        <f t="shared" si="760"/>
        <v>ne</v>
      </c>
    </row>
    <row r="3486" spans="2:71" x14ac:dyDescent="0.2">
      <c r="B3486" s="54" t="e">
        <f>VLOOKUP(E3486,'VPS1'!$J$10:$J$29,1,FALSE)</f>
        <v>#N/A</v>
      </c>
      <c r="C3486" s="131" t="str">
        <f t="shared" si="761"/>
        <v/>
      </c>
      <c r="D3486" s="132"/>
      <c r="E3486" s="132"/>
      <c r="F3486" s="55"/>
      <c r="G3486" s="132"/>
      <c r="H3486" s="132"/>
      <c r="I3486" s="132"/>
      <c r="J3486" s="132"/>
      <c r="K3486" s="132"/>
      <c r="L3486" s="133"/>
      <c r="M3486" s="134"/>
      <c r="N3486" s="132"/>
      <c r="O3486" s="132"/>
      <c r="P3486" s="134" t="str">
        <f t="shared" si="762"/>
        <v>nepildyti</v>
      </c>
      <c r="Q3486" s="135" t="str">
        <f t="shared" si="76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70"/>
        <v>0</v>
      </c>
      <c r="BH3486" s="54">
        <f t="shared" si="763"/>
        <v>0</v>
      </c>
      <c r="BI3486" s="54">
        <f t="shared" si="758"/>
        <v>0</v>
      </c>
      <c r="BJ3486" s="54">
        <f t="shared" si="771"/>
        <v>0</v>
      </c>
      <c r="BK3486" s="54">
        <f t="shared" si="759"/>
        <v>0</v>
      </c>
      <c r="BL3486" s="54">
        <f t="shared" si="764"/>
        <v>0</v>
      </c>
      <c r="BM3486" s="54">
        <f t="shared" si="765"/>
        <v>0</v>
      </c>
      <c r="BN3486" s="54" t="str">
        <f t="shared" si="766"/>
        <v>ne</v>
      </c>
      <c r="BO3486" s="54" t="str">
        <f t="shared" si="767"/>
        <v>ne</v>
      </c>
      <c r="BP3486" s="54" t="str">
        <f t="shared" si="767"/>
        <v>ne</v>
      </c>
      <c r="BQ3486" s="54" t="str">
        <f t="shared" si="768"/>
        <v>ne</v>
      </c>
      <c r="BR3486" s="54" t="str">
        <f t="shared" si="769"/>
        <v>ne</v>
      </c>
      <c r="BS3486" s="54" t="str">
        <f t="shared" si="760"/>
        <v>ne</v>
      </c>
    </row>
    <row r="3487" spans="2:71" x14ac:dyDescent="0.2">
      <c r="B3487" s="54" t="e">
        <f>VLOOKUP(E3487,'VPS1'!$J$10:$J$29,1,FALSE)</f>
        <v>#N/A</v>
      </c>
      <c r="C3487" s="131" t="str">
        <f t="shared" si="761"/>
        <v/>
      </c>
      <c r="D3487" s="132"/>
      <c r="E3487" s="132"/>
      <c r="F3487" s="55"/>
      <c r="G3487" s="132"/>
      <c r="H3487" s="132"/>
      <c r="I3487" s="132"/>
      <c r="J3487" s="132"/>
      <c r="K3487" s="132"/>
      <c r="L3487" s="133"/>
      <c r="M3487" s="134"/>
      <c r="N3487" s="132"/>
      <c r="O3487" s="132"/>
      <c r="P3487" s="134" t="str">
        <f t="shared" si="762"/>
        <v>nepildyti</v>
      </c>
      <c r="Q3487" s="135" t="str">
        <f t="shared" si="76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70"/>
        <v>0</v>
      </c>
      <c r="BH3487" s="54">
        <f t="shared" si="763"/>
        <v>0</v>
      </c>
      <c r="BI3487" s="54">
        <f t="shared" si="758"/>
        <v>0</v>
      </c>
      <c r="BJ3487" s="54">
        <f t="shared" si="771"/>
        <v>0</v>
      </c>
      <c r="BK3487" s="54">
        <f t="shared" si="759"/>
        <v>0</v>
      </c>
      <c r="BL3487" s="54">
        <f t="shared" si="764"/>
        <v>0</v>
      </c>
      <c r="BM3487" s="54">
        <f t="shared" si="765"/>
        <v>0</v>
      </c>
      <c r="BN3487" s="54" t="str">
        <f t="shared" si="766"/>
        <v>ne</v>
      </c>
      <c r="BO3487" s="54" t="str">
        <f t="shared" si="767"/>
        <v>ne</v>
      </c>
      <c r="BP3487" s="54" t="str">
        <f t="shared" si="767"/>
        <v>ne</v>
      </c>
      <c r="BQ3487" s="54" t="str">
        <f t="shared" si="768"/>
        <v>ne</v>
      </c>
      <c r="BR3487" s="54" t="str">
        <f t="shared" si="769"/>
        <v>ne</v>
      </c>
      <c r="BS3487" s="54" t="str">
        <f t="shared" si="760"/>
        <v>ne</v>
      </c>
    </row>
    <row r="3488" spans="2:71" x14ac:dyDescent="0.2">
      <c r="B3488" s="54" t="e">
        <f>VLOOKUP(E3488,'VPS1'!$J$10:$J$29,1,FALSE)</f>
        <v>#N/A</v>
      </c>
      <c r="C3488" s="131" t="str">
        <f t="shared" si="761"/>
        <v/>
      </c>
      <c r="D3488" s="132"/>
      <c r="E3488" s="132"/>
      <c r="F3488" s="55"/>
      <c r="G3488" s="132"/>
      <c r="H3488" s="132"/>
      <c r="I3488" s="132"/>
      <c r="J3488" s="132"/>
      <c r="K3488" s="132"/>
      <c r="L3488" s="133"/>
      <c r="M3488" s="134"/>
      <c r="N3488" s="132"/>
      <c r="O3488" s="132"/>
      <c r="P3488" s="134" t="str">
        <f t="shared" si="762"/>
        <v>nepildyti</v>
      </c>
      <c r="Q3488" s="135" t="str">
        <f t="shared" si="76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70"/>
        <v>0</v>
      </c>
      <c r="BH3488" s="54">
        <f t="shared" si="763"/>
        <v>0</v>
      </c>
      <c r="BI3488" s="54">
        <f t="shared" si="758"/>
        <v>0</v>
      </c>
      <c r="BJ3488" s="54">
        <f t="shared" si="771"/>
        <v>0</v>
      </c>
      <c r="BK3488" s="54">
        <f t="shared" si="759"/>
        <v>0</v>
      </c>
      <c r="BL3488" s="54">
        <f t="shared" si="764"/>
        <v>0</v>
      </c>
      <c r="BM3488" s="54">
        <f t="shared" si="765"/>
        <v>0</v>
      </c>
      <c r="BN3488" s="54" t="str">
        <f t="shared" si="766"/>
        <v>ne</v>
      </c>
      <c r="BO3488" s="54" t="str">
        <f t="shared" si="767"/>
        <v>ne</v>
      </c>
      <c r="BP3488" s="54" t="str">
        <f t="shared" si="767"/>
        <v>ne</v>
      </c>
      <c r="BQ3488" s="54" t="str">
        <f t="shared" si="768"/>
        <v>ne</v>
      </c>
      <c r="BR3488" s="54" t="str">
        <f t="shared" si="769"/>
        <v>ne</v>
      </c>
      <c r="BS3488" s="54" t="str">
        <f t="shared" si="760"/>
        <v>ne</v>
      </c>
    </row>
    <row r="3489" spans="2:71" x14ac:dyDescent="0.2">
      <c r="B3489" s="54" t="e">
        <f>VLOOKUP(E3489,'VPS1'!$J$10:$J$29,1,FALSE)</f>
        <v>#N/A</v>
      </c>
      <c r="C3489" s="131" t="str">
        <f t="shared" si="761"/>
        <v/>
      </c>
      <c r="D3489" s="132"/>
      <c r="E3489" s="132"/>
      <c r="F3489" s="55"/>
      <c r="G3489" s="132"/>
      <c r="H3489" s="132"/>
      <c r="I3489" s="132"/>
      <c r="J3489" s="132"/>
      <c r="K3489" s="132"/>
      <c r="L3489" s="133"/>
      <c r="M3489" s="134"/>
      <c r="N3489" s="132"/>
      <c r="O3489" s="132"/>
      <c r="P3489" s="134" t="str">
        <f t="shared" si="762"/>
        <v>nepildyti</v>
      </c>
      <c r="Q3489" s="135" t="str">
        <f t="shared" si="76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70"/>
        <v>0</v>
      </c>
      <c r="BH3489" s="54">
        <f t="shared" si="763"/>
        <v>0</v>
      </c>
      <c r="BI3489" s="54">
        <f t="shared" si="758"/>
        <v>0</v>
      </c>
      <c r="BJ3489" s="54">
        <f t="shared" si="771"/>
        <v>0</v>
      </c>
      <c r="BK3489" s="54">
        <f t="shared" si="759"/>
        <v>0</v>
      </c>
      <c r="BL3489" s="54">
        <f t="shared" si="764"/>
        <v>0</v>
      </c>
      <c r="BM3489" s="54">
        <f t="shared" si="765"/>
        <v>0</v>
      </c>
      <c r="BN3489" s="54" t="str">
        <f t="shared" si="766"/>
        <v>ne</v>
      </c>
      <c r="BO3489" s="54" t="str">
        <f t="shared" si="767"/>
        <v>ne</v>
      </c>
      <c r="BP3489" s="54" t="str">
        <f t="shared" si="767"/>
        <v>ne</v>
      </c>
      <c r="BQ3489" s="54" t="str">
        <f t="shared" si="768"/>
        <v>ne</v>
      </c>
      <c r="BR3489" s="54" t="str">
        <f t="shared" si="769"/>
        <v>ne</v>
      </c>
      <c r="BS3489" s="54" t="str">
        <f t="shared" si="760"/>
        <v>ne</v>
      </c>
    </row>
    <row r="3490" spans="2:71" x14ac:dyDescent="0.2">
      <c r="B3490" s="54" t="e">
        <f>VLOOKUP(E3490,'VPS1'!$J$10:$J$29,1,FALSE)</f>
        <v>#N/A</v>
      </c>
      <c r="C3490" s="131" t="str">
        <f t="shared" si="761"/>
        <v/>
      </c>
      <c r="D3490" s="132"/>
      <c r="E3490" s="132"/>
      <c r="F3490" s="55"/>
      <c r="G3490" s="132"/>
      <c r="H3490" s="132"/>
      <c r="I3490" s="132"/>
      <c r="J3490" s="132"/>
      <c r="K3490" s="132"/>
      <c r="L3490" s="133"/>
      <c r="M3490" s="134"/>
      <c r="N3490" s="132"/>
      <c r="O3490" s="132"/>
      <c r="P3490" s="134" t="str">
        <f t="shared" si="762"/>
        <v>nepildyti</v>
      </c>
      <c r="Q3490" s="135" t="str">
        <f t="shared" si="76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70"/>
        <v>0</v>
      </c>
      <c r="BH3490" s="54">
        <f t="shared" si="763"/>
        <v>0</v>
      </c>
      <c r="BI3490" s="54">
        <f t="shared" si="758"/>
        <v>0</v>
      </c>
      <c r="BJ3490" s="54">
        <f t="shared" si="771"/>
        <v>0</v>
      </c>
      <c r="BK3490" s="54">
        <f t="shared" si="759"/>
        <v>0</v>
      </c>
      <c r="BL3490" s="54">
        <f t="shared" si="764"/>
        <v>0</v>
      </c>
      <c r="BM3490" s="54">
        <f t="shared" si="765"/>
        <v>0</v>
      </c>
      <c r="BN3490" s="54" t="str">
        <f t="shared" si="766"/>
        <v>ne</v>
      </c>
      <c r="BO3490" s="54" t="str">
        <f t="shared" si="767"/>
        <v>ne</v>
      </c>
      <c r="BP3490" s="54" t="str">
        <f t="shared" si="767"/>
        <v>ne</v>
      </c>
      <c r="BQ3490" s="54" t="str">
        <f t="shared" si="768"/>
        <v>ne</v>
      </c>
      <c r="BR3490" s="54" t="str">
        <f t="shared" si="769"/>
        <v>ne</v>
      </c>
      <c r="BS3490" s="54" t="str">
        <f t="shared" si="760"/>
        <v>ne</v>
      </c>
    </row>
    <row r="3491" spans="2:71" x14ac:dyDescent="0.2">
      <c r="B3491" s="54" t="e">
        <f>VLOOKUP(E3491,'VPS1'!$J$10:$J$29,1,FALSE)</f>
        <v>#N/A</v>
      </c>
      <c r="C3491" s="131" t="str">
        <f t="shared" si="761"/>
        <v/>
      </c>
      <c r="D3491" s="132"/>
      <c r="E3491" s="132"/>
      <c r="F3491" s="55"/>
      <c r="G3491" s="132"/>
      <c r="H3491" s="132"/>
      <c r="I3491" s="132"/>
      <c r="J3491" s="132"/>
      <c r="K3491" s="132"/>
      <c r="L3491" s="133"/>
      <c r="M3491" s="134"/>
      <c r="N3491" s="132"/>
      <c r="O3491" s="132"/>
      <c r="P3491" s="134" t="str">
        <f t="shared" si="762"/>
        <v>nepildyti</v>
      </c>
      <c r="Q3491" s="135" t="str">
        <f t="shared" si="76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70"/>
        <v>0</v>
      </c>
      <c r="BH3491" s="54">
        <f t="shared" si="763"/>
        <v>0</v>
      </c>
      <c r="BI3491" s="54">
        <f t="shared" si="758"/>
        <v>0</v>
      </c>
      <c r="BJ3491" s="54">
        <f t="shared" si="771"/>
        <v>0</v>
      </c>
      <c r="BK3491" s="54">
        <f t="shared" si="759"/>
        <v>0</v>
      </c>
      <c r="BL3491" s="54">
        <f t="shared" si="764"/>
        <v>0</v>
      </c>
      <c r="BM3491" s="54">
        <f t="shared" si="765"/>
        <v>0</v>
      </c>
      <c r="BN3491" s="54" t="str">
        <f t="shared" si="766"/>
        <v>ne</v>
      </c>
      <c r="BO3491" s="54" t="str">
        <f t="shared" si="767"/>
        <v>ne</v>
      </c>
      <c r="BP3491" s="54" t="str">
        <f t="shared" si="767"/>
        <v>ne</v>
      </c>
      <c r="BQ3491" s="54" t="str">
        <f t="shared" si="768"/>
        <v>ne</v>
      </c>
      <c r="BR3491" s="54" t="str">
        <f t="shared" si="769"/>
        <v>ne</v>
      </c>
      <c r="BS3491" s="54" t="str">
        <f t="shared" si="760"/>
        <v>ne</v>
      </c>
    </row>
    <row r="3492" spans="2:71" x14ac:dyDescent="0.2">
      <c r="B3492" s="54" t="e">
        <f>VLOOKUP(E3492,'VPS1'!$J$10:$J$29,1,FALSE)</f>
        <v>#N/A</v>
      </c>
      <c r="C3492" s="131" t="str">
        <f t="shared" si="761"/>
        <v/>
      </c>
      <c r="D3492" s="132"/>
      <c r="E3492" s="132"/>
      <c r="F3492" s="55"/>
      <c r="G3492" s="132"/>
      <c r="H3492" s="132"/>
      <c r="I3492" s="132"/>
      <c r="J3492" s="132"/>
      <c r="K3492" s="132"/>
      <c r="L3492" s="133"/>
      <c r="M3492" s="134"/>
      <c r="N3492" s="132"/>
      <c r="O3492" s="132"/>
      <c r="P3492" s="134" t="str">
        <f t="shared" si="762"/>
        <v>nepildyti</v>
      </c>
      <c r="Q3492" s="135" t="str">
        <f t="shared" si="76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70"/>
        <v>0</v>
      </c>
      <c r="BH3492" s="54">
        <f t="shared" si="763"/>
        <v>0</v>
      </c>
      <c r="BI3492" s="54">
        <f t="shared" si="758"/>
        <v>0</v>
      </c>
      <c r="BJ3492" s="54">
        <f t="shared" si="771"/>
        <v>0</v>
      </c>
      <c r="BK3492" s="54">
        <f t="shared" si="759"/>
        <v>0</v>
      </c>
      <c r="BL3492" s="54">
        <f t="shared" si="764"/>
        <v>0</v>
      </c>
      <c r="BM3492" s="54">
        <f t="shared" si="765"/>
        <v>0</v>
      </c>
      <c r="BN3492" s="54" t="str">
        <f t="shared" si="766"/>
        <v>ne</v>
      </c>
      <c r="BO3492" s="54" t="str">
        <f t="shared" si="767"/>
        <v>ne</v>
      </c>
      <c r="BP3492" s="54" t="str">
        <f t="shared" si="767"/>
        <v>ne</v>
      </c>
      <c r="BQ3492" s="54" t="str">
        <f t="shared" si="768"/>
        <v>ne</v>
      </c>
      <c r="BR3492" s="54" t="str">
        <f t="shared" si="769"/>
        <v>ne</v>
      </c>
      <c r="BS3492" s="54" t="str">
        <f t="shared" si="760"/>
        <v>ne</v>
      </c>
    </row>
    <row r="3493" spans="2:71" x14ac:dyDescent="0.2">
      <c r="B3493" s="54" t="e">
        <f>VLOOKUP(E3493,'VPS1'!$J$10:$J$29,1,FALSE)</f>
        <v>#N/A</v>
      </c>
      <c r="C3493" s="131" t="str">
        <f t="shared" si="761"/>
        <v/>
      </c>
      <c r="D3493" s="132"/>
      <c r="E3493" s="132"/>
      <c r="F3493" s="55"/>
      <c r="G3493" s="132"/>
      <c r="H3493" s="132"/>
      <c r="I3493" s="132"/>
      <c r="J3493" s="132"/>
      <c r="K3493" s="132"/>
      <c r="L3493" s="133"/>
      <c r="M3493" s="134"/>
      <c r="N3493" s="132"/>
      <c r="O3493" s="132"/>
      <c r="P3493" s="134" t="str">
        <f t="shared" si="762"/>
        <v>nepildyti</v>
      </c>
      <c r="Q3493" s="135" t="str">
        <f t="shared" si="76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70"/>
        <v>0</v>
      </c>
      <c r="BH3493" s="54">
        <f t="shared" si="763"/>
        <v>0</v>
      </c>
      <c r="BI3493" s="54">
        <f t="shared" si="758"/>
        <v>0</v>
      </c>
      <c r="BJ3493" s="54">
        <f t="shared" si="771"/>
        <v>0</v>
      </c>
      <c r="BK3493" s="54">
        <f t="shared" si="759"/>
        <v>0</v>
      </c>
      <c r="BL3493" s="54">
        <f t="shared" si="764"/>
        <v>0</v>
      </c>
      <c r="BM3493" s="54">
        <f t="shared" si="765"/>
        <v>0</v>
      </c>
      <c r="BN3493" s="54" t="str">
        <f t="shared" si="766"/>
        <v>ne</v>
      </c>
      <c r="BO3493" s="54" t="str">
        <f t="shared" si="767"/>
        <v>ne</v>
      </c>
      <c r="BP3493" s="54" t="str">
        <f t="shared" si="767"/>
        <v>ne</v>
      </c>
      <c r="BQ3493" s="54" t="str">
        <f t="shared" si="768"/>
        <v>ne</v>
      </c>
      <c r="BR3493" s="54" t="str">
        <f t="shared" si="769"/>
        <v>ne</v>
      </c>
      <c r="BS3493" s="54" t="str">
        <f t="shared" si="760"/>
        <v>ne</v>
      </c>
    </row>
    <row r="3494" spans="2:71" x14ac:dyDescent="0.2">
      <c r="B3494" s="54" t="e">
        <f>VLOOKUP(E3494,'VPS1'!$J$10:$J$29,1,FALSE)</f>
        <v>#N/A</v>
      </c>
      <c r="C3494" s="131" t="str">
        <f t="shared" si="761"/>
        <v/>
      </c>
      <c r="D3494" s="132"/>
      <c r="E3494" s="132"/>
      <c r="F3494" s="55"/>
      <c r="G3494" s="132"/>
      <c r="H3494" s="132"/>
      <c r="I3494" s="132"/>
      <c r="J3494" s="132"/>
      <c r="K3494" s="132"/>
      <c r="L3494" s="133"/>
      <c r="M3494" s="134"/>
      <c r="N3494" s="132"/>
      <c r="O3494" s="132"/>
      <c r="P3494" s="134" t="str">
        <f t="shared" si="762"/>
        <v>nepildyti</v>
      </c>
      <c r="Q3494" s="135" t="str">
        <f t="shared" si="76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70"/>
        <v>0</v>
      </c>
      <c r="BH3494" s="54">
        <f t="shared" si="763"/>
        <v>0</v>
      </c>
      <c r="BI3494" s="54">
        <f t="shared" si="758"/>
        <v>0</v>
      </c>
      <c r="BJ3494" s="54">
        <f t="shared" si="771"/>
        <v>0</v>
      </c>
      <c r="BK3494" s="54">
        <f t="shared" si="759"/>
        <v>0</v>
      </c>
      <c r="BL3494" s="54">
        <f t="shared" si="764"/>
        <v>0</v>
      </c>
      <c r="BM3494" s="54">
        <f t="shared" si="765"/>
        <v>0</v>
      </c>
      <c r="BN3494" s="54" t="str">
        <f t="shared" si="766"/>
        <v>ne</v>
      </c>
      <c r="BO3494" s="54" t="str">
        <f t="shared" si="767"/>
        <v>ne</v>
      </c>
      <c r="BP3494" s="54" t="str">
        <f t="shared" si="767"/>
        <v>ne</v>
      </c>
      <c r="BQ3494" s="54" t="str">
        <f t="shared" si="768"/>
        <v>ne</v>
      </c>
      <c r="BR3494" s="54" t="str">
        <f t="shared" si="769"/>
        <v>ne</v>
      </c>
      <c r="BS3494" s="54" t="str">
        <f t="shared" si="760"/>
        <v>ne</v>
      </c>
    </row>
    <row r="3495" spans="2:71" x14ac:dyDescent="0.2">
      <c r="B3495" s="54" t="e">
        <f>VLOOKUP(E3495,'VPS1'!$J$10:$J$29,1,FALSE)</f>
        <v>#N/A</v>
      </c>
      <c r="C3495" s="131" t="str">
        <f t="shared" si="761"/>
        <v/>
      </c>
      <c r="D3495" s="132"/>
      <c r="E3495" s="132"/>
      <c r="F3495" s="55"/>
      <c r="G3495" s="132"/>
      <c r="H3495" s="132"/>
      <c r="I3495" s="132"/>
      <c r="J3495" s="132"/>
      <c r="K3495" s="132"/>
      <c r="L3495" s="133"/>
      <c r="M3495" s="134"/>
      <c r="N3495" s="132"/>
      <c r="O3495" s="132"/>
      <c r="P3495" s="134" t="str">
        <f t="shared" si="762"/>
        <v>nepildyti</v>
      </c>
      <c r="Q3495" s="135" t="str">
        <f t="shared" si="76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70"/>
        <v>0</v>
      </c>
      <c r="BH3495" s="54">
        <f t="shared" si="763"/>
        <v>0</v>
      </c>
      <c r="BI3495" s="54">
        <f t="shared" si="758"/>
        <v>0</v>
      </c>
      <c r="BJ3495" s="54">
        <f t="shared" si="771"/>
        <v>0</v>
      </c>
      <c r="BK3495" s="54">
        <f t="shared" si="759"/>
        <v>0</v>
      </c>
      <c r="BL3495" s="54">
        <f t="shared" si="764"/>
        <v>0</v>
      </c>
      <c r="BM3495" s="54">
        <f t="shared" si="765"/>
        <v>0</v>
      </c>
      <c r="BN3495" s="54" t="str">
        <f t="shared" si="766"/>
        <v>ne</v>
      </c>
      <c r="BO3495" s="54" t="str">
        <f t="shared" si="767"/>
        <v>ne</v>
      </c>
      <c r="BP3495" s="54" t="str">
        <f t="shared" si="767"/>
        <v>ne</v>
      </c>
      <c r="BQ3495" s="54" t="str">
        <f t="shared" si="768"/>
        <v>ne</v>
      </c>
      <c r="BR3495" s="54" t="str">
        <f t="shared" si="769"/>
        <v>ne</v>
      </c>
      <c r="BS3495" s="54" t="str">
        <f t="shared" si="760"/>
        <v>ne</v>
      </c>
    </row>
    <row r="3496" spans="2:71" x14ac:dyDescent="0.2">
      <c r="B3496" s="54" t="e">
        <f>VLOOKUP(E3496,'VPS1'!$J$10:$J$29,1,FALSE)</f>
        <v>#N/A</v>
      </c>
      <c r="C3496" s="131" t="str">
        <f t="shared" si="761"/>
        <v/>
      </c>
      <c r="D3496" s="132"/>
      <c r="E3496" s="132"/>
      <c r="F3496" s="55"/>
      <c r="G3496" s="132"/>
      <c r="H3496" s="132"/>
      <c r="I3496" s="132"/>
      <c r="J3496" s="132"/>
      <c r="K3496" s="132"/>
      <c r="L3496" s="133"/>
      <c r="M3496" s="134"/>
      <c r="N3496" s="132"/>
      <c r="O3496" s="132"/>
      <c r="P3496" s="134" t="str">
        <f t="shared" si="762"/>
        <v>nepildyti</v>
      </c>
      <c r="Q3496" s="135" t="str">
        <f t="shared" si="76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70"/>
        <v>0</v>
      </c>
      <c r="BH3496" s="54">
        <f t="shared" si="763"/>
        <v>0</v>
      </c>
      <c r="BI3496" s="54">
        <f t="shared" si="758"/>
        <v>0</v>
      </c>
      <c r="BJ3496" s="54">
        <f t="shared" si="771"/>
        <v>0</v>
      </c>
      <c r="BK3496" s="54">
        <f t="shared" si="759"/>
        <v>0</v>
      </c>
      <c r="BL3496" s="54">
        <f t="shared" si="764"/>
        <v>0</v>
      </c>
      <c r="BM3496" s="54">
        <f t="shared" si="765"/>
        <v>0</v>
      </c>
      <c r="BN3496" s="54" t="str">
        <f t="shared" si="766"/>
        <v>ne</v>
      </c>
      <c r="BO3496" s="54" t="str">
        <f t="shared" si="767"/>
        <v>ne</v>
      </c>
      <c r="BP3496" s="54" t="str">
        <f t="shared" si="767"/>
        <v>ne</v>
      </c>
      <c r="BQ3496" s="54" t="str">
        <f t="shared" si="768"/>
        <v>ne</v>
      </c>
      <c r="BR3496" s="54" t="str">
        <f t="shared" si="769"/>
        <v>ne</v>
      </c>
      <c r="BS3496" s="54" t="str">
        <f t="shared" si="760"/>
        <v>ne</v>
      </c>
    </row>
    <row r="3497" spans="2:71" x14ac:dyDescent="0.2">
      <c r="B3497" s="54" t="e">
        <f>VLOOKUP(E3497,'VPS1'!$J$10:$J$29,1,FALSE)</f>
        <v>#N/A</v>
      </c>
      <c r="C3497" s="131" t="str">
        <f t="shared" si="761"/>
        <v/>
      </c>
      <c r="D3497" s="132"/>
      <c r="E3497" s="132"/>
      <c r="F3497" s="55"/>
      <c r="G3497" s="132"/>
      <c r="H3497" s="132"/>
      <c r="I3497" s="132"/>
      <c r="J3497" s="132"/>
      <c r="K3497" s="132"/>
      <c r="L3497" s="133"/>
      <c r="M3497" s="134"/>
      <c r="N3497" s="132"/>
      <c r="O3497" s="132"/>
      <c r="P3497" s="134" t="str">
        <f t="shared" si="762"/>
        <v>nepildyti</v>
      </c>
      <c r="Q3497" s="135" t="str">
        <f t="shared" si="76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70"/>
        <v>0</v>
      </c>
      <c r="BH3497" s="54">
        <f t="shared" si="763"/>
        <v>0</v>
      </c>
      <c r="BI3497" s="54">
        <f t="shared" si="758"/>
        <v>0</v>
      </c>
      <c r="BJ3497" s="54">
        <f t="shared" si="771"/>
        <v>0</v>
      </c>
      <c r="BK3497" s="54">
        <f t="shared" si="759"/>
        <v>0</v>
      </c>
      <c r="BL3497" s="54">
        <f t="shared" si="764"/>
        <v>0</v>
      </c>
      <c r="BM3497" s="54">
        <f t="shared" si="765"/>
        <v>0</v>
      </c>
      <c r="BN3497" s="54" t="str">
        <f t="shared" si="766"/>
        <v>ne</v>
      </c>
      <c r="BO3497" s="54" t="str">
        <f t="shared" si="767"/>
        <v>ne</v>
      </c>
      <c r="BP3497" s="54" t="str">
        <f t="shared" si="767"/>
        <v>ne</v>
      </c>
      <c r="BQ3497" s="54" t="str">
        <f t="shared" si="768"/>
        <v>ne</v>
      </c>
      <c r="BR3497" s="54" t="str">
        <f t="shared" si="769"/>
        <v>ne</v>
      </c>
      <c r="BS3497" s="54" t="str">
        <f t="shared" si="760"/>
        <v>ne</v>
      </c>
    </row>
    <row r="3498" spans="2:71" x14ac:dyDescent="0.2">
      <c r="B3498" s="54" t="e">
        <f>VLOOKUP(E3498,'VPS1'!$J$10:$J$29,1,FALSE)</f>
        <v>#N/A</v>
      </c>
      <c r="C3498" s="131" t="str">
        <f t="shared" si="761"/>
        <v/>
      </c>
      <c r="D3498" s="132"/>
      <c r="E3498" s="132"/>
      <c r="F3498" s="55"/>
      <c r="G3498" s="132"/>
      <c r="H3498" s="132"/>
      <c r="I3498" s="132"/>
      <c r="J3498" s="132"/>
      <c r="K3498" s="132"/>
      <c r="L3498" s="133"/>
      <c r="M3498" s="134"/>
      <c r="N3498" s="132"/>
      <c r="O3498" s="132"/>
      <c r="P3498" s="134" t="str">
        <f t="shared" si="762"/>
        <v>nepildyti</v>
      </c>
      <c r="Q3498" s="135" t="str">
        <f t="shared" si="76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70"/>
        <v>0</v>
      </c>
      <c r="BH3498" s="54">
        <f t="shared" si="763"/>
        <v>0</v>
      </c>
      <c r="BI3498" s="54">
        <f t="shared" si="758"/>
        <v>0</v>
      </c>
      <c r="BJ3498" s="54">
        <f t="shared" si="771"/>
        <v>0</v>
      </c>
      <c r="BK3498" s="54">
        <f t="shared" si="759"/>
        <v>0</v>
      </c>
      <c r="BL3498" s="54">
        <f t="shared" si="764"/>
        <v>0</v>
      </c>
      <c r="BM3498" s="54">
        <f t="shared" si="765"/>
        <v>0</v>
      </c>
      <c r="BN3498" s="54" t="str">
        <f t="shared" si="766"/>
        <v>ne</v>
      </c>
      <c r="BO3498" s="54" t="str">
        <f t="shared" si="767"/>
        <v>ne</v>
      </c>
      <c r="BP3498" s="54" t="str">
        <f t="shared" si="767"/>
        <v>ne</v>
      </c>
      <c r="BQ3498" s="54" t="str">
        <f t="shared" si="768"/>
        <v>ne</v>
      </c>
      <c r="BR3498" s="54" t="str">
        <f t="shared" si="769"/>
        <v>ne</v>
      </c>
      <c r="BS3498" s="54" t="str">
        <f t="shared" si="760"/>
        <v>ne</v>
      </c>
    </row>
    <row r="3499" spans="2:71" x14ac:dyDescent="0.2">
      <c r="B3499" s="54" t="e">
        <f>VLOOKUP(E3499,'VPS1'!$J$10:$J$29,1,FALSE)</f>
        <v>#N/A</v>
      </c>
      <c r="C3499" s="131" t="str">
        <f t="shared" si="761"/>
        <v/>
      </c>
      <c r="D3499" s="132"/>
      <c r="E3499" s="132"/>
      <c r="F3499" s="55"/>
      <c r="G3499" s="132"/>
      <c r="H3499" s="132"/>
      <c r="I3499" s="132"/>
      <c r="J3499" s="132"/>
      <c r="K3499" s="132"/>
      <c r="L3499" s="133"/>
      <c r="M3499" s="134"/>
      <c r="N3499" s="132"/>
      <c r="O3499" s="132"/>
      <c r="P3499" s="134" t="str">
        <f t="shared" si="762"/>
        <v>nepildyti</v>
      </c>
      <c r="Q3499" s="135" t="str">
        <f t="shared" si="76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70"/>
        <v>0</v>
      </c>
      <c r="BH3499" s="54">
        <f t="shared" si="763"/>
        <v>0</v>
      </c>
      <c r="BI3499" s="54">
        <f t="shared" si="758"/>
        <v>0</v>
      </c>
      <c r="BJ3499" s="54">
        <f t="shared" si="771"/>
        <v>0</v>
      </c>
      <c r="BK3499" s="54">
        <f t="shared" si="759"/>
        <v>0</v>
      </c>
      <c r="BL3499" s="54">
        <f t="shared" si="764"/>
        <v>0</v>
      </c>
      <c r="BM3499" s="54">
        <f t="shared" si="765"/>
        <v>0</v>
      </c>
      <c r="BN3499" s="54" t="str">
        <f t="shared" si="766"/>
        <v>ne</v>
      </c>
      <c r="BO3499" s="54" t="str">
        <f t="shared" si="767"/>
        <v>ne</v>
      </c>
      <c r="BP3499" s="54" t="str">
        <f t="shared" si="767"/>
        <v>ne</v>
      </c>
      <c r="BQ3499" s="54" t="str">
        <f t="shared" si="768"/>
        <v>ne</v>
      </c>
      <c r="BR3499" s="54" t="str">
        <f t="shared" si="769"/>
        <v>ne</v>
      </c>
      <c r="BS3499" s="54" t="str">
        <f t="shared" si="760"/>
        <v>ne</v>
      </c>
    </row>
    <row r="3500" spans="2:71" x14ac:dyDescent="0.2">
      <c r="B3500" s="54" t="e">
        <f>VLOOKUP(E3500,'VPS1'!$J$10:$J$29,1,FALSE)</f>
        <v>#N/A</v>
      </c>
      <c r="C3500" s="131" t="str">
        <f t="shared" si="761"/>
        <v/>
      </c>
      <c r="D3500" s="132"/>
      <c r="E3500" s="132"/>
      <c r="F3500" s="55"/>
      <c r="G3500" s="132"/>
      <c r="H3500" s="132"/>
      <c r="I3500" s="132"/>
      <c r="J3500" s="132"/>
      <c r="K3500" s="132"/>
      <c r="L3500" s="133"/>
      <c r="M3500" s="134"/>
      <c r="N3500" s="132"/>
      <c r="O3500" s="132"/>
      <c r="P3500" s="134" t="str">
        <f t="shared" si="762"/>
        <v>nepildyti</v>
      </c>
      <c r="Q3500" s="135" t="str">
        <f t="shared" si="76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70"/>
        <v>0</v>
      </c>
      <c r="BH3500" s="54">
        <f t="shared" si="763"/>
        <v>0</v>
      </c>
      <c r="BI3500" s="54">
        <f t="shared" si="758"/>
        <v>0</v>
      </c>
      <c r="BJ3500" s="54">
        <f t="shared" si="771"/>
        <v>0</v>
      </c>
      <c r="BK3500" s="54">
        <f t="shared" si="759"/>
        <v>0</v>
      </c>
      <c r="BL3500" s="54">
        <f t="shared" si="764"/>
        <v>0</v>
      </c>
      <c r="BM3500" s="54">
        <f t="shared" si="765"/>
        <v>0</v>
      </c>
      <c r="BN3500" s="54" t="str">
        <f t="shared" si="766"/>
        <v>ne</v>
      </c>
      <c r="BO3500" s="54" t="str">
        <f t="shared" si="767"/>
        <v>ne</v>
      </c>
      <c r="BP3500" s="54" t="str">
        <f t="shared" si="767"/>
        <v>ne</v>
      </c>
      <c r="BQ3500" s="54" t="str">
        <f t="shared" si="768"/>
        <v>ne</v>
      </c>
      <c r="BR3500" s="54" t="str">
        <f t="shared" si="769"/>
        <v>ne</v>
      </c>
      <c r="BS3500" s="54" t="str">
        <f t="shared" si="760"/>
        <v>ne</v>
      </c>
    </row>
    <row r="3501" spans="2:71" x14ac:dyDescent="0.2">
      <c r="B3501" s="54" t="e">
        <f>VLOOKUP(E3501,'VPS1'!$J$10:$J$29,1,FALSE)</f>
        <v>#N/A</v>
      </c>
      <c r="C3501" s="131" t="str">
        <f t="shared" si="761"/>
        <v/>
      </c>
      <c r="D3501" s="132"/>
      <c r="E3501" s="132"/>
      <c r="F3501" s="55"/>
      <c r="G3501" s="132"/>
      <c r="H3501" s="132"/>
      <c r="I3501" s="132"/>
      <c r="J3501" s="132"/>
      <c r="K3501" s="132"/>
      <c r="L3501" s="133"/>
      <c r="M3501" s="134"/>
      <c r="N3501" s="132"/>
      <c r="O3501" s="132"/>
      <c r="P3501" s="134" t="str">
        <f t="shared" si="762"/>
        <v>nepildyti</v>
      </c>
      <c r="Q3501" s="135" t="str">
        <f t="shared" si="76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70"/>
        <v>0</v>
      </c>
      <c r="BH3501" s="54">
        <f t="shared" si="763"/>
        <v>0</v>
      </c>
      <c r="BI3501" s="54">
        <f t="shared" si="758"/>
        <v>0</v>
      </c>
      <c r="BJ3501" s="54">
        <f t="shared" si="771"/>
        <v>0</v>
      </c>
      <c r="BK3501" s="54">
        <f t="shared" si="759"/>
        <v>0</v>
      </c>
      <c r="BL3501" s="54">
        <f t="shared" si="764"/>
        <v>0</v>
      </c>
      <c r="BM3501" s="54">
        <f t="shared" si="765"/>
        <v>0</v>
      </c>
      <c r="BN3501" s="54" t="str">
        <f t="shared" si="766"/>
        <v>ne</v>
      </c>
      <c r="BO3501" s="54" t="str">
        <f t="shared" si="767"/>
        <v>ne</v>
      </c>
      <c r="BP3501" s="54" t="str">
        <f t="shared" si="767"/>
        <v>ne</v>
      </c>
      <c r="BQ3501" s="54" t="str">
        <f t="shared" si="768"/>
        <v>ne</v>
      </c>
      <c r="BR3501" s="54" t="str">
        <f t="shared" si="769"/>
        <v>ne</v>
      </c>
      <c r="BS3501" s="54" t="str">
        <f t="shared" si="760"/>
        <v>ne</v>
      </c>
    </row>
    <row r="3502" spans="2:71" x14ac:dyDescent="0.2">
      <c r="B3502" s="54" t="e">
        <f>VLOOKUP(E3502,'VPS1'!$J$10:$J$29,1,FALSE)</f>
        <v>#N/A</v>
      </c>
      <c r="C3502" s="131" t="str">
        <f t="shared" si="761"/>
        <v/>
      </c>
      <c r="D3502" s="132"/>
      <c r="E3502" s="132"/>
      <c r="F3502" s="55"/>
      <c r="G3502" s="132"/>
      <c r="H3502" s="132"/>
      <c r="I3502" s="132"/>
      <c r="J3502" s="132"/>
      <c r="K3502" s="132"/>
      <c r="L3502" s="133"/>
      <c r="M3502" s="134"/>
      <c r="N3502" s="132"/>
      <c r="O3502" s="132"/>
      <c r="P3502" s="134" t="str">
        <f t="shared" si="762"/>
        <v>nepildyti</v>
      </c>
      <c r="Q3502" s="135" t="str">
        <f t="shared" si="76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70"/>
        <v>0</v>
      </c>
      <c r="BH3502" s="54">
        <f t="shared" si="763"/>
        <v>0</v>
      </c>
      <c r="BI3502" s="54">
        <f t="shared" si="758"/>
        <v>0</v>
      </c>
      <c r="BJ3502" s="54">
        <f t="shared" si="771"/>
        <v>0</v>
      </c>
      <c r="BK3502" s="54">
        <f t="shared" si="759"/>
        <v>0</v>
      </c>
      <c r="BL3502" s="54">
        <f t="shared" si="764"/>
        <v>0</v>
      </c>
      <c r="BM3502" s="54">
        <f t="shared" si="765"/>
        <v>0</v>
      </c>
      <c r="BN3502" s="54" t="str">
        <f t="shared" si="766"/>
        <v>ne</v>
      </c>
      <c r="BO3502" s="54" t="str">
        <f t="shared" si="767"/>
        <v>ne</v>
      </c>
      <c r="BP3502" s="54" t="str">
        <f t="shared" si="767"/>
        <v>ne</v>
      </c>
      <c r="BQ3502" s="54" t="str">
        <f t="shared" si="768"/>
        <v>ne</v>
      </c>
      <c r="BR3502" s="54" t="str">
        <f t="shared" si="769"/>
        <v>ne</v>
      </c>
      <c r="BS3502" s="54" t="str">
        <f t="shared" si="760"/>
        <v>ne</v>
      </c>
    </row>
    <row r="3503" spans="2:71" x14ac:dyDescent="0.2">
      <c r="B3503" s="54" t="e">
        <f>VLOOKUP(E3503,'VPS1'!$J$10:$J$29,1,FALSE)</f>
        <v>#N/A</v>
      </c>
      <c r="C3503" s="131" t="str">
        <f t="shared" si="761"/>
        <v/>
      </c>
      <c r="D3503" s="132"/>
      <c r="E3503" s="132"/>
      <c r="F3503" s="55"/>
      <c r="G3503" s="132"/>
      <c r="H3503" s="132"/>
      <c r="I3503" s="132"/>
      <c r="J3503" s="132"/>
      <c r="K3503" s="132"/>
      <c r="L3503" s="133"/>
      <c r="M3503" s="134"/>
      <c r="N3503" s="132"/>
      <c r="O3503" s="132"/>
      <c r="P3503" s="134" t="str">
        <f t="shared" si="762"/>
        <v>nepildyti</v>
      </c>
      <c r="Q3503" s="135" t="str">
        <f t="shared" si="76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70"/>
        <v>0</v>
      </c>
      <c r="BH3503" s="54">
        <f t="shared" si="763"/>
        <v>0</v>
      </c>
      <c r="BI3503" s="54">
        <f t="shared" si="758"/>
        <v>0</v>
      </c>
      <c r="BJ3503" s="54">
        <f t="shared" si="771"/>
        <v>0</v>
      </c>
      <c r="BK3503" s="54">
        <f t="shared" si="759"/>
        <v>0</v>
      </c>
      <c r="BL3503" s="54">
        <f t="shared" si="764"/>
        <v>0</v>
      </c>
      <c r="BM3503" s="54">
        <f t="shared" si="765"/>
        <v>0</v>
      </c>
      <c r="BN3503" s="54" t="str">
        <f t="shared" si="766"/>
        <v>ne</v>
      </c>
      <c r="BO3503" s="54" t="str">
        <f t="shared" si="767"/>
        <v>ne</v>
      </c>
      <c r="BP3503" s="54" t="str">
        <f t="shared" si="767"/>
        <v>ne</v>
      </c>
      <c r="BQ3503" s="54" t="str">
        <f t="shared" si="768"/>
        <v>ne</v>
      </c>
      <c r="BR3503" s="54" t="str">
        <f t="shared" si="769"/>
        <v>ne</v>
      </c>
      <c r="BS3503" s="54" t="str">
        <f t="shared" si="760"/>
        <v>ne</v>
      </c>
    </row>
    <row r="3504" spans="2:71" x14ac:dyDescent="0.2">
      <c r="B3504" s="54" t="e">
        <f>VLOOKUP(E3504,'VPS1'!$J$10:$J$29,1,FALSE)</f>
        <v>#N/A</v>
      </c>
      <c r="C3504" s="131" t="str">
        <f t="shared" si="761"/>
        <v/>
      </c>
      <c r="D3504" s="132"/>
      <c r="E3504" s="132"/>
      <c r="F3504" s="55"/>
      <c r="G3504" s="132"/>
      <c r="H3504" s="132"/>
      <c r="I3504" s="132"/>
      <c r="J3504" s="132"/>
      <c r="K3504" s="132"/>
      <c r="L3504" s="133"/>
      <c r="M3504" s="134"/>
      <c r="N3504" s="132"/>
      <c r="O3504" s="132"/>
      <c r="P3504" s="134" t="str">
        <f t="shared" si="762"/>
        <v>nepildyti</v>
      </c>
      <c r="Q3504" s="135" t="str">
        <f t="shared" si="76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70"/>
        <v>0</v>
      </c>
      <c r="BH3504" s="54">
        <f t="shared" si="763"/>
        <v>0</v>
      </c>
      <c r="BI3504" s="54">
        <f t="shared" si="758"/>
        <v>0</v>
      </c>
      <c r="BJ3504" s="54">
        <f t="shared" si="771"/>
        <v>0</v>
      </c>
      <c r="BK3504" s="54">
        <f t="shared" si="759"/>
        <v>0</v>
      </c>
      <c r="BL3504" s="54">
        <f t="shared" si="764"/>
        <v>0</v>
      </c>
      <c r="BM3504" s="54">
        <f t="shared" si="765"/>
        <v>0</v>
      </c>
      <c r="BN3504" s="54" t="str">
        <f t="shared" si="766"/>
        <v>ne</v>
      </c>
      <c r="BO3504" s="54" t="str">
        <f t="shared" si="767"/>
        <v>ne</v>
      </c>
      <c r="BP3504" s="54" t="str">
        <f t="shared" si="767"/>
        <v>ne</v>
      </c>
      <c r="BQ3504" s="54" t="str">
        <f t="shared" si="768"/>
        <v>ne</v>
      </c>
      <c r="BR3504" s="54" t="str">
        <f t="shared" si="769"/>
        <v>ne</v>
      </c>
      <c r="BS3504" s="54" t="str">
        <f t="shared" si="760"/>
        <v>ne</v>
      </c>
    </row>
    <row r="3505" spans="2:71" x14ac:dyDescent="0.2">
      <c r="B3505" s="54" t="e">
        <f>VLOOKUP(E3505,'VPS1'!$J$10:$J$29,1,FALSE)</f>
        <v>#N/A</v>
      </c>
      <c r="C3505" s="131" t="str">
        <f t="shared" si="761"/>
        <v/>
      </c>
      <c r="D3505" s="132"/>
      <c r="E3505" s="132"/>
      <c r="F3505" s="55"/>
      <c r="G3505" s="132"/>
      <c r="H3505" s="132"/>
      <c r="I3505" s="132"/>
      <c r="J3505" s="132"/>
      <c r="K3505" s="132"/>
      <c r="L3505" s="133"/>
      <c r="M3505" s="134"/>
      <c r="N3505" s="132"/>
      <c r="O3505" s="132"/>
      <c r="P3505" s="134" t="str">
        <f t="shared" si="762"/>
        <v>nepildyti</v>
      </c>
      <c r="Q3505" s="135" t="str">
        <f t="shared" si="76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70"/>
        <v>0</v>
      </c>
      <c r="BH3505" s="54">
        <f t="shared" si="763"/>
        <v>0</v>
      </c>
      <c r="BI3505" s="54">
        <f t="shared" si="758"/>
        <v>0</v>
      </c>
      <c r="BJ3505" s="54">
        <f t="shared" si="771"/>
        <v>0</v>
      </c>
      <c r="BK3505" s="54">
        <f t="shared" si="759"/>
        <v>0</v>
      </c>
      <c r="BL3505" s="54">
        <f t="shared" si="764"/>
        <v>0</v>
      </c>
      <c r="BM3505" s="54">
        <f t="shared" si="765"/>
        <v>0</v>
      </c>
      <c r="BN3505" s="54" t="str">
        <f t="shared" si="766"/>
        <v>ne</v>
      </c>
      <c r="BO3505" s="54" t="str">
        <f t="shared" si="767"/>
        <v>ne</v>
      </c>
      <c r="BP3505" s="54" t="str">
        <f t="shared" si="767"/>
        <v>ne</v>
      </c>
      <c r="BQ3505" s="54" t="str">
        <f t="shared" si="768"/>
        <v>ne</v>
      </c>
      <c r="BR3505" s="54" t="str">
        <f t="shared" si="769"/>
        <v>ne</v>
      </c>
      <c r="BS3505" s="54" t="str">
        <f t="shared" si="760"/>
        <v>ne</v>
      </c>
    </row>
    <row r="3506" spans="2:71" x14ac:dyDescent="0.2">
      <c r="B3506" s="54" t="e">
        <f>VLOOKUP(E3506,'VPS1'!$J$10:$J$29,1,FALSE)</f>
        <v>#N/A</v>
      </c>
      <c r="C3506" s="131" t="str">
        <f t="shared" si="761"/>
        <v/>
      </c>
      <c r="D3506" s="132"/>
      <c r="E3506" s="132"/>
      <c r="F3506" s="55"/>
      <c r="G3506" s="132"/>
      <c r="H3506" s="132"/>
      <c r="I3506" s="132"/>
      <c r="J3506" s="132"/>
      <c r="K3506" s="132"/>
      <c r="L3506" s="133"/>
      <c r="M3506" s="134"/>
      <c r="N3506" s="132"/>
      <c r="O3506" s="132"/>
      <c r="P3506" s="134" t="str">
        <f t="shared" si="762"/>
        <v>nepildyti</v>
      </c>
      <c r="Q3506" s="135" t="str">
        <f t="shared" si="76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70"/>
        <v>0</v>
      </c>
      <c r="BH3506" s="54">
        <f t="shared" si="763"/>
        <v>0</v>
      </c>
      <c r="BI3506" s="54">
        <f t="shared" si="758"/>
        <v>0</v>
      </c>
      <c r="BJ3506" s="54">
        <f t="shared" si="771"/>
        <v>0</v>
      </c>
      <c r="BK3506" s="54">
        <f t="shared" si="759"/>
        <v>0</v>
      </c>
      <c r="BL3506" s="54">
        <f t="shared" si="764"/>
        <v>0</v>
      </c>
      <c r="BM3506" s="54">
        <f t="shared" si="765"/>
        <v>0</v>
      </c>
      <c r="BN3506" s="54" t="str">
        <f t="shared" si="766"/>
        <v>ne</v>
      </c>
      <c r="BO3506" s="54" t="str">
        <f t="shared" si="767"/>
        <v>ne</v>
      </c>
      <c r="BP3506" s="54" t="str">
        <f t="shared" si="767"/>
        <v>ne</v>
      </c>
      <c r="BQ3506" s="54" t="str">
        <f t="shared" si="768"/>
        <v>ne</v>
      </c>
      <c r="BR3506" s="54" t="str">
        <f t="shared" si="769"/>
        <v>ne</v>
      </c>
      <c r="BS3506" s="54" t="str">
        <f t="shared" si="760"/>
        <v>ne</v>
      </c>
    </row>
    <row r="3507" spans="2:71" x14ac:dyDescent="0.2">
      <c r="B3507" s="54" t="e">
        <f>VLOOKUP(E3507,'VPS1'!$J$10:$J$29,1,FALSE)</f>
        <v>#N/A</v>
      </c>
      <c r="C3507" s="131" t="str">
        <f t="shared" si="761"/>
        <v/>
      </c>
      <c r="D3507" s="132"/>
      <c r="E3507" s="132"/>
      <c r="F3507" s="55"/>
      <c r="G3507" s="132"/>
      <c r="H3507" s="132"/>
      <c r="I3507" s="132"/>
      <c r="J3507" s="132"/>
      <c r="K3507" s="132"/>
      <c r="L3507" s="133"/>
      <c r="M3507" s="134"/>
      <c r="N3507" s="132"/>
      <c r="O3507" s="132"/>
      <c r="P3507" s="134" t="str">
        <f t="shared" si="762"/>
        <v>nepildyti</v>
      </c>
      <c r="Q3507" s="135" t="str">
        <f t="shared" si="76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70"/>
        <v>0</v>
      </c>
      <c r="BH3507" s="54">
        <f t="shared" si="763"/>
        <v>0</v>
      </c>
      <c r="BI3507" s="54">
        <f t="shared" si="758"/>
        <v>0</v>
      </c>
      <c r="BJ3507" s="54">
        <f t="shared" si="771"/>
        <v>0</v>
      </c>
      <c r="BK3507" s="54">
        <f t="shared" si="759"/>
        <v>0</v>
      </c>
      <c r="BL3507" s="54">
        <f t="shared" si="764"/>
        <v>0</v>
      </c>
      <c r="BM3507" s="54">
        <f t="shared" si="765"/>
        <v>0</v>
      </c>
      <c r="BN3507" s="54" t="str">
        <f t="shared" si="766"/>
        <v>ne</v>
      </c>
      <c r="BO3507" s="54" t="str">
        <f t="shared" si="767"/>
        <v>ne</v>
      </c>
      <c r="BP3507" s="54" t="str">
        <f t="shared" si="767"/>
        <v>ne</v>
      </c>
      <c r="BQ3507" s="54" t="str">
        <f t="shared" si="768"/>
        <v>ne</v>
      </c>
      <c r="BR3507" s="54" t="str">
        <f t="shared" si="769"/>
        <v>ne</v>
      </c>
      <c r="BS3507" s="54" t="str">
        <f t="shared" si="760"/>
        <v>ne</v>
      </c>
    </row>
    <row r="3508" spans="2:71" x14ac:dyDescent="0.2">
      <c r="B3508" s="54" t="e">
        <f>VLOOKUP(E3508,'VPS1'!$J$10:$J$29,1,FALSE)</f>
        <v>#N/A</v>
      </c>
      <c r="C3508" s="131" t="str">
        <f t="shared" si="761"/>
        <v/>
      </c>
      <c r="D3508" s="132"/>
      <c r="E3508" s="132"/>
      <c r="F3508" s="55"/>
      <c r="G3508" s="132"/>
      <c r="H3508" s="132"/>
      <c r="I3508" s="132"/>
      <c r="J3508" s="132"/>
      <c r="K3508" s="132"/>
      <c r="L3508" s="133"/>
      <c r="M3508" s="134"/>
      <c r="N3508" s="132"/>
      <c r="O3508" s="132"/>
      <c r="P3508" s="134" t="str">
        <f t="shared" si="762"/>
        <v>nepildyti</v>
      </c>
      <c r="Q3508" s="135" t="str">
        <f t="shared" si="76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70"/>
        <v>0</v>
      </c>
      <c r="BH3508" s="54">
        <f t="shared" si="763"/>
        <v>0</v>
      </c>
      <c r="BI3508" s="54">
        <f t="shared" si="758"/>
        <v>0</v>
      </c>
      <c r="BJ3508" s="54">
        <f t="shared" si="771"/>
        <v>0</v>
      </c>
      <c r="BK3508" s="54">
        <f t="shared" si="759"/>
        <v>0</v>
      </c>
      <c r="BL3508" s="54">
        <f t="shared" si="764"/>
        <v>0</v>
      </c>
      <c r="BM3508" s="54">
        <f t="shared" si="765"/>
        <v>0</v>
      </c>
      <c r="BN3508" s="54" t="str">
        <f t="shared" si="766"/>
        <v>ne</v>
      </c>
      <c r="BO3508" s="54" t="str">
        <f t="shared" si="767"/>
        <v>ne</v>
      </c>
      <c r="BP3508" s="54" t="str">
        <f t="shared" si="767"/>
        <v>ne</v>
      </c>
      <c r="BQ3508" s="54" t="str">
        <f t="shared" si="768"/>
        <v>ne</v>
      </c>
      <c r="BR3508" s="54" t="str">
        <f t="shared" si="769"/>
        <v>ne</v>
      </c>
      <c r="BS3508" s="54" t="str">
        <f t="shared" si="760"/>
        <v>ne</v>
      </c>
    </row>
    <row r="3509" spans="2:71" x14ac:dyDescent="0.2">
      <c r="B3509" s="54" t="e">
        <f>VLOOKUP(E3509,'VPS1'!$J$10:$J$29,1,FALSE)</f>
        <v>#N/A</v>
      </c>
      <c r="C3509" s="131" t="str">
        <f t="shared" si="761"/>
        <v/>
      </c>
      <c r="D3509" s="132"/>
      <c r="E3509" s="132"/>
      <c r="F3509" s="55"/>
      <c r="G3509" s="132"/>
      <c r="H3509" s="132"/>
      <c r="I3509" s="132"/>
      <c r="J3509" s="132"/>
      <c r="K3509" s="132"/>
      <c r="L3509" s="133"/>
      <c r="M3509" s="134"/>
      <c r="N3509" s="132"/>
      <c r="O3509" s="132"/>
      <c r="P3509" s="134" t="str">
        <f t="shared" si="762"/>
        <v>nepildyti</v>
      </c>
      <c r="Q3509" s="135" t="str">
        <f t="shared" si="76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70"/>
        <v>0</v>
      </c>
      <c r="BH3509" s="54">
        <f t="shared" si="763"/>
        <v>0</v>
      </c>
      <c r="BI3509" s="54">
        <f t="shared" si="758"/>
        <v>0</v>
      </c>
      <c r="BJ3509" s="54">
        <f t="shared" si="771"/>
        <v>0</v>
      </c>
      <c r="BK3509" s="54">
        <f t="shared" si="759"/>
        <v>0</v>
      </c>
      <c r="BL3509" s="54">
        <f t="shared" si="764"/>
        <v>0</v>
      </c>
      <c r="BM3509" s="54">
        <f t="shared" si="765"/>
        <v>0</v>
      </c>
      <c r="BN3509" s="54" t="str">
        <f t="shared" si="766"/>
        <v>ne</v>
      </c>
      <c r="BO3509" s="54" t="str">
        <f t="shared" si="767"/>
        <v>ne</v>
      </c>
      <c r="BP3509" s="54" t="str">
        <f t="shared" si="767"/>
        <v>ne</v>
      </c>
      <c r="BQ3509" s="54" t="str">
        <f t="shared" si="768"/>
        <v>ne</v>
      </c>
      <c r="BR3509" s="54" t="str">
        <f t="shared" si="769"/>
        <v>ne</v>
      </c>
      <c r="BS3509" s="54" t="str">
        <f t="shared" si="760"/>
        <v>ne</v>
      </c>
    </row>
    <row r="3510" spans="2:71" x14ac:dyDescent="0.2">
      <c r="B3510" s="54" t="e">
        <f>VLOOKUP(E3510,'VPS1'!$J$10:$J$29,1,FALSE)</f>
        <v>#N/A</v>
      </c>
      <c r="C3510" s="131" t="str">
        <f t="shared" si="761"/>
        <v/>
      </c>
      <c r="D3510" s="132"/>
      <c r="E3510" s="132"/>
      <c r="F3510" s="55"/>
      <c r="G3510" s="132"/>
      <c r="H3510" s="132"/>
      <c r="I3510" s="132"/>
      <c r="J3510" s="132"/>
      <c r="K3510" s="132"/>
      <c r="L3510" s="133"/>
      <c r="M3510" s="134"/>
      <c r="N3510" s="132"/>
      <c r="O3510" s="132"/>
      <c r="P3510" s="134" t="str">
        <f t="shared" si="762"/>
        <v>nepildyti</v>
      </c>
      <c r="Q3510" s="135" t="str">
        <f t="shared" si="76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70"/>
        <v>0</v>
      </c>
      <c r="BH3510" s="54">
        <f t="shared" si="763"/>
        <v>0</v>
      </c>
      <c r="BI3510" s="54">
        <f t="shared" si="758"/>
        <v>0</v>
      </c>
      <c r="BJ3510" s="54">
        <f t="shared" si="771"/>
        <v>0</v>
      </c>
      <c r="BK3510" s="54">
        <f t="shared" si="759"/>
        <v>0</v>
      </c>
      <c r="BL3510" s="54">
        <f t="shared" si="764"/>
        <v>0</v>
      </c>
      <c r="BM3510" s="54">
        <f t="shared" si="765"/>
        <v>0</v>
      </c>
      <c r="BN3510" s="54" t="str">
        <f t="shared" si="766"/>
        <v>ne</v>
      </c>
      <c r="BO3510" s="54" t="str">
        <f t="shared" si="767"/>
        <v>ne</v>
      </c>
      <c r="BP3510" s="54" t="str">
        <f t="shared" si="767"/>
        <v>ne</v>
      </c>
      <c r="BQ3510" s="54" t="str">
        <f t="shared" si="768"/>
        <v>ne</v>
      </c>
      <c r="BR3510" s="54" t="str">
        <f t="shared" si="769"/>
        <v>ne</v>
      </c>
      <c r="BS3510" s="54" t="str">
        <f t="shared" si="760"/>
        <v>ne</v>
      </c>
    </row>
    <row r="3511" spans="2:71" x14ac:dyDescent="0.2">
      <c r="B3511" s="54" t="e">
        <f>VLOOKUP(E3511,'VPS1'!$J$10:$J$29,1,FALSE)</f>
        <v>#N/A</v>
      </c>
      <c r="C3511" s="131" t="str">
        <f t="shared" si="761"/>
        <v/>
      </c>
      <c r="D3511" s="132"/>
      <c r="E3511" s="132"/>
      <c r="F3511" s="55"/>
      <c r="G3511" s="132"/>
      <c r="H3511" s="132"/>
      <c r="I3511" s="132"/>
      <c r="J3511" s="132"/>
      <c r="K3511" s="132"/>
      <c r="L3511" s="133"/>
      <c r="M3511" s="134"/>
      <c r="N3511" s="132"/>
      <c r="O3511" s="132"/>
      <c r="P3511" s="134" t="str">
        <f t="shared" si="762"/>
        <v>nepildyti</v>
      </c>
      <c r="Q3511" s="135" t="str">
        <f t="shared" si="76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70"/>
        <v>0</v>
      </c>
      <c r="BH3511" s="54">
        <f t="shared" si="763"/>
        <v>0</v>
      </c>
      <c r="BI3511" s="54">
        <f t="shared" si="758"/>
        <v>0</v>
      </c>
      <c r="BJ3511" s="54">
        <f t="shared" si="771"/>
        <v>0</v>
      </c>
      <c r="BK3511" s="54">
        <f t="shared" si="759"/>
        <v>0</v>
      </c>
      <c r="BL3511" s="54">
        <f t="shared" si="764"/>
        <v>0</v>
      </c>
      <c r="BM3511" s="54">
        <f t="shared" si="765"/>
        <v>0</v>
      </c>
      <c r="BN3511" s="54" t="str">
        <f t="shared" si="766"/>
        <v>ne</v>
      </c>
      <c r="BO3511" s="54" t="str">
        <f t="shared" si="767"/>
        <v>ne</v>
      </c>
      <c r="BP3511" s="54" t="str">
        <f t="shared" si="767"/>
        <v>ne</v>
      </c>
      <c r="BQ3511" s="54" t="str">
        <f t="shared" si="768"/>
        <v>ne</v>
      </c>
      <c r="BR3511" s="54" t="str">
        <f t="shared" si="769"/>
        <v>ne</v>
      </c>
      <c r="BS3511" s="54" t="str">
        <f t="shared" si="760"/>
        <v>ne</v>
      </c>
    </row>
    <row r="3512" spans="2:71" x14ac:dyDescent="0.2">
      <c r="B3512" s="54" t="e">
        <f>VLOOKUP(E3512,'VPS1'!$J$10:$J$29,1,FALSE)</f>
        <v>#N/A</v>
      </c>
      <c r="C3512" s="131" t="str">
        <f t="shared" si="761"/>
        <v/>
      </c>
      <c r="D3512" s="132"/>
      <c r="E3512" s="132"/>
      <c r="F3512" s="55"/>
      <c r="G3512" s="132"/>
      <c r="H3512" s="132"/>
      <c r="I3512" s="132"/>
      <c r="J3512" s="132"/>
      <c r="K3512" s="132"/>
      <c r="L3512" s="133"/>
      <c r="M3512" s="134"/>
      <c r="N3512" s="132"/>
      <c r="O3512" s="132"/>
      <c r="P3512" s="134" t="str">
        <f t="shared" si="762"/>
        <v>nepildyti</v>
      </c>
      <c r="Q3512" s="135" t="str">
        <f t="shared" si="76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70"/>
        <v>0</v>
      </c>
      <c r="BH3512" s="54">
        <f t="shared" si="763"/>
        <v>0</v>
      </c>
      <c r="BI3512" s="54">
        <f t="shared" si="758"/>
        <v>0</v>
      </c>
      <c r="BJ3512" s="54">
        <f t="shared" si="771"/>
        <v>0</v>
      </c>
      <c r="BK3512" s="54">
        <f t="shared" si="759"/>
        <v>0</v>
      </c>
      <c r="BL3512" s="54">
        <f t="shared" si="764"/>
        <v>0</v>
      </c>
      <c r="BM3512" s="54">
        <f t="shared" si="765"/>
        <v>0</v>
      </c>
      <c r="BN3512" s="54" t="str">
        <f t="shared" si="766"/>
        <v>ne</v>
      </c>
      <c r="BO3512" s="54" t="str">
        <f t="shared" si="767"/>
        <v>ne</v>
      </c>
      <c r="BP3512" s="54" t="str">
        <f t="shared" si="767"/>
        <v>ne</v>
      </c>
      <c r="BQ3512" s="54" t="str">
        <f t="shared" si="768"/>
        <v>ne</v>
      </c>
      <c r="BR3512" s="54" t="str">
        <f t="shared" si="769"/>
        <v>ne</v>
      </c>
      <c r="BS3512" s="54" t="str">
        <f t="shared" si="760"/>
        <v>ne</v>
      </c>
    </row>
    <row r="3513" spans="2:71" x14ac:dyDescent="0.2">
      <c r="B3513" s="54" t="e">
        <f>VLOOKUP(E3513,'VPS1'!$J$10:$J$29,1,FALSE)</f>
        <v>#N/A</v>
      </c>
      <c r="C3513" s="131" t="str">
        <f t="shared" si="761"/>
        <v/>
      </c>
      <c r="D3513" s="132"/>
      <c r="E3513" s="132"/>
      <c r="F3513" s="55"/>
      <c r="G3513" s="132"/>
      <c r="H3513" s="132"/>
      <c r="I3513" s="132"/>
      <c r="J3513" s="132"/>
      <c r="K3513" s="132"/>
      <c r="L3513" s="133"/>
      <c r="M3513" s="134"/>
      <c r="N3513" s="132"/>
      <c r="O3513" s="132"/>
      <c r="P3513" s="134" t="str">
        <f t="shared" si="762"/>
        <v>nepildyti</v>
      </c>
      <c r="Q3513" s="135" t="str">
        <f t="shared" si="76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70"/>
        <v>0</v>
      </c>
      <c r="BH3513" s="54">
        <f t="shared" si="763"/>
        <v>0</v>
      </c>
      <c r="BI3513" s="54">
        <f t="shared" si="758"/>
        <v>0</v>
      </c>
      <c r="BJ3513" s="54">
        <f t="shared" si="771"/>
        <v>0</v>
      </c>
      <c r="BK3513" s="54">
        <f t="shared" si="759"/>
        <v>0</v>
      </c>
      <c r="BL3513" s="54">
        <f t="shared" si="764"/>
        <v>0</v>
      </c>
      <c r="BM3513" s="54">
        <f t="shared" si="765"/>
        <v>0</v>
      </c>
      <c r="BN3513" s="54" t="str">
        <f t="shared" si="766"/>
        <v>ne</v>
      </c>
      <c r="BO3513" s="54" t="str">
        <f t="shared" si="767"/>
        <v>ne</v>
      </c>
      <c r="BP3513" s="54" t="str">
        <f t="shared" si="767"/>
        <v>ne</v>
      </c>
      <c r="BQ3513" s="54" t="str">
        <f t="shared" si="768"/>
        <v>ne</v>
      </c>
      <c r="BR3513" s="54" t="str">
        <f t="shared" si="769"/>
        <v>ne</v>
      </c>
      <c r="BS3513" s="54" t="str">
        <f t="shared" si="760"/>
        <v>ne</v>
      </c>
    </row>
    <row r="3514" spans="2:71" x14ac:dyDescent="0.2">
      <c r="B3514" s="54" t="e">
        <f>VLOOKUP(E3514,'VPS1'!$J$10:$J$29,1,FALSE)</f>
        <v>#N/A</v>
      </c>
      <c r="C3514" s="131" t="str">
        <f t="shared" si="761"/>
        <v/>
      </c>
      <c r="D3514" s="132"/>
      <c r="E3514" s="132"/>
      <c r="F3514" s="55"/>
      <c r="G3514" s="132"/>
      <c r="H3514" s="132"/>
      <c r="I3514" s="132"/>
      <c r="J3514" s="132"/>
      <c r="K3514" s="132"/>
      <c r="L3514" s="133"/>
      <c r="M3514" s="134"/>
      <c r="N3514" s="132"/>
      <c r="O3514" s="132"/>
      <c r="P3514" s="134" t="str">
        <f t="shared" si="762"/>
        <v>nepildyti</v>
      </c>
      <c r="Q3514" s="135" t="str">
        <f t="shared" si="76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70"/>
        <v>0</v>
      </c>
      <c r="BH3514" s="54">
        <f t="shared" si="763"/>
        <v>0</v>
      </c>
      <c r="BI3514" s="54">
        <f t="shared" si="758"/>
        <v>0</v>
      </c>
      <c r="BJ3514" s="54">
        <f t="shared" si="771"/>
        <v>0</v>
      </c>
      <c r="BK3514" s="54">
        <f t="shared" si="759"/>
        <v>0</v>
      </c>
      <c r="BL3514" s="54">
        <f t="shared" si="764"/>
        <v>0</v>
      </c>
      <c r="BM3514" s="54">
        <f t="shared" si="765"/>
        <v>0</v>
      </c>
      <c r="BN3514" s="54" t="str">
        <f t="shared" si="766"/>
        <v>ne</v>
      </c>
      <c r="BO3514" s="54" t="str">
        <f t="shared" si="767"/>
        <v>ne</v>
      </c>
      <c r="BP3514" s="54" t="str">
        <f t="shared" si="767"/>
        <v>ne</v>
      </c>
      <c r="BQ3514" s="54" t="str">
        <f t="shared" si="768"/>
        <v>ne</v>
      </c>
      <c r="BR3514" s="54" t="str">
        <f t="shared" si="769"/>
        <v>ne</v>
      </c>
      <c r="BS3514" s="54" t="str">
        <f t="shared" si="760"/>
        <v>ne</v>
      </c>
    </row>
    <row r="3515" spans="2:71" x14ac:dyDescent="0.2">
      <c r="B3515" s="54" t="e">
        <f>VLOOKUP(E3515,'VPS1'!$J$10:$J$29,1,FALSE)</f>
        <v>#N/A</v>
      </c>
      <c r="C3515" s="131" t="str">
        <f t="shared" si="761"/>
        <v/>
      </c>
      <c r="D3515" s="132"/>
      <c r="E3515" s="132"/>
      <c r="F3515" s="55"/>
      <c r="G3515" s="132"/>
      <c r="H3515" s="132"/>
      <c r="I3515" s="132"/>
      <c r="J3515" s="132"/>
      <c r="K3515" s="132"/>
      <c r="L3515" s="133"/>
      <c r="M3515" s="134"/>
      <c r="N3515" s="132"/>
      <c r="O3515" s="132"/>
      <c r="P3515" s="134" t="str">
        <f t="shared" si="762"/>
        <v>nepildyti</v>
      </c>
      <c r="Q3515" s="135" t="str">
        <f t="shared" si="76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70"/>
        <v>0</v>
      </c>
      <c r="BH3515" s="54">
        <f t="shared" si="763"/>
        <v>0</v>
      </c>
      <c r="BI3515" s="54">
        <f t="shared" si="758"/>
        <v>0</v>
      </c>
      <c r="BJ3515" s="54">
        <f t="shared" si="771"/>
        <v>0</v>
      </c>
      <c r="BK3515" s="54">
        <f t="shared" si="759"/>
        <v>0</v>
      </c>
      <c r="BL3515" s="54">
        <f t="shared" si="764"/>
        <v>0</v>
      </c>
      <c r="BM3515" s="54">
        <f t="shared" si="765"/>
        <v>0</v>
      </c>
      <c r="BN3515" s="54" t="str">
        <f t="shared" si="766"/>
        <v>ne</v>
      </c>
      <c r="BO3515" s="54" t="str">
        <f t="shared" si="767"/>
        <v>ne</v>
      </c>
      <c r="BP3515" s="54" t="str">
        <f t="shared" si="767"/>
        <v>ne</v>
      </c>
      <c r="BQ3515" s="54" t="str">
        <f t="shared" si="768"/>
        <v>ne</v>
      </c>
      <c r="BR3515" s="54" t="str">
        <f t="shared" si="769"/>
        <v>ne</v>
      </c>
      <c r="BS3515" s="54" t="str">
        <f t="shared" si="760"/>
        <v>ne</v>
      </c>
    </row>
    <row r="3516" spans="2:71" x14ac:dyDescent="0.2">
      <c r="B3516" s="54" t="e">
        <f>VLOOKUP(E3516,'VPS1'!$J$10:$J$29,1,FALSE)</f>
        <v>#N/A</v>
      </c>
      <c r="C3516" s="131" t="str">
        <f t="shared" si="761"/>
        <v/>
      </c>
      <c r="D3516" s="132"/>
      <c r="E3516" s="132"/>
      <c r="F3516" s="55"/>
      <c r="G3516" s="132"/>
      <c r="H3516" s="132"/>
      <c r="I3516" s="132"/>
      <c r="J3516" s="132"/>
      <c r="K3516" s="132"/>
      <c r="L3516" s="133"/>
      <c r="M3516" s="134"/>
      <c r="N3516" s="132"/>
      <c r="O3516" s="132"/>
      <c r="P3516" s="134" t="str">
        <f t="shared" si="762"/>
        <v>nepildyti</v>
      </c>
      <c r="Q3516" s="135" t="str">
        <f t="shared" si="76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70"/>
        <v>0</v>
      </c>
      <c r="BH3516" s="54">
        <f t="shared" si="763"/>
        <v>0</v>
      </c>
      <c r="BI3516" s="54">
        <f t="shared" si="758"/>
        <v>0</v>
      </c>
      <c r="BJ3516" s="54">
        <f t="shared" si="771"/>
        <v>0</v>
      </c>
      <c r="BK3516" s="54">
        <f t="shared" si="759"/>
        <v>0</v>
      </c>
      <c r="BL3516" s="54">
        <f t="shared" si="764"/>
        <v>0</v>
      </c>
      <c r="BM3516" s="54">
        <f t="shared" si="765"/>
        <v>0</v>
      </c>
      <c r="BN3516" s="54" t="str">
        <f t="shared" si="766"/>
        <v>ne</v>
      </c>
      <c r="BO3516" s="54" t="str">
        <f t="shared" si="767"/>
        <v>ne</v>
      </c>
      <c r="BP3516" s="54" t="str">
        <f t="shared" si="767"/>
        <v>ne</v>
      </c>
      <c r="BQ3516" s="54" t="str">
        <f t="shared" si="768"/>
        <v>ne</v>
      </c>
      <c r="BR3516" s="54" t="str">
        <f t="shared" si="769"/>
        <v>ne</v>
      </c>
      <c r="BS3516" s="54" t="str">
        <f t="shared" si="760"/>
        <v>ne</v>
      </c>
    </row>
    <row r="3517" spans="2:71" x14ac:dyDescent="0.2">
      <c r="B3517" s="54" t="e">
        <f>VLOOKUP(E3517,'VPS1'!$J$10:$J$29,1,FALSE)</f>
        <v>#N/A</v>
      </c>
      <c r="C3517" s="131" t="str">
        <f t="shared" si="761"/>
        <v/>
      </c>
      <c r="D3517" s="132"/>
      <c r="E3517" s="132"/>
      <c r="F3517" s="55"/>
      <c r="G3517" s="132"/>
      <c r="H3517" s="132"/>
      <c r="I3517" s="132"/>
      <c r="J3517" s="132"/>
      <c r="K3517" s="132"/>
      <c r="L3517" s="133"/>
      <c r="M3517" s="134"/>
      <c r="N3517" s="132"/>
      <c r="O3517" s="132"/>
      <c r="P3517" s="134" t="str">
        <f t="shared" si="762"/>
        <v>nepildyti</v>
      </c>
      <c r="Q3517" s="135" t="str">
        <f t="shared" si="76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70"/>
        <v>0</v>
      </c>
      <c r="BH3517" s="54">
        <f t="shared" si="763"/>
        <v>0</v>
      </c>
      <c r="BI3517" s="54">
        <f t="shared" si="758"/>
        <v>0</v>
      </c>
      <c r="BJ3517" s="54">
        <f t="shared" si="771"/>
        <v>0</v>
      </c>
      <c r="BK3517" s="54">
        <f t="shared" si="759"/>
        <v>0</v>
      </c>
      <c r="BL3517" s="54">
        <f t="shared" si="764"/>
        <v>0</v>
      </c>
      <c r="BM3517" s="54">
        <f t="shared" si="765"/>
        <v>0</v>
      </c>
      <c r="BN3517" s="54" t="str">
        <f t="shared" si="766"/>
        <v>ne</v>
      </c>
      <c r="BO3517" s="54" t="str">
        <f t="shared" si="767"/>
        <v>ne</v>
      </c>
      <c r="BP3517" s="54" t="str">
        <f t="shared" si="767"/>
        <v>ne</v>
      </c>
      <c r="BQ3517" s="54" t="str">
        <f t="shared" si="768"/>
        <v>ne</v>
      </c>
      <c r="BR3517" s="54" t="str">
        <f t="shared" si="769"/>
        <v>ne</v>
      </c>
      <c r="BS3517" s="54" t="str">
        <f t="shared" si="760"/>
        <v>ne</v>
      </c>
    </row>
    <row r="3518" spans="2:71" x14ac:dyDescent="0.2">
      <c r="B3518" s="54" t="e">
        <f>VLOOKUP(E3518,'VPS1'!$J$10:$J$29,1,FALSE)</f>
        <v>#N/A</v>
      </c>
      <c r="C3518" s="131" t="str">
        <f t="shared" si="761"/>
        <v/>
      </c>
      <c r="D3518" s="132"/>
      <c r="E3518" s="132"/>
      <c r="F3518" s="55"/>
      <c r="G3518" s="132"/>
      <c r="H3518" s="132"/>
      <c r="I3518" s="132"/>
      <c r="J3518" s="132"/>
      <c r="K3518" s="132"/>
      <c r="L3518" s="133"/>
      <c r="M3518" s="134"/>
      <c r="N3518" s="132"/>
      <c r="O3518" s="132"/>
      <c r="P3518" s="134" t="str">
        <f t="shared" si="762"/>
        <v>nepildyti</v>
      </c>
      <c r="Q3518" s="135" t="str">
        <f t="shared" si="76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70"/>
        <v>0</v>
      </c>
      <c r="BH3518" s="54">
        <f t="shared" si="763"/>
        <v>0</v>
      </c>
      <c r="BI3518" s="54">
        <f t="shared" si="758"/>
        <v>0</v>
      </c>
      <c r="BJ3518" s="54">
        <f t="shared" si="771"/>
        <v>0</v>
      </c>
      <c r="BK3518" s="54">
        <f t="shared" si="759"/>
        <v>0</v>
      </c>
      <c r="BL3518" s="54">
        <f t="shared" si="764"/>
        <v>0</v>
      </c>
      <c r="BM3518" s="54">
        <f t="shared" si="765"/>
        <v>0</v>
      </c>
      <c r="BN3518" s="54" t="str">
        <f t="shared" si="766"/>
        <v>ne</v>
      </c>
      <c r="BO3518" s="54" t="str">
        <f t="shared" si="767"/>
        <v>ne</v>
      </c>
      <c r="BP3518" s="54" t="str">
        <f t="shared" si="767"/>
        <v>ne</v>
      </c>
      <c r="BQ3518" s="54" t="str">
        <f t="shared" si="768"/>
        <v>ne</v>
      </c>
      <c r="BR3518" s="54" t="str">
        <f t="shared" si="769"/>
        <v>ne</v>
      </c>
      <c r="BS3518" s="54" t="str">
        <f t="shared" si="760"/>
        <v>ne</v>
      </c>
    </row>
    <row r="3519" spans="2:71" x14ac:dyDescent="0.2">
      <c r="B3519" s="54" t="e">
        <f>VLOOKUP(E3519,'VPS1'!$J$10:$J$29,1,FALSE)</f>
        <v>#N/A</v>
      </c>
      <c r="C3519" s="131" t="str">
        <f t="shared" si="761"/>
        <v/>
      </c>
      <c r="D3519" s="132"/>
      <c r="E3519" s="132"/>
      <c r="F3519" s="55"/>
      <c r="G3519" s="132"/>
      <c r="H3519" s="132"/>
      <c r="I3519" s="132"/>
      <c r="J3519" s="132"/>
      <c r="K3519" s="132"/>
      <c r="L3519" s="133"/>
      <c r="M3519" s="134"/>
      <c r="N3519" s="132"/>
      <c r="O3519" s="132"/>
      <c r="P3519" s="134" t="str">
        <f t="shared" si="762"/>
        <v>nepildyti</v>
      </c>
      <c r="Q3519" s="135" t="str">
        <f t="shared" si="76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70"/>
        <v>0</v>
      </c>
      <c r="BH3519" s="54">
        <f t="shared" si="763"/>
        <v>0</v>
      </c>
      <c r="BI3519" s="54">
        <f t="shared" si="758"/>
        <v>0</v>
      </c>
      <c r="BJ3519" s="54">
        <f t="shared" si="771"/>
        <v>0</v>
      </c>
      <c r="BK3519" s="54">
        <f t="shared" si="759"/>
        <v>0</v>
      </c>
      <c r="BL3519" s="54">
        <f t="shared" si="764"/>
        <v>0</v>
      </c>
      <c r="BM3519" s="54">
        <f t="shared" si="765"/>
        <v>0</v>
      </c>
      <c r="BN3519" s="54" t="str">
        <f t="shared" si="766"/>
        <v>ne</v>
      </c>
      <c r="BO3519" s="54" t="str">
        <f t="shared" si="767"/>
        <v>ne</v>
      </c>
      <c r="BP3519" s="54" t="str">
        <f t="shared" si="767"/>
        <v>ne</v>
      </c>
      <c r="BQ3519" s="54" t="str">
        <f t="shared" si="768"/>
        <v>ne</v>
      </c>
      <c r="BR3519" s="54" t="str">
        <f t="shared" si="769"/>
        <v>ne</v>
      </c>
      <c r="BS3519" s="54" t="str">
        <f t="shared" si="760"/>
        <v>ne</v>
      </c>
    </row>
    <row r="3520" spans="2:71" x14ac:dyDescent="0.2">
      <c r="B3520" s="54" t="e">
        <f>VLOOKUP(E3520,'VPS1'!$J$10:$J$29,1,FALSE)</f>
        <v>#N/A</v>
      </c>
      <c r="C3520" s="131" t="str">
        <f t="shared" si="761"/>
        <v/>
      </c>
      <c r="D3520" s="132"/>
      <c r="E3520" s="132"/>
      <c r="F3520" s="55"/>
      <c r="G3520" s="132"/>
      <c r="H3520" s="132"/>
      <c r="I3520" s="132"/>
      <c r="J3520" s="132"/>
      <c r="K3520" s="132"/>
      <c r="L3520" s="133"/>
      <c r="M3520" s="134"/>
      <c r="N3520" s="132"/>
      <c r="O3520" s="132"/>
      <c r="P3520" s="134" t="str">
        <f t="shared" si="762"/>
        <v>nepildyti</v>
      </c>
      <c r="Q3520" s="135" t="str">
        <f t="shared" si="76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70"/>
        <v>0</v>
      </c>
      <c r="BH3520" s="54">
        <f t="shared" si="763"/>
        <v>0</v>
      </c>
      <c r="BI3520" s="54">
        <f t="shared" si="758"/>
        <v>0</v>
      </c>
      <c r="BJ3520" s="54">
        <f t="shared" si="771"/>
        <v>0</v>
      </c>
      <c r="BK3520" s="54">
        <f t="shared" si="759"/>
        <v>0</v>
      </c>
      <c r="BL3520" s="54">
        <f t="shared" si="764"/>
        <v>0</v>
      </c>
      <c r="BM3520" s="54">
        <f t="shared" si="765"/>
        <v>0</v>
      </c>
      <c r="BN3520" s="54" t="str">
        <f t="shared" si="766"/>
        <v>ne</v>
      </c>
      <c r="BO3520" s="54" t="str">
        <f t="shared" si="767"/>
        <v>ne</v>
      </c>
      <c r="BP3520" s="54" t="str">
        <f t="shared" si="767"/>
        <v>ne</v>
      </c>
      <c r="BQ3520" s="54" t="str">
        <f t="shared" si="768"/>
        <v>ne</v>
      </c>
      <c r="BR3520" s="54" t="str">
        <f t="shared" si="769"/>
        <v>ne</v>
      </c>
      <c r="BS3520" s="54" t="str">
        <f t="shared" si="760"/>
        <v>ne</v>
      </c>
    </row>
    <row r="3521" spans="2:71" x14ac:dyDescent="0.2">
      <c r="B3521" s="54" t="e">
        <f>VLOOKUP(E3521,'VPS1'!$J$10:$J$29,1,FALSE)</f>
        <v>#N/A</v>
      </c>
      <c r="C3521" s="131" t="str">
        <f t="shared" si="761"/>
        <v/>
      </c>
      <c r="D3521" s="132"/>
      <c r="E3521" s="132"/>
      <c r="F3521" s="55"/>
      <c r="G3521" s="132"/>
      <c r="H3521" s="132"/>
      <c r="I3521" s="132"/>
      <c r="J3521" s="132"/>
      <c r="K3521" s="132"/>
      <c r="L3521" s="133"/>
      <c r="M3521" s="134"/>
      <c r="N3521" s="132"/>
      <c r="O3521" s="132"/>
      <c r="P3521" s="134" t="str">
        <f t="shared" si="762"/>
        <v>nepildyti</v>
      </c>
      <c r="Q3521" s="135" t="str">
        <f t="shared" si="76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70"/>
        <v>0</v>
      </c>
      <c r="BH3521" s="54">
        <f t="shared" si="763"/>
        <v>0</v>
      </c>
      <c r="BI3521" s="54">
        <f t="shared" si="758"/>
        <v>0</v>
      </c>
      <c r="BJ3521" s="54">
        <f t="shared" si="771"/>
        <v>0</v>
      </c>
      <c r="BK3521" s="54">
        <f t="shared" si="759"/>
        <v>0</v>
      </c>
      <c r="BL3521" s="54">
        <f t="shared" si="764"/>
        <v>0</v>
      </c>
      <c r="BM3521" s="54">
        <f t="shared" si="765"/>
        <v>0</v>
      </c>
      <c r="BN3521" s="54" t="str">
        <f t="shared" si="766"/>
        <v>ne</v>
      </c>
      <c r="BO3521" s="54" t="str">
        <f t="shared" si="767"/>
        <v>ne</v>
      </c>
      <c r="BP3521" s="54" t="str">
        <f t="shared" si="767"/>
        <v>ne</v>
      </c>
      <c r="BQ3521" s="54" t="str">
        <f t="shared" si="768"/>
        <v>ne</v>
      </c>
      <c r="BR3521" s="54" t="str">
        <f t="shared" si="769"/>
        <v>ne</v>
      </c>
      <c r="BS3521" s="54" t="str">
        <f t="shared" si="760"/>
        <v>ne</v>
      </c>
    </row>
    <row r="3522" spans="2:71" x14ac:dyDescent="0.2">
      <c r="B3522" s="54" t="e">
        <f>VLOOKUP(E3522,'VPS1'!$J$10:$J$29,1,FALSE)</f>
        <v>#N/A</v>
      </c>
      <c r="C3522" s="131" t="str">
        <f t="shared" si="761"/>
        <v/>
      </c>
      <c r="D3522" s="132"/>
      <c r="E3522" s="132"/>
      <c r="F3522" s="55"/>
      <c r="G3522" s="132"/>
      <c r="H3522" s="132"/>
      <c r="I3522" s="132"/>
      <c r="J3522" s="132"/>
      <c r="K3522" s="132"/>
      <c r="L3522" s="133"/>
      <c r="M3522" s="134"/>
      <c r="N3522" s="132"/>
      <c r="O3522" s="132"/>
      <c r="P3522" s="134" t="str">
        <f t="shared" si="762"/>
        <v>nepildyti</v>
      </c>
      <c r="Q3522" s="135" t="str">
        <f t="shared" si="76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70"/>
        <v>0</v>
      </c>
      <c r="BH3522" s="54">
        <f t="shared" si="763"/>
        <v>0</v>
      </c>
      <c r="BI3522" s="54">
        <f t="shared" si="758"/>
        <v>0</v>
      </c>
      <c r="BJ3522" s="54">
        <f t="shared" si="771"/>
        <v>0</v>
      </c>
      <c r="BK3522" s="54">
        <f t="shared" si="759"/>
        <v>0</v>
      </c>
      <c r="BL3522" s="54">
        <f t="shared" si="764"/>
        <v>0</v>
      </c>
      <c r="BM3522" s="54">
        <f t="shared" si="765"/>
        <v>0</v>
      </c>
      <c r="BN3522" s="54" t="str">
        <f t="shared" si="766"/>
        <v>ne</v>
      </c>
      <c r="BO3522" s="54" t="str">
        <f t="shared" si="767"/>
        <v>ne</v>
      </c>
      <c r="BP3522" s="54" t="str">
        <f t="shared" si="767"/>
        <v>ne</v>
      </c>
      <c r="BQ3522" s="54" t="str">
        <f t="shared" si="768"/>
        <v>ne</v>
      </c>
      <c r="BR3522" s="54" t="str">
        <f t="shared" si="769"/>
        <v>ne</v>
      </c>
      <c r="BS3522" s="54" t="str">
        <f t="shared" si="760"/>
        <v>ne</v>
      </c>
    </row>
    <row r="3523" spans="2:71" x14ac:dyDescent="0.2">
      <c r="B3523" s="54" t="e">
        <f>VLOOKUP(E3523,'VPS1'!$J$10:$J$29,1,FALSE)</f>
        <v>#N/A</v>
      </c>
      <c r="C3523" s="131" t="str">
        <f t="shared" si="761"/>
        <v/>
      </c>
      <c r="D3523" s="132"/>
      <c r="E3523" s="132"/>
      <c r="F3523" s="55"/>
      <c r="G3523" s="132"/>
      <c r="H3523" s="132"/>
      <c r="I3523" s="132"/>
      <c r="J3523" s="132"/>
      <c r="K3523" s="132"/>
      <c r="L3523" s="133"/>
      <c r="M3523" s="134"/>
      <c r="N3523" s="132"/>
      <c r="O3523" s="132"/>
      <c r="P3523" s="134" t="str">
        <f t="shared" si="762"/>
        <v>nepildyti</v>
      </c>
      <c r="Q3523" s="135" t="str">
        <f t="shared" si="76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70"/>
        <v>0</v>
      </c>
      <c r="BH3523" s="54">
        <f t="shared" si="763"/>
        <v>0</v>
      </c>
      <c r="BI3523" s="54">
        <f t="shared" si="758"/>
        <v>0</v>
      </c>
      <c r="BJ3523" s="54">
        <f t="shared" si="771"/>
        <v>0</v>
      </c>
      <c r="BK3523" s="54">
        <f t="shared" si="759"/>
        <v>0</v>
      </c>
      <c r="BL3523" s="54">
        <f t="shared" si="764"/>
        <v>0</v>
      </c>
      <c r="BM3523" s="54">
        <f t="shared" si="765"/>
        <v>0</v>
      </c>
      <c r="BN3523" s="54" t="str">
        <f t="shared" si="766"/>
        <v>ne</v>
      </c>
      <c r="BO3523" s="54" t="str">
        <f t="shared" si="767"/>
        <v>ne</v>
      </c>
      <c r="BP3523" s="54" t="str">
        <f t="shared" si="767"/>
        <v>ne</v>
      </c>
      <c r="BQ3523" s="54" t="str">
        <f t="shared" si="768"/>
        <v>ne</v>
      </c>
      <c r="BR3523" s="54" t="str">
        <f t="shared" si="769"/>
        <v>ne</v>
      </c>
      <c r="BS3523" s="54" t="str">
        <f t="shared" si="760"/>
        <v>ne</v>
      </c>
    </row>
    <row r="3524" spans="2:71" x14ac:dyDescent="0.2">
      <c r="B3524" s="54" t="e">
        <f>VLOOKUP(E3524,'VPS1'!$J$10:$J$29,1,FALSE)</f>
        <v>#N/A</v>
      </c>
      <c r="C3524" s="131" t="str">
        <f t="shared" si="761"/>
        <v/>
      </c>
      <c r="D3524" s="132"/>
      <c r="E3524" s="132"/>
      <c r="F3524" s="55"/>
      <c r="G3524" s="132"/>
      <c r="H3524" s="132"/>
      <c r="I3524" s="132"/>
      <c r="J3524" s="132"/>
      <c r="K3524" s="132"/>
      <c r="L3524" s="133"/>
      <c r="M3524" s="134"/>
      <c r="N3524" s="132"/>
      <c r="O3524" s="132"/>
      <c r="P3524" s="134" t="str">
        <f t="shared" si="762"/>
        <v>nepildyti</v>
      </c>
      <c r="Q3524" s="135" t="str">
        <f t="shared" si="76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70"/>
        <v>0</v>
      </c>
      <c r="BH3524" s="54">
        <f t="shared" si="763"/>
        <v>0</v>
      </c>
      <c r="BI3524" s="54">
        <f t="shared" si="758"/>
        <v>0</v>
      </c>
      <c r="BJ3524" s="54">
        <f t="shared" si="771"/>
        <v>0</v>
      </c>
      <c r="BK3524" s="54">
        <f t="shared" si="759"/>
        <v>0</v>
      </c>
      <c r="BL3524" s="54">
        <f t="shared" si="764"/>
        <v>0</v>
      </c>
      <c r="BM3524" s="54">
        <f t="shared" si="765"/>
        <v>0</v>
      </c>
      <c r="BN3524" s="54" t="str">
        <f t="shared" si="766"/>
        <v>ne</v>
      </c>
      <c r="BO3524" s="54" t="str">
        <f t="shared" si="767"/>
        <v>ne</v>
      </c>
      <c r="BP3524" s="54" t="str">
        <f t="shared" si="767"/>
        <v>ne</v>
      </c>
      <c r="BQ3524" s="54" t="str">
        <f t="shared" si="768"/>
        <v>ne</v>
      </c>
      <c r="BR3524" s="54" t="str">
        <f t="shared" si="769"/>
        <v>ne</v>
      </c>
      <c r="BS3524" s="54" t="str">
        <f t="shared" si="760"/>
        <v>ne</v>
      </c>
    </row>
    <row r="3525" spans="2:71" x14ac:dyDescent="0.2">
      <c r="B3525" s="54" t="e">
        <f>VLOOKUP(E3525,'VPS1'!$J$10:$J$29,1,FALSE)</f>
        <v>#N/A</v>
      </c>
      <c r="C3525" s="131" t="str">
        <f t="shared" si="761"/>
        <v/>
      </c>
      <c r="D3525" s="132"/>
      <c r="E3525" s="132"/>
      <c r="F3525" s="55"/>
      <c r="G3525" s="132"/>
      <c r="H3525" s="132"/>
      <c r="I3525" s="132"/>
      <c r="J3525" s="132"/>
      <c r="K3525" s="132"/>
      <c r="L3525" s="133"/>
      <c r="M3525" s="134"/>
      <c r="N3525" s="132"/>
      <c r="O3525" s="132"/>
      <c r="P3525" s="134" t="str">
        <f t="shared" si="762"/>
        <v>nepildyti</v>
      </c>
      <c r="Q3525" s="135" t="str">
        <f t="shared" si="76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70"/>
        <v>0</v>
      </c>
      <c r="BH3525" s="54">
        <f t="shared" si="763"/>
        <v>0</v>
      </c>
      <c r="BI3525" s="54">
        <f t="shared" si="758"/>
        <v>0</v>
      </c>
      <c r="BJ3525" s="54">
        <f t="shared" si="771"/>
        <v>0</v>
      </c>
      <c r="BK3525" s="54">
        <f t="shared" si="759"/>
        <v>0</v>
      </c>
      <c r="BL3525" s="54">
        <f t="shared" si="764"/>
        <v>0</v>
      </c>
      <c r="BM3525" s="54">
        <f t="shared" si="765"/>
        <v>0</v>
      </c>
      <c r="BN3525" s="54" t="str">
        <f t="shared" si="766"/>
        <v>ne</v>
      </c>
      <c r="BO3525" s="54" t="str">
        <f t="shared" si="767"/>
        <v>ne</v>
      </c>
      <c r="BP3525" s="54" t="str">
        <f t="shared" si="767"/>
        <v>ne</v>
      </c>
      <c r="BQ3525" s="54" t="str">
        <f t="shared" si="768"/>
        <v>ne</v>
      </c>
      <c r="BR3525" s="54" t="str">
        <f t="shared" si="769"/>
        <v>ne</v>
      </c>
      <c r="BS3525" s="54" t="str">
        <f t="shared" si="760"/>
        <v>ne</v>
      </c>
    </row>
    <row r="3526" spans="2:71" x14ac:dyDescent="0.2">
      <c r="B3526" s="54" t="e">
        <f>VLOOKUP(E3526,'VPS1'!$J$10:$J$29,1,FALSE)</f>
        <v>#N/A</v>
      </c>
      <c r="C3526" s="131" t="str">
        <f t="shared" si="761"/>
        <v/>
      </c>
      <c r="D3526" s="132"/>
      <c r="E3526" s="132"/>
      <c r="F3526" s="55"/>
      <c r="G3526" s="132"/>
      <c r="H3526" s="132"/>
      <c r="I3526" s="132"/>
      <c r="J3526" s="132"/>
      <c r="K3526" s="132"/>
      <c r="L3526" s="133"/>
      <c r="M3526" s="134"/>
      <c r="N3526" s="132"/>
      <c r="O3526" s="132"/>
      <c r="P3526" s="134" t="str">
        <f t="shared" si="762"/>
        <v>nepildyti</v>
      </c>
      <c r="Q3526" s="135" t="str">
        <f t="shared" si="76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70"/>
        <v>0</v>
      </c>
      <c r="BH3526" s="54">
        <f t="shared" si="763"/>
        <v>0</v>
      </c>
      <c r="BI3526" s="54">
        <f t="shared" si="758"/>
        <v>0</v>
      </c>
      <c r="BJ3526" s="54">
        <f t="shared" si="771"/>
        <v>0</v>
      </c>
      <c r="BK3526" s="54">
        <f t="shared" si="759"/>
        <v>0</v>
      </c>
      <c r="BL3526" s="54">
        <f t="shared" si="764"/>
        <v>0</v>
      </c>
      <c r="BM3526" s="54">
        <f t="shared" si="765"/>
        <v>0</v>
      </c>
      <c r="BN3526" s="54" t="str">
        <f t="shared" si="766"/>
        <v>ne</v>
      </c>
      <c r="BO3526" s="54" t="str">
        <f t="shared" si="767"/>
        <v>ne</v>
      </c>
      <c r="BP3526" s="54" t="str">
        <f t="shared" si="767"/>
        <v>ne</v>
      </c>
      <c r="BQ3526" s="54" t="str">
        <f t="shared" si="768"/>
        <v>ne</v>
      </c>
      <c r="BR3526" s="54" t="str">
        <f t="shared" si="769"/>
        <v>ne</v>
      </c>
      <c r="BS3526" s="54" t="str">
        <f t="shared" si="760"/>
        <v>ne</v>
      </c>
    </row>
    <row r="3527" spans="2:71" x14ac:dyDescent="0.2">
      <c r="B3527" s="54" t="e">
        <f>VLOOKUP(E3527,'VPS1'!$J$10:$J$29,1,FALSE)</f>
        <v>#N/A</v>
      </c>
      <c r="C3527" s="131" t="str">
        <f t="shared" si="761"/>
        <v/>
      </c>
      <c r="D3527" s="132"/>
      <c r="E3527" s="132"/>
      <c r="F3527" s="55"/>
      <c r="G3527" s="132"/>
      <c r="H3527" s="132"/>
      <c r="I3527" s="132"/>
      <c r="J3527" s="132"/>
      <c r="K3527" s="132"/>
      <c r="L3527" s="133"/>
      <c r="M3527" s="134"/>
      <c r="N3527" s="132"/>
      <c r="O3527" s="132"/>
      <c r="P3527" s="134" t="str">
        <f t="shared" si="762"/>
        <v>nepildyti</v>
      </c>
      <c r="Q3527" s="135" t="str">
        <f t="shared" si="762"/>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70"/>
        <v>0</v>
      </c>
      <c r="BH3527" s="54">
        <f t="shared" si="763"/>
        <v>0</v>
      </c>
      <c r="BI3527" s="54">
        <f t="shared" si="758"/>
        <v>0</v>
      </c>
      <c r="BJ3527" s="54">
        <f t="shared" si="771"/>
        <v>0</v>
      </c>
      <c r="BK3527" s="54">
        <f t="shared" si="759"/>
        <v>0</v>
      </c>
      <c r="BL3527" s="54">
        <f t="shared" si="764"/>
        <v>0</v>
      </c>
      <c r="BM3527" s="54">
        <f t="shared" si="765"/>
        <v>0</v>
      </c>
      <c r="BN3527" s="54" t="str">
        <f t="shared" si="766"/>
        <v>ne</v>
      </c>
      <c r="BO3527" s="54" t="str">
        <f t="shared" si="767"/>
        <v>ne</v>
      </c>
      <c r="BP3527" s="54" t="str">
        <f t="shared" si="767"/>
        <v>ne</v>
      </c>
      <c r="BQ3527" s="54" t="str">
        <f t="shared" si="768"/>
        <v>ne</v>
      </c>
      <c r="BR3527" s="54" t="str">
        <f t="shared" si="769"/>
        <v>ne</v>
      </c>
      <c r="BS3527" s="54" t="str">
        <f t="shared" si="760"/>
        <v>ne</v>
      </c>
    </row>
    <row r="3528" spans="2:71" x14ac:dyDescent="0.2">
      <c r="B3528" s="54" t="e">
        <f>VLOOKUP(E3528,'VPS1'!$J$10:$J$29,1,FALSE)</f>
        <v>#N/A</v>
      </c>
      <c r="C3528" s="131" t="str">
        <f t="shared" si="761"/>
        <v/>
      </c>
      <c r="D3528" s="132"/>
      <c r="E3528" s="132"/>
      <c r="F3528" s="55"/>
      <c r="G3528" s="132"/>
      <c r="H3528" s="132"/>
      <c r="I3528" s="132"/>
      <c r="J3528" s="132"/>
      <c r="K3528" s="132"/>
      <c r="L3528" s="133"/>
      <c r="M3528" s="134"/>
      <c r="N3528" s="132"/>
      <c r="O3528" s="132"/>
      <c r="P3528" s="134" t="str">
        <f t="shared" si="762"/>
        <v>nepildyti</v>
      </c>
      <c r="Q3528" s="135" t="str">
        <f t="shared" si="762"/>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70"/>
        <v>0</v>
      </c>
      <c r="BH3528" s="54">
        <f t="shared" si="763"/>
        <v>0</v>
      </c>
      <c r="BI3528" s="54">
        <f t="shared" si="758"/>
        <v>0</v>
      </c>
      <c r="BJ3528" s="54">
        <f t="shared" si="771"/>
        <v>0</v>
      </c>
      <c r="BK3528" s="54">
        <f t="shared" si="759"/>
        <v>0</v>
      </c>
      <c r="BL3528" s="54">
        <f t="shared" si="764"/>
        <v>0</v>
      </c>
      <c r="BM3528" s="54">
        <f t="shared" si="765"/>
        <v>0</v>
      </c>
      <c r="BN3528" s="54" t="str">
        <f t="shared" si="766"/>
        <v>ne</v>
      </c>
      <c r="BO3528" s="54" t="str">
        <f t="shared" si="767"/>
        <v>ne</v>
      </c>
      <c r="BP3528" s="54" t="str">
        <f t="shared" si="767"/>
        <v>ne</v>
      </c>
      <c r="BQ3528" s="54" t="str">
        <f t="shared" si="768"/>
        <v>ne</v>
      </c>
      <c r="BR3528" s="54" t="str">
        <f t="shared" si="769"/>
        <v>ne</v>
      </c>
      <c r="BS3528" s="54" t="str">
        <f t="shared" si="760"/>
        <v>ne</v>
      </c>
    </row>
    <row r="3529" spans="2:71" x14ac:dyDescent="0.2">
      <c r="B3529" s="54" t="e">
        <f>VLOOKUP(E3529,'VPS1'!$J$10:$J$29,1,FALSE)</f>
        <v>#N/A</v>
      </c>
      <c r="C3529" s="131" t="str">
        <f t="shared" si="761"/>
        <v/>
      </c>
      <c r="D3529" s="132"/>
      <c r="E3529" s="132"/>
      <c r="F3529" s="55"/>
      <c r="G3529" s="132"/>
      <c r="H3529" s="132"/>
      <c r="I3529" s="132"/>
      <c r="J3529" s="132"/>
      <c r="K3529" s="132"/>
      <c r="L3529" s="133"/>
      <c r="M3529" s="134"/>
      <c r="N3529" s="132"/>
      <c r="O3529" s="132"/>
      <c r="P3529" s="134" t="str">
        <f t="shared" si="762"/>
        <v>nepildyti</v>
      </c>
      <c r="Q3529" s="135" t="str">
        <f t="shared" si="762"/>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70"/>
        <v>0</v>
      </c>
      <c r="BH3529" s="54">
        <f t="shared" si="763"/>
        <v>0</v>
      </c>
      <c r="BI3529" s="54">
        <f t="shared" si="758"/>
        <v>0</v>
      </c>
      <c r="BJ3529" s="54">
        <f t="shared" si="771"/>
        <v>0</v>
      </c>
      <c r="BK3529" s="54">
        <f t="shared" si="759"/>
        <v>0</v>
      </c>
      <c r="BL3529" s="54">
        <f t="shared" si="764"/>
        <v>0</v>
      </c>
      <c r="BM3529" s="54">
        <f t="shared" si="765"/>
        <v>0</v>
      </c>
      <c r="BN3529" s="54" t="str">
        <f t="shared" si="766"/>
        <v>ne</v>
      </c>
      <c r="BO3529" s="54" t="str">
        <f t="shared" si="767"/>
        <v>ne</v>
      </c>
      <c r="BP3529" s="54" t="str">
        <f t="shared" si="767"/>
        <v>ne</v>
      </c>
      <c r="BQ3529" s="54" t="str">
        <f t="shared" si="768"/>
        <v>ne</v>
      </c>
      <c r="BR3529" s="54" t="str">
        <f t="shared" si="769"/>
        <v>ne</v>
      </c>
      <c r="BS3529" s="54" t="str">
        <f t="shared" si="760"/>
        <v>ne</v>
      </c>
    </row>
    <row r="3530" spans="2:71" x14ac:dyDescent="0.2">
      <c r="B3530" s="54" t="e">
        <f>VLOOKUP(E3530,'VPS1'!$J$10:$J$29,1,FALSE)</f>
        <v>#N/A</v>
      </c>
      <c r="C3530" s="131" t="str">
        <f t="shared" si="761"/>
        <v/>
      </c>
      <c r="D3530" s="132"/>
      <c r="E3530" s="132"/>
      <c r="F3530" s="55"/>
      <c r="G3530" s="132"/>
      <c r="H3530" s="132"/>
      <c r="I3530" s="132"/>
      <c r="J3530" s="132"/>
      <c r="K3530" s="132"/>
      <c r="L3530" s="133"/>
      <c r="M3530" s="134"/>
      <c r="N3530" s="132"/>
      <c r="O3530" s="132"/>
      <c r="P3530" s="134" t="str">
        <f t="shared" si="762"/>
        <v>nepildyti</v>
      </c>
      <c r="Q3530" s="135" t="str">
        <f t="shared" si="762"/>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70"/>
        <v>0</v>
      </c>
      <c r="BH3530" s="54">
        <f t="shared" si="763"/>
        <v>0</v>
      </c>
      <c r="BI3530" s="54">
        <f t="shared" ref="BI3530:BI3593" si="772">IF($AH3530&gt;0,YEAR($AH3530),)</f>
        <v>0</v>
      </c>
      <c r="BJ3530" s="54">
        <f t="shared" si="771"/>
        <v>0</v>
      </c>
      <c r="BK3530" s="54">
        <f t="shared" ref="BK3530:BK3593" si="773">IF($AJ3530&gt;0,YEAR($AJ3530),)</f>
        <v>0</v>
      </c>
      <c r="BL3530" s="54">
        <f t="shared" si="764"/>
        <v>0</v>
      </c>
      <c r="BM3530" s="54">
        <f t="shared" si="765"/>
        <v>0</v>
      </c>
      <c r="BN3530" s="54" t="str">
        <f t="shared" si="766"/>
        <v>ne</v>
      </c>
      <c r="BO3530" s="54" t="str">
        <f t="shared" si="767"/>
        <v>ne</v>
      </c>
      <c r="BP3530" s="54" t="str">
        <f t="shared" si="767"/>
        <v>ne</v>
      </c>
      <c r="BQ3530" s="54" t="str">
        <f t="shared" si="768"/>
        <v>ne</v>
      </c>
      <c r="BR3530" s="54" t="str">
        <f t="shared" si="769"/>
        <v>ne</v>
      </c>
      <c r="BS3530" s="54" t="str">
        <f t="shared" ref="BS3530:BS3593" si="774">IF(BK3530&gt;0,"taip","ne")</f>
        <v>ne</v>
      </c>
    </row>
    <row r="3531" spans="2:71" x14ac:dyDescent="0.2">
      <c r="B3531" s="54" t="e">
        <f>VLOOKUP(E3531,'VPS1'!$J$10:$J$29,1,FALSE)</f>
        <v>#N/A</v>
      </c>
      <c r="C3531" s="131" t="str">
        <f t="shared" ref="C3531:C3594" si="775">LEFT(E3531,4)</f>
        <v/>
      </c>
      <c r="D3531" s="132"/>
      <c r="E3531" s="132"/>
      <c r="F3531" s="55"/>
      <c r="G3531" s="132"/>
      <c r="H3531" s="132"/>
      <c r="I3531" s="132"/>
      <c r="J3531" s="132"/>
      <c r="K3531" s="132"/>
      <c r="L3531" s="133"/>
      <c r="M3531" s="134"/>
      <c r="N3531" s="132"/>
      <c r="O3531" s="132"/>
      <c r="P3531" s="134" t="str">
        <f t="shared" ref="P3531:Q3594" si="776">IF($N3531="fizinis asmuo","užpildykite","nepildyti")</f>
        <v>nepildyti</v>
      </c>
      <c r="Q3531" s="135" t="str">
        <f t="shared" si="776"/>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70"/>
        <v>0</v>
      </c>
      <c r="BH3531" s="54">
        <f t="shared" ref="BH3531:BH3594" si="777">IF($AF3531&gt;0,YEAR($AF3531),)</f>
        <v>0</v>
      </c>
      <c r="BI3531" s="54">
        <f t="shared" si="772"/>
        <v>0</v>
      </c>
      <c r="BJ3531" s="54">
        <f t="shared" si="771"/>
        <v>0</v>
      </c>
      <c r="BK3531" s="54">
        <f t="shared" si="773"/>
        <v>0</v>
      </c>
      <c r="BL3531" s="54">
        <f t="shared" ref="BL3531:BL3594" si="778">IF($AK3531&gt;0,$AK3531,)</f>
        <v>0</v>
      </c>
      <c r="BM3531" s="54">
        <f t="shared" ref="BM3531:BM3594" si="779">IF($AL3531&gt;0,$AL3531,)</f>
        <v>0</v>
      </c>
      <c r="BN3531" s="54" t="str">
        <f t="shared" ref="BN3531:BN3594" si="780">IF(BH3531&gt;0,"taip","ne")</f>
        <v>ne</v>
      </c>
      <c r="BO3531" s="54" t="str">
        <f t="shared" ref="BO3531:BP3594" si="781">IF(BI3531&gt;0,"taip","ne")</f>
        <v>ne</v>
      </c>
      <c r="BP3531" s="54" t="str">
        <f t="shared" si="781"/>
        <v>ne</v>
      </c>
      <c r="BQ3531" s="54" t="str">
        <f t="shared" ref="BQ3531:BQ3594" si="782">IF(BL3531&gt;0,"taip","ne")</f>
        <v>ne</v>
      </c>
      <c r="BR3531" s="54" t="str">
        <f t="shared" ref="BR3531:BR3594" si="783">IF(BM3531&gt;0,"taip","ne")</f>
        <v>ne</v>
      </c>
      <c r="BS3531" s="54" t="str">
        <f t="shared" si="774"/>
        <v>ne</v>
      </c>
    </row>
    <row r="3532" spans="2:71" x14ac:dyDescent="0.2">
      <c r="B3532" s="54" t="e">
        <f>VLOOKUP(E3532,'VPS1'!$J$10:$J$29,1,FALSE)</f>
        <v>#N/A</v>
      </c>
      <c r="C3532" s="131" t="str">
        <f t="shared" si="775"/>
        <v/>
      </c>
      <c r="D3532" s="132"/>
      <c r="E3532" s="132"/>
      <c r="F3532" s="55"/>
      <c r="G3532" s="132"/>
      <c r="H3532" s="132"/>
      <c r="I3532" s="132"/>
      <c r="J3532" s="132"/>
      <c r="K3532" s="132"/>
      <c r="L3532" s="133"/>
      <c r="M3532" s="134"/>
      <c r="N3532" s="132"/>
      <c r="O3532" s="132"/>
      <c r="P3532" s="134" t="str">
        <f t="shared" si="776"/>
        <v>nepildyti</v>
      </c>
      <c r="Q3532" s="135" t="str">
        <f t="shared" si="77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70"/>
        <v>0</v>
      </c>
      <c r="BH3532" s="54">
        <f t="shared" si="777"/>
        <v>0</v>
      </c>
      <c r="BI3532" s="54">
        <f t="shared" si="772"/>
        <v>0</v>
      </c>
      <c r="BJ3532" s="54">
        <f t="shared" si="771"/>
        <v>0</v>
      </c>
      <c r="BK3532" s="54">
        <f t="shared" si="773"/>
        <v>0</v>
      </c>
      <c r="BL3532" s="54">
        <f t="shared" si="778"/>
        <v>0</v>
      </c>
      <c r="BM3532" s="54">
        <f t="shared" si="779"/>
        <v>0</v>
      </c>
      <c r="BN3532" s="54" t="str">
        <f t="shared" si="780"/>
        <v>ne</v>
      </c>
      <c r="BO3532" s="54" t="str">
        <f t="shared" si="781"/>
        <v>ne</v>
      </c>
      <c r="BP3532" s="54" t="str">
        <f t="shared" si="781"/>
        <v>ne</v>
      </c>
      <c r="BQ3532" s="54" t="str">
        <f t="shared" si="782"/>
        <v>ne</v>
      </c>
      <c r="BR3532" s="54" t="str">
        <f t="shared" si="783"/>
        <v>ne</v>
      </c>
      <c r="BS3532" s="54" t="str">
        <f t="shared" si="774"/>
        <v>ne</v>
      </c>
    </row>
    <row r="3533" spans="2:71" x14ac:dyDescent="0.2">
      <c r="B3533" s="54" t="e">
        <f>VLOOKUP(E3533,'VPS1'!$J$10:$J$29,1,FALSE)</f>
        <v>#N/A</v>
      </c>
      <c r="C3533" s="131" t="str">
        <f t="shared" si="775"/>
        <v/>
      </c>
      <c r="D3533" s="132"/>
      <c r="E3533" s="132"/>
      <c r="F3533" s="55"/>
      <c r="G3533" s="132"/>
      <c r="H3533" s="132"/>
      <c r="I3533" s="132"/>
      <c r="J3533" s="132"/>
      <c r="K3533" s="132"/>
      <c r="L3533" s="133"/>
      <c r="M3533" s="134"/>
      <c r="N3533" s="132"/>
      <c r="O3533" s="132"/>
      <c r="P3533" s="134" t="str">
        <f t="shared" si="776"/>
        <v>nepildyti</v>
      </c>
      <c r="Q3533" s="135" t="str">
        <f t="shared" si="77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70"/>
        <v>0</v>
      </c>
      <c r="BH3533" s="54">
        <f t="shared" si="777"/>
        <v>0</v>
      </c>
      <c r="BI3533" s="54">
        <f t="shared" si="772"/>
        <v>0</v>
      </c>
      <c r="BJ3533" s="54">
        <f t="shared" si="771"/>
        <v>0</v>
      </c>
      <c r="BK3533" s="54">
        <f t="shared" si="773"/>
        <v>0</v>
      </c>
      <c r="BL3533" s="54">
        <f t="shared" si="778"/>
        <v>0</v>
      </c>
      <c r="BM3533" s="54">
        <f t="shared" si="779"/>
        <v>0</v>
      </c>
      <c r="BN3533" s="54" t="str">
        <f t="shared" si="780"/>
        <v>ne</v>
      </c>
      <c r="BO3533" s="54" t="str">
        <f t="shared" si="781"/>
        <v>ne</v>
      </c>
      <c r="BP3533" s="54" t="str">
        <f t="shared" si="781"/>
        <v>ne</v>
      </c>
      <c r="BQ3533" s="54" t="str">
        <f t="shared" si="782"/>
        <v>ne</v>
      </c>
      <c r="BR3533" s="54" t="str">
        <f t="shared" si="783"/>
        <v>ne</v>
      </c>
      <c r="BS3533" s="54" t="str">
        <f t="shared" si="774"/>
        <v>ne</v>
      </c>
    </row>
    <row r="3534" spans="2:71" x14ac:dyDescent="0.2">
      <c r="B3534" s="54" t="e">
        <f>VLOOKUP(E3534,'VPS1'!$J$10:$J$29,1,FALSE)</f>
        <v>#N/A</v>
      </c>
      <c r="C3534" s="131" t="str">
        <f t="shared" si="775"/>
        <v/>
      </c>
      <c r="D3534" s="132"/>
      <c r="E3534" s="132"/>
      <c r="F3534" s="55"/>
      <c r="G3534" s="132"/>
      <c r="H3534" s="132"/>
      <c r="I3534" s="132"/>
      <c r="J3534" s="132"/>
      <c r="K3534" s="132"/>
      <c r="L3534" s="133"/>
      <c r="M3534" s="134"/>
      <c r="N3534" s="132"/>
      <c r="O3534" s="132"/>
      <c r="P3534" s="134" t="str">
        <f t="shared" si="776"/>
        <v>nepildyti</v>
      </c>
      <c r="Q3534" s="135" t="str">
        <f t="shared" si="77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70"/>
        <v>0</v>
      </c>
      <c r="BH3534" s="54">
        <f t="shared" si="777"/>
        <v>0</v>
      </c>
      <c r="BI3534" s="54">
        <f t="shared" si="772"/>
        <v>0</v>
      </c>
      <c r="BJ3534" s="54">
        <f t="shared" si="771"/>
        <v>0</v>
      </c>
      <c r="BK3534" s="54">
        <f t="shared" si="773"/>
        <v>0</v>
      </c>
      <c r="BL3534" s="54">
        <f t="shared" si="778"/>
        <v>0</v>
      </c>
      <c r="BM3534" s="54">
        <f t="shared" si="779"/>
        <v>0</v>
      </c>
      <c r="BN3534" s="54" t="str">
        <f t="shared" si="780"/>
        <v>ne</v>
      </c>
      <c r="BO3534" s="54" t="str">
        <f t="shared" si="781"/>
        <v>ne</v>
      </c>
      <c r="BP3534" s="54" t="str">
        <f t="shared" si="781"/>
        <v>ne</v>
      </c>
      <c r="BQ3534" s="54" t="str">
        <f t="shared" si="782"/>
        <v>ne</v>
      </c>
      <c r="BR3534" s="54" t="str">
        <f t="shared" si="783"/>
        <v>ne</v>
      </c>
      <c r="BS3534" s="54" t="str">
        <f t="shared" si="774"/>
        <v>ne</v>
      </c>
    </row>
    <row r="3535" spans="2:71" x14ac:dyDescent="0.2">
      <c r="B3535" s="54" t="e">
        <f>VLOOKUP(E3535,'VPS1'!$J$10:$J$29,1,FALSE)</f>
        <v>#N/A</v>
      </c>
      <c r="C3535" s="131" t="str">
        <f t="shared" si="775"/>
        <v/>
      </c>
      <c r="D3535" s="132"/>
      <c r="E3535" s="132"/>
      <c r="F3535" s="55"/>
      <c r="G3535" s="132"/>
      <c r="H3535" s="132"/>
      <c r="I3535" s="132"/>
      <c r="J3535" s="132"/>
      <c r="K3535" s="132"/>
      <c r="L3535" s="133"/>
      <c r="M3535" s="134"/>
      <c r="N3535" s="132"/>
      <c r="O3535" s="132"/>
      <c r="P3535" s="134" t="str">
        <f t="shared" si="776"/>
        <v>nepildyti</v>
      </c>
      <c r="Q3535" s="135" t="str">
        <f t="shared" si="77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70"/>
        <v>0</v>
      </c>
      <c r="BH3535" s="54">
        <f t="shared" si="777"/>
        <v>0</v>
      </c>
      <c r="BI3535" s="54">
        <f t="shared" si="772"/>
        <v>0</v>
      </c>
      <c r="BJ3535" s="54">
        <f t="shared" si="771"/>
        <v>0</v>
      </c>
      <c r="BK3535" s="54">
        <f t="shared" si="773"/>
        <v>0</v>
      </c>
      <c r="BL3535" s="54">
        <f t="shared" si="778"/>
        <v>0</v>
      </c>
      <c r="BM3535" s="54">
        <f t="shared" si="779"/>
        <v>0</v>
      </c>
      <c r="BN3535" s="54" t="str">
        <f t="shared" si="780"/>
        <v>ne</v>
      </c>
      <c r="BO3535" s="54" t="str">
        <f t="shared" si="781"/>
        <v>ne</v>
      </c>
      <c r="BP3535" s="54" t="str">
        <f t="shared" si="781"/>
        <v>ne</v>
      </c>
      <c r="BQ3535" s="54" t="str">
        <f t="shared" si="782"/>
        <v>ne</v>
      </c>
      <c r="BR3535" s="54" t="str">
        <f t="shared" si="783"/>
        <v>ne</v>
      </c>
      <c r="BS3535" s="54" t="str">
        <f t="shared" si="774"/>
        <v>ne</v>
      </c>
    </row>
    <row r="3536" spans="2:71" x14ac:dyDescent="0.2">
      <c r="B3536" s="54" t="e">
        <f>VLOOKUP(E3536,'VPS1'!$J$10:$J$29,1,FALSE)</f>
        <v>#N/A</v>
      </c>
      <c r="C3536" s="131" t="str">
        <f t="shared" si="775"/>
        <v/>
      </c>
      <c r="D3536" s="132"/>
      <c r="E3536" s="132"/>
      <c r="F3536" s="55"/>
      <c r="G3536" s="132"/>
      <c r="H3536" s="132"/>
      <c r="I3536" s="132"/>
      <c r="J3536" s="132"/>
      <c r="K3536" s="132"/>
      <c r="L3536" s="133"/>
      <c r="M3536" s="134"/>
      <c r="N3536" s="132"/>
      <c r="O3536" s="132"/>
      <c r="P3536" s="134" t="str">
        <f t="shared" si="776"/>
        <v>nepildyti</v>
      </c>
      <c r="Q3536" s="135" t="str">
        <f t="shared" si="77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70"/>
        <v>0</v>
      </c>
      <c r="BH3536" s="54">
        <f t="shared" si="777"/>
        <v>0</v>
      </c>
      <c r="BI3536" s="54">
        <f t="shared" si="772"/>
        <v>0</v>
      </c>
      <c r="BJ3536" s="54">
        <f t="shared" si="771"/>
        <v>0</v>
      </c>
      <c r="BK3536" s="54">
        <f t="shared" si="773"/>
        <v>0</v>
      </c>
      <c r="BL3536" s="54">
        <f t="shared" si="778"/>
        <v>0</v>
      </c>
      <c r="BM3536" s="54">
        <f t="shared" si="779"/>
        <v>0</v>
      </c>
      <c r="BN3536" s="54" t="str">
        <f t="shared" si="780"/>
        <v>ne</v>
      </c>
      <c r="BO3536" s="54" t="str">
        <f t="shared" si="781"/>
        <v>ne</v>
      </c>
      <c r="BP3536" s="54" t="str">
        <f t="shared" si="781"/>
        <v>ne</v>
      </c>
      <c r="BQ3536" s="54" t="str">
        <f t="shared" si="782"/>
        <v>ne</v>
      </c>
      <c r="BR3536" s="54" t="str">
        <f t="shared" si="783"/>
        <v>ne</v>
      </c>
      <c r="BS3536" s="54" t="str">
        <f t="shared" si="774"/>
        <v>ne</v>
      </c>
    </row>
    <row r="3537" spans="2:71" x14ac:dyDescent="0.2">
      <c r="B3537" s="54" t="e">
        <f>VLOOKUP(E3537,'VPS1'!$J$10:$J$29,1,FALSE)</f>
        <v>#N/A</v>
      </c>
      <c r="C3537" s="131" t="str">
        <f t="shared" si="775"/>
        <v/>
      </c>
      <c r="D3537" s="132"/>
      <c r="E3537" s="132"/>
      <c r="F3537" s="55"/>
      <c r="G3537" s="132"/>
      <c r="H3537" s="132"/>
      <c r="I3537" s="132"/>
      <c r="J3537" s="132"/>
      <c r="K3537" s="132"/>
      <c r="L3537" s="133"/>
      <c r="M3537" s="134"/>
      <c r="N3537" s="132"/>
      <c r="O3537" s="132"/>
      <c r="P3537" s="134" t="str">
        <f t="shared" si="776"/>
        <v>nepildyti</v>
      </c>
      <c r="Q3537" s="135" t="str">
        <f t="shared" si="77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70"/>
        <v>0</v>
      </c>
      <c r="BH3537" s="54">
        <f t="shared" si="777"/>
        <v>0</v>
      </c>
      <c r="BI3537" s="54">
        <f t="shared" si="772"/>
        <v>0</v>
      </c>
      <c r="BJ3537" s="54">
        <f t="shared" si="771"/>
        <v>0</v>
      </c>
      <c r="BK3537" s="54">
        <f t="shared" si="773"/>
        <v>0</v>
      </c>
      <c r="BL3537" s="54">
        <f t="shared" si="778"/>
        <v>0</v>
      </c>
      <c r="BM3537" s="54">
        <f t="shared" si="779"/>
        <v>0</v>
      </c>
      <c r="BN3537" s="54" t="str">
        <f t="shared" si="780"/>
        <v>ne</v>
      </c>
      <c r="BO3537" s="54" t="str">
        <f t="shared" si="781"/>
        <v>ne</v>
      </c>
      <c r="BP3537" s="54" t="str">
        <f t="shared" si="781"/>
        <v>ne</v>
      </c>
      <c r="BQ3537" s="54" t="str">
        <f t="shared" si="782"/>
        <v>ne</v>
      </c>
      <c r="BR3537" s="54" t="str">
        <f t="shared" si="783"/>
        <v>ne</v>
      </c>
      <c r="BS3537" s="54" t="str">
        <f t="shared" si="774"/>
        <v>ne</v>
      </c>
    </row>
    <row r="3538" spans="2:71" x14ac:dyDescent="0.2">
      <c r="B3538" s="54" t="e">
        <f>VLOOKUP(E3538,'VPS1'!$J$10:$J$29,1,FALSE)</f>
        <v>#N/A</v>
      </c>
      <c r="C3538" s="131" t="str">
        <f t="shared" si="775"/>
        <v/>
      </c>
      <c r="D3538" s="132"/>
      <c r="E3538" s="132"/>
      <c r="F3538" s="55"/>
      <c r="G3538" s="132"/>
      <c r="H3538" s="132"/>
      <c r="I3538" s="132"/>
      <c r="J3538" s="132"/>
      <c r="K3538" s="132"/>
      <c r="L3538" s="133"/>
      <c r="M3538" s="134"/>
      <c r="N3538" s="132"/>
      <c r="O3538" s="132"/>
      <c r="P3538" s="134" t="str">
        <f t="shared" si="776"/>
        <v>nepildyti</v>
      </c>
      <c r="Q3538" s="135" t="str">
        <f t="shared" si="77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si="770"/>
        <v>0</v>
      </c>
      <c r="BH3538" s="54">
        <f t="shared" si="777"/>
        <v>0</v>
      </c>
      <c r="BI3538" s="54">
        <f t="shared" si="772"/>
        <v>0</v>
      </c>
      <c r="BJ3538" s="54">
        <f t="shared" si="771"/>
        <v>0</v>
      </c>
      <c r="BK3538" s="54">
        <f t="shared" si="773"/>
        <v>0</v>
      </c>
      <c r="BL3538" s="54">
        <f t="shared" si="778"/>
        <v>0</v>
      </c>
      <c r="BM3538" s="54">
        <f t="shared" si="779"/>
        <v>0</v>
      </c>
      <c r="BN3538" s="54" t="str">
        <f t="shared" si="780"/>
        <v>ne</v>
      </c>
      <c r="BO3538" s="54" t="str">
        <f t="shared" si="781"/>
        <v>ne</v>
      </c>
      <c r="BP3538" s="54" t="str">
        <f t="shared" si="781"/>
        <v>ne</v>
      </c>
      <c r="BQ3538" s="54" t="str">
        <f t="shared" si="782"/>
        <v>ne</v>
      </c>
      <c r="BR3538" s="54" t="str">
        <f t="shared" si="783"/>
        <v>ne</v>
      </c>
      <c r="BS3538" s="54" t="str">
        <f t="shared" si="774"/>
        <v>ne</v>
      </c>
    </row>
    <row r="3539" spans="2:71" x14ac:dyDescent="0.2">
      <c r="B3539" s="54" t="e">
        <f>VLOOKUP(E3539,'VPS1'!$J$10:$J$29,1,FALSE)</f>
        <v>#N/A</v>
      </c>
      <c r="C3539" s="131" t="str">
        <f t="shared" si="775"/>
        <v/>
      </c>
      <c r="D3539" s="132"/>
      <c r="E3539" s="132"/>
      <c r="F3539" s="55"/>
      <c r="G3539" s="132"/>
      <c r="H3539" s="132"/>
      <c r="I3539" s="132"/>
      <c r="J3539" s="132"/>
      <c r="K3539" s="132"/>
      <c r="L3539" s="133"/>
      <c r="M3539" s="134"/>
      <c r="N3539" s="132"/>
      <c r="O3539" s="132"/>
      <c r="P3539" s="134" t="str">
        <f t="shared" si="776"/>
        <v>nepildyti</v>
      </c>
      <c r="Q3539" s="135" t="str">
        <f t="shared" si="77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70"/>
        <v>0</v>
      </c>
      <c r="BH3539" s="54">
        <f t="shared" si="777"/>
        <v>0</v>
      </c>
      <c r="BI3539" s="54">
        <f t="shared" si="772"/>
        <v>0</v>
      </c>
      <c r="BJ3539" s="54">
        <f t="shared" si="771"/>
        <v>0</v>
      </c>
      <c r="BK3539" s="54">
        <f t="shared" si="773"/>
        <v>0</v>
      </c>
      <c r="BL3539" s="54">
        <f t="shared" si="778"/>
        <v>0</v>
      </c>
      <c r="BM3539" s="54">
        <f t="shared" si="779"/>
        <v>0</v>
      </c>
      <c r="BN3539" s="54" t="str">
        <f t="shared" si="780"/>
        <v>ne</v>
      </c>
      <c r="BO3539" s="54" t="str">
        <f t="shared" si="781"/>
        <v>ne</v>
      </c>
      <c r="BP3539" s="54" t="str">
        <f t="shared" si="781"/>
        <v>ne</v>
      </c>
      <c r="BQ3539" s="54" t="str">
        <f t="shared" si="782"/>
        <v>ne</v>
      </c>
      <c r="BR3539" s="54" t="str">
        <f t="shared" si="783"/>
        <v>ne</v>
      </c>
      <c r="BS3539" s="54" t="str">
        <f t="shared" si="774"/>
        <v>ne</v>
      </c>
    </row>
    <row r="3540" spans="2:71" x14ac:dyDescent="0.2">
      <c r="B3540" s="54" t="e">
        <f>VLOOKUP(E3540,'VPS1'!$J$10:$J$29,1,FALSE)</f>
        <v>#N/A</v>
      </c>
      <c r="C3540" s="131" t="str">
        <f t="shared" si="775"/>
        <v/>
      </c>
      <c r="D3540" s="132"/>
      <c r="E3540" s="132"/>
      <c r="F3540" s="55"/>
      <c r="G3540" s="132"/>
      <c r="H3540" s="132"/>
      <c r="I3540" s="132"/>
      <c r="J3540" s="132"/>
      <c r="K3540" s="132"/>
      <c r="L3540" s="133"/>
      <c r="M3540" s="134"/>
      <c r="N3540" s="132"/>
      <c r="O3540" s="132"/>
      <c r="P3540" s="134" t="str">
        <f t="shared" si="776"/>
        <v>nepildyti</v>
      </c>
      <c r="Q3540" s="135" t="str">
        <f t="shared" si="77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70"/>
        <v>0</v>
      </c>
      <c r="BH3540" s="54">
        <f t="shared" si="777"/>
        <v>0</v>
      </c>
      <c r="BI3540" s="54">
        <f t="shared" si="772"/>
        <v>0</v>
      </c>
      <c r="BJ3540" s="54">
        <f t="shared" si="771"/>
        <v>0</v>
      </c>
      <c r="BK3540" s="54">
        <f t="shared" si="773"/>
        <v>0</v>
      </c>
      <c r="BL3540" s="54">
        <f t="shared" si="778"/>
        <v>0</v>
      </c>
      <c r="BM3540" s="54">
        <f t="shared" si="779"/>
        <v>0</v>
      </c>
      <c r="BN3540" s="54" t="str">
        <f t="shared" si="780"/>
        <v>ne</v>
      </c>
      <c r="BO3540" s="54" t="str">
        <f t="shared" si="781"/>
        <v>ne</v>
      </c>
      <c r="BP3540" s="54" t="str">
        <f t="shared" si="781"/>
        <v>ne</v>
      </c>
      <c r="BQ3540" s="54" t="str">
        <f t="shared" si="782"/>
        <v>ne</v>
      </c>
      <c r="BR3540" s="54" t="str">
        <f t="shared" si="783"/>
        <v>ne</v>
      </c>
      <c r="BS3540" s="54" t="str">
        <f t="shared" si="774"/>
        <v>ne</v>
      </c>
    </row>
    <row r="3541" spans="2:71" x14ac:dyDescent="0.2">
      <c r="B3541" s="54" t="e">
        <f>VLOOKUP(E3541,'VPS1'!$J$10:$J$29,1,FALSE)</f>
        <v>#N/A</v>
      </c>
      <c r="C3541" s="131" t="str">
        <f t="shared" si="775"/>
        <v/>
      </c>
      <c r="D3541" s="132"/>
      <c r="E3541" s="132"/>
      <c r="F3541" s="55"/>
      <c r="G3541" s="132"/>
      <c r="H3541" s="132"/>
      <c r="I3541" s="132"/>
      <c r="J3541" s="132"/>
      <c r="K3541" s="132"/>
      <c r="L3541" s="133"/>
      <c r="M3541" s="134"/>
      <c r="N3541" s="132"/>
      <c r="O3541" s="132"/>
      <c r="P3541" s="134" t="str">
        <f t="shared" si="776"/>
        <v>nepildyti</v>
      </c>
      <c r="Q3541" s="135" t="str">
        <f t="shared" si="77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70"/>
        <v>0</v>
      </c>
      <c r="BH3541" s="54">
        <f t="shared" si="777"/>
        <v>0</v>
      </c>
      <c r="BI3541" s="54">
        <f t="shared" si="772"/>
        <v>0</v>
      </c>
      <c r="BJ3541" s="54">
        <f t="shared" si="771"/>
        <v>0</v>
      </c>
      <c r="BK3541" s="54">
        <f t="shared" si="773"/>
        <v>0</v>
      </c>
      <c r="BL3541" s="54">
        <f t="shared" si="778"/>
        <v>0</v>
      </c>
      <c r="BM3541" s="54">
        <f t="shared" si="779"/>
        <v>0</v>
      </c>
      <c r="BN3541" s="54" t="str">
        <f t="shared" si="780"/>
        <v>ne</v>
      </c>
      <c r="BO3541" s="54" t="str">
        <f t="shared" si="781"/>
        <v>ne</v>
      </c>
      <c r="BP3541" s="54" t="str">
        <f t="shared" si="781"/>
        <v>ne</v>
      </c>
      <c r="BQ3541" s="54" t="str">
        <f t="shared" si="782"/>
        <v>ne</v>
      </c>
      <c r="BR3541" s="54" t="str">
        <f t="shared" si="783"/>
        <v>ne</v>
      </c>
      <c r="BS3541" s="54" t="str">
        <f t="shared" si="774"/>
        <v>ne</v>
      </c>
    </row>
    <row r="3542" spans="2:71" x14ac:dyDescent="0.2">
      <c r="B3542" s="54" t="e">
        <f>VLOOKUP(E3542,'VPS1'!$J$10:$J$29,1,FALSE)</f>
        <v>#N/A</v>
      </c>
      <c r="C3542" s="131" t="str">
        <f t="shared" si="775"/>
        <v/>
      </c>
      <c r="D3542" s="132"/>
      <c r="E3542" s="132"/>
      <c r="F3542" s="55"/>
      <c r="G3542" s="132"/>
      <c r="H3542" s="132"/>
      <c r="I3542" s="132"/>
      <c r="J3542" s="132"/>
      <c r="K3542" s="132"/>
      <c r="L3542" s="133"/>
      <c r="M3542" s="134"/>
      <c r="N3542" s="132"/>
      <c r="O3542" s="132"/>
      <c r="P3542" s="134" t="str">
        <f t="shared" si="776"/>
        <v>nepildyti</v>
      </c>
      <c r="Q3542" s="135" t="str">
        <f t="shared" si="77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ref="BG3542:BG3605" si="784">IF($F3542&gt;0,YEAR($F3542),)</f>
        <v>0</v>
      </c>
      <c r="BH3542" s="54">
        <f t="shared" si="777"/>
        <v>0</v>
      </c>
      <c r="BI3542" s="54">
        <f t="shared" si="772"/>
        <v>0</v>
      </c>
      <c r="BJ3542" s="54">
        <f t="shared" ref="BJ3542:BJ3605" si="785">IF($AI3542&gt;0,YEAR($AI3542),)</f>
        <v>0</v>
      </c>
      <c r="BK3542" s="54">
        <f t="shared" si="773"/>
        <v>0</v>
      </c>
      <c r="BL3542" s="54">
        <f t="shared" si="778"/>
        <v>0</v>
      </c>
      <c r="BM3542" s="54">
        <f t="shared" si="779"/>
        <v>0</v>
      </c>
      <c r="BN3542" s="54" t="str">
        <f t="shared" si="780"/>
        <v>ne</v>
      </c>
      <c r="BO3542" s="54" t="str">
        <f t="shared" si="781"/>
        <v>ne</v>
      </c>
      <c r="BP3542" s="54" t="str">
        <f t="shared" si="781"/>
        <v>ne</v>
      </c>
      <c r="BQ3542" s="54" t="str">
        <f t="shared" si="782"/>
        <v>ne</v>
      </c>
      <c r="BR3542" s="54" t="str">
        <f t="shared" si="783"/>
        <v>ne</v>
      </c>
      <c r="BS3542" s="54" t="str">
        <f t="shared" si="774"/>
        <v>ne</v>
      </c>
    </row>
    <row r="3543" spans="2:71" x14ac:dyDescent="0.2">
      <c r="B3543" s="54" t="e">
        <f>VLOOKUP(E3543,'VPS1'!$J$10:$J$29,1,FALSE)</f>
        <v>#N/A</v>
      </c>
      <c r="C3543" s="131" t="str">
        <f t="shared" si="775"/>
        <v/>
      </c>
      <c r="D3543" s="132"/>
      <c r="E3543" s="132"/>
      <c r="F3543" s="55"/>
      <c r="G3543" s="132"/>
      <c r="H3543" s="132"/>
      <c r="I3543" s="132"/>
      <c r="J3543" s="132"/>
      <c r="K3543" s="132"/>
      <c r="L3543" s="133"/>
      <c r="M3543" s="134"/>
      <c r="N3543" s="132"/>
      <c r="O3543" s="132"/>
      <c r="P3543" s="134" t="str">
        <f t="shared" si="776"/>
        <v>nepildyti</v>
      </c>
      <c r="Q3543" s="135" t="str">
        <f t="shared" si="77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si="784"/>
        <v>0</v>
      </c>
      <c r="BH3543" s="54">
        <f t="shared" si="777"/>
        <v>0</v>
      </c>
      <c r="BI3543" s="54">
        <f t="shared" si="772"/>
        <v>0</v>
      </c>
      <c r="BJ3543" s="54">
        <f t="shared" si="785"/>
        <v>0</v>
      </c>
      <c r="BK3543" s="54">
        <f t="shared" si="773"/>
        <v>0</v>
      </c>
      <c r="BL3543" s="54">
        <f t="shared" si="778"/>
        <v>0</v>
      </c>
      <c r="BM3543" s="54">
        <f t="shared" si="779"/>
        <v>0</v>
      </c>
      <c r="BN3543" s="54" t="str">
        <f t="shared" si="780"/>
        <v>ne</v>
      </c>
      <c r="BO3543" s="54" t="str">
        <f t="shared" si="781"/>
        <v>ne</v>
      </c>
      <c r="BP3543" s="54" t="str">
        <f t="shared" si="781"/>
        <v>ne</v>
      </c>
      <c r="BQ3543" s="54" t="str">
        <f t="shared" si="782"/>
        <v>ne</v>
      </c>
      <c r="BR3543" s="54" t="str">
        <f t="shared" si="783"/>
        <v>ne</v>
      </c>
      <c r="BS3543" s="54" t="str">
        <f t="shared" si="774"/>
        <v>ne</v>
      </c>
    </row>
    <row r="3544" spans="2:71" x14ac:dyDescent="0.2">
      <c r="B3544" s="54" t="e">
        <f>VLOOKUP(E3544,'VPS1'!$J$10:$J$29,1,FALSE)</f>
        <v>#N/A</v>
      </c>
      <c r="C3544" s="131" t="str">
        <f t="shared" si="775"/>
        <v/>
      </c>
      <c r="D3544" s="132"/>
      <c r="E3544" s="132"/>
      <c r="F3544" s="55"/>
      <c r="G3544" s="132"/>
      <c r="H3544" s="132"/>
      <c r="I3544" s="132"/>
      <c r="J3544" s="132"/>
      <c r="K3544" s="132"/>
      <c r="L3544" s="133"/>
      <c r="M3544" s="134"/>
      <c r="N3544" s="132"/>
      <c r="O3544" s="132"/>
      <c r="P3544" s="134" t="str">
        <f t="shared" si="776"/>
        <v>nepildyti</v>
      </c>
      <c r="Q3544" s="135" t="str">
        <f t="shared" si="77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84"/>
        <v>0</v>
      </c>
      <c r="BH3544" s="54">
        <f t="shared" si="777"/>
        <v>0</v>
      </c>
      <c r="BI3544" s="54">
        <f t="shared" si="772"/>
        <v>0</v>
      </c>
      <c r="BJ3544" s="54">
        <f t="shared" si="785"/>
        <v>0</v>
      </c>
      <c r="BK3544" s="54">
        <f t="shared" si="773"/>
        <v>0</v>
      </c>
      <c r="BL3544" s="54">
        <f t="shared" si="778"/>
        <v>0</v>
      </c>
      <c r="BM3544" s="54">
        <f t="shared" si="779"/>
        <v>0</v>
      </c>
      <c r="BN3544" s="54" t="str">
        <f t="shared" si="780"/>
        <v>ne</v>
      </c>
      <c r="BO3544" s="54" t="str">
        <f t="shared" si="781"/>
        <v>ne</v>
      </c>
      <c r="BP3544" s="54" t="str">
        <f t="shared" si="781"/>
        <v>ne</v>
      </c>
      <c r="BQ3544" s="54" t="str">
        <f t="shared" si="782"/>
        <v>ne</v>
      </c>
      <c r="BR3544" s="54" t="str">
        <f t="shared" si="783"/>
        <v>ne</v>
      </c>
      <c r="BS3544" s="54" t="str">
        <f t="shared" si="774"/>
        <v>ne</v>
      </c>
    </row>
    <row r="3545" spans="2:71" x14ac:dyDescent="0.2">
      <c r="B3545" s="54" t="e">
        <f>VLOOKUP(E3545,'VPS1'!$J$10:$J$29,1,FALSE)</f>
        <v>#N/A</v>
      </c>
      <c r="C3545" s="131" t="str">
        <f t="shared" si="775"/>
        <v/>
      </c>
      <c r="D3545" s="132"/>
      <c r="E3545" s="132"/>
      <c r="F3545" s="55"/>
      <c r="G3545" s="132"/>
      <c r="H3545" s="132"/>
      <c r="I3545" s="132"/>
      <c r="J3545" s="132"/>
      <c r="K3545" s="132"/>
      <c r="L3545" s="133"/>
      <c r="M3545" s="134"/>
      <c r="N3545" s="132"/>
      <c r="O3545" s="132"/>
      <c r="P3545" s="134" t="str">
        <f t="shared" si="776"/>
        <v>nepildyti</v>
      </c>
      <c r="Q3545" s="135" t="str">
        <f t="shared" si="77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84"/>
        <v>0</v>
      </c>
      <c r="BH3545" s="54">
        <f t="shared" si="777"/>
        <v>0</v>
      </c>
      <c r="BI3545" s="54">
        <f t="shared" si="772"/>
        <v>0</v>
      </c>
      <c r="BJ3545" s="54">
        <f t="shared" si="785"/>
        <v>0</v>
      </c>
      <c r="BK3545" s="54">
        <f t="shared" si="773"/>
        <v>0</v>
      </c>
      <c r="BL3545" s="54">
        <f t="shared" si="778"/>
        <v>0</v>
      </c>
      <c r="BM3545" s="54">
        <f t="shared" si="779"/>
        <v>0</v>
      </c>
      <c r="BN3545" s="54" t="str">
        <f t="shared" si="780"/>
        <v>ne</v>
      </c>
      <c r="BO3545" s="54" t="str">
        <f t="shared" si="781"/>
        <v>ne</v>
      </c>
      <c r="BP3545" s="54" t="str">
        <f t="shared" si="781"/>
        <v>ne</v>
      </c>
      <c r="BQ3545" s="54" t="str">
        <f t="shared" si="782"/>
        <v>ne</v>
      </c>
      <c r="BR3545" s="54" t="str">
        <f t="shared" si="783"/>
        <v>ne</v>
      </c>
      <c r="BS3545" s="54" t="str">
        <f t="shared" si="774"/>
        <v>ne</v>
      </c>
    </row>
    <row r="3546" spans="2:71" x14ac:dyDescent="0.2">
      <c r="B3546" s="54" t="e">
        <f>VLOOKUP(E3546,'VPS1'!$J$10:$J$29,1,FALSE)</f>
        <v>#N/A</v>
      </c>
      <c r="C3546" s="131" t="str">
        <f t="shared" si="775"/>
        <v/>
      </c>
      <c r="D3546" s="132"/>
      <c r="E3546" s="132"/>
      <c r="F3546" s="55"/>
      <c r="G3546" s="132"/>
      <c r="H3546" s="132"/>
      <c r="I3546" s="132"/>
      <c r="J3546" s="132"/>
      <c r="K3546" s="132"/>
      <c r="L3546" s="133"/>
      <c r="M3546" s="134"/>
      <c r="N3546" s="132"/>
      <c r="O3546" s="132"/>
      <c r="P3546" s="134" t="str">
        <f t="shared" si="776"/>
        <v>nepildyti</v>
      </c>
      <c r="Q3546" s="135" t="str">
        <f t="shared" si="77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84"/>
        <v>0</v>
      </c>
      <c r="BH3546" s="54">
        <f t="shared" si="777"/>
        <v>0</v>
      </c>
      <c r="BI3546" s="54">
        <f t="shared" si="772"/>
        <v>0</v>
      </c>
      <c r="BJ3546" s="54">
        <f t="shared" si="785"/>
        <v>0</v>
      </c>
      <c r="BK3546" s="54">
        <f t="shared" si="773"/>
        <v>0</v>
      </c>
      <c r="BL3546" s="54">
        <f t="shared" si="778"/>
        <v>0</v>
      </c>
      <c r="BM3546" s="54">
        <f t="shared" si="779"/>
        <v>0</v>
      </c>
      <c r="BN3546" s="54" t="str">
        <f t="shared" si="780"/>
        <v>ne</v>
      </c>
      <c r="BO3546" s="54" t="str">
        <f t="shared" si="781"/>
        <v>ne</v>
      </c>
      <c r="BP3546" s="54" t="str">
        <f t="shared" si="781"/>
        <v>ne</v>
      </c>
      <c r="BQ3546" s="54" t="str">
        <f t="shared" si="782"/>
        <v>ne</v>
      </c>
      <c r="BR3546" s="54" t="str">
        <f t="shared" si="783"/>
        <v>ne</v>
      </c>
      <c r="BS3546" s="54" t="str">
        <f t="shared" si="774"/>
        <v>ne</v>
      </c>
    </row>
    <row r="3547" spans="2:71" x14ac:dyDescent="0.2">
      <c r="B3547" s="54" t="e">
        <f>VLOOKUP(E3547,'VPS1'!$J$10:$J$29,1,FALSE)</f>
        <v>#N/A</v>
      </c>
      <c r="C3547" s="131" t="str">
        <f t="shared" si="775"/>
        <v/>
      </c>
      <c r="D3547" s="132"/>
      <c r="E3547" s="132"/>
      <c r="F3547" s="55"/>
      <c r="G3547" s="132"/>
      <c r="H3547" s="132"/>
      <c r="I3547" s="132"/>
      <c r="J3547" s="132"/>
      <c r="K3547" s="132"/>
      <c r="L3547" s="133"/>
      <c r="M3547" s="134"/>
      <c r="N3547" s="132"/>
      <c r="O3547" s="132"/>
      <c r="P3547" s="134" t="str">
        <f t="shared" si="776"/>
        <v>nepildyti</v>
      </c>
      <c r="Q3547" s="135" t="str">
        <f t="shared" si="77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84"/>
        <v>0</v>
      </c>
      <c r="BH3547" s="54">
        <f t="shared" si="777"/>
        <v>0</v>
      </c>
      <c r="BI3547" s="54">
        <f t="shared" si="772"/>
        <v>0</v>
      </c>
      <c r="BJ3547" s="54">
        <f t="shared" si="785"/>
        <v>0</v>
      </c>
      <c r="BK3547" s="54">
        <f t="shared" si="773"/>
        <v>0</v>
      </c>
      <c r="BL3547" s="54">
        <f t="shared" si="778"/>
        <v>0</v>
      </c>
      <c r="BM3547" s="54">
        <f t="shared" si="779"/>
        <v>0</v>
      </c>
      <c r="BN3547" s="54" t="str">
        <f t="shared" si="780"/>
        <v>ne</v>
      </c>
      <c r="BO3547" s="54" t="str">
        <f t="shared" si="781"/>
        <v>ne</v>
      </c>
      <c r="BP3547" s="54" t="str">
        <f t="shared" si="781"/>
        <v>ne</v>
      </c>
      <c r="BQ3547" s="54" t="str">
        <f t="shared" si="782"/>
        <v>ne</v>
      </c>
      <c r="BR3547" s="54" t="str">
        <f t="shared" si="783"/>
        <v>ne</v>
      </c>
      <c r="BS3547" s="54" t="str">
        <f t="shared" si="774"/>
        <v>ne</v>
      </c>
    </row>
    <row r="3548" spans="2:71" x14ac:dyDescent="0.2">
      <c r="B3548" s="54" t="e">
        <f>VLOOKUP(E3548,'VPS1'!$J$10:$J$29,1,FALSE)</f>
        <v>#N/A</v>
      </c>
      <c r="C3548" s="131" t="str">
        <f t="shared" si="775"/>
        <v/>
      </c>
      <c r="D3548" s="132"/>
      <c r="E3548" s="132"/>
      <c r="F3548" s="55"/>
      <c r="G3548" s="132"/>
      <c r="H3548" s="132"/>
      <c r="I3548" s="132"/>
      <c r="J3548" s="132"/>
      <c r="K3548" s="132"/>
      <c r="L3548" s="133"/>
      <c r="M3548" s="134"/>
      <c r="N3548" s="132"/>
      <c r="O3548" s="132"/>
      <c r="P3548" s="134" t="str">
        <f t="shared" si="776"/>
        <v>nepildyti</v>
      </c>
      <c r="Q3548" s="135" t="str">
        <f t="shared" si="77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84"/>
        <v>0</v>
      </c>
      <c r="BH3548" s="54">
        <f t="shared" si="777"/>
        <v>0</v>
      </c>
      <c r="BI3548" s="54">
        <f t="shared" si="772"/>
        <v>0</v>
      </c>
      <c r="BJ3548" s="54">
        <f t="shared" si="785"/>
        <v>0</v>
      </c>
      <c r="BK3548" s="54">
        <f t="shared" si="773"/>
        <v>0</v>
      </c>
      <c r="BL3548" s="54">
        <f t="shared" si="778"/>
        <v>0</v>
      </c>
      <c r="BM3548" s="54">
        <f t="shared" si="779"/>
        <v>0</v>
      </c>
      <c r="BN3548" s="54" t="str">
        <f t="shared" si="780"/>
        <v>ne</v>
      </c>
      <c r="BO3548" s="54" t="str">
        <f t="shared" si="781"/>
        <v>ne</v>
      </c>
      <c r="BP3548" s="54" t="str">
        <f t="shared" si="781"/>
        <v>ne</v>
      </c>
      <c r="BQ3548" s="54" t="str">
        <f t="shared" si="782"/>
        <v>ne</v>
      </c>
      <c r="BR3548" s="54" t="str">
        <f t="shared" si="783"/>
        <v>ne</v>
      </c>
      <c r="BS3548" s="54" t="str">
        <f t="shared" si="774"/>
        <v>ne</v>
      </c>
    </row>
    <row r="3549" spans="2:71" x14ac:dyDescent="0.2">
      <c r="B3549" s="54" t="e">
        <f>VLOOKUP(E3549,'VPS1'!$J$10:$J$29,1,FALSE)</f>
        <v>#N/A</v>
      </c>
      <c r="C3549" s="131" t="str">
        <f t="shared" si="775"/>
        <v/>
      </c>
      <c r="D3549" s="132"/>
      <c r="E3549" s="132"/>
      <c r="F3549" s="55"/>
      <c r="G3549" s="132"/>
      <c r="H3549" s="132"/>
      <c r="I3549" s="132"/>
      <c r="J3549" s="132"/>
      <c r="K3549" s="132"/>
      <c r="L3549" s="133"/>
      <c r="M3549" s="134"/>
      <c r="N3549" s="132"/>
      <c r="O3549" s="132"/>
      <c r="P3549" s="134" t="str">
        <f t="shared" si="776"/>
        <v>nepildyti</v>
      </c>
      <c r="Q3549" s="135" t="str">
        <f t="shared" si="77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84"/>
        <v>0</v>
      </c>
      <c r="BH3549" s="54">
        <f t="shared" si="777"/>
        <v>0</v>
      </c>
      <c r="BI3549" s="54">
        <f t="shared" si="772"/>
        <v>0</v>
      </c>
      <c r="BJ3549" s="54">
        <f t="shared" si="785"/>
        <v>0</v>
      </c>
      <c r="BK3549" s="54">
        <f t="shared" si="773"/>
        <v>0</v>
      </c>
      <c r="BL3549" s="54">
        <f t="shared" si="778"/>
        <v>0</v>
      </c>
      <c r="BM3549" s="54">
        <f t="shared" si="779"/>
        <v>0</v>
      </c>
      <c r="BN3549" s="54" t="str">
        <f t="shared" si="780"/>
        <v>ne</v>
      </c>
      <c r="BO3549" s="54" t="str">
        <f t="shared" si="781"/>
        <v>ne</v>
      </c>
      <c r="BP3549" s="54" t="str">
        <f t="shared" si="781"/>
        <v>ne</v>
      </c>
      <c r="BQ3549" s="54" t="str">
        <f t="shared" si="782"/>
        <v>ne</v>
      </c>
      <c r="BR3549" s="54" t="str">
        <f t="shared" si="783"/>
        <v>ne</v>
      </c>
      <c r="BS3549" s="54" t="str">
        <f t="shared" si="774"/>
        <v>ne</v>
      </c>
    </row>
    <row r="3550" spans="2:71" x14ac:dyDescent="0.2">
      <c r="B3550" s="54" t="e">
        <f>VLOOKUP(E3550,'VPS1'!$J$10:$J$29,1,FALSE)</f>
        <v>#N/A</v>
      </c>
      <c r="C3550" s="131" t="str">
        <f t="shared" si="775"/>
        <v/>
      </c>
      <c r="D3550" s="132"/>
      <c r="E3550" s="132"/>
      <c r="F3550" s="55"/>
      <c r="G3550" s="132"/>
      <c r="H3550" s="132"/>
      <c r="I3550" s="132"/>
      <c r="J3550" s="132"/>
      <c r="K3550" s="132"/>
      <c r="L3550" s="133"/>
      <c r="M3550" s="134"/>
      <c r="N3550" s="132"/>
      <c r="O3550" s="132"/>
      <c r="P3550" s="134" t="str">
        <f t="shared" si="776"/>
        <v>nepildyti</v>
      </c>
      <c r="Q3550" s="135" t="str">
        <f t="shared" si="77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84"/>
        <v>0</v>
      </c>
      <c r="BH3550" s="54">
        <f t="shared" si="777"/>
        <v>0</v>
      </c>
      <c r="BI3550" s="54">
        <f t="shared" si="772"/>
        <v>0</v>
      </c>
      <c r="BJ3550" s="54">
        <f t="shared" si="785"/>
        <v>0</v>
      </c>
      <c r="BK3550" s="54">
        <f t="shared" si="773"/>
        <v>0</v>
      </c>
      <c r="BL3550" s="54">
        <f t="shared" si="778"/>
        <v>0</v>
      </c>
      <c r="BM3550" s="54">
        <f t="shared" si="779"/>
        <v>0</v>
      </c>
      <c r="BN3550" s="54" t="str">
        <f t="shared" si="780"/>
        <v>ne</v>
      </c>
      <c r="BO3550" s="54" t="str">
        <f t="shared" si="781"/>
        <v>ne</v>
      </c>
      <c r="BP3550" s="54" t="str">
        <f t="shared" si="781"/>
        <v>ne</v>
      </c>
      <c r="BQ3550" s="54" t="str">
        <f t="shared" si="782"/>
        <v>ne</v>
      </c>
      <c r="BR3550" s="54" t="str">
        <f t="shared" si="783"/>
        <v>ne</v>
      </c>
      <c r="BS3550" s="54" t="str">
        <f t="shared" si="774"/>
        <v>ne</v>
      </c>
    </row>
    <row r="3551" spans="2:71" x14ac:dyDescent="0.2">
      <c r="B3551" s="54" t="e">
        <f>VLOOKUP(E3551,'VPS1'!$J$10:$J$29,1,FALSE)</f>
        <v>#N/A</v>
      </c>
      <c r="C3551" s="131" t="str">
        <f t="shared" si="775"/>
        <v/>
      </c>
      <c r="D3551" s="132"/>
      <c r="E3551" s="132"/>
      <c r="F3551" s="55"/>
      <c r="G3551" s="132"/>
      <c r="H3551" s="132"/>
      <c r="I3551" s="132"/>
      <c r="J3551" s="132"/>
      <c r="K3551" s="132"/>
      <c r="L3551" s="133"/>
      <c r="M3551" s="134"/>
      <c r="N3551" s="132"/>
      <c r="O3551" s="132"/>
      <c r="P3551" s="134" t="str">
        <f t="shared" si="776"/>
        <v>nepildyti</v>
      </c>
      <c r="Q3551" s="135" t="str">
        <f t="shared" si="77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84"/>
        <v>0</v>
      </c>
      <c r="BH3551" s="54">
        <f t="shared" si="777"/>
        <v>0</v>
      </c>
      <c r="BI3551" s="54">
        <f t="shared" si="772"/>
        <v>0</v>
      </c>
      <c r="BJ3551" s="54">
        <f t="shared" si="785"/>
        <v>0</v>
      </c>
      <c r="BK3551" s="54">
        <f t="shared" si="773"/>
        <v>0</v>
      </c>
      <c r="BL3551" s="54">
        <f t="shared" si="778"/>
        <v>0</v>
      </c>
      <c r="BM3551" s="54">
        <f t="shared" si="779"/>
        <v>0</v>
      </c>
      <c r="BN3551" s="54" t="str">
        <f t="shared" si="780"/>
        <v>ne</v>
      </c>
      <c r="BO3551" s="54" t="str">
        <f t="shared" si="781"/>
        <v>ne</v>
      </c>
      <c r="BP3551" s="54" t="str">
        <f t="shared" si="781"/>
        <v>ne</v>
      </c>
      <c r="BQ3551" s="54" t="str">
        <f t="shared" si="782"/>
        <v>ne</v>
      </c>
      <c r="BR3551" s="54" t="str">
        <f t="shared" si="783"/>
        <v>ne</v>
      </c>
      <c r="BS3551" s="54" t="str">
        <f t="shared" si="774"/>
        <v>ne</v>
      </c>
    </row>
    <row r="3552" spans="2:71" x14ac:dyDescent="0.2">
      <c r="B3552" s="54" t="e">
        <f>VLOOKUP(E3552,'VPS1'!$J$10:$J$29,1,FALSE)</f>
        <v>#N/A</v>
      </c>
      <c r="C3552" s="131" t="str">
        <f t="shared" si="775"/>
        <v/>
      </c>
      <c r="D3552" s="132"/>
      <c r="E3552" s="132"/>
      <c r="F3552" s="55"/>
      <c r="G3552" s="132"/>
      <c r="H3552" s="132"/>
      <c r="I3552" s="132"/>
      <c r="J3552" s="132"/>
      <c r="K3552" s="132"/>
      <c r="L3552" s="133"/>
      <c r="M3552" s="134"/>
      <c r="N3552" s="132"/>
      <c r="O3552" s="132"/>
      <c r="P3552" s="134" t="str">
        <f t="shared" si="776"/>
        <v>nepildyti</v>
      </c>
      <c r="Q3552" s="135" t="str">
        <f t="shared" si="77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84"/>
        <v>0</v>
      </c>
      <c r="BH3552" s="54">
        <f t="shared" si="777"/>
        <v>0</v>
      </c>
      <c r="BI3552" s="54">
        <f t="shared" si="772"/>
        <v>0</v>
      </c>
      <c r="BJ3552" s="54">
        <f t="shared" si="785"/>
        <v>0</v>
      </c>
      <c r="BK3552" s="54">
        <f t="shared" si="773"/>
        <v>0</v>
      </c>
      <c r="BL3552" s="54">
        <f t="shared" si="778"/>
        <v>0</v>
      </c>
      <c r="BM3552" s="54">
        <f t="shared" si="779"/>
        <v>0</v>
      </c>
      <c r="BN3552" s="54" t="str">
        <f t="shared" si="780"/>
        <v>ne</v>
      </c>
      <c r="BO3552" s="54" t="str">
        <f t="shared" si="781"/>
        <v>ne</v>
      </c>
      <c r="BP3552" s="54" t="str">
        <f t="shared" si="781"/>
        <v>ne</v>
      </c>
      <c r="BQ3552" s="54" t="str">
        <f t="shared" si="782"/>
        <v>ne</v>
      </c>
      <c r="BR3552" s="54" t="str">
        <f t="shared" si="783"/>
        <v>ne</v>
      </c>
      <c r="BS3552" s="54" t="str">
        <f t="shared" si="774"/>
        <v>ne</v>
      </c>
    </row>
    <row r="3553" spans="2:71" x14ac:dyDescent="0.2">
      <c r="B3553" s="54" t="e">
        <f>VLOOKUP(E3553,'VPS1'!$J$10:$J$29,1,FALSE)</f>
        <v>#N/A</v>
      </c>
      <c r="C3553" s="131" t="str">
        <f t="shared" si="775"/>
        <v/>
      </c>
      <c r="D3553" s="132"/>
      <c r="E3553" s="132"/>
      <c r="F3553" s="55"/>
      <c r="G3553" s="132"/>
      <c r="H3553" s="132"/>
      <c r="I3553" s="132"/>
      <c r="J3553" s="132"/>
      <c r="K3553" s="132"/>
      <c r="L3553" s="133"/>
      <c r="M3553" s="134"/>
      <c r="N3553" s="132"/>
      <c r="O3553" s="132"/>
      <c r="P3553" s="134" t="str">
        <f t="shared" si="776"/>
        <v>nepildyti</v>
      </c>
      <c r="Q3553" s="135" t="str">
        <f t="shared" si="77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84"/>
        <v>0</v>
      </c>
      <c r="BH3553" s="54">
        <f t="shared" si="777"/>
        <v>0</v>
      </c>
      <c r="BI3553" s="54">
        <f t="shared" si="772"/>
        <v>0</v>
      </c>
      <c r="BJ3553" s="54">
        <f t="shared" si="785"/>
        <v>0</v>
      </c>
      <c r="BK3553" s="54">
        <f t="shared" si="773"/>
        <v>0</v>
      </c>
      <c r="BL3553" s="54">
        <f t="shared" si="778"/>
        <v>0</v>
      </c>
      <c r="BM3553" s="54">
        <f t="shared" si="779"/>
        <v>0</v>
      </c>
      <c r="BN3553" s="54" t="str">
        <f t="shared" si="780"/>
        <v>ne</v>
      </c>
      <c r="BO3553" s="54" t="str">
        <f t="shared" si="781"/>
        <v>ne</v>
      </c>
      <c r="BP3553" s="54" t="str">
        <f t="shared" si="781"/>
        <v>ne</v>
      </c>
      <c r="BQ3553" s="54" t="str">
        <f t="shared" si="782"/>
        <v>ne</v>
      </c>
      <c r="BR3553" s="54" t="str">
        <f t="shared" si="783"/>
        <v>ne</v>
      </c>
      <c r="BS3553" s="54" t="str">
        <f t="shared" si="774"/>
        <v>ne</v>
      </c>
    </row>
    <row r="3554" spans="2:71" x14ac:dyDescent="0.2">
      <c r="B3554" s="54" t="e">
        <f>VLOOKUP(E3554,'VPS1'!$J$10:$J$29,1,FALSE)</f>
        <v>#N/A</v>
      </c>
      <c r="C3554" s="131" t="str">
        <f t="shared" si="775"/>
        <v/>
      </c>
      <c r="D3554" s="132"/>
      <c r="E3554" s="132"/>
      <c r="F3554" s="55"/>
      <c r="G3554" s="132"/>
      <c r="H3554" s="132"/>
      <c r="I3554" s="132"/>
      <c r="J3554" s="132"/>
      <c r="K3554" s="132"/>
      <c r="L3554" s="133"/>
      <c r="M3554" s="134"/>
      <c r="N3554" s="132"/>
      <c r="O3554" s="132"/>
      <c r="P3554" s="134" t="str">
        <f t="shared" si="776"/>
        <v>nepildyti</v>
      </c>
      <c r="Q3554" s="135" t="str">
        <f t="shared" si="77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84"/>
        <v>0</v>
      </c>
      <c r="BH3554" s="54">
        <f t="shared" si="777"/>
        <v>0</v>
      </c>
      <c r="BI3554" s="54">
        <f t="shared" si="772"/>
        <v>0</v>
      </c>
      <c r="BJ3554" s="54">
        <f t="shared" si="785"/>
        <v>0</v>
      </c>
      <c r="BK3554" s="54">
        <f t="shared" si="773"/>
        <v>0</v>
      </c>
      <c r="BL3554" s="54">
        <f t="shared" si="778"/>
        <v>0</v>
      </c>
      <c r="BM3554" s="54">
        <f t="shared" si="779"/>
        <v>0</v>
      </c>
      <c r="BN3554" s="54" t="str">
        <f t="shared" si="780"/>
        <v>ne</v>
      </c>
      <c r="BO3554" s="54" t="str">
        <f t="shared" si="781"/>
        <v>ne</v>
      </c>
      <c r="BP3554" s="54" t="str">
        <f t="shared" si="781"/>
        <v>ne</v>
      </c>
      <c r="BQ3554" s="54" t="str">
        <f t="shared" si="782"/>
        <v>ne</v>
      </c>
      <c r="BR3554" s="54" t="str">
        <f t="shared" si="783"/>
        <v>ne</v>
      </c>
      <c r="BS3554" s="54" t="str">
        <f t="shared" si="774"/>
        <v>ne</v>
      </c>
    </row>
    <row r="3555" spans="2:71" x14ac:dyDescent="0.2">
      <c r="B3555" s="54" t="e">
        <f>VLOOKUP(E3555,'VPS1'!$J$10:$J$29,1,FALSE)</f>
        <v>#N/A</v>
      </c>
      <c r="C3555" s="131" t="str">
        <f t="shared" si="775"/>
        <v/>
      </c>
      <c r="D3555" s="132"/>
      <c r="E3555" s="132"/>
      <c r="F3555" s="55"/>
      <c r="G3555" s="132"/>
      <c r="H3555" s="132"/>
      <c r="I3555" s="132"/>
      <c r="J3555" s="132"/>
      <c r="K3555" s="132"/>
      <c r="L3555" s="133"/>
      <c r="M3555" s="134"/>
      <c r="N3555" s="132"/>
      <c r="O3555" s="132"/>
      <c r="P3555" s="134" t="str">
        <f t="shared" si="776"/>
        <v>nepildyti</v>
      </c>
      <c r="Q3555" s="135" t="str">
        <f t="shared" si="77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84"/>
        <v>0</v>
      </c>
      <c r="BH3555" s="54">
        <f t="shared" si="777"/>
        <v>0</v>
      </c>
      <c r="BI3555" s="54">
        <f t="shared" si="772"/>
        <v>0</v>
      </c>
      <c r="BJ3555" s="54">
        <f t="shared" si="785"/>
        <v>0</v>
      </c>
      <c r="BK3555" s="54">
        <f t="shared" si="773"/>
        <v>0</v>
      </c>
      <c r="BL3555" s="54">
        <f t="shared" si="778"/>
        <v>0</v>
      </c>
      <c r="BM3555" s="54">
        <f t="shared" si="779"/>
        <v>0</v>
      </c>
      <c r="BN3555" s="54" t="str">
        <f t="shared" si="780"/>
        <v>ne</v>
      </c>
      <c r="BO3555" s="54" t="str">
        <f t="shared" si="781"/>
        <v>ne</v>
      </c>
      <c r="BP3555" s="54" t="str">
        <f t="shared" si="781"/>
        <v>ne</v>
      </c>
      <c r="BQ3555" s="54" t="str">
        <f t="shared" si="782"/>
        <v>ne</v>
      </c>
      <c r="BR3555" s="54" t="str">
        <f t="shared" si="783"/>
        <v>ne</v>
      </c>
      <c r="BS3555" s="54" t="str">
        <f t="shared" si="774"/>
        <v>ne</v>
      </c>
    </row>
    <row r="3556" spans="2:71" x14ac:dyDescent="0.2">
      <c r="B3556" s="54" t="e">
        <f>VLOOKUP(E3556,'VPS1'!$J$10:$J$29,1,FALSE)</f>
        <v>#N/A</v>
      </c>
      <c r="C3556" s="131" t="str">
        <f t="shared" si="775"/>
        <v/>
      </c>
      <c r="D3556" s="132"/>
      <c r="E3556" s="132"/>
      <c r="F3556" s="55"/>
      <c r="G3556" s="132"/>
      <c r="H3556" s="132"/>
      <c r="I3556" s="132"/>
      <c r="J3556" s="132"/>
      <c r="K3556" s="132"/>
      <c r="L3556" s="133"/>
      <c r="M3556" s="134"/>
      <c r="N3556" s="132"/>
      <c r="O3556" s="132"/>
      <c r="P3556" s="134" t="str">
        <f t="shared" si="776"/>
        <v>nepildyti</v>
      </c>
      <c r="Q3556" s="135" t="str">
        <f t="shared" si="77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84"/>
        <v>0</v>
      </c>
      <c r="BH3556" s="54">
        <f t="shared" si="777"/>
        <v>0</v>
      </c>
      <c r="BI3556" s="54">
        <f t="shared" si="772"/>
        <v>0</v>
      </c>
      <c r="BJ3556" s="54">
        <f t="shared" si="785"/>
        <v>0</v>
      </c>
      <c r="BK3556" s="54">
        <f t="shared" si="773"/>
        <v>0</v>
      </c>
      <c r="BL3556" s="54">
        <f t="shared" si="778"/>
        <v>0</v>
      </c>
      <c r="BM3556" s="54">
        <f t="shared" si="779"/>
        <v>0</v>
      </c>
      <c r="BN3556" s="54" t="str">
        <f t="shared" si="780"/>
        <v>ne</v>
      </c>
      <c r="BO3556" s="54" t="str">
        <f t="shared" si="781"/>
        <v>ne</v>
      </c>
      <c r="BP3556" s="54" t="str">
        <f t="shared" si="781"/>
        <v>ne</v>
      </c>
      <c r="BQ3556" s="54" t="str">
        <f t="shared" si="782"/>
        <v>ne</v>
      </c>
      <c r="BR3556" s="54" t="str">
        <f t="shared" si="783"/>
        <v>ne</v>
      </c>
      <c r="BS3556" s="54" t="str">
        <f t="shared" si="774"/>
        <v>ne</v>
      </c>
    </row>
    <row r="3557" spans="2:71" x14ac:dyDescent="0.2">
      <c r="B3557" s="54" t="e">
        <f>VLOOKUP(E3557,'VPS1'!$J$10:$J$29,1,FALSE)</f>
        <v>#N/A</v>
      </c>
      <c r="C3557" s="131" t="str">
        <f t="shared" si="775"/>
        <v/>
      </c>
      <c r="D3557" s="132"/>
      <c r="E3557" s="132"/>
      <c r="F3557" s="55"/>
      <c r="G3557" s="132"/>
      <c r="H3557" s="132"/>
      <c r="I3557" s="132"/>
      <c r="J3557" s="132"/>
      <c r="K3557" s="132"/>
      <c r="L3557" s="133"/>
      <c r="M3557" s="134"/>
      <c r="N3557" s="132"/>
      <c r="O3557" s="132"/>
      <c r="P3557" s="134" t="str">
        <f t="shared" si="776"/>
        <v>nepildyti</v>
      </c>
      <c r="Q3557" s="135" t="str">
        <f t="shared" si="77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84"/>
        <v>0</v>
      </c>
      <c r="BH3557" s="54">
        <f t="shared" si="777"/>
        <v>0</v>
      </c>
      <c r="BI3557" s="54">
        <f t="shared" si="772"/>
        <v>0</v>
      </c>
      <c r="BJ3557" s="54">
        <f t="shared" si="785"/>
        <v>0</v>
      </c>
      <c r="BK3557" s="54">
        <f t="shared" si="773"/>
        <v>0</v>
      </c>
      <c r="BL3557" s="54">
        <f t="shared" si="778"/>
        <v>0</v>
      </c>
      <c r="BM3557" s="54">
        <f t="shared" si="779"/>
        <v>0</v>
      </c>
      <c r="BN3557" s="54" t="str">
        <f t="shared" si="780"/>
        <v>ne</v>
      </c>
      <c r="BO3557" s="54" t="str">
        <f t="shared" si="781"/>
        <v>ne</v>
      </c>
      <c r="BP3557" s="54" t="str">
        <f t="shared" si="781"/>
        <v>ne</v>
      </c>
      <c r="BQ3557" s="54" t="str">
        <f t="shared" si="782"/>
        <v>ne</v>
      </c>
      <c r="BR3557" s="54" t="str">
        <f t="shared" si="783"/>
        <v>ne</v>
      </c>
      <c r="BS3557" s="54" t="str">
        <f t="shared" si="774"/>
        <v>ne</v>
      </c>
    </row>
    <row r="3558" spans="2:71" x14ac:dyDescent="0.2">
      <c r="B3558" s="54" t="e">
        <f>VLOOKUP(E3558,'VPS1'!$J$10:$J$29,1,FALSE)</f>
        <v>#N/A</v>
      </c>
      <c r="C3558" s="131" t="str">
        <f t="shared" si="775"/>
        <v/>
      </c>
      <c r="D3558" s="132"/>
      <c r="E3558" s="132"/>
      <c r="F3558" s="55"/>
      <c r="G3558" s="132"/>
      <c r="H3558" s="132"/>
      <c r="I3558" s="132"/>
      <c r="J3558" s="132"/>
      <c r="K3558" s="132"/>
      <c r="L3558" s="133"/>
      <c r="M3558" s="134"/>
      <c r="N3558" s="132"/>
      <c r="O3558" s="132"/>
      <c r="P3558" s="134" t="str">
        <f t="shared" si="776"/>
        <v>nepildyti</v>
      </c>
      <c r="Q3558" s="135" t="str">
        <f t="shared" si="77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84"/>
        <v>0</v>
      </c>
      <c r="BH3558" s="54">
        <f t="shared" si="777"/>
        <v>0</v>
      </c>
      <c r="BI3558" s="54">
        <f t="shared" si="772"/>
        <v>0</v>
      </c>
      <c r="BJ3558" s="54">
        <f t="shared" si="785"/>
        <v>0</v>
      </c>
      <c r="BK3558" s="54">
        <f t="shared" si="773"/>
        <v>0</v>
      </c>
      <c r="BL3558" s="54">
        <f t="shared" si="778"/>
        <v>0</v>
      </c>
      <c r="BM3558" s="54">
        <f t="shared" si="779"/>
        <v>0</v>
      </c>
      <c r="BN3558" s="54" t="str">
        <f t="shared" si="780"/>
        <v>ne</v>
      </c>
      <c r="BO3558" s="54" t="str">
        <f t="shared" si="781"/>
        <v>ne</v>
      </c>
      <c r="BP3558" s="54" t="str">
        <f t="shared" si="781"/>
        <v>ne</v>
      </c>
      <c r="BQ3558" s="54" t="str">
        <f t="shared" si="782"/>
        <v>ne</v>
      </c>
      <c r="BR3558" s="54" t="str">
        <f t="shared" si="783"/>
        <v>ne</v>
      </c>
      <c r="BS3558" s="54" t="str">
        <f t="shared" si="774"/>
        <v>ne</v>
      </c>
    </row>
    <row r="3559" spans="2:71" x14ac:dyDescent="0.2">
      <c r="B3559" s="54" t="e">
        <f>VLOOKUP(E3559,'VPS1'!$J$10:$J$29,1,FALSE)</f>
        <v>#N/A</v>
      </c>
      <c r="C3559" s="131" t="str">
        <f t="shared" si="775"/>
        <v/>
      </c>
      <c r="D3559" s="132"/>
      <c r="E3559" s="132"/>
      <c r="F3559" s="55"/>
      <c r="G3559" s="132"/>
      <c r="H3559" s="132"/>
      <c r="I3559" s="132"/>
      <c r="J3559" s="132"/>
      <c r="K3559" s="132"/>
      <c r="L3559" s="133"/>
      <c r="M3559" s="134"/>
      <c r="N3559" s="132"/>
      <c r="O3559" s="132"/>
      <c r="P3559" s="134" t="str">
        <f t="shared" si="776"/>
        <v>nepildyti</v>
      </c>
      <c r="Q3559" s="135" t="str">
        <f t="shared" si="77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84"/>
        <v>0</v>
      </c>
      <c r="BH3559" s="54">
        <f t="shared" si="777"/>
        <v>0</v>
      </c>
      <c r="BI3559" s="54">
        <f t="shared" si="772"/>
        <v>0</v>
      </c>
      <c r="BJ3559" s="54">
        <f t="shared" si="785"/>
        <v>0</v>
      </c>
      <c r="BK3559" s="54">
        <f t="shared" si="773"/>
        <v>0</v>
      </c>
      <c r="BL3559" s="54">
        <f t="shared" si="778"/>
        <v>0</v>
      </c>
      <c r="BM3559" s="54">
        <f t="shared" si="779"/>
        <v>0</v>
      </c>
      <c r="BN3559" s="54" t="str">
        <f t="shared" si="780"/>
        <v>ne</v>
      </c>
      <c r="BO3559" s="54" t="str">
        <f t="shared" si="781"/>
        <v>ne</v>
      </c>
      <c r="BP3559" s="54" t="str">
        <f t="shared" si="781"/>
        <v>ne</v>
      </c>
      <c r="BQ3559" s="54" t="str">
        <f t="shared" si="782"/>
        <v>ne</v>
      </c>
      <c r="BR3559" s="54" t="str">
        <f t="shared" si="783"/>
        <v>ne</v>
      </c>
      <c r="BS3559" s="54" t="str">
        <f t="shared" si="774"/>
        <v>ne</v>
      </c>
    </row>
    <row r="3560" spans="2:71" x14ac:dyDescent="0.2">
      <c r="B3560" s="54" t="e">
        <f>VLOOKUP(E3560,'VPS1'!$J$10:$J$29,1,FALSE)</f>
        <v>#N/A</v>
      </c>
      <c r="C3560" s="131" t="str">
        <f t="shared" si="775"/>
        <v/>
      </c>
      <c r="D3560" s="132"/>
      <c r="E3560" s="132"/>
      <c r="F3560" s="55"/>
      <c r="G3560" s="132"/>
      <c r="H3560" s="132"/>
      <c r="I3560" s="132"/>
      <c r="J3560" s="132"/>
      <c r="K3560" s="132"/>
      <c r="L3560" s="133"/>
      <c r="M3560" s="134"/>
      <c r="N3560" s="132"/>
      <c r="O3560" s="132"/>
      <c r="P3560" s="134" t="str">
        <f t="shared" si="776"/>
        <v>nepildyti</v>
      </c>
      <c r="Q3560" s="135" t="str">
        <f t="shared" si="77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84"/>
        <v>0</v>
      </c>
      <c r="BH3560" s="54">
        <f t="shared" si="777"/>
        <v>0</v>
      </c>
      <c r="BI3560" s="54">
        <f t="shared" si="772"/>
        <v>0</v>
      </c>
      <c r="BJ3560" s="54">
        <f t="shared" si="785"/>
        <v>0</v>
      </c>
      <c r="BK3560" s="54">
        <f t="shared" si="773"/>
        <v>0</v>
      </c>
      <c r="BL3560" s="54">
        <f t="shared" si="778"/>
        <v>0</v>
      </c>
      <c r="BM3560" s="54">
        <f t="shared" si="779"/>
        <v>0</v>
      </c>
      <c r="BN3560" s="54" t="str">
        <f t="shared" si="780"/>
        <v>ne</v>
      </c>
      <c r="BO3560" s="54" t="str">
        <f t="shared" si="781"/>
        <v>ne</v>
      </c>
      <c r="BP3560" s="54" t="str">
        <f t="shared" si="781"/>
        <v>ne</v>
      </c>
      <c r="BQ3560" s="54" t="str">
        <f t="shared" si="782"/>
        <v>ne</v>
      </c>
      <c r="BR3560" s="54" t="str">
        <f t="shared" si="783"/>
        <v>ne</v>
      </c>
      <c r="BS3560" s="54" t="str">
        <f t="shared" si="774"/>
        <v>ne</v>
      </c>
    </row>
    <row r="3561" spans="2:71" x14ac:dyDescent="0.2">
      <c r="B3561" s="54" t="e">
        <f>VLOOKUP(E3561,'VPS1'!$J$10:$J$29,1,FALSE)</f>
        <v>#N/A</v>
      </c>
      <c r="C3561" s="131" t="str">
        <f t="shared" si="775"/>
        <v/>
      </c>
      <c r="D3561" s="132"/>
      <c r="E3561" s="132"/>
      <c r="F3561" s="55"/>
      <c r="G3561" s="132"/>
      <c r="H3561" s="132"/>
      <c r="I3561" s="132"/>
      <c r="J3561" s="132"/>
      <c r="K3561" s="132"/>
      <c r="L3561" s="133"/>
      <c r="M3561" s="134"/>
      <c r="N3561" s="132"/>
      <c r="O3561" s="132"/>
      <c r="P3561" s="134" t="str">
        <f t="shared" si="776"/>
        <v>nepildyti</v>
      </c>
      <c r="Q3561" s="135" t="str">
        <f t="shared" si="77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84"/>
        <v>0</v>
      </c>
      <c r="BH3561" s="54">
        <f t="shared" si="777"/>
        <v>0</v>
      </c>
      <c r="BI3561" s="54">
        <f t="shared" si="772"/>
        <v>0</v>
      </c>
      <c r="BJ3561" s="54">
        <f t="shared" si="785"/>
        <v>0</v>
      </c>
      <c r="BK3561" s="54">
        <f t="shared" si="773"/>
        <v>0</v>
      </c>
      <c r="BL3561" s="54">
        <f t="shared" si="778"/>
        <v>0</v>
      </c>
      <c r="BM3561" s="54">
        <f t="shared" si="779"/>
        <v>0</v>
      </c>
      <c r="BN3561" s="54" t="str">
        <f t="shared" si="780"/>
        <v>ne</v>
      </c>
      <c r="BO3561" s="54" t="str">
        <f t="shared" si="781"/>
        <v>ne</v>
      </c>
      <c r="BP3561" s="54" t="str">
        <f t="shared" si="781"/>
        <v>ne</v>
      </c>
      <c r="BQ3561" s="54" t="str">
        <f t="shared" si="782"/>
        <v>ne</v>
      </c>
      <c r="BR3561" s="54" t="str">
        <f t="shared" si="783"/>
        <v>ne</v>
      </c>
      <c r="BS3561" s="54" t="str">
        <f t="shared" si="774"/>
        <v>ne</v>
      </c>
    </row>
    <row r="3562" spans="2:71" x14ac:dyDescent="0.2">
      <c r="B3562" s="54" t="e">
        <f>VLOOKUP(E3562,'VPS1'!$J$10:$J$29,1,FALSE)</f>
        <v>#N/A</v>
      </c>
      <c r="C3562" s="131" t="str">
        <f t="shared" si="775"/>
        <v/>
      </c>
      <c r="D3562" s="132"/>
      <c r="E3562" s="132"/>
      <c r="F3562" s="55"/>
      <c r="G3562" s="132"/>
      <c r="H3562" s="132"/>
      <c r="I3562" s="132"/>
      <c r="J3562" s="132"/>
      <c r="K3562" s="132"/>
      <c r="L3562" s="133"/>
      <c r="M3562" s="134"/>
      <c r="N3562" s="132"/>
      <c r="O3562" s="132"/>
      <c r="P3562" s="134" t="str">
        <f t="shared" si="776"/>
        <v>nepildyti</v>
      </c>
      <c r="Q3562" s="135" t="str">
        <f t="shared" si="77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84"/>
        <v>0</v>
      </c>
      <c r="BH3562" s="54">
        <f t="shared" si="777"/>
        <v>0</v>
      </c>
      <c r="BI3562" s="54">
        <f t="shared" si="772"/>
        <v>0</v>
      </c>
      <c r="BJ3562" s="54">
        <f t="shared" si="785"/>
        <v>0</v>
      </c>
      <c r="BK3562" s="54">
        <f t="shared" si="773"/>
        <v>0</v>
      </c>
      <c r="BL3562" s="54">
        <f t="shared" si="778"/>
        <v>0</v>
      </c>
      <c r="BM3562" s="54">
        <f t="shared" si="779"/>
        <v>0</v>
      </c>
      <c r="BN3562" s="54" t="str">
        <f t="shared" si="780"/>
        <v>ne</v>
      </c>
      <c r="BO3562" s="54" t="str">
        <f t="shared" si="781"/>
        <v>ne</v>
      </c>
      <c r="BP3562" s="54" t="str">
        <f t="shared" si="781"/>
        <v>ne</v>
      </c>
      <c r="BQ3562" s="54" t="str">
        <f t="shared" si="782"/>
        <v>ne</v>
      </c>
      <c r="BR3562" s="54" t="str">
        <f t="shared" si="783"/>
        <v>ne</v>
      </c>
      <c r="BS3562" s="54" t="str">
        <f t="shared" si="774"/>
        <v>ne</v>
      </c>
    </row>
    <row r="3563" spans="2:71" x14ac:dyDescent="0.2">
      <c r="B3563" s="54" t="e">
        <f>VLOOKUP(E3563,'VPS1'!$J$10:$J$29,1,FALSE)</f>
        <v>#N/A</v>
      </c>
      <c r="C3563" s="131" t="str">
        <f t="shared" si="775"/>
        <v/>
      </c>
      <c r="D3563" s="132"/>
      <c r="E3563" s="132"/>
      <c r="F3563" s="55"/>
      <c r="G3563" s="132"/>
      <c r="H3563" s="132"/>
      <c r="I3563" s="132"/>
      <c r="J3563" s="132"/>
      <c r="K3563" s="132"/>
      <c r="L3563" s="133"/>
      <c r="M3563" s="134"/>
      <c r="N3563" s="132"/>
      <c r="O3563" s="132"/>
      <c r="P3563" s="134" t="str">
        <f t="shared" si="776"/>
        <v>nepildyti</v>
      </c>
      <c r="Q3563" s="135" t="str">
        <f t="shared" si="77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84"/>
        <v>0</v>
      </c>
      <c r="BH3563" s="54">
        <f t="shared" si="777"/>
        <v>0</v>
      </c>
      <c r="BI3563" s="54">
        <f t="shared" si="772"/>
        <v>0</v>
      </c>
      <c r="BJ3563" s="54">
        <f t="shared" si="785"/>
        <v>0</v>
      </c>
      <c r="BK3563" s="54">
        <f t="shared" si="773"/>
        <v>0</v>
      </c>
      <c r="BL3563" s="54">
        <f t="shared" si="778"/>
        <v>0</v>
      </c>
      <c r="BM3563" s="54">
        <f t="shared" si="779"/>
        <v>0</v>
      </c>
      <c r="BN3563" s="54" t="str">
        <f t="shared" si="780"/>
        <v>ne</v>
      </c>
      <c r="BO3563" s="54" t="str">
        <f t="shared" si="781"/>
        <v>ne</v>
      </c>
      <c r="BP3563" s="54" t="str">
        <f t="shared" si="781"/>
        <v>ne</v>
      </c>
      <c r="BQ3563" s="54" t="str">
        <f t="shared" si="782"/>
        <v>ne</v>
      </c>
      <c r="BR3563" s="54" t="str">
        <f t="shared" si="783"/>
        <v>ne</v>
      </c>
      <c r="BS3563" s="54" t="str">
        <f t="shared" si="774"/>
        <v>ne</v>
      </c>
    </row>
    <row r="3564" spans="2:71" x14ac:dyDescent="0.2">
      <c r="B3564" s="54" t="e">
        <f>VLOOKUP(E3564,'VPS1'!$J$10:$J$29,1,FALSE)</f>
        <v>#N/A</v>
      </c>
      <c r="C3564" s="131" t="str">
        <f t="shared" si="775"/>
        <v/>
      </c>
      <c r="D3564" s="132"/>
      <c r="E3564" s="132"/>
      <c r="F3564" s="55"/>
      <c r="G3564" s="132"/>
      <c r="H3564" s="132"/>
      <c r="I3564" s="132"/>
      <c r="J3564" s="132"/>
      <c r="K3564" s="132"/>
      <c r="L3564" s="133"/>
      <c r="M3564" s="134"/>
      <c r="N3564" s="132"/>
      <c r="O3564" s="132"/>
      <c r="P3564" s="134" t="str">
        <f t="shared" si="776"/>
        <v>nepildyti</v>
      </c>
      <c r="Q3564" s="135" t="str">
        <f t="shared" si="77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84"/>
        <v>0</v>
      </c>
      <c r="BH3564" s="54">
        <f t="shared" si="777"/>
        <v>0</v>
      </c>
      <c r="BI3564" s="54">
        <f t="shared" si="772"/>
        <v>0</v>
      </c>
      <c r="BJ3564" s="54">
        <f t="shared" si="785"/>
        <v>0</v>
      </c>
      <c r="BK3564" s="54">
        <f t="shared" si="773"/>
        <v>0</v>
      </c>
      <c r="BL3564" s="54">
        <f t="shared" si="778"/>
        <v>0</v>
      </c>
      <c r="BM3564" s="54">
        <f t="shared" si="779"/>
        <v>0</v>
      </c>
      <c r="BN3564" s="54" t="str">
        <f t="shared" si="780"/>
        <v>ne</v>
      </c>
      <c r="BO3564" s="54" t="str">
        <f t="shared" si="781"/>
        <v>ne</v>
      </c>
      <c r="BP3564" s="54" t="str">
        <f t="shared" si="781"/>
        <v>ne</v>
      </c>
      <c r="BQ3564" s="54" t="str">
        <f t="shared" si="782"/>
        <v>ne</v>
      </c>
      <c r="BR3564" s="54" t="str">
        <f t="shared" si="783"/>
        <v>ne</v>
      </c>
      <c r="BS3564" s="54" t="str">
        <f t="shared" si="774"/>
        <v>ne</v>
      </c>
    </row>
    <row r="3565" spans="2:71" x14ac:dyDescent="0.2">
      <c r="B3565" s="54" t="e">
        <f>VLOOKUP(E3565,'VPS1'!$J$10:$J$29,1,FALSE)</f>
        <v>#N/A</v>
      </c>
      <c r="C3565" s="131" t="str">
        <f t="shared" si="775"/>
        <v/>
      </c>
      <c r="D3565" s="132"/>
      <c r="E3565" s="132"/>
      <c r="F3565" s="55"/>
      <c r="G3565" s="132"/>
      <c r="H3565" s="132"/>
      <c r="I3565" s="132"/>
      <c r="J3565" s="132"/>
      <c r="K3565" s="132"/>
      <c r="L3565" s="133"/>
      <c r="M3565" s="134"/>
      <c r="N3565" s="132"/>
      <c r="O3565" s="132"/>
      <c r="P3565" s="134" t="str">
        <f t="shared" si="776"/>
        <v>nepildyti</v>
      </c>
      <c r="Q3565" s="135" t="str">
        <f t="shared" si="77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84"/>
        <v>0</v>
      </c>
      <c r="BH3565" s="54">
        <f t="shared" si="777"/>
        <v>0</v>
      </c>
      <c r="BI3565" s="54">
        <f t="shared" si="772"/>
        <v>0</v>
      </c>
      <c r="BJ3565" s="54">
        <f t="shared" si="785"/>
        <v>0</v>
      </c>
      <c r="BK3565" s="54">
        <f t="shared" si="773"/>
        <v>0</v>
      </c>
      <c r="BL3565" s="54">
        <f t="shared" si="778"/>
        <v>0</v>
      </c>
      <c r="BM3565" s="54">
        <f t="shared" si="779"/>
        <v>0</v>
      </c>
      <c r="BN3565" s="54" t="str">
        <f t="shared" si="780"/>
        <v>ne</v>
      </c>
      <c r="BO3565" s="54" t="str">
        <f t="shared" si="781"/>
        <v>ne</v>
      </c>
      <c r="BP3565" s="54" t="str">
        <f t="shared" si="781"/>
        <v>ne</v>
      </c>
      <c r="BQ3565" s="54" t="str">
        <f t="shared" si="782"/>
        <v>ne</v>
      </c>
      <c r="BR3565" s="54" t="str">
        <f t="shared" si="783"/>
        <v>ne</v>
      </c>
      <c r="BS3565" s="54" t="str">
        <f t="shared" si="774"/>
        <v>ne</v>
      </c>
    </row>
    <row r="3566" spans="2:71" x14ac:dyDescent="0.2">
      <c r="B3566" s="54" t="e">
        <f>VLOOKUP(E3566,'VPS1'!$J$10:$J$29,1,FALSE)</f>
        <v>#N/A</v>
      </c>
      <c r="C3566" s="131" t="str">
        <f t="shared" si="775"/>
        <v/>
      </c>
      <c r="D3566" s="132"/>
      <c r="E3566" s="132"/>
      <c r="F3566" s="55"/>
      <c r="G3566" s="132"/>
      <c r="H3566" s="132"/>
      <c r="I3566" s="132"/>
      <c r="J3566" s="132"/>
      <c r="K3566" s="132"/>
      <c r="L3566" s="133"/>
      <c r="M3566" s="134"/>
      <c r="N3566" s="132"/>
      <c r="O3566" s="132"/>
      <c r="P3566" s="134" t="str">
        <f t="shared" si="776"/>
        <v>nepildyti</v>
      </c>
      <c r="Q3566" s="135" t="str">
        <f t="shared" si="77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84"/>
        <v>0</v>
      </c>
      <c r="BH3566" s="54">
        <f t="shared" si="777"/>
        <v>0</v>
      </c>
      <c r="BI3566" s="54">
        <f t="shared" si="772"/>
        <v>0</v>
      </c>
      <c r="BJ3566" s="54">
        <f t="shared" si="785"/>
        <v>0</v>
      </c>
      <c r="BK3566" s="54">
        <f t="shared" si="773"/>
        <v>0</v>
      </c>
      <c r="BL3566" s="54">
        <f t="shared" si="778"/>
        <v>0</v>
      </c>
      <c r="BM3566" s="54">
        <f t="shared" si="779"/>
        <v>0</v>
      </c>
      <c r="BN3566" s="54" t="str">
        <f t="shared" si="780"/>
        <v>ne</v>
      </c>
      <c r="BO3566" s="54" t="str">
        <f t="shared" si="781"/>
        <v>ne</v>
      </c>
      <c r="BP3566" s="54" t="str">
        <f t="shared" si="781"/>
        <v>ne</v>
      </c>
      <c r="BQ3566" s="54" t="str">
        <f t="shared" si="782"/>
        <v>ne</v>
      </c>
      <c r="BR3566" s="54" t="str">
        <f t="shared" si="783"/>
        <v>ne</v>
      </c>
      <c r="BS3566" s="54" t="str">
        <f t="shared" si="774"/>
        <v>ne</v>
      </c>
    </row>
    <row r="3567" spans="2:71" x14ac:dyDescent="0.2">
      <c r="B3567" s="54" t="e">
        <f>VLOOKUP(E3567,'VPS1'!$J$10:$J$29,1,FALSE)</f>
        <v>#N/A</v>
      </c>
      <c r="C3567" s="131" t="str">
        <f t="shared" si="775"/>
        <v/>
      </c>
      <c r="D3567" s="132"/>
      <c r="E3567" s="132"/>
      <c r="F3567" s="55"/>
      <c r="G3567" s="132"/>
      <c r="H3567" s="132"/>
      <c r="I3567" s="132"/>
      <c r="J3567" s="132"/>
      <c r="K3567" s="132"/>
      <c r="L3567" s="133"/>
      <c r="M3567" s="134"/>
      <c r="N3567" s="132"/>
      <c r="O3567" s="132"/>
      <c r="P3567" s="134" t="str">
        <f t="shared" si="776"/>
        <v>nepildyti</v>
      </c>
      <c r="Q3567" s="135" t="str">
        <f t="shared" si="77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84"/>
        <v>0</v>
      </c>
      <c r="BH3567" s="54">
        <f t="shared" si="777"/>
        <v>0</v>
      </c>
      <c r="BI3567" s="54">
        <f t="shared" si="772"/>
        <v>0</v>
      </c>
      <c r="BJ3567" s="54">
        <f t="shared" si="785"/>
        <v>0</v>
      </c>
      <c r="BK3567" s="54">
        <f t="shared" si="773"/>
        <v>0</v>
      </c>
      <c r="BL3567" s="54">
        <f t="shared" si="778"/>
        <v>0</v>
      </c>
      <c r="BM3567" s="54">
        <f t="shared" si="779"/>
        <v>0</v>
      </c>
      <c r="BN3567" s="54" t="str">
        <f t="shared" si="780"/>
        <v>ne</v>
      </c>
      <c r="BO3567" s="54" t="str">
        <f t="shared" si="781"/>
        <v>ne</v>
      </c>
      <c r="BP3567" s="54" t="str">
        <f t="shared" si="781"/>
        <v>ne</v>
      </c>
      <c r="BQ3567" s="54" t="str">
        <f t="shared" si="782"/>
        <v>ne</v>
      </c>
      <c r="BR3567" s="54" t="str">
        <f t="shared" si="783"/>
        <v>ne</v>
      </c>
      <c r="BS3567" s="54" t="str">
        <f t="shared" si="774"/>
        <v>ne</v>
      </c>
    </row>
    <row r="3568" spans="2:71" x14ac:dyDescent="0.2">
      <c r="B3568" s="54" t="e">
        <f>VLOOKUP(E3568,'VPS1'!$J$10:$J$29,1,FALSE)</f>
        <v>#N/A</v>
      </c>
      <c r="C3568" s="131" t="str">
        <f t="shared" si="775"/>
        <v/>
      </c>
      <c r="D3568" s="132"/>
      <c r="E3568" s="132"/>
      <c r="F3568" s="55"/>
      <c r="G3568" s="132"/>
      <c r="H3568" s="132"/>
      <c r="I3568" s="132"/>
      <c r="J3568" s="132"/>
      <c r="K3568" s="132"/>
      <c r="L3568" s="133"/>
      <c r="M3568" s="134"/>
      <c r="N3568" s="132"/>
      <c r="O3568" s="132"/>
      <c r="P3568" s="134" t="str">
        <f t="shared" si="776"/>
        <v>nepildyti</v>
      </c>
      <c r="Q3568" s="135" t="str">
        <f t="shared" si="77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84"/>
        <v>0</v>
      </c>
      <c r="BH3568" s="54">
        <f t="shared" si="777"/>
        <v>0</v>
      </c>
      <c r="BI3568" s="54">
        <f t="shared" si="772"/>
        <v>0</v>
      </c>
      <c r="BJ3568" s="54">
        <f t="shared" si="785"/>
        <v>0</v>
      </c>
      <c r="BK3568" s="54">
        <f t="shared" si="773"/>
        <v>0</v>
      </c>
      <c r="BL3568" s="54">
        <f t="shared" si="778"/>
        <v>0</v>
      </c>
      <c r="BM3568" s="54">
        <f t="shared" si="779"/>
        <v>0</v>
      </c>
      <c r="BN3568" s="54" t="str">
        <f t="shared" si="780"/>
        <v>ne</v>
      </c>
      <c r="BO3568" s="54" t="str">
        <f t="shared" si="781"/>
        <v>ne</v>
      </c>
      <c r="BP3568" s="54" t="str">
        <f t="shared" si="781"/>
        <v>ne</v>
      </c>
      <c r="BQ3568" s="54" t="str">
        <f t="shared" si="782"/>
        <v>ne</v>
      </c>
      <c r="BR3568" s="54" t="str">
        <f t="shared" si="783"/>
        <v>ne</v>
      </c>
      <c r="BS3568" s="54" t="str">
        <f t="shared" si="774"/>
        <v>ne</v>
      </c>
    </row>
    <row r="3569" spans="2:71" x14ac:dyDescent="0.2">
      <c r="B3569" s="54" t="e">
        <f>VLOOKUP(E3569,'VPS1'!$J$10:$J$29,1,FALSE)</f>
        <v>#N/A</v>
      </c>
      <c r="C3569" s="131" t="str">
        <f t="shared" si="775"/>
        <v/>
      </c>
      <c r="D3569" s="132"/>
      <c r="E3569" s="132"/>
      <c r="F3569" s="55"/>
      <c r="G3569" s="132"/>
      <c r="H3569" s="132"/>
      <c r="I3569" s="132"/>
      <c r="J3569" s="132"/>
      <c r="K3569" s="132"/>
      <c r="L3569" s="133"/>
      <c r="M3569" s="134"/>
      <c r="N3569" s="132"/>
      <c r="O3569" s="132"/>
      <c r="P3569" s="134" t="str">
        <f t="shared" si="776"/>
        <v>nepildyti</v>
      </c>
      <c r="Q3569" s="135" t="str">
        <f t="shared" si="77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84"/>
        <v>0</v>
      </c>
      <c r="BH3569" s="54">
        <f t="shared" si="777"/>
        <v>0</v>
      </c>
      <c r="BI3569" s="54">
        <f t="shared" si="772"/>
        <v>0</v>
      </c>
      <c r="BJ3569" s="54">
        <f t="shared" si="785"/>
        <v>0</v>
      </c>
      <c r="BK3569" s="54">
        <f t="shared" si="773"/>
        <v>0</v>
      </c>
      <c r="BL3569" s="54">
        <f t="shared" si="778"/>
        <v>0</v>
      </c>
      <c r="BM3569" s="54">
        <f t="shared" si="779"/>
        <v>0</v>
      </c>
      <c r="BN3569" s="54" t="str">
        <f t="shared" si="780"/>
        <v>ne</v>
      </c>
      <c r="BO3569" s="54" t="str">
        <f t="shared" si="781"/>
        <v>ne</v>
      </c>
      <c r="BP3569" s="54" t="str">
        <f t="shared" si="781"/>
        <v>ne</v>
      </c>
      <c r="BQ3569" s="54" t="str">
        <f t="shared" si="782"/>
        <v>ne</v>
      </c>
      <c r="BR3569" s="54" t="str">
        <f t="shared" si="783"/>
        <v>ne</v>
      </c>
      <c r="BS3569" s="54" t="str">
        <f t="shared" si="774"/>
        <v>ne</v>
      </c>
    </row>
    <row r="3570" spans="2:71" x14ac:dyDescent="0.2">
      <c r="B3570" s="54" t="e">
        <f>VLOOKUP(E3570,'VPS1'!$J$10:$J$29,1,FALSE)</f>
        <v>#N/A</v>
      </c>
      <c r="C3570" s="131" t="str">
        <f t="shared" si="775"/>
        <v/>
      </c>
      <c r="D3570" s="132"/>
      <c r="E3570" s="132"/>
      <c r="F3570" s="55"/>
      <c r="G3570" s="132"/>
      <c r="H3570" s="132"/>
      <c r="I3570" s="132"/>
      <c r="J3570" s="132"/>
      <c r="K3570" s="132"/>
      <c r="L3570" s="133"/>
      <c r="M3570" s="134"/>
      <c r="N3570" s="132"/>
      <c r="O3570" s="132"/>
      <c r="P3570" s="134" t="str">
        <f t="shared" si="776"/>
        <v>nepildyti</v>
      </c>
      <c r="Q3570" s="135" t="str">
        <f t="shared" si="77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84"/>
        <v>0</v>
      </c>
      <c r="BH3570" s="54">
        <f t="shared" si="777"/>
        <v>0</v>
      </c>
      <c r="BI3570" s="54">
        <f t="shared" si="772"/>
        <v>0</v>
      </c>
      <c r="BJ3570" s="54">
        <f t="shared" si="785"/>
        <v>0</v>
      </c>
      <c r="BK3570" s="54">
        <f t="shared" si="773"/>
        <v>0</v>
      </c>
      <c r="BL3570" s="54">
        <f t="shared" si="778"/>
        <v>0</v>
      </c>
      <c r="BM3570" s="54">
        <f t="shared" si="779"/>
        <v>0</v>
      </c>
      <c r="BN3570" s="54" t="str">
        <f t="shared" si="780"/>
        <v>ne</v>
      </c>
      <c r="BO3570" s="54" t="str">
        <f t="shared" si="781"/>
        <v>ne</v>
      </c>
      <c r="BP3570" s="54" t="str">
        <f t="shared" si="781"/>
        <v>ne</v>
      </c>
      <c r="BQ3570" s="54" t="str">
        <f t="shared" si="782"/>
        <v>ne</v>
      </c>
      <c r="BR3570" s="54" t="str">
        <f t="shared" si="783"/>
        <v>ne</v>
      </c>
      <c r="BS3570" s="54" t="str">
        <f t="shared" si="774"/>
        <v>ne</v>
      </c>
    </row>
    <row r="3571" spans="2:71" x14ac:dyDescent="0.2">
      <c r="B3571" s="54" t="e">
        <f>VLOOKUP(E3571,'VPS1'!$J$10:$J$29,1,FALSE)</f>
        <v>#N/A</v>
      </c>
      <c r="C3571" s="131" t="str">
        <f t="shared" si="775"/>
        <v/>
      </c>
      <c r="D3571" s="132"/>
      <c r="E3571" s="132"/>
      <c r="F3571" s="55"/>
      <c r="G3571" s="132"/>
      <c r="H3571" s="132"/>
      <c r="I3571" s="132"/>
      <c r="J3571" s="132"/>
      <c r="K3571" s="132"/>
      <c r="L3571" s="133"/>
      <c r="M3571" s="134"/>
      <c r="N3571" s="132"/>
      <c r="O3571" s="132"/>
      <c r="P3571" s="134" t="str">
        <f t="shared" si="776"/>
        <v>nepildyti</v>
      </c>
      <c r="Q3571" s="135" t="str">
        <f t="shared" si="77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84"/>
        <v>0</v>
      </c>
      <c r="BH3571" s="54">
        <f t="shared" si="777"/>
        <v>0</v>
      </c>
      <c r="BI3571" s="54">
        <f t="shared" si="772"/>
        <v>0</v>
      </c>
      <c r="BJ3571" s="54">
        <f t="shared" si="785"/>
        <v>0</v>
      </c>
      <c r="BK3571" s="54">
        <f t="shared" si="773"/>
        <v>0</v>
      </c>
      <c r="BL3571" s="54">
        <f t="shared" si="778"/>
        <v>0</v>
      </c>
      <c r="BM3571" s="54">
        <f t="shared" si="779"/>
        <v>0</v>
      </c>
      <c r="BN3571" s="54" t="str">
        <f t="shared" si="780"/>
        <v>ne</v>
      </c>
      <c r="BO3571" s="54" t="str">
        <f t="shared" si="781"/>
        <v>ne</v>
      </c>
      <c r="BP3571" s="54" t="str">
        <f t="shared" si="781"/>
        <v>ne</v>
      </c>
      <c r="BQ3571" s="54" t="str">
        <f t="shared" si="782"/>
        <v>ne</v>
      </c>
      <c r="BR3571" s="54" t="str">
        <f t="shared" si="783"/>
        <v>ne</v>
      </c>
      <c r="BS3571" s="54" t="str">
        <f t="shared" si="774"/>
        <v>ne</v>
      </c>
    </row>
    <row r="3572" spans="2:71" x14ac:dyDescent="0.2">
      <c r="B3572" s="54" t="e">
        <f>VLOOKUP(E3572,'VPS1'!$J$10:$J$29,1,FALSE)</f>
        <v>#N/A</v>
      </c>
      <c r="C3572" s="131" t="str">
        <f t="shared" si="775"/>
        <v/>
      </c>
      <c r="D3572" s="132"/>
      <c r="E3572" s="132"/>
      <c r="F3572" s="55"/>
      <c r="G3572" s="132"/>
      <c r="H3572" s="132"/>
      <c r="I3572" s="132"/>
      <c r="J3572" s="132"/>
      <c r="K3572" s="132"/>
      <c r="L3572" s="133"/>
      <c r="M3572" s="134"/>
      <c r="N3572" s="132"/>
      <c r="O3572" s="132"/>
      <c r="P3572" s="134" t="str">
        <f t="shared" si="776"/>
        <v>nepildyti</v>
      </c>
      <c r="Q3572" s="135" t="str">
        <f t="shared" si="77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84"/>
        <v>0</v>
      </c>
      <c r="BH3572" s="54">
        <f t="shared" si="777"/>
        <v>0</v>
      </c>
      <c r="BI3572" s="54">
        <f t="shared" si="772"/>
        <v>0</v>
      </c>
      <c r="BJ3572" s="54">
        <f t="shared" si="785"/>
        <v>0</v>
      </c>
      <c r="BK3572" s="54">
        <f t="shared" si="773"/>
        <v>0</v>
      </c>
      <c r="BL3572" s="54">
        <f t="shared" si="778"/>
        <v>0</v>
      </c>
      <c r="BM3572" s="54">
        <f t="shared" si="779"/>
        <v>0</v>
      </c>
      <c r="BN3572" s="54" t="str">
        <f t="shared" si="780"/>
        <v>ne</v>
      </c>
      <c r="BO3572" s="54" t="str">
        <f t="shared" si="781"/>
        <v>ne</v>
      </c>
      <c r="BP3572" s="54" t="str">
        <f t="shared" si="781"/>
        <v>ne</v>
      </c>
      <c r="BQ3572" s="54" t="str">
        <f t="shared" si="782"/>
        <v>ne</v>
      </c>
      <c r="BR3572" s="54" t="str">
        <f t="shared" si="783"/>
        <v>ne</v>
      </c>
      <c r="BS3572" s="54" t="str">
        <f t="shared" si="774"/>
        <v>ne</v>
      </c>
    </row>
    <row r="3573" spans="2:71" x14ac:dyDescent="0.2">
      <c r="B3573" s="54" t="e">
        <f>VLOOKUP(E3573,'VPS1'!$J$10:$J$29,1,FALSE)</f>
        <v>#N/A</v>
      </c>
      <c r="C3573" s="131" t="str">
        <f t="shared" si="775"/>
        <v/>
      </c>
      <c r="D3573" s="132"/>
      <c r="E3573" s="132"/>
      <c r="F3573" s="55"/>
      <c r="G3573" s="132"/>
      <c r="H3573" s="132"/>
      <c r="I3573" s="132"/>
      <c r="J3573" s="132"/>
      <c r="K3573" s="132"/>
      <c r="L3573" s="133"/>
      <c r="M3573" s="134"/>
      <c r="N3573" s="132"/>
      <c r="O3573" s="132"/>
      <c r="P3573" s="134" t="str">
        <f t="shared" si="776"/>
        <v>nepildyti</v>
      </c>
      <c r="Q3573" s="135" t="str">
        <f t="shared" si="77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84"/>
        <v>0</v>
      </c>
      <c r="BH3573" s="54">
        <f t="shared" si="777"/>
        <v>0</v>
      </c>
      <c r="BI3573" s="54">
        <f t="shared" si="772"/>
        <v>0</v>
      </c>
      <c r="BJ3573" s="54">
        <f t="shared" si="785"/>
        <v>0</v>
      </c>
      <c r="BK3573" s="54">
        <f t="shared" si="773"/>
        <v>0</v>
      </c>
      <c r="BL3573" s="54">
        <f t="shared" si="778"/>
        <v>0</v>
      </c>
      <c r="BM3573" s="54">
        <f t="shared" si="779"/>
        <v>0</v>
      </c>
      <c r="BN3573" s="54" t="str">
        <f t="shared" si="780"/>
        <v>ne</v>
      </c>
      <c r="BO3573" s="54" t="str">
        <f t="shared" si="781"/>
        <v>ne</v>
      </c>
      <c r="BP3573" s="54" t="str">
        <f t="shared" si="781"/>
        <v>ne</v>
      </c>
      <c r="BQ3573" s="54" t="str">
        <f t="shared" si="782"/>
        <v>ne</v>
      </c>
      <c r="BR3573" s="54" t="str">
        <f t="shared" si="783"/>
        <v>ne</v>
      </c>
      <c r="BS3573" s="54" t="str">
        <f t="shared" si="774"/>
        <v>ne</v>
      </c>
    </row>
    <row r="3574" spans="2:71" x14ac:dyDescent="0.2">
      <c r="B3574" s="54" t="e">
        <f>VLOOKUP(E3574,'VPS1'!$J$10:$J$29,1,FALSE)</f>
        <v>#N/A</v>
      </c>
      <c r="C3574" s="131" t="str">
        <f t="shared" si="775"/>
        <v/>
      </c>
      <c r="D3574" s="132"/>
      <c r="E3574" s="132"/>
      <c r="F3574" s="55"/>
      <c r="G3574" s="132"/>
      <c r="H3574" s="132"/>
      <c r="I3574" s="132"/>
      <c r="J3574" s="132"/>
      <c r="K3574" s="132"/>
      <c r="L3574" s="133"/>
      <c r="M3574" s="134"/>
      <c r="N3574" s="132"/>
      <c r="O3574" s="132"/>
      <c r="P3574" s="134" t="str">
        <f t="shared" si="776"/>
        <v>nepildyti</v>
      </c>
      <c r="Q3574" s="135" t="str">
        <f t="shared" si="77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84"/>
        <v>0</v>
      </c>
      <c r="BH3574" s="54">
        <f t="shared" si="777"/>
        <v>0</v>
      </c>
      <c r="BI3574" s="54">
        <f t="shared" si="772"/>
        <v>0</v>
      </c>
      <c r="BJ3574" s="54">
        <f t="shared" si="785"/>
        <v>0</v>
      </c>
      <c r="BK3574" s="54">
        <f t="shared" si="773"/>
        <v>0</v>
      </c>
      <c r="BL3574" s="54">
        <f t="shared" si="778"/>
        <v>0</v>
      </c>
      <c r="BM3574" s="54">
        <f t="shared" si="779"/>
        <v>0</v>
      </c>
      <c r="BN3574" s="54" t="str">
        <f t="shared" si="780"/>
        <v>ne</v>
      </c>
      <c r="BO3574" s="54" t="str">
        <f t="shared" si="781"/>
        <v>ne</v>
      </c>
      <c r="BP3574" s="54" t="str">
        <f t="shared" si="781"/>
        <v>ne</v>
      </c>
      <c r="BQ3574" s="54" t="str">
        <f t="shared" si="782"/>
        <v>ne</v>
      </c>
      <c r="BR3574" s="54" t="str">
        <f t="shared" si="783"/>
        <v>ne</v>
      </c>
      <c r="BS3574" s="54" t="str">
        <f t="shared" si="774"/>
        <v>ne</v>
      </c>
    </row>
    <row r="3575" spans="2:71" x14ac:dyDescent="0.2">
      <c r="B3575" s="54" t="e">
        <f>VLOOKUP(E3575,'VPS1'!$J$10:$J$29,1,FALSE)</f>
        <v>#N/A</v>
      </c>
      <c r="C3575" s="131" t="str">
        <f t="shared" si="775"/>
        <v/>
      </c>
      <c r="D3575" s="132"/>
      <c r="E3575" s="132"/>
      <c r="F3575" s="55"/>
      <c r="G3575" s="132"/>
      <c r="H3575" s="132"/>
      <c r="I3575" s="132"/>
      <c r="J3575" s="132"/>
      <c r="K3575" s="132"/>
      <c r="L3575" s="133"/>
      <c r="M3575" s="134"/>
      <c r="N3575" s="132"/>
      <c r="O3575" s="132"/>
      <c r="P3575" s="134" t="str">
        <f t="shared" si="776"/>
        <v>nepildyti</v>
      </c>
      <c r="Q3575" s="135" t="str">
        <f t="shared" si="77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84"/>
        <v>0</v>
      </c>
      <c r="BH3575" s="54">
        <f t="shared" si="777"/>
        <v>0</v>
      </c>
      <c r="BI3575" s="54">
        <f t="shared" si="772"/>
        <v>0</v>
      </c>
      <c r="BJ3575" s="54">
        <f t="shared" si="785"/>
        <v>0</v>
      </c>
      <c r="BK3575" s="54">
        <f t="shared" si="773"/>
        <v>0</v>
      </c>
      <c r="BL3575" s="54">
        <f t="shared" si="778"/>
        <v>0</v>
      </c>
      <c r="BM3575" s="54">
        <f t="shared" si="779"/>
        <v>0</v>
      </c>
      <c r="BN3575" s="54" t="str">
        <f t="shared" si="780"/>
        <v>ne</v>
      </c>
      <c r="BO3575" s="54" t="str">
        <f t="shared" si="781"/>
        <v>ne</v>
      </c>
      <c r="BP3575" s="54" t="str">
        <f t="shared" si="781"/>
        <v>ne</v>
      </c>
      <c r="BQ3575" s="54" t="str">
        <f t="shared" si="782"/>
        <v>ne</v>
      </c>
      <c r="BR3575" s="54" t="str">
        <f t="shared" si="783"/>
        <v>ne</v>
      </c>
      <c r="BS3575" s="54" t="str">
        <f t="shared" si="774"/>
        <v>ne</v>
      </c>
    </row>
    <row r="3576" spans="2:71" x14ac:dyDescent="0.2">
      <c r="B3576" s="54" t="e">
        <f>VLOOKUP(E3576,'VPS1'!$J$10:$J$29,1,FALSE)</f>
        <v>#N/A</v>
      </c>
      <c r="C3576" s="131" t="str">
        <f t="shared" si="775"/>
        <v/>
      </c>
      <c r="D3576" s="132"/>
      <c r="E3576" s="132"/>
      <c r="F3576" s="55"/>
      <c r="G3576" s="132"/>
      <c r="H3576" s="132"/>
      <c r="I3576" s="132"/>
      <c r="J3576" s="132"/>
      <c r="K3576" s="132"/>
      <c r="L3576" s="133"/>
      <c r="M3576" s="134"/>
      <c r="N3576" s="132"/>
      <c r="O3576" s="132"/>
      <c r="P3576" s="134" t="str">
        <f t="shared" si="776"/>
        <v>nepildyti</v>
      </c>
      <c r="Q3576" s="135" t="str">
        <f t="shared" si="77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84"/>
        <v>0</v>
      </c>
      <c r="BH3576" s="54">
        <f t="shared" si="777"/>
        <v>0</v>
      </c>
      <c r="BI3576" s="54">
        <f t="shared" si="772"/>
        <v>0</v>
      </c>
      <c r="BJ3576" s="54">
        <f t="shared" si="785"/>
        <v>0</v>
      </c>
      <c r="BK3576" s="54">
        <f t="shared" si="773"/>
        <v>0</v>
      </c>
      <c r="BL3576" s="54">
        <f t="shared" si="778"/>
        <v>0</v>
      </c>
      <c r="BM3576" s="54">
        <f t="shared" si="779"/>
        <v>0</v>
      </c>
      <c r="BN3576" s="54" t="str">
        <f t="shared" si="780"/>
        <v>ne</v>
      </c>
      <c r="BO3576" s="54" t="str">
        <f t="shared" si="781"/>
        <v>ne</v>
      </c>
      <c r="BP3576" s="54" t="str">
        <f t="shared" si="781"/>
        <v>ne</v>
      </c>
      <c r="BQ3576" s="54" t="str">
        <f t="shared" si="782"/>
        <v>ne</v>
      </c>
      <c r="BR3576" s="54" t="str">
        <f t="shared" si="783"/>
        <v>ne</v>
      </c>
      <c r="BS3576" s="54" t="str">
        <f t="shared" si="774"/>
        <v>ne</v>
      </c>
    </row>
    <row r="3577" spans="2:71" x14ac:dyDescent="0.2">
      <c r="B3577" s="54" t="e">
        <f>VLOOKUP(E3577,'VPS1'!$J$10:$J$29,1,FALSE)</f>
        <v>#N/A</v>
      </c>
      <c r="C3577" s="131" t="str">
        <f t="shared" si="775"/>
        <v/>
      </c>
      <c r="D3577" s="132"/>
      <c r="E3577" s="132"/>
      <c r="F3577" s="55"/>
      <c r="G3577" s="132"/>
      <c r="H3577" s="132"/>
      <c r="I3577" s="132"/>
      <c r="J3577" s="132"/>
      <c r="K3577" s="132"/>
      <c r="L3577" s="133"/>
      <c r="M3577" s="134"/>
      <c r="N3577" s="132"/>
      <c r="O3577" s="132"/>
      <c r="P3577" s="134" t="str">
        <f t="shared" si="776"/>
        <v>nepildyti</v>
      </c>
      <c r="Q3577" s="135" t="str">
        <f t="shared" si="77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84"/>
        <v>0</v>
      </c>
      <c r="BH3577" s="54">
        <f t="shared" si="777"/>
        <v>0</v>
      </c>
      <c r="BI3577" s="54">
        <f t="shared" si="772"/>
        <v>0</v>
      </c>
      <c r="BJ3577" s="54">
        <f t="shared" si="785"/>
        <v>0</v>
      </c>
      <c r="BK3577" s="54">
        <f t="shared" si="773"/>
        <v>0</v>
      </c>
      <c r="BL3577" s="54">
        <f t="shared" si="778"/>
        <v>0</v>
      </c>
      <c r="BM3577" s="54">
        <f t="shared" si="779"/>
        <v>0</v>
      </c>
      <c r="BN3577" s="54" t="str">
        <f t="shared" si="780"/>
        <v>ne</v>
      </c>
      <c r="BO3577" s="54" t="str">
        <f t="shared" si="781"/>
        <v>ne</v>
      </c>
      <c r="BP3577" s="54" t="str">
        <f t="shared" si="781"/>
        <v>ne</v>
      </c>
      <c r="BQ3577" s="54" t="str">
        <f t="shared" si="782"/>
        <v>ne</v>
      </c>
      <c r="BR3577" s="54" t="str">
        <f t="shared" si="783"/>
        <v>ne</v>
      </c>
      <c r="BS3577" s="54" t="str">
        <f t="shared" si="774"/>
        <v>ne</v>
      </c>
    </row>
    <row r="3578" spans="2:71" x14ac:dyDescent="0.2">
      <c r="B3578" s="54" t="e">
        <f>VLOOKUP(E3578,'VPS1'!$J$10:$J$29,1,FALSE)</f>
        <v>#N/A</v>
      </c>
      <c r="C3578" s="131" t="str">
        <f t="shared" si="775"/>
        <v/>
      </c>
      <c r="D3578" s="132"/>
      <c r="E3578" s="132"/>
      <c r="F3578" s="55"/>
      <c r="G3578" s="132"/>
      <c r="H3578" s="132"/>
      <c r="I3578" s="132"/>
      <c r="J3578" s="132"/>
      <c r="K3578" s="132"/>
      <c r="L3578" s="133"/>
      <c r="M3578" s="134"/>
      <c r="N3578" s="132"/>
      <c r="O3578" s="132"/>
      <c r="P3578" s="134" t="str">
        <f t="shared" si="776"/>
        <v>nepildyti</v>
      </c>
      <c r="Q3578" s="135" t="str">
        <f t="shared" si="77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84"/>
        <v>0</v>
      </c>
      <c r="BH3578" s="54">
        <f t="shared" si="777"/>
        <v>0</v>
      </c>
      <c r="BI3578" s="54">
        <f t="shared" si="772"/>
        <v>0</v>
      </c>
      <c r="BJ3578" s="54">
        <f t="shared" si="785"/>
        <v>0</v>
      </c>
      <c r="BK3578" s="54">
        <f t="shared" si="773"/>
        <v>0</v>
      </c>
      <c r="BL3578" s="54">
        <f t="shared" si="778"/>
        <v>0</v>
      </c>
      <c r="BM3578" s="54">
        <f t="shared" si="779"/>
        <v>0</v>
      </c>
      <c r="BN3578" s="54" t="str">
        <f t="shared" si="780"/>
        <v>ne</v>
      </c>
      <c r="BO3578" s="54" t="str">
        <f t="shared" si="781"/>
        <v>ne</v>
      </c>
      <c r="BP3578" s="54" t="str">
        <f t="shared" si="781"/>
        <v>ne</v>
      </c>
      <c r="BQ3578" s="54" t="str">
        <f t="shared" si="782"/>
        <v>ne</v>
      </c>
      <c r="BR3578" s="54" t="str">
        <f t="shared" si="783"/>
        <v>ne</v>
      </c>
      <c r="BS3578" s="54" t="str">
        <f t="shared" si="774"/>
        <v>ne</v>
      </c>
    </row>
    <row r="3579" spans="2:71" x14ac:dyDescent="0.2">
      <c r="B3579" s="54" t="e">
        <f>VLOOKUP(E3579,'VPS1'!$J$10:$J$29,1,FALSE)</f>
        <v>#N/A</v>
      </c>
      <c r="C3579" s="131" t="str">
        <f t="shared" si="775"/>
        <v/>
      </c>
      <c r="D3579" s="132"/>
      <c r="E3579" s="132"/>
      <c r="F3579" s="55"/>
      <c r="G3579" s="132"/>
      <c r="H3579" s="132"/>
      <c r="I3579" s="132"/>
      <c r="J3579" s="132"/>
      <c r="K3579" s="132"/>
      <c r="L3579" s="133"/>
      <c r="M3579" s="134"/>
      <c r="N3579" s="132"/>
      <c r="O3579" s="132"/>
      <c r="P3579" s="134" t="str">
        <f t="shared" si="776"/>
        <v>nepildyti</v>
      </c>
      <c r="Q3579" s="135" t="str">
        <f t="shared" si="77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84"/>
        <v>0</v>
      </c>
      <c r="BH3579" s="54">
        <f t="shared" si="777"/>
        <v>0</v>
      </c>
      <c r="BI3579" s="54">
        <f t="shared" si="772"/>
        <v>0</v>
      </c>
      <c r="BJ3579" s="54">
        <f t="shared" si="785"/>
        <v>0</v>
      </c>
      <c r="BK3579" s="54">
        <f t="shared" si="773"/>
        <v>0</v>
      </c>
      <c r="BL3579" s="54">
        <f t="shared" si="778"/>
        <v>0</v>
      </c>
      <c r="BM3579" s="54">
        <f t="shared" si="779"/>
        <v>0</v>
      </c>
      <c r="BN3579" s="54" t="str">
        <f t="shared" si="780"/>
        <v>ne</v>
      </c>
      <c r="BO3579" s="54" t="str">
        <f t="shared" si="781"/>
        <v>ne</v>
      </c>
      <c r="BP3579" s="54" t="str">
        <f t="shared" si="781"/>
        <v>ne</v>
      </c>
      <c r="BQ3579" s="54" t="str">
        <f t="shared" si="782"/>
        <v>ne</v>
      </c>
      <c r="BR3579" s="54" t="str">
        <f t="shared" si="783"/>
        <v>ne</v>
      </c>
      <c r="BS3579" s="54" t="str">
        <f t="shared" si="774"/>
        <v>ne</v>
      </c>
    </row>
    <row r="3580" spans="2:71" x14ac:dyDescent="0.2">
      <c r="B3580" s="54" t="e">
        <f>VLOOKUP(E3580,'VPS1'!$J$10:$J$29,1,FALSE)</f>
        <v>#N/A</v>
      </c>
      <c r="C3580" s="131" t="str">
        <f t="shared" si="775"/>
        <v/>
      </c>
      <c r="D3580" s="132"/>
      <c r="E3580" s="132"/>
      <c r="F3580" s="55"/>
      <c r="G3580" s="132"/>
      <c r="H3580" s="132"/>
      <c r="I3580" s="132"/>
      <c r="J3580" s="132"/>
      <c r="K3580" s="132"/>
      <c r="L3580" s="133"/>
      <c r="M3580" s="134"/>
      <c r="N3580" s="132"/>
      <c r="O3580" s="132"/>
      <c r="P3580" s="134" t="str">
        <f t="shared" si="776"/>
        <v>nepildyti</v>
      </c>
      <c r="Q3580" s="135" t="str">
        <f t="shared" si="77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84"/>
        <v>0</v>
      </c>
      <c r="BH3580" s="54">
        <f t="shared" si="777"/>
        <v>0</v>
      </c>
      <c r="BI3580" s="54">
        <f t="shared" si="772"/>
        <v>0</v>
      </c>
      <c r="BJ3580" s="54">
        <f t="shared" si="785"/>
        <v>0</v>
      </c>
      <c r="BK3580" s="54">
        <f t="shared" si="773"/>
        <v>0</v>
      </c>
      <c r="BL3580" s="54">
        <f t="shared" si="778"/>
        <v>0</v>
      </c>
      <c r="BM3580" s="54">
        <f t="shared" si="779"/>
        <v>0</v>
      </c>
      <c r="BN3580" s="54" t="str">
        <f t="shared" si="780"/>
        <v>ne</v>
      </c>
      <c r="BO3580" s="54" t="str">
        <f t="shared" si="781"/>
        <v>ne</v>
      </c>
      <c r="BP3580" s="54" t="str">
        <f t="shared" si="781"/>
        <v>ne</v>
      </c>
      <c r="BQ3580" s="54" t="str">
        <f t="shared" si="782"/>
        <v>ne</v>
      </c>
      <c r="BR3580" s="54" t="str">
        <f t="shared" si="783"/>
        <v>ne</v>
      </c>
      <c r="BS3580" s="54" t="str">
        <f t="shared" si="774"/>
        <v>ne</v>
      </c>
    </row>
    <row r="3581" spans="2:71" x14ac:dyDescent="0.2">
      <c r="B3581" s="54" t="e">
        <f>VLOOKUP(E3581,'VPS1'!$J$10:$J$29,1,FALSE)</f>
        <v>#N/A</v>
      </c>
      <c r="C3581" s="131" t="str">
        <f t="shared" si="775"/>
        <v/>
      </c>
      <c r="D3581" s="132"/>
      <c r="E3581" s="132"/>
      <c r="F3581" s="55"/>
      <c r="G3581" s="132"/>
      <c r="H3581" s="132"/>
      <c r="I3581" s="132"/>
      <c r="J3581" s="132"/>
      <c r="K3581" s="132"/>
      <c r="L3581" s="133"/>
      <c r="M3581" s="134"/>
      <c r="N3581" s="132"/>
      <c r="O3581" s="132"/>
      <c r="P3581" s="134" t="str">
        <f t="shared" si="776"/>
        <v>nepildyti</v>
      </c>
      <c r="Q3581" s="135" t="str">
        <f t="shared" si="77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84"/>
        <v>0</v>
      </c>
      <c r="BH3581" s="54">
        <f t="shared" si="777"/>
        <v>0</v>
      </c>
      <c r="BI3581" s="54">
        <f t="shared" si="772"/>
        <v>0</v>
      </c>
      <c r="BJ3581" s="54">
        <f t="shared" si="785"/>
        <v>0</v>
      </c>
      <c r="BK3581" s="54">
        <f t="shared" si="773"/>
        <v>0</v>
      </c>
      <c r="BL3581" s="54">
        <f t="shared" si="778"/>
        <v>0</v>
      </c>
      <c r="BM3581" s="54">
        <f t="shared" si="779"/>
        <v>0</v>
      </c>
      <c r="BN3581" s="54" t="str">
        <f t="shared" si="780"/>
        <v>ne</v>
      </c>
      <c r="BO3581" s="54" t="str">
        <f t="shared" si="781"/>
        <v>ne</v>
      </c>
      <c r="BP3581" s="54" t="str">
        <f t="shared" si="781"/>
        <v>ne</v>
      </c>
      <c r="BQ3581" s="54" t="str">
        <f t="shared" si="782"/>
        <v>ne</v>
      </c>
      <c r="BR3581" s="54" t="str">
        <f t="shared" si="783"/>
        <v>ne</v>
      </c>
      <c r="BS3581" s="54" t="str">
        <f t="shared" si="774"/>
        <v>ne</v>
      </c>
    </row>
    <row r="3582" spans="2:71" x14ac:dyDescent="0.2">
      <c r="B3582" s="54" t="e">
        <f>VLOOKUP(E3582,'VPS1'!$J$10:$J$29,1,FALSE)</f>
        <v>#N/A</v>
      </c>
      <c r="C3582" s="131" t="str">
        <f t="shared" si="775"/>
        <v/>
      </c>
      <c r="D3582" s="132"/>
      <c r="E3582" s="132"/>
      <c r="F3582" s="55"/>
      <c r="G3582" s="132"/>
      <c r="H3582" s="132"/>
      <c r="I3582" s="132"/>
      <c r="J3582" s="132"/>
      <c r="K3582" s="132"/>
      <c r="L3582" s="133"/>
      <c r="M3582" s="134"/>
      <c r="N3582" s="132"/>
      <c r="O3582" s="132"/>
      <c r="P3582" s="134" t="str">
        <f t="shared" si="776"/>
        <v>nepildyti</v>
      </c>
      <c r="Q3582" s="135" t="str">
        <f t="shared" si="77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84"/>
        <v>0</v>
      </c>
      <c r="BH3582" s="54">
        <f t="shared" si="777"/>
        <v>0</v>
      </c>
      <c r="BI3582" s="54">
        <f t="shared" si="772"/>
        <v>0</v>
      </c>
      <c r="BJ3582" s="54">
        <f t="shared" si="785"/>
        <v>0</v>
      </c>
      <c r="BK3582" s="54">
        <f t="shared" si="773"/>
        <v>0</v>
      </c>
      <c r="BL3582" s="54">
        <f t="shared" si="778"/>
        <v>0</v>
      </c>
      <c r="BM3582" s="54">
        <f t="shared" si="779"/>
        <v>0</v>
      </c>
      <c r="BN3582" s="54" t="str">
        <f t="shared" si="780"/>
        <v>ne</v>
      </c>
      <c r="BO3582" s="54" t="str">
        <f t="shared" si="781"/>
        <v>ne</v>
      </c>
      <c r="BP3582" s="54" t="str">
        <f t="shared" si="781"/>
        <v>ne</v>
      </c>
      <c r="BQ3582" s="54" t="str">
        <f t="shared" si="782"/>
        <v>ne</v>
      </c>
      <c r="BR3582" s="54" t="str">
        <f t="shared" si="783"/>
        <v>ne</v>
      </c>
      <c r="BS3582" s="54" t="str">
        <f t="shared" si="774"/>
        <v>ne</v>
      </c>
    </row>
    <row r="3583" spans="2:71" x14ac:dyDescent="0.2">
      <c r="B3583" s="54" t="e">
        <f>VLOOKUP(E3583,'VPS1'!$J$10:$J$29,1,FALSE)</f>
        <v>#N/A</v>
      </c>
      <c r="C3583" s="131" t="str">
        <f t="shared" si="775"/>
        <v/>
      </c>
      <c r="D3583" s="132"/>
      <c r="E3583" s="132"/>
      <c r="F3583" s="55"/>
      <c r="G3583" s="132"/>
      <c r="H3583" s="132"/>
      <c r="I3583" s="132"/>
      <c r="J3583" s="132"/>
      <c r="K3583" s="132"/>
      <c r="L3583" s="133"/>
      <c r="M3583" s="134"/>
      <c r="N3583" s="132"/>
      <c r="O3583" s="132"/>
      <c r="P3583" s="134" t="str">
        <f t="shared" si="776"/>
        <v>nepildyti</v>
      </c>
      <c r="Q3583" s="135" t="str">
        <f t="shared" si="77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84"/>
        <v>0</v>
      </c>
      <c r="BH3583" s="54">
        <f t="shared" si="777"/>
        <v>0</v>
      </c>
      <c r="BI3583" s="54">
        <f t="shared" si="772"/>
        <v>0</v>
      </c>
      <c r="BJ3583" s="54">
        <f t="shared" si="785"/>
        <v>0</v>
      </c>
      <c r="BK3583" s="54">
        <f t="shared" si="773"/>
        <v>0</v>
      </c>
      <c r="BL3583" s="54">
        <f t="shared" si="778"/>
        <v>0</v>
      </c>
      <c r="BM3583" s="54">
        <f t="shared" si="779"/>
        <v>0</v>
      </c>
      <c r="BN3583" s="54" t="str">
        <f t="shared" si="780"/>
        <v>ne</v>
      </c>
      <c r="BO3583" s="54" t="str">
        <f t="shared" si="781"/>
        <v>ne</v>
      </c>
      <c r="BP3583" s="54" t="str">
        <f t="shared" si="781"/>
        <v>ne</v>
      </c>
      <c r="BQ3583" s="54" t="str">
        <f t="shared" si="782"/>
        <v>ne</v>
      </c>
      <c r="BR3583" s="54" t="str">
        <f t="shared" si="783"/>
        <v>ne</v>
      </c>
      <c r="BS3583" s="54" t="str">
        <f t="shared" si="774"/>
        <v>ne</v>
      </c>
    </row>
    <row r="3584" spans="2:71" x14ac:dyDescent="0.2">
      <c r="B3584" s="54" t="e">
        <f>VLOOKUP(E3584,'VPS1'!$J$10:$J$29,1,FALSE)</f>
        <v>#N/A</v>
      </c>
      <c r="C3584" s="131" t="str">
        <f t="shared" si="775"/>
        <v/>
      </c>
      <c r="D3584" s="132"/>
      <c r="E3584" s="132"/>
      <c r="F3584" s="55"/>
      <c r="G3584" s="132"/>
      <c r="H3584" s="132"/>
      <c r="I3584" s="132"/>
      <c r="J3584" s="132"/>
      <c r="K3584" s="132"/>
      <c r="L3584" s="133"/>
      <c r="M3584" s="134"/>
      <c r="N3584" s="132"/>
      <c r="O3584" s="132"/>
      <c r="P3584" s="134" t="str">
        <f t="shared" si="776"/>
        <v>nepildyti</v>
      </c>
      <c r="Q3584" s="135" t="str">
        <f t="shared" si="77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84"/>
        <v>0</v>
      </c>
      <c r="BH3584" s="54">
        <f t="shared" si="777"/>
        <v>0</v>
      </c>
      <c r="BI3584" s="54">
        <f t="shared" si="772"/>
        <v>0</v>
      </c>
      <c r="BJ3584" s="54">
        <f t="shared" si="785"/>
        <v>0</v>
      </c>
      <c r="BK3584" s="54">
        <f t="shared" si="773"/>
        <v>0</v>
      </c>
      <c r="BL3584" s="54">
        <f t="shared" si="778"/>
        <v>0</v>
      </c>
      <c r="BM3584" s="54">
        <f t="shared" si="779"/>
        <v>0</v>
      </c>
      <c r="BN3584" s="54" t="str">
        <f t="shared" si="780"/>
        <v>ne</v>
      </c>
      <c r="BO3584" s="54" t="str">
        <f t="shared" si="781"/>
        <v>ne</v>
      </c>
      <c r="BP3584" s="54" t="str">
        <f t="shared" si="781"/>
        <v>ne</v>
      </c>
      <c r="BQ3584" s="54" t="str">
        <f t="shared" si="782"/>
        <v>ne</v>
      </c>
      <c r="BR3584" s="54" t="str">
        <f t="shared" si="783"/>
        <v>ne</v>
      </c>
      <c r="BS3584" s="54" t="str">
        <f t="shared" si="774"/>
        <v>ne</v>
      </c>
    </row>
    <row r="3585" spans="2:71" x14ac:dyDescent="0.2">
      <c r="B3585" s="54" t="e">
        <f>VLOOKUP(E3585,'VPS1'!$J$10:$J$29,1,FALSE)</f>
        <v>#N/A</v>
      </c>
      <c r="C3585" s="131" t="str">
        <f t="shared" si="775"/>
        <v/>
      </c>
      <c r="D3585" s="132"/>
      <c r="E3585" s="132"/>
      <c r="F3585" s="55"/>
      <c r="G3585" s="132"/>
      <c r="H3585" s="132"/>
      <c r="I3585" s="132"/>
      <c r="J3585" s="132"/>
      <c r="K3585" s="132"/>
      <c r="L3585" s="133"/>
      <c r="M3585" s="134"/>
      <c r="N3585" s="132"/>
      <c r="O3585" s="132"/>
      <c r="P3585" s="134" t="str">
        <f t="shared" si="776"/>
        <v>nepildyti</v>
      </c>
      <c r="Q3585" s="135" t="str">
        <f t="shared" si="77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84"/>
        <v>0</v>
      </c>
      <c r="BH3585" s="54">
        <f t="shared" si="777"/>
        <v>0</v>
      </c>
      <c r="BI3585" s="54">
        <f t="shared" si="772"/>
        <v>0</v>
      </c>
      <c r="BJ3585" s="54">
        <f t="shared" si="785"/>
        <v>0</v>
      </c>
      <c r="BK3585" s="54">
        <f t="shared" si="773"/>
        <v>0</v>
      </c>
      <c r="BL3585" s="54">
        <f t="shared" si="778"/>
        <v>0</v>
      </c>
      <c r="BM3585" s="54">
        <f t="shared" si="779"/>
        <v>0</v>
      </c>
      <c r="BN3585" s="54" t="str">
        <f t="shared" si="780"/>
        <v>ne</v>
      </c>
      <c r="BO3585" s="54" t="str">
        <f t="shared" si="781"/>
        <v>ne</v>
      </c>
      <c r="BP3585" s="54" t="str">
        <f t="shared" si="781"/>
        <v>ne</v>
      </c>
      <c r="BQ3585" s="54" t="str">
        <f t="shared" si="782"/>
        <v>ne</v>
      </c>
      <c r="BR3585" s="54" t="str">
        <f t="shared" si="783"/>
        <v>ne</v>
      </c>
      <c r="BS3585" s="54" t="str">
        <f t="shared" si="774"/>
        <v>ne</v>
      </c>
    </row>
    <row r="3586" spans="2:71" x14ac:dyDescent="0.2">
      <c r="B3586" s="54" t="e">
        <f>VLOOKUP(E3586,'VPS1'!$J$10:$J$29,1,FALSE)</f>
        <v>#N/A</v>
      </c>
      <c r="C3586" s="131" t="str">
        <f t="shared" si="775"/>
        <v/>
      </c>
      <c r="D3586" s="132"/>
      <c r="E3586" s="132"/>
      <c r="F3586" s="55"/>
      <c r="G3586" s="132"/>
      <c r="H3586" s="132"/>
      <c r="I3586" s="132"/>
      <c r="J3586" s="132"/>
      <c r="K3586" s="132"/>
      <c r="L3586" s="133"/>
      <c r="M3586" s="134"/>
      <c r="N3586" s="132"/>
      <c r="O3586" s="132"/>
      <c r="P3586" s="134" t="str">
        <f t="shared" si="776"/>
        <v>nepildyti</v>
      </c>
      <c r="Q3586" s="135" t="str">
        <f t="shared" si="77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84"/>
        <v>0</v>
      </c>
      <c r="BH3586" s="54">
        <f t="shared" si="777"/>
        <v>0</v>
      </c>
      <c r="BI3586" s="54">
        <f t="shared" si="772"/>
        <v>0</v>
      </c>
      <c r="BJ3586" s="54">
        <f t="shared" si="785"/>
        <v>0</v>
      </c>
      <c r="BK3586" s="54">
        <f t="shared" si="773"/>
        <v>0</v>
      </c>
      <c r="BL3586" s="54">
        <f t="shared" si="778"/>
        <v>0</v>
      </c>
      <c r="BM3586" s="54">
        <f t="shared" si="779"/>
        <v>0</v>
      </c>
      <c r="BN3586" s="54" t="str">
        <f t="shared" si="780"/>
        <v>ne</v>
      </c>
      <c r="BO3586" s="54" t="str">
        <f t="shared" si="781"/>
        <v>ne</v>
      </c>
      <c r="BP3586" s="54" t="str">
        <f t="shared" si="781"/>
        <v>ne</v>
      </c>
      <c r="BQ3586" s="54" t="str">
        <f t="shared" si="782"/>
        <v>ne</v>
      </c>
      <c r="BR3586" s="54" t="str">
        <f t="shared" si="783"/>
        <v>ne</v>
      </c>
      <c r="BS3586" s="54" t="str">
        <f t="shared" si="774"/>
        <v>ne</v>
      </c>
    </row>
    <row r="3587" spans="2:71" x14ac:dyDescent="0.2">
      <c r="B3587" s="54" t="e">
        <f>VLOOKUP(E3587,'VPS1'!$J$10:$J$29,1,FALSE)</f>
        <v>#N/A</v>
      </c>
      <c r="C3587" s="131" t="str">
        <f t="shared" si="775"/>
        <v/>
      </c>
      <c r="D3587" s="132"/>
      <c r="E3587" s="132"/>
      <c r="F3587" s="55"/>
      <c r="G3587" s="132"/>
      <c r="H3587" s="132"/>
      <c r="I3587" s="132"/>
      <c r="J3587" s="132"/>
      <c r="K3587" s="132"/>
      <c r="L3587" s="133"/>
      <c r="M3587" s="134"/>
      <c r="N3587" s="132"/>
      <c r="O3587" s="132"/>
      <c r="P3587" s="134" t="str">
        <f t="shared" si="776"/>
        <v>nepildyti</v>
      </c>
      <c r="Q3587" s="135" t="str">
        <f t="shared" si="77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84"/>
        <v>0</v>
      </c>
      <c r="BH3587" s="54">
        <f t="shared" si="777"/>
        <v>0</v>
      </c>
      <c r="BI3587" s="54">
        <f t="shared" si="772"/>
        <v>0</v>
      </c>
      <c r="BJ3587" s="54">
        <f t="shared" si="785"/>
        <v>0</v>
      </c>
      <c r="BK3587" s="54">
        <f t="shared" si="773"/>
        <v>0</v>
      </c>
      <c r="BL3587" s="54">
        <f t="shared" si="778"/>
        <v>0</v>
      </c>
      <c r="BM3587" s="54">
        <f t="shared" si="779"/>
        <v>0</v>
      </c>
      <c r="BN3587" s="54" t="str">
        <f t="shared" si="780"/>
        <v>ne</v>
      </c>
      <c r="BO3587" s="54" t="str">
        <f t="shared" si="781"/>
        <v>ne</v>
      </c>
      <c r="BP3587" s="54" t="str">
        <f t="shared" si="781"/>
        <v>ne</v>
      </c>
      <c r="BQ3587" s="54" t="str">
        <f t="shared" si="782"/>
        <v>ne</v>
      </c>
      <c r="BR3587" s="54" t="str">
        <f t="shared" si="783"/>
        <v>ne</v>
      </c>
      <c r="BS3587" s="54" t="str">
        <f t="shared" si="774"/>
        <v>ne</v>
      </c>
    </row>
    <row r="3588" spans="2:71" x14ac:dyDescent="0.2">
      <c r="B3588" s="54" t="e">
        <f>VLOOKUP(E3588,'VPS1'!$J$10:$J$29,1,FALSE)</f>
        <v>#N/A</v>
      </c>
      <c r="C3588" s="131" t="str">
        <f t="shared" si="775"/>
        <v/>
      </c>
      <c r="D3588" s="132"/>
      <c r="E3588" s="132"/>
      <c r="F3588" s="55"/>
      <c r="G3588" s="132"/>
      <c r="H3588" s="132"/>
      <c r="I3588" s="132"/>
      <c r="J3588" s="132"/>
      <c r="K3588" s="132"/>
      <c r="L3588" s="133"/>
      <c r="M3588" s="134"/>
      <c r="N3588" s="132"/>
      <c r="O3588" s="132"/>
      <c r="P3588" s="134" t="str">
        <f t="shared" si="776"/>
        <v>nepildyti</v>
      </c>
      <c r="Q3588" s="135" t="str">
        <f t="shared" si="77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84"/>
        <v>0</v>
      </c>
      <c r="BH3588" s="54">
        <f t="shared" si="777"/>
        <v>0</v>
      </c>
      <c r="BI3588" s="54">
        <f t="shared" si="772"/>
        <v>0</v>
      </c>
      <c r="BJ3588" s="54">
        <f t="shared" si="785"/>
        <v>0</v>
      </c>
      <c r="BK3588" s="54">
        <f t="shared" si="773"/>
        <v>0</v>
      </c>
      <c r="BL3588" s="54">
        <f t="shared" si="778"/>
        <v>0</v>
      </c>
      <c r="BM3588" s="54">
        <f t="shared" si="779"/>
        <v>0</v>
      </c>
      <c r="BN3588" s="54" t="str">
        <f t="shared" si="780"/>
        <v>ne</v>
      </c>
      <c r="BO3588" s="54" t="str">
        <f t="shared" si="781"/>
        <v>ne</v>
      </c>
      <c r="BP3588" s="54" t="str">
        <f t="shared" si="781"/>
        <v>ne</v>
      </c>
      <c r="BQ3588" s="54" t="str">
        <f t="shared" si="782"/>
        <v>ne</v>
      </c>
      <c r="BR3588" s="54" t="str">
        <f t="shared" si="783"/>
        <v>ne</v>
      </c>
      <c r="BS3588" s="54" t="str">
        <f t="shared" si="774"/>
        <v>ne</v>
      </c>
    </row>
    <row r="3589" spans="2:71" x14ac:dyDescent="0.2">
      <c r="B3589" s="54" t="e">
        <f>VLOOKUP(E3589,'VPS1'!$J$10:$J$29,1,FALSE)</f>
        <v>#N/A</v>
      </c>
      <c r="C3589" s="131" t="str">
        <f t="shared" si="775"/>
        <v/>
      </c>
      <c r="D3589" s="132"/>
      <c r="E3589" s="132"/>
      <c r="F3589" s="55"/>
      <c r="G3589" s="132"/>
      <c r="H3589" s="132"/>
      <c r="I3589" s="132"/>
      <c r="J3589" s="132"/>
      <c r="K3589" s="132"/>
      <c r="L3589" s="133"/>
      <c r="M3589" s="134"/>
      <c r="N3589" s="132"/>
      <c r="O3589" s="132"/>
      <c r="P3589" s="134" t="str">
        <f t="shared" si="776"/>
        <v>nepildyti</v>
      </c>
      <c r="Q3589" s="135" t="str">
        <f t="shared" si="77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84"/>
        <v>0</v>
      </c>
      <c r="BH3589" s="54">
        <f t="shared" si="777"/>
        <v>0</v>
      </c>
      <c r="BI3589" s="54">
        <f t="shared" si="772"/>
        <v>0</v>
      </c>
      <c r="BJ3589" s="54">
        <f t="shared" si="785"/>
        <v>0</v>
      </c>
      <c r="BK3589" s="54">
        <f t="shared" si="773"/>
        <v>0</v>
      </c>
      <c r="BL3589" s="54">
        <f t="shared" si="778"/>
        <v>0</v>
      </c>
      <c r="BM3589" s="54">
        <f t="shared" si="779"/>
        <v>0</v>
      </c>
      <c r="BN3589" s="54" t="str">
        <f t="shared" si="780"/>
        <v>ne</v>
      </c>
      <c r="BO3589" s="54" t="str">
        <f t="shared" si="781"/>
        <v>ne</v>
      </c>
      <c r="BP3589" s="54" t="str">
        <f t="shared" si="781"/>
        <v>ne</v>
      </c>
      <c r="BQ3589" s="54" t="str">
        <f t="shared" si="782"/>
        <v>ne</v>
      </c>
      <c r="BR3589" s="54" t="str">
        <f t="shared" si="783"/>
        <v>ne</v>
      </c>
      <c r="BS3589" s="54" t="str">
        <f t="shared" si="774"/>
        <v>ne</v>
      </c>
    </row>
    <row r="3590" spans="2:71" x14ac:dyDescent="0.2">
      <c r="B3590" s="54" t="e">
        <f>VLOOKUP(E3590,'VPS1'!$J$10:$J$29,1,FALSE)</f>
        <v>#N/A</v>
      </c>
      <c r="C3590" s="131" t="str">
        <f t="shared" si="775"/>
        <v/>
      </c>
      <c r="D3590" s="132"/>
      <c r="E3590" s="132"/>
      <c r="F3590" s="55"/>
      <c r="G3590" s="132"/>
      <c r="H3590" s="132"/>
      <c r="I3590" s="132"/>
      <c r="J3590" s="132"/>
      <c r="K3590" s="132"/>
      <c r="L3590" s="133"/>
      <c r="M3590" s="134"/>
      <c r="N3590" s="132"/>
      <c r="O3590" s="132"/>
      <c r="P3590" s="134" t="str">
        <f t="shared" si="776"/>
        <v>nepildyti</v>
      </c>
      <c r="Q3590" s="135" t="str">
        <f t="shared" si="77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84"/>
        <v>0</v>
      </c>
      <c r="BH3590" s="54">
        <f t="shared" si="777"/>
        <v>0</v>
      </c>
      <c r="BI3590" s="54">
        <f t="shared" si="772"/>
        <v>0</v>
      </c>
      <c r="BJ3590" s="54">
        <f t="shared" si="785"/>
        <v>0</v>
      </c>
      <c r="BK3590" s="54">
        <f t="shared" si="773"/>
        <v>0</v>
      </c>
      <c r="BL3590" s="54">
        <f t="shared" si="778"/>
        <v>0</v>
      </c>
      <c r="BM3590" s="54">
        <f t="shared" si="779"/>
        <v>0</v>
      </c>
      <c r="BN3590" s="54" t="str">
        <f t="shared" si="780"/>
        <v>ne</v>
      </c>
      <c r="BO3590" s="54" t="str">
        <f t="shared" si="781"/>
        <v>ne</v>
      </c>
      <c r="BP3590" s="54" t="str">
        <f t="shared" si="781"/>
        <v>ne</v>
      </c>
      <c r="BQ3590" s="54" t="str">
        <f t="shared" si="782"/>
        <v>ne</v>
      </c>
      <c r="BR3590" s="54" t="str">
        <f t="shared" si="783"/>
        <v>ne</v>
      </c>
      <c r="BS3590" s="54" t="str">
        <f t="shared" si="774"/>
        <v>ne</v>
      </c>
    </row>
    <row r="3591" spans="2:71" x14ac:dyDescent="0.2">
      <c r="B3591" s="54" t="e">
        <f>VLOOKUP(E3591,'VPS1'!$J$10:$J$29,1,FALSE)</f>
        <v>#N/A</v>
      </c>
      <c r="C3591" s="131" t="str">
        <f t="shared" si="775"/>
        <v/>
      </c>
      <c r="D3591" s="132"/>
      <c r="E3591" s="132"/>
      <c r="F3591" s="55"/>
      <c r="G3591" s="132"/>
      <c r="H3591" s="132"/>
      <c r="I3591" s="132"/>
      <c r="J3591" s="132"/>
      <c r="K3591" s="132"/>
      <c r="L3591" s="133"/>
      <c r="M3591" s="134"/>
      <c r="N3591" s="132"/>
      <c r="O3591" s="132"/>
      <c r="P3591" s="134" t="str">
        <f t="shared" si="776"/>
        <v>nepildyti</v>
      </c>
      <c r="Q3591" s="135" t="str">
        <f t="shared" si="776"/>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84"/>
        <v>0</v>
      </c>
      <c r="BH3591" s="54">
        <f t="shared" si="777"/>
        <v>0</v>
      </c>
      <c r="BI3591" s="54">
        <f t="shared" si="772"/>
        <v>0</v>
      </c>
      <c r="BJ3591" s="54">
        <f t="shared" si="785"/>
        <v>0</v>
      </c>
      <c r="BK3591" s="54">
        <f t="shared" si="773"/>
        <v>0</v>
      </c>
      <c r="BL3591" s="54">
        <f t="shared" si="778"/>
        <v>0</v>
      </c>
      <c r="BM3591" s="54">
        <f t="shared" si="779"/>
        <v>0</v>
      </c>
      <c r="BN3591" s="54" t="str">
        <f t="shared" si="780"/>
        <v>ne</v>
      </c>
      <c r="BO3591" s="54" t="str">
        <f t="shared" si="781"/>
        <v>ne</v>
      </c>
      <c r="BP3591" s="54" t="str">
        <f t="shared" si="781"/>
        <v>ne</v>
      </c>
      <c r="BQ3591" s="54" t="str">
        <f t="shared" si="782"/>
        <v>ne</v>
      </c>
      <c r="BR3591" s="54" t="str">
        <f t="shared" si="783"/>
        <v>ne</v>
      </c>
      <c r="BS3591" s="54" t="str">
        <f t="shared" si="774"/>
        <v>ne</v>
      </c>
    </row>
    <row r="3592" spans="2:71" x14ac:dyDescent="0.2">
      <c r="B3592" s="54" t="e">
        <f>VLOOKUP(E3592,'VPS1'!$J$10:$J$29,1,FALSE)</f>
        <v>#N/A</v>
      </c>
      <c r="C3592" s="131" t="str">
        <f t="shared" si="775"/>
        <v/>
      </c>
      <c r="D3592" s="132"/>
      <c r="E3592" s="132"/>
      <c r="F3592" s="55"/>
      <c r="G3592" s="132"/>
      <c r="H3592" s="132"/>
      <c r="I3592" s="132"/>
      <c r="J3592" s="132"/>
      <c r="K3592" s="132"/>
      <c r="L3592" s="133"/>
      <c r="M3592" s="134"/>
      <c r="N3592" s="132"/>
      <c r="O3592" s="132"/>
      <c r="P3592" s="134" t="str">
        <f t="shared" si="776"/>
        <v>nepildyti</v>
      </c>
      <c r="Q3592" s="135" t="str">
        <f t="shared" si="776"/>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84"/>
        <v>0</v>
      </c>
      <c r="BH3592" s="54">
        <f t="shared" si="777"/>
        <v>0</v>
      </c>
      <c r="BI3592" s="54">
        <f t="shared" si="772"/>
        <v>0</v>
      </c>
      <c r="BJ3592" s="54">
        <f t="shared" si="785"/>
        <v>0</v>
      </c>
      <c r="BK3592" s="54">
        <f t="shared" si="773"/>
        <v>0</v>
      </c>
      <c r="BL3592" s="54">
        <f t="shared" si="778"/>
        <v>0</v>
      </c>
      <c r="BM3592" s="54">
        <f t="shared" si="779"/>
        <v>0</v>
      </c>
      <c r="BN3592" s="54" t="str">
        <f t="shared" si="780"/>
        <v>ne</v>
      </c>
      <c r="BO3592" s="54" t="str">
        <f t="shared" si="781"/>
        <v>ne</v>
      </c>
      <c r="BP3592" s="54" t="str">
        <f t="shared" si="781"/>
        <v>ne</v>
      </c>
      <c r="BQ3592" s="54" t="str">
        <f t="shared" si="782"/>
        <v>ne</v>
      </c>
      <c r="BR3592" s="54" t="str">
        <f t="shared" si="783"/>
        <v>ne</v>
      </c>
      <c r="BS3592" s="54" t="str">
        <f t="shared" si="774"/>
        <v>ne</v>
      </c>
    </row>
    <row r="3593" spans="2:71" x14ac:dyDescent="0.2">
      <c r="B3593" s="54" t="e">
        <f>VLOOKUP(E3593,'VPS1'!$J$10:$J$29,1,FALSE)</f>
        <v>#N/A</v>
      </c>
      <c r="C3593" s="131" t="str">
        <f t="shared" si="775"/>
        <v/>
      </c>
      <c r="D3593" s="132"/>
      <c r="E3593" s="132"/>
      <c r="F3593" s="55"/>
      <c r="G3593" s="132"/>
      <c r="H3593" s="132"/>
      <c r="I3593" s="132"/>
      <c r="J3593" s="132"/>
      <c r="K3593" s="132"/>
      <c r="L3593" s="133"/>
      <c r="M3593" s="134"/>
      <c r="N3593" s="132"/>
      <c r="O3593" s="132"/>
      <c r="P3593" s="134" t="str">
        <f t="shared" si="776"/>
        <v>nepildyti</v>
      </c>
      <c r="Q3593" s="135" t="str">
        <f t="shared" si="776"/>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84"/>
        <v>0</v>
      </c>
      <c r="BH3593" s="54">
        <f t="shared" si="777"/>
        <v>0</v>
      </c>
      <c r="BI3593" s="54">
        <f t="shared" si="772"/>
        <v>0</v>
      </c>
      <c r="BJ3593" s="54">
        <f t="shared" si="785"/>
        <v>0</v>
      </c>
      <c r="BK3593" s="54">
        <f t="shared" si="773"/>
        <v>0</v>
      </c>
      <c r="BL3593" s="54">
        <f t="shared" si="778"/>
        <v>0</v>
      </c>
      <c r="BM3593" s="54">
        <f t="shared" si="779"/>
        <v>0</v>
      </c>
      <c r="BN3593" s="54" t="str">
        <f t="shared" si="780"/>
        <v>ne</v>
      </c>
      <c r="BO3593" s="54" t="str">
        <f t="shared" si="781"/>
        <v>ne</v>
      </c>
      <c r="BP3593" s="54" t="str">
        <f t="shared" si="781"/>
        <v>ne</v>
      </c>
      <c r="BQ3593" s="54" t="str">
        <f t="shared" si="782"/>
        <v>ne</v>
      </c>
      <c r="BR3593" s="54" t="str">
        <f t="shared" si="783"/>
        <v>ne</v>
      </c>
      <c r="BS3593" s="54" t="str">
        <f t="shared" si="774"/>
        <v>ne</v>
      </c>
    </row>
    <row r="3594" spans="2:71" x14ac:dyDescent="0.2">
      <c r="B3594" s="54" t="e">
        <f>VLOOKUP(E3594,'VPS1'!$J$10:$J$29,1,FALSE)</f>
        <v>#N/A</v>
      </c>
      <c r="C3594" s="131" t="str">
        <f t="shared" si="775"/>
        <v/>
      </c>
      <c r="D3594" s="132"/>
      <c r="E3594" s="132"/>
      <c r="F3594" s="55"/>
      <c r="G3594" s="132"/>
      <c r="H3594" s="132"/>
      <c r="I3594" s="132"/>
      <c r="J3594" s="132"/>
      <c r="K3594" s="132"/>
      <c r="L3594" s="133"/>
      <c r="M3594" s="134"/>
      <c r="N3594" s="132"/>
      <c r="O3594" s="132"/>
      <c r="P3594" s="134" t="str">
        <f t="shared" si="776"/>
        <v>nepildyti</v>
      </c>
      <c r="Q3594" s="135" t="str">
        <f t="shared" si="776"/>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84"/>
        <v>0</v>
      </c>
      <c r="BH3594" s="54">
        <f t="shared" si="777"/>
        <v>0</v>
      </c>
      <c r="BI3594" s="54">
        <f t="shared" ref="BI3594:BI3657" si="786">IF($AH3594&gt;0,YEAR($AH3594),)</f>
        <v>0</v>
      </c>
      <c r="BJ3594" s="54">
        <f t="shared" si="785"/>
        <v>0</v>
      </c>
      <c r="BK3594" s="54">
        <f t="shared" ref="BK3594:BK3657" si="787">IF($AJ3594&gt;0,YEAR($AJ3594),)</f>
        <v>0</v>
      </c>
      <c r="BL3594" s="54">
        <f t="shared" si="778"/>
        <v>0</v>
      </c>
      <c r="BM3594" s="54">
        <f t="shared" si="779"/>
        <v>0</v>
      </c>
      <c r="BN3594" s="54" t="str">
        <f t="shared" si="780"/>
        <v>ne</v>
      </c>
      <c r="BO3594" s="54" t="str">
        <f t="shared" si="781"/>
        <v>ne</v>
      </c>
      <c r="BP3594" s="54" t="str">
        <f t="shared" si="781"/>
        <v>ne</v>
      </c>
      <c r="BQ3594" s="54" t="str">
        <f t="shared" si="782"/>
        <v>ne</v>
      </c>
      <c r="BR3594" s="54" t="str">
        <f t="shared" si="783"/>
        <v>ne</v>
      </c>
      <c r="BS3594" s="54" t="str">
        <f t="shared" ref="BS3594:BS3657" si="788">IF(BK3594&gt;0,"taip","ne")</f>
        <v>ne</v>
      </c>
    </row>
    <row r="3595" spans="2:71" x14ac:dyDescent="0.2">
      <c r="B3595" s="54" t="e">
        <f>VLOOKUP(E3595,'VPS1'!$J$10:$J$29,1,FALSE)</f>
        <v>#N/A</v>
      </c>
      <c r="C3595" s="131" t="str">
        <f t="shared" ref="C3595:C3658" si="789">LEFT(E3595,4)</f>
        <v/>
      </c>
      <c r="D3595" s="132"/>
      <c r="E3595" s="132"/>
      <c r="F3595" s="55"/>
      <c r="G3595" s="132"/>
      <c r="H3595" s="132"/>
      <c r="I3595" s="132"/>
      <c r="J3595" s="132"/>
      <c r="K3595" s="132"/>
      <c r="L3595" s="133"/>
      <c r="M3595" s="134"/>
      <c r="N3595" s="132"/>
      <c r="O3595" s="132"/>
      <c r="P3595" s="134" t="str">
        <f t="shared" ref="P3595:Q3658" si="790">IF($N3595="fizinis asmuo","užpildykite","nepildyti")</f>
        <v>nepildyti</v>
      </c>
      <c r="Q3595" s="135" t="str">
        <f t="shared" si="790"/>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84"/>
        <v>0</v>
      </c>
      <c r="BH3595" s="54">
        <f t="shared" ref="BH3595:BH3658" si="791">IF($AF3595&gt;0,YEAR($AF3595),)</f>
        <v>0</v>
      </c>
      <c r="BI3595" s="54">
        <f t="shared" si="786"/>
        <v>0</v>
      </c>
      <c r="BJ3595" s="54">
        <f t="shared" si="785"/>
        <v>0</v>
      </c>
      <c r="BK3595" s="54">
        <f t="shared" si="787"/>
        <v>0</v>
      </c>
      <c r="BL3595" s="54">
        <f t="shared" ref="BL3595:BL3658" si="792">IF($AK3595&gt;0,$AK3595,)</f>
        <v>0</v>
      </c>
      <c r="BM3595" s="54">
        <f t="shared" ref="BM3595:BM3658" si="793">IF($AL3595&gt;0,$AL3595,)</f>
        <v>0</v>
      </c>
      <c r="BN3595" s="54" t="str">
        <f t="shared" ref="BN3595:BN3658" si="794">IF(BH3595&gt;0,"taip","ne")</f>
        <v>ne</v>
      </c>
      <c r="BO3595" s="54" t="str">
        <f t="shared" ref="BO3595:BP3658" si="795">IF(BI3595&gt;0,"taip","ne")</f>
        <v>ne</v>
      </c>
      <c r="BP3595" s="54" t="str">
        <f t="shared" si="795"/>
        <v>ne</v>
      </c>
      <c r="BQ3595" s="54" t="str">
        <f t="shared" ref="BQ3595:BQ3658" si="796">IF(BL3595&gt;0,"taip","ne")</f>
        <v>ne</v>
      </c>
      <c r="BR3595" s="54" t="str">
        <f t="shared" ref="BR3595:BR3658" si="797">IF(BM3595&gt;0,"taip","ne")</f>
        <v>ne</v>
      </c>
      <c r="BS3595" s="54" t="str">
        <f t="shared" si="788"/>
        <v>ne</v>
      </c>
    </row>
    <row r="3596" spans="2:71" x14ac:dyDescent="0.2">
      <c r="B3596" s="54" t="e">
        <f>VLOOKUP(E3596,'VPS1'!$J$10:$J$29,1,FALSE)</f>
        <v>#N/A</v>
      </c>
      <c r="C3596" s="131" t="str">
        <f t="shared" si="789"/>
        <v/>
      </c>
      <c r="D3596" s="132"/>
      <c r="E3596" s="132"/>
      <c r="F3596" s="55"/>
      <c r="G3596" s="132"/>
      <c r="H3596" s="132"/>
      <c r="I3596" s="132"/>
      <c r="J3596" s="132"/>
      <c r="K3596" s="132"/>
      <c r="L3596" s="133"/>
      <c r="M3596" s="134"/>
      <c r="N3596" s="132"/>
      <c r="O3596" s="132"/>
      <c r="P3596" s="134" t="str">
        <f t="shared" si="790"/>
        <v>nepildyti</v>
      </c>
      <c r="Q3596" s="135" t="str">
        <f t="shared" si="79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84"/>
        <v>0</v>
      </c>
      <c r="BH3596" s="54">
        <f t="shared" si="791"/>
        <v>0</v>
      </c>
      <c r="BI3596" s="54">
        <f t="shared" si="786"/>
        <v>0</v>
      </c>
      <c r="BJ3596" s="54">
        <f t="shared" si="785"/>
        <v>0</v>
      </c>
      <c r="BK3596" s="54">
        <f t="shared" si="787"/>
        <v>0</v>
      </c>
      <c r="BL3596" s="54">
        <f t="shared" si="792"/>
        <v>0</v>
      </c>
      <c r="BM3596" s="54">
        <f t="shared" si="793"/>
        <v>0</v>
      </c>
      <c r="BN3596" s="54" t="str">
        <f t="shared" si="794"/>
        <v>ne</v>
      </c>
      <c r="BO3596" s="54" t="str">
        <f t="shared" si="795"/>
        <v>ne</v>
      </c>
      <c r="BP3596" s="54" t="str">
        <f t="shared" si="795"/>
        <v>ne</v>
      </c>
      <c r="BQ3596" s="54" t="str">
        <f t="shared" si="796"/>
        <v>ne</v>
      </c>
      <c r="BR3596" s="54" t="str">
        <f t="shared" si="797"/>
        <v>ne</v>
      </c>
      <c r="BS3596" s="54" t="str">
        <f t="shared" si="788"/>
        <v>ne</v>
      </c>
    </row>
    <row r="3597" spans="2:71" x14ac:dyDescent="0.2">
      <c r="B3597" s="54" t="e">
        <f>VLOOKUP(E3597,'VPS1'!$J$10:$J$29,1,FALSE)</f>
        <v>#N/A</v>
      </c>
      <c r="C3597" s="131" t="str">
        <f t="shared" si="789"/>
        <v/>
      </c>
      <c r="D3597" s="132"/>
      <c r="E3597" s="132"/>
      <c r="F3597" s="55"/>
      <c r="G3597" s="132"/>
      <c r="H3597" s="132"/>
      <c r="I3597" s="132"/>
      <c r="J3597" s="132"/>
      <c r="K3597" s="132"/>
      <c r="L3597" s="133"/>
      <c r="M3597" s="134"/>
      <c r="N3597" s="132"/>
      <c r="O3597" s="132"/>
      <c r="P3597" s="134" t="str">
        <f t="shared" si="790"/>
        <v>nepildyti</v>
      </c>
      <c r="Q3597" s="135" t="str">
        <f t="shared" si="79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84"/>
        <v>0</v>
      </c>
      <c r="BH3597" s="54">
        <f t="shared" si="791"/>
        <v>0</v>
      </c>
      <c r="BI3597" s="54">
        <f t="shared" si="786"/>
        <v>0</v>
      </c>
      <c r="BJ3597" s="54">
        <f t="shared" si="785"/>
        <v>0</v>
      </c>
      <c r="BK3597" s="54">
        <f t="shared" si="787"/>
        <v>0</v>
      </c>
      <c r="BL3597" s="54">
        <f t="shared" si="792"/>
        <v>0</v>
      </c>
      <c r="BM3597" s="54">
        <f t="shared" si="793"/>
        <v>0</v>
      </c>
      <c r="BN3597" s="54" t="str">
        <f t="shared" si="794"/>
        <v>ne</v>
      </c>
      <c r="BO3597" s="54" t="str">
        <f t="shared" si="795"/>
        <v>ne</v>
      </c>
      <c r="BP3597" s="54" t="str">
        <f t="shared" si="795"/>
        <v>ne</v>
      </c>
      <c r="BQ3597" s="54" t="str">
        <f t="shared" si="796"/>
        <v>ne</v>
      </c>
      <c r="BR3597" s="54" t="str">
        <f t="shared" si="797"/>
        <v>ne</v>
      </c>
      <c r="BS3597" s="54" t="str">
        <f t="shared" si="788"/>
        <v>ne</v>
      </c>
    </row>
    <row r="3598" spans="2:71" x14ac:dyDescent="0.2">
      <c r="B3598" s="54" t="e">
        <f>VLOOKUP(E3598,'VPS1'!$J$10:$J$29,1,FALSE)</f>
        <v>#N/A</v>
      </c>
      <c r="C3598" s="131" t="str">
        <f t="shared" si="789"/>
        <v/>
      </c>
      <c r="D3598" s="132"/>
      <c r="E3598" s="132"/>
      <c r="F3598" s="55"/>
      <c r="G3598" s="132"/>
      <c r="H3598" s="132"/>
      <c r="I3598" s="132"/>
      <c r="J3598" s="132"/>
      <c r="K3598" s="132"/>
      <c r="L3598" s="133"/>
      <c r="M3598" s="134"/>
      <c r="N3598" s="132"/>
      <c r="O3598" s="132"/>
      <c r="P3598" s="134" t="str">
        <f t="shared" si="790"/>
        <v>nepildyti</v>
      </c>
      <c r="Q3598" s="135" t="str">
        <f t="shared" si="79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84"/>
        <v>0</v>
      </c>
      <c r="BH3598" s="54">
        <f t="shared" si="791"/>
        <v>0</v>
      </c>
      <c r="BI3598" s="54">
        <f t="shared" si="786"/>
        <v>0</v>
      </c>
      <c r="BJ3598" s="54">
        <f t="shared" si="785"/>
        <v>0</v>
      </c>
      <c r="BK3598" s="54">
        <f t="shared" si="787"/>
        <v>0</v>
      </c>
      <c r="BL3598" s="54">
        <f t="shared" si="792"/>
        <v>0</v>
      </c>
      <c r="BM3598" s="54">
        <f t="shared" si="793"/>
        <v>0</v>
      </c>
      <c r="BN3598" s="54" t="str">
        <f t="shared" si="794"/>
        <v>ne</v>
      </c>
      <c r="BO3598" s="54" t="str">
        <f t="shared" si="795"/>
        <v>ne</v>
      </c>
      <c r="BP3598" s="54" t="str">
        <f t="shared" si="795"/>
        <v>ne</v>
      </c>
      <c r="BQ3598" s="54" t="str">
        <f t="shared" si="796"/>
        <v>ne</v>
      </c>
      <c r="BR3598" s="54" t="str">
        <f t="shared" si="797"/>
        <v>ne</v>
      </c>
      <c r="BS3598" s="54" t="str">
        <f t="shared" si="788"/>
        <v>ne</v>
      </c>
    </row>
    <row r="3599" spans="2:71" x14ac:dyDescent="0.2">
      <c r="B3599" s="54" t="e">
        <f>VLOOKUP(E3599,'VPS1'!$J$10:$J$29,1,FALSE)</f>
        <v>#N/A</v>
      </c>
      <c r="C3599" s="131" t="str">
        <f t="shared" si="789"/>
        <v/>
      </c>
      <c r="D3599" s="132"/>
      <c r="E3599" s="132"/>
      <c r="F3599" s="55"/>
      <c r="G3599" s="132"/>
      <c r="H3599" s="132"/>
      <c r="I3599" s="132"/>
      <c r="J3599" s="132"/>
      <c r="K3599" s="132"/>
      <c r="L3599" s="133"/>
      <c r="M3599" s="134"/>
      <c r="N3599" s="132"/>
      <c r="O3599" s="132"/>
      <c r="P3599" s="134" t="str">
        <f t="shared" si="790"/>
        <v>nepildyti</v>
      </c>
      <c r="Q3599" s="135" t="str">
        <f t="shared" si="79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84"/>
        <v>0</v>
      </c>
      <c r="BH3599" s="54">
        <f t="shared" si="791"/>
        <v>0</v>
      </c>
      <c r="BI3599" s="54">
        <f t="shared" si="786"/>
        <v>0</v>
      </c>
      <c r="BJ3599" s="54">
        <f t="shared" si="785"/>
        <v>0</v>
      </c>
      <c r="BK3599" s="54">
        <f t="shared" si="787"/>
        <v>0</v>
      </c>
      <c r="BL3599" s="54">
        <f t="shared" si="792"/>
        <v>0</v>
      </c>
      <c r="BM3599" s="54">
        <f t="shared" si="793"/>
        <v>0</v>
      </c>
      <c r="BN3599" s="54" t="str">
        <f t="shared" si="794"/>
        <v>ne</v>
      </c>
      <c r="BO3599" s="54" t="str">
        <f t="shared" si="795"/>
        <v>ne</v>
      </c>
      <c r="BP3599" s="54" t="str">
        <f t="shared" si="795"/>
        <v>ne</v>
      </c>
      <c r="BQ3599" s="54" t="str">
        <f t="shared" si="796"/>
        <v>ne</v>
      </c>
      <c r="BR3599" s="54" t="str">
        <f t="shared" si="797"/>
        <v>ne</v>
      </c>
      <c r="BS3599" s="54" t="str">
        <f t="shared" si="788"/>
        <v>ne</v>
      </c>
    </row>
    <row r="3600" spans="2:71" x14ac:dyDescent="0.2">
      <c r="B3600" s="54" t="e">
        <f>VLOOKUP(E3600,'VPS1'!$J$10:$J$29,1,FALSE)</f>
        <v>#N/A</v>
      </c>
      <c r="C3600" s="131" t="str">
        <f t="shared" si="789"/>
        <v/>
      </c>
      <c r="D3600" s="132"/>
      <c r="E3600" s="132"/>
      <c r="F3600" s="55"/>
      <c r="G3600" s="132"/>
      <c r="H3600" s="132"/>
      <c r="I3600" s="132"/>
      <c r="J3600" s="132"/>
      <c r="K3600" s="132"/>
      <c r="L3600" s="133"/>
      <c r="M3600" s="134"/>
      <c r="N3600" s="132"/>
      <c r="O3600" s="132"/>
      <c r="P3600" s="134" t="str">
        <f t="shared" si="790"/>
        <v>nepildyti</v>
      </c>
      <c r="Q3600" s="135" t="str">
        <f t="shared" si="79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84"/>
        <v>0</v>
      </c>
      <c r="BH3600" s="54">
        <f t="shared" si="791"/>
        <v>0</v>
      </c>
      <c r="BI3600" s="54">
        <f t="shared" si="786"/>
        <v>0</v>
      </c>
      <c r="BJ3600" s="54">
        <f t="shared" si="785"/>
        <v>0</v>
      </c>
      <c r="BK3600" s="54">
        <f t="shared" si="787"/>
        <v>0</v>
      </c>
      <c r="BL3600" s="54">
        <f t="shared" si="792"/>
        <v>0</v>
      </c>
      <c r="BM3600" s="54">
        <f t="shared" si="793"/>
        <v>0</v>
      </c>
      <c r="BN3600" s="54" t="str">
        <f t="shared" si="794"/>
        <v>ne</v>
      </c>
      <c r="BO3600" s="54" t="str">
        <f t="shared" si="795"/>
        <v>ne</v>
      </c>
      <c r="BP3600" s="54" t="str">
        <f t="shared" si="795"/>
        <v>ne</v>
      </c>
      <c r="BQ3600" s="54" t="str">
        <f t="shared" si="796"/>
        <v>ne</v>
      </c>
      <c r="BR3600" s="54" t="str">
        <f t="shared" si="797"/>
        <v>ne</v>
      </c>
      <c r="BS3600" s="54" t="str">
        <f t="shared" si="788"/>
        <v>ne</v>
      </c>
    </row>
    <row r="3601" spans="2:71" x14ac:dyDescent="0.2">
      <c r="B3601" s="54" t="e">
        <f>VLOOKUP(E3601,'VPS1'!$J$10:$J$29,1,FALSE)</f>
        <v>#N/A</v>
      </c>
      <c r="C3601" s="131" t="str">
        <f t="shared" si="789"/>
        <v/>
      </c>
      <c r="D3601" s="132"/>
      <c r="E3601" s="132"/>
      <c r="F3601" s="55"/>
      <c r="G3601" s="132"/>
      <c r="H3601" s="132"/>
      <c r="I3601" s="132"/>
      <c r="J3601" s="132"/>
      <c r="K3601" s="132"/>
      <c r="L3601" s="133"/>
      <c r="M3601" s="134"/>
      <c r="N3601" s="132"/>
      <c r="O3601" s="132"/>
      <c r="P3601" s="134" t="str">
        <f t="shared" si="790"/>
        <v>nepildyti</v>
      </c>
      <c r="Q3601" s="135" t="str">
        <f t="shared" si="79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84"/>
        <v>0</v>
      </c>
      <c r="BH3601" s="54">
        <f t="shared" si="791"/>
        <v>0</v>
      </c>
      <c r="BI3601" s="54">
        <f t="shared" si="786"/>
        <v>0</v>
      </c>
      <c r="BJ3601" s="54">
        <f t="shared" si="785"/>
        <v>0</v>
      </c>
      <c r="BK3601" s="54">
        <f t="shared" si="787"/>
        <v>0</v>
      </c>
      <c r="BL3601" s="54">
        <f t="shared" si="792"/>
        <v>0</v>
      </c>
      <c r="BM3601" s="54">
        <f t="shared" si="793"/>
        <v>0</v>
      </c>
      <c r="BN3601" s="54" t="str">
        <f t="shared" si="794"/>
        <v>ne</v>
      </c>
      <c r="BO3601" s="54" t="str">
        <f t="shared" si="795"/>
        <v>ne</v>
      </c>
      <c r="BP3601" s="54" t="str">
        <f t="shared" si="795"/>
        <v>ne</v>
      </c>
      <c r="BQ3601" s="54" t="str">
        <f t="shared" si="796"/>
        <v>ne</v>
      </c>
      <c r="BR3601" s="54" t="str">
        <f t="shared" si="797"/>
        <v>ne</v>
      </c>
      <c r="BS3601" s="54" t="str">
        <f t="shared" si="788"/>
        <v>ne</v>
      </c>
    </row>
    <row r="3602" spans="2:71" x14ac:dyDescent="0.2">
      <c r="B3602" s="54" t="e">
        <f>VLOOKUP(E3602,'VPS1'!$J$10:$J$29,1,FALSE)</f>
        <v>#N/A</v>
      </c>
      <c r="C3602" s="131" t="str">
        <f t="shared" si="789"/>
        <v/>
      </c>
      <c r="D3602" s="132"/>
      <c r="E3602" s="132"/>
      <c r="F3602" s="55"/>
      <c r="G3602" s="132"/>
      <c r="H3602" s="132"/>
      <c r="I3602" s="132"/>
      <c r="J3602" s="132"/>
      <c r="K3602" s="132"/>
      <c r="L3602" s="133"/>
      <c r="M3602" s="134"/>
      <c r="N3602" s="132"/>
      <c r="O3602" s="132"/>
      <c r="P3602" s="134" t="str">
        <f t="shared" si="790"/>
        <v>nepildyti</v>
      </c>
      <c r="Q3602" s="135" t="str">
        <f t="shared" si="79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si="784"/>
        <v>0</v>
      </c>
      <c r="BH3602" s="54">
        <f t="shared" si="791"/>
        <v>0</v>
      </c>
      <c r="BI3602" s="54">
        <f t="shared" si="786"/>
        <v>0</v>
      </c>
      <c r="BJ3602" s="54">
        <f t="shared" si="785"/>
        <v>0</v>
      </c>
      <c r="BK3602" s="54">
        <f t="shared" si="787"/>
        <v>0</v>
      </c>
      <c r="BL3602" s="54">
        <f t="shared" si="792"/>
        <v>0</v>
      </c>
      <c r="BM3602" s="54">
        <f t="shared" si="793"/>
        <v>0</v>
      </c>
      <c r="BN3602" s="54" t="str">
        <f t="shared" si="794"/>
        <v>ne</v>
      </c>
      <c r="BO3602" s="54" t="str">
        <f t="shared" si="795"/>
        <v>ne</v>
      </c>
      <c r="BP3602" s="54" t="str">
        <f t="shared" si="795"/>
        <v>ne</v>
      </c>
      <c r="BQ3602" s="54" t="str">
        <f t="shared" si="796"/>
        <v>ne</v>
      </c>
      <c r="BR3602" s="54" t="str">
        <f t="shared" si="797"/>
        <v>ne</v>
      </c>
      <c r="BS3602" s="54" t="str">
        <f t="shared" si="788"/>
        <v>ne</v>
      </c>
    </row>
    <row r="3603" spans="2:71" x14ac:dyDescent="0.2">
      <c r="B3603" s="54" t="e">
        <f>VLOOKUP(E3603,'VPS1'!$J$10:$J$29,1,FALSE)</f>
        <v>#N/A</v>
      </c>
      <c r="C3603" s="131" t="str">
        <f t="shared" si="789"/>
        <v/>
      </c>
      <c r="D3603" s="132"/>
      <c r="E3603" s="132"/>
      <c r="F3603" s="55"/>
      <c r="G3603" s="132"/>
      <c r="H3603" s="132"/>
      <c r="I3603" s="132"/>
      <c r="J3603" s="132"/>
      <c r="K3603" s="132"/>
      <c r="L3603" s="133"/>
      <c r="M3603" s="134"/>
      <c r="N3603" s="132"/>
      <c r="O3603" s="132"/>
      <c r="P3603" s="134" t="str">
        <f t="shared" si="790"/>
        <v>nepildyti</v>
      </c>
      <c r="Q3603" s="135" t="str">
        <f t="shared" si="79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84"/>
        <v>0</v>
      </c>
      <c r="BH3603" s="54">
        <f t="shared" si="791"/>
        <v>0</v>
      </c>
      <c r="BI3603" s="54">
        <f t="shared" si="786"/>
        <v>0</v>
      </c>
      <c r="BJ3603" s="54">
        <f t="shared" si="785"/>
        <v>0</v>
      </c>
      <c r="BK3603" s="54">
        <f t="shared" si="787"/>
        <v>0</v>
      </c>
      <c r="BL3603" s="54">
        <f t="shared" si="792"/>
        <v>0</v>
      </c>
      <c r="BM3603" s="54">
        <f t="shared" si="793"/>
        <v>0</v>
      </c>
      <c r="BN3603" s="54" t="str">
        <f t="shared" si="794"/>
        <v>ne</v>
      </c>
      <c r="BO3603" s="54" t="str">
        <f t="shared" si="795"/>
        <v>ne</v>
      </c>
      <c r="BP3603" s="54" t="str">
        <f t="shared" si="795"/>
        <v>ne</v>
      </c>
      <c r="BQ3603" s="54" t="str">
        <f t="shared" si="796"/>
        <v>ne</v>
      </c>
      <c r="BR3603" s="54" t="str">
        <f t="shared" si="797"/>
        <v>ne</v>
      </c>
      <c r="BS3603" s="54" t="str">
        <f t="shared" si="788"/>
        <v>ne</v>
      </c>
    </row>
    <row r="3604" spans="2:71" x14ac:dyDescent="0.2">
      <c r="B3604" s="54" t="e">
        <f>VLOOKUP(E3604,'VPS1'!$J$10:$J$29,1,FALSE)</f>
        <v>#N/A</v>
      </c>
      <c r="C3604" s="131" t="str">
        <f t="shared" si="789"/>
        <v/>
      </c>
      <c r="D3604" s="132"/>
      <c r="E3604" s="132"/>
      <c r="F3604" s="55"/>
      <c r="G3604" s="132"/>
      <c r="H3604" s="132"/>
      <c r="I3604" s="132"/>
      <c r="J3604" s="132"/>
      <c r="K3604" s="132"/>
      <c r="L3604" s="133"/>
      <c r="M3604" s="134"/>
      <c r="N3604" s="132"/>
      <c r="O3604" s="132"/>
      <c r="P3604" s="134" t="str">
        <f t="shared" si="790"/>
        <v>nepildyti</v>
      </c>
      <c r="Q3604" s="135" t="str">
        <f t="shared" si="79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84"/>
        <v>0</v>
      </c>
      <c r="BH3604" s="54">
        <f t="shared" si="791"/>
        <v>0</v>
      </c>
      <c r="BI3604" s="54">
        <f t="shared" si="786"/>
        <v>0</v>
      </c>
      <c r="BJ3604" s="54">
        <f t="shared" si="785"/>
        <v>0</v>
      </c>
      <c r="BK3604" s="54">
        <f t="shared" si="787"/>
        <v>0</v>
      </c>
      <c r="BL3604" s="54">
        <f t="shared" si="792"/>
        <v>0</v>
      </c>
      <c r="BM3604" s="54">
        <f t="shared" si="793"/>
        <v>0</v>
      </c>
      <c r="BN3604" s="54" t="str">
        <f t="shared" si="794"/>
        <v>ne</v>
      </c>
      <c r="BO3604" s="54" t="str">
        <f t="shared" si="795"/>
        <v>ne</v>
      </c>
      <c r="BP3604" s="54" t="str">
        <f t="shared" si="795"/>
        <v>ne</v>
      </c>
      <c r="BQ3604" s="54" t="str">
        <f t="shared" si="796"/>
        <v>ne</v>
      </c>
      <c r="BR3604" s="54" t="str">
        <f t="shared" si="797"/>
        <v>ne</v>
      </c>
      <c r="BS3604" s="54" t="str">
        <f t="shared" si="788"/>
        <v>ne</v>
      </c>
    </row>
    <row r="3605" spans="2:71" x14ac:dyDescent="0.2">
      <c r="B3605" s="54" t="e">
        <f>VLOOKUP(E3605,'VPS1'!$J$10:$J$29,1,FALSE)</f>
        <v>#N/A</v>
      </c>
      <c r="C3605" s="131" t="str">
        <f t="shared" si="789"/>
        <v/>
      </c>
      <c r="D3605" s="132"/>
      <c r="E3605" s="132"/>
      <c r="F3605" s="55"/>
      <c r="G3605" s="132"/>
      <c r="H3605" s="132"/>
      <c r="I3605" s="132"/>
      <c r="J3605" s="132"/>
      <c r="K3605" s="132"/>
      <c r="L3605" s="133"/>
      <c r="M3605" s="134"/>
      <c r="N3605" s="132"/>
      <c r="O3605" s="132"/>
      <c r="P3605" s="134" t="str">
        <f t="shared" si="790"/>
        <v>nepildyti</v>
      </c>
      <c r="Q3605" s="135" t="str">
        <f t="shared" si="79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84"/>
        <v>0</v>
      </c>
      <c r="BH3605" s="54">
        <f t="shared" si="791"/>
        <v>0</v>
      </c>
      <c r="BI3605" s="54">
        <f t="shared" si="786"/>
        <v>0</v>
      </c>
      <c r="BJ3605" s="54">
        <f t="shared" si="785"/>
        <v>0</v>
      </c>
      <c r="BK3605" s="54">
        <f t="shared" si="787"/>
        <v>0</v>
      </c>
      <c r="BL3605" s="54">
        <f t="shared" si="792"/>
        <v>0</v>
      </c>
      <c r="BM3605" s="54">
        <f t="shared" si="793"/>
        <v>0</v>
      </c>
      <c r="BN3605" s="54" t="str">
        <f t="shared" si="794"/>
        <v>ne</v>
      </c>
      <c r="BO3605" s="54" t="str">
        <f t="shared" si="795"/>
        <v>ne</v>
      </c>
      <c r="BP3605" s="54" t="str">
        <f t="shared" si="795"/>
        <v>ne</v>
      </c>
      <c r="BQ3605" s="54" t="str">
        <f t="shared" si="796"/>
        <v>ne</v>
      </c>
      <c r="BR3605" s="54" t="str">
        <f t="shared" si="797"/>
        <v>ne</v>
      </c>
      <c r="BS3605" s="54" t="str">
        <f t="shared" si="788"/>
        <v>ne</v>
      </c>
    </row>
    <row r="3606" spans="2:71" x14ac:dyDescent="0.2">
      <c r="B3606" s="54" t="e">
        <f>VLOOKUP(E3606,'VPS1'!$J$10:$J$29,1,FALSE)</f>
        <v>#N/A</v>
      </c>
      <c r="C3606" s="131" t="str">
        <f t="shared" si="789"/>
        <v/>
      </c>
      <c r="D3606" s="132"/>
      <c r="E3606" s="132"/>
      <c r="F3606" s="55"/>
      <c r="G3606" s="132"/>
      <c r="H3606" s="132"/>
      <c r="I3606" s="132"/>
      <c r="J3606" s="132"/>
      <c r="K3606" s="132"/>
      <c r="L3606" s="133"/>
      <c r="M3606" s="134"/>
      <c r="N3606" s="132"/>
      <c r="O3606" s="132"/>
      <c r="P3606" s="134" t="str">
        <f t="shared" si="790"/>
        <v>nepildyti</v>
      </c>
      <c r="Q3606" s="135" t="str">
        <f t="shared" si="79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ref="BG3606:BG3669" si="798">IF($F3606&gt;0,YEAR($F3606),)</f>
        <v>0</v>
      </c>
      <c r="BH3606" s="54">
        <f t="shared" si="791"/>
        <v>0</v>
      </c>
      <c r="BI3606" s="54">
        <f t="shared" si="786"/>
        <v>0</v>
      </c>
      <c r="BJ3606" s="54">
        <f t="shared" ref="BJ3606:BJ3669" si="799">IF($AI3606&gt;0,YEAR($AI3606),)</f>
        <v>0</v>
      </c>
      <c r="BK3606" s="54">
        <f t="shared" si="787"/>
        <v>0</v>
      </c>
      <c r="BL3606" s="54">
        <f t="shared" si="792"/>
        <v>0</v>
      </c>
      <c r="BM3606" s="54">
        <f t="shared" si="793"/>
        <v>0</v>
      </c>
      <c r="BN3606" s="54" t="str">
        <f t="shared" si="794"/>
        <v>ne</v>
      </c>
      <c r="BO3606" s="54" t="str">
        <f t="shared" si="795"/>
        <v>ne</v>
      </c>
      <c r="BP3606" s="54" t="str">
        <f t="shared" si="795"/>
        <v>ne</v>
      </c>
      <c r="BQ3606" s="54" t="str">
        <f t="shared" si="796"/>
        <v>ne</v>
      </c>
      <c r="BR3606" s="54" t="str">
        <f t="shared" si="797"/>
        <v>ne</v>
      </c>
      <c r="BS3606" s="54" t="str">
        <f t="shared" si="788"/>
        <v>ne</v>
      </c>
    </row>
    <row r="3607" spans="2:71" x14ac:dyDescent="0.2">
      <c r="B3607" s="54" t="e">
        <f>VLOOKUP(E3607,'VPS1'!$J$10:$J$29,1,FALSE)</f>
        <v>#N/A</v>
      </c>
      <c r="C3607" s="131" t="str">
        <f t="shared" si="789"/>
        <v/>
      </c>
      <c r="D3607" s="132"/>
      <c r="E3607" s="132"/>
      <c r="F3607" s="55"/>
      <c r="G3607" s="132"/>
      <c r="H3607" s="132"/>
      <c r="I3607" s="132"/>
      <c r="J3607" s="132"/>
      <c r="K3607" s="132"/>
      <c r="L3607" s="133"/>
      <c r="M3607" s="134"/>
      <c r="N3607" s="132"/>
      <c r="O3607" s="132"/>
      <c r="P3607" s="134" t="str">
        <f t="shared" si="790"/>
        <v>nepildyti</v>
      </c>
      <c r="Q3607" s="135" t="str">
        <f t="shared" si="79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si="798"/>
        <v>0</v>
      </c>
      <c r="BH3607" s="54">
        <f t="shared" si="791"/>
        <v>0</v>
      </c>
      <c r="BI3607" s="54">
        <f t="shared" si="786"/>
        <v>0</v>
      </c>
      <c r="BJ3607" s="54">
        <f t="shared" si="799"/>
        <v>0</v>
      </c>
      <c r="BK3607" s="54">
        <f t="shared" si="787"/>
        <v>0</v>
      </c>
      <c r="BL3607" s="54">
        <f t="shared" si="792"/>
        <v>0</v>
      </c>
      <c r="BM3607" s="54">
        <f t="shared" si="793"/>
        <v>0</v>
      </c>
      <c r="BN3607" s="54" t="str">
        <f t="shared" si="794"/>
        <v>ne</v>
      </c>
      <c r="BO3607" s="54" t="str">
        <f t="shared" si="795"/>
        <v>ne</v>
      </c>
      <c r="BP3607" s="54" t="str">
        <f t="shared" si="795"/>
        <v>ne</v>
      </c>
      <c r="BQ3607" s="54" t="str">
        <f t="shared" si="796"/>
        <v>ne</v>
      </c>
      <c r="BR3607" s="54" t="str">
        <f t="shared" si="797"/>
        <v>ne</v>
      </c>
      <c r="BS3607" s="54" t="str">
        <f t="shared" si="788"/>
        <v>ne</v>
      </c>
    </row>
    <row r="3608" spans="2:71" x14ac:dyDescent="0.2">
      <c r="B3608" s="54" t="e">
        <f>VLOOKUP(E3608,'VPS1'!$J$10:$J$29,1,FALSE)</f>
        <v>#N/A</v>
      </c>
      <c r="C3608" s="131" t="str">
        <f t="shared" si="789"/>
        <v/>
      </c>
      <c r="D3608" s="132"/>
      <c r="E3608" s="132"/>
      <c r="F3608" s="55"/>
      <c r="G3608" s="132"/>
      <c r="H3608" s="132"/>
      <c r="I3608" s="132"/>
      <c r="J3608" s="132"/>
      <c r="K3608" s="132"/>
      <c r="L3608" s="133"/>
      <c r="M3608" s="134"/>
      <c r="N3608" s="132"/>
      <c r="O3608" s="132"/>
      <c r="P3608" s="134" t="str">
        <f t="shared" si="790"/>
        <v>nepildyti</v>
      </c>
      <c r="Q3608" s="135" t="str">
        <f t="shared" si="79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798"/>
        <v>0</v>
      </c>
      <c r="BH3608" s="54">
        <f t="shared" si="791"/>
        <v>0</v>
      </c>
      <c r="BI3608" s="54">
        <f t="shared" si="786"/>
        <v>0</v>
      </c>
      <c r="BJ3608" s="54">
        <f t="shared" si="799"/>
        <v>0</v>
      </c>
      <c r="BK3608" s="54">
        <f t="shared" si="787"/>
        <v>0</v>
      </c>
      <c r="BL3608" s="54">
        <f t="shared" si="792"/>
        <v>0</v>
      </c>
      <c r="BM3608" s="54">
        <f t="shared" si="793"/>
        <v>0</v>
      </c>
      <c r="BN3608" s="54" t="str">
        <f t="shared" si="794"/>
        <v>ne</v>
      </c>
      <c r="BO3608" s="54" t="str">
        <f t="shared" si="795"/>
        <v>ne</v>
      </c>
      <c r="BP3608" s="54" t="str">
        <f t="shared" si="795"/>
        <v>ne</v>
      </c>
      <c r="BQ3608" s="54" t="str">
        <f t="shared" si="796"/>
        <v>ne</v>
      </c>
      <c r="BR3608" s="54" t="str">
        <f t="shared" si="797"/>
        <v>ne</v>
      </c>
      <c r="BS3608" s="54" t="str">
        <f t="shared" si="788"/>
        <v>ne</v>
      </c>
    </row>
    <row r="3609" spans="2:71" x14ac:dyDescent="0.2">
      <c r="B3609" s="54" t="e">
        <f>VLOOKUP(E3609,'VPS1'!$J$10:$J$29,1,FALSE)</f>
        <v>#N/A</v>
      </c>
      <c r="C3609" s="131" t="str">
        <f t="shared" si="789"/>
        <v/>
      </c>
      <c r="D3609" s="132"/>
      <c r="E3609" s="132"/>
      <c r="F3609" s="55"/>
      <c r="G3609" s="132"/>
      <c r="H3609" s="132"/>
      <c r="I3609" s="132"/>
      <c r="J3609" s="132"/>
      <c r="K3609" s="132"/>
      <c r="L3609" s="133"/>
      <c r="M3609" s="134"/>
      <c r="N3609" s="132"/>
      <c r="O3609" s="132"/>
      <c r="P3609" s="134" t="str">
        <f t="shared" si="790"/>
        <v>nepildyti</v>
      </c>
      <c r="Q3609" s="135" t="str">
        <f t="shared" si="79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798"/>
        <v>0</v>
      </c>
      <c r="BH3609" s="54">
        <f t="shared" si="791"/>
        <v>0</v>
      </c>
      <c r="BI3609" s="54">
        <f t="shared" si="786"/>
        <v>0</v>
      </c>
      <c r="BJ3609" s="54">
        <f t="shared" si="799"/>
        <v>0</v>
      </c>
      <c r="BK3609" s="54">
        <f t="shared" si="787"/>
        <v>0</v>
      </c>
      <c r="BL3609" s="54">
        <f t="shared" si="792"/>
        <v>0</v>
      </c>
      <c r="BM3609" s="54">
        <f t="shared" si="793"/>
        <v>0</v>
      </c>
      <c r="BN3609" s="54" t="str">
        <f t="shared" si="794"/>
        <v>ne</v>
      </c>
      <c r="BO3609" s="54" t="str">
        <f t="shared" si="795"/>
        <v>ne</v>
      </c>
      <c r="BP3609" s="54" t="str">
        <f t="shared" si="795"/>
        <v>ne</v>
      </c>
      <c r="BQ3609" s="54" t="str">
        <f t="shared" si="796"/>
        <v>ne</v>
      </c>
      <c r="BR3609" s="54" t="str">
        <f t="shared" si="797"/>
        <v>ne</v>
      </c>
      <c r="BS3609" s="54" t="str">
        <f t="shared" si="788"/>
        <v>ne</v>
      </c>
    </row>
    <row r="3610" spans="2:71" x14ac:dyDescent="0.2">
      <c r="B3610" s="54" t="e">
        <f>VLOOKUP(E3610,'VPS1'!$J$10:$J$29,1,FALSE)</f>
        <v>#N/A</v>
      </c>
      <c r="C3610" s="131" t="str">
        <f t="shared" si="789"/>
        <v/>
      </c>
      <c r="D3610" s="132"/>
      <c r="E3610" s="132"/>
      <c r="F3610" s="55"/>
      <c r="G3610" s="132"/>
      <c r="H3610" s="132"/>
      <c r="I3610" s="132"/>
      <c r="J3610" s="132"/>
      <c r="K3610" s="132"/>
      <c r="L3610" s="133"/>
      <c r="M3610" s="134"/>
      <c r="N3610" s="132"/>
      <c r="O3610" s="132"/>
      <c r="P3610" s="134" t="str">
        <f t="shared" si="790"/>
        <v>nepildyti</v>
      </c>
      <c r="Q3610" s="135" t="str">
        <f t="shared" si="79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798"/>
        <v>0</v>
      </c>
      <c r="BH3610" s="54">
        <f t="shared" si="791"/>
        <v>0</v>
      </c>
      <c r="BI3610" s="54">
        <f t="shared" si="786"/>
        <v>0</v>
      </c>
      <c r="BJ3610" s="54">
        <f t="shared" si="799"/>
        <v>0</v>
      </c>
      <c r="BK3610" s="54">
        <f t="shared" si="787"/>
        <v>0</v>
      </c>
      <c r="BL3610" s="54">
        <f t="shared" si="792"/>
        <v>0</v>
      </c>
      <c r="BM3610" s="54">
        <f t="shared" si="793"/>
        <v>0</v>
      </c>
      <c r="BN3610" s="54" t="str">
        <f t="shared" si="794"/>
        <v>ne</v>
      </c>
      <c r="BO3610" s="54" t="str">
        <f t="shared" si="795"/>
        <v>ne</v>
      </c>
      <c r="BP3610" s="54" t="str">
        <f t="shared" si="795"/>
        <v>ne</v>
      </c>
      <c r="BQ3610" s="54" t="str">
        <f t="shared" si="796"/>
        <v>ne</v>
      </c>
      <c r="BR3610" s="54" t="str">
        <f t="shared" si="797"/>
        <v>ne</v>
      </c>
      <c r="BS3610" s="54" t="str">
        <f t="shared" si="788"/>
        <v>ne</v>
      </c>
    </row>
    <row r="3611" spans="2:71" x14ac:dyDescent="0.2">
      <c r="B3611" s="54" t="e">
        <f>VLOOKUP(E3611,'VPS1'!$J$10:$J$29,1,FALSE)</f>
        <v>#N/A</v>
      </c>
      <c r="C3611" s="131" t="str">
        <f t="shared" si="789"/>
        <v/>
      </c>
      <c r="D3611" s="132"/>
      <c r="E3611" s="132"/>
      <c r="F3611" s="55"/>
      <c r="G3611" s="132"/>
      <c r="H3611" s="132"/>
      <c r="I3611" s="132"/>
      <c r="J3611" s="132"/>
      <c r="K3611" s="132"/>
      <c r="L3611" s="133"/>
      <c r="M3611" s="134"/>
      <c r="N3611" s="132"/>
      <c r="O3611" s="132"/>
      <c r="P3611" s="134" t="str">
        <f t="shared" si="790"/>
        <v>nepildyti</v>
      </c>
      <c r="Q3611" s="135" t="str">
        <f t="shared" si="79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798"/>
        <v>0</v>
      </c>
      <c r="BH3611" s="54">
        <f t="shared" si="791"/>
        <v>0</v>
      </c>
      <c r="BI3611" s="54">
        <f t="shared" si="786"/>
        <v>0</v>
      </c>
      <c r="BJ3611" s="54">
        <f t="shared" si="799"/>
        <v>0</v>
      </c>
      <c r="BK3611" s="54">
        <f t="shared" si="787"/>
        <v>0</v>
      </c>
      <c r="BL3611" s="54">
        <f t="shared" si="792"/>
        <v>0</v>
      </c>
      <c r="BM3611" s="54">
        <f t="shared" si="793"/>
        <v>0</v>
      </c>
      <c r="BN3611" s="54" t="str">
        <f t="shared" si="794"/>
        <v>ne</v>
      </c>
      <c r="BO3611" s="54" t="str">
        <f t="shared" si="795"/>
        <v>ne</v>
      </c>
      <c r="BP3611" s="54" t="str">
        <f t="shared" si="795"/>
        <v>ne</v>
      </c>
      <c r="BQ3611" s="54" t="str">
        <f t="shared" si="796"/>
        <v>ne</v>
      </c>
      <c r="BR3611" s="54" t="str">
        <f t="shared" si="797"/>
        <v>ne</v>
      </c>
      <c r="BS3611" s="54" t="str">
        <f t="shared" si="788"/>
        <v>ne</v>
      </c>
    </row>
    <row r="3612" spans="2:71" x14ac:dyDescent="0.2">
      <c r="B3612" s="54" t="e">
        <f>VLOOKUP(E3612,'VPS1'!$J$10:$J$29,1,FALSE)</f>
        <v>#N/A</v>
      </c>
      <c r="C3612" s="131" t="str">
        <f t="shared" si="789"/>
        <v/>
      </c>
      <c r="D3612" s="132"/>
      <c r="E3612" s="132"/>
      <c r="F3612" s="55"/>
      <c r="G3612" s="132"/>
      <c r="H3612" s="132"/>
      <c r="I3612" s="132"/>
      <c r="J3612" s="132"/>
      <c r="K3612" s="132"/>
      <c r="L3612" s="133"/>
      <c r="M3612" s="134"/>
      <c r="N3612" s="132"/>
      <c r="O3612" s="132"/>
      <c r="P3612" s="134" t="str">
        <f t="shared" si="790"/>
        <v>nepildyti</v>
      </c>
      <c r="Q3612" s="135" t="str">
        <f t="shared" si="79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798"/>
        <v>0</v>
      </c>
      <c r="BH3612" s="54">
        <f t="shared" si="791"/>
        <v>0</v>
      </c>
      <c r="BI3612" s="54">
        <f t="shared" si="786"/>
        <v>0</v>
      </c>
      <c r="BJ3612" s="54">
        <f t="shared" si="799"/>
        <v>0</v>
      </c>
      <c r="BK3612" s="54">
        <f t="shared" si="787"/>
        <v>0</v>
      </c>
      <c r="BL3612" s="54">
        <f t="shared" si="792"/>
        <v>0</v>
      </c>
      <c r="BM3612" s="54">
        <f t="shared" si="793"/>
        <v>0</v>
      </c>
      <c r="BN3612" s="54" t="str">
        <f t="shared" si="794"/>
        <v>ne</v>
      </c>
      <c r="BO3612" s="54" t="str">
        <f t="shared" si="795"/>
        <v>ne</v>
      </c>
      <c r="BP3612" s="54" t="str">
        <f t="shared" si="795"/>
        <v>ne</v>
      </c>
      <c r="BQ3612" s="54" t="str">
        <f t="shared" si="796"/>
        <v>ne</v>
      </c>
      <c r="BR3612" s="54" t="str">
        <f t="shared" si="797"/>
        <v>ne</v>
      </c>
      <c r="BS3612" s="54" t="str">
        <f t="shared" si="788"/>
        <v>ne</v>
      </c>
    </row>
    <row r="3613" spans="2:71" x14ac:dyDescent="0.2">
      <c r="B3613" s="54" t="e">
        <f>VLOOKUP(E3613,'VPS1'!$J$10:$J$29,1,FALSE)</f>
        <v>#N/A</v>
      </c>
      <c r="C3613" s="131" t="str">
        <f t="shared" si="789"/>
        <v/>
      </c>
      <c r="D3613" s="132"/>
      <c r="E3613" s="132"/>
      <c r="F3613" s="55"/>
      <c r="G3613" s="132"/>
      <c r="H3613" s="132"/>
      <c r="I3613" s="132"/>
      <c r="J3613" s="132"/>
      <c r="K3613" s="132"/>
      <c r="L3613" s="133"/>
      <c r="M3613" s="134"/>
      <c r="N3613" s="132"/>
      <c r="O3613" s="132"/>
      <c r="P3613" s="134" t="str">
        <f t="shared" si="790"/>
        <v>nepildyti</v>
      </c>
      <c r="Q3613" s="135" t="str">
        <f t="shared" si="79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798"/>
        <v>0</v>
      </c>
      <c r="BH3613" s="54">
        <f t="shared" si="791"/>
        <v>0</v>
      </c>
      <c r="BI3613" s="54">
        <f t="shared" si="786"/>
        <v>0</v>
      </c>
      <c r="BJ3613" s="54">
        <f t="shared" si="799"/>
        <v>0</v>
      </c>
      <c r="BK3613" s="54">
        <f t="shared" si="787"/>
        <v>0</v>
      </c>
      <c r="BL3613" s="54">
        <f t="shared" si="792"/>
        <v>0</v>
      </c>
      <c r="BM3613" s="54">
        <f t="shared" si="793"/>
        <v>0</v>
      </c>
      <c r="BN3613" s="54" t="str">
        <f t="shared" si="794"/>
        <v>ne</v>
      </c>
      <c r="BO3613" s="54" t="str">
        <f t="shared" si="795"/>
        <v>ne</v>
      </c>
      <c r="BP3613" s="54" t="str">
        <f t="shared" si="795"/>
        <v>ne</v>
      </c>
      <c r="BQ3613" s="54" t="str">
        <f t="shared" si="796"/>
        <v>ne</v>
      </c>
      <c r="BR3613" s="54" t="str">
        <f t="shared" si="797"/>
        <v>ne</v>
      </c>
      <c r="BS3613" s="54" t="str">
        <f t="shared" si="788"/>
        <v>ne</v>
      </c>
    </row>
    <row r="3614" spans="2:71" x14ac:dyDescent="0.2">
      <c r="B3614" s="54" t="e">
        <f>VLOOKUP(E3614,'VPS1'!$J$10:$J$29,1,FALSE)</f>
        <v>#N/A</v>
      </c>
      <c r="C3614" s="131" t="str">
        <f t="shared" si="789"/>
        <v/>
      </c>
      <c r="D3614" s="132"/>
      <c r="E3614" s="132"/>
      <c r="F3614" s="55"/>
      <c r="G3614" s="132"/>
      <c r="H3614" s="132"/>
      <c r="I3614" s="132"/>
      <c r="J3614" s="132"/>
      <c r="K3614" s="132"/>
      <c r="L3614" s="133"/>
      <c r="M3614" s="134"/>
      <c r="N3614" s="132"/>
      <c r="O3614" s="132"/>
      <c r="P3614" s="134" t="str">
        <f t="shared" si="790"/>
        <v>nepildyti</v>
      </c>
      <c r="Q3614" s="135" t="str">
        <f t="shared" si="79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798"/>
        <v>0</v>
      </c>
      <c r="BH3614" s="54">
        <f t="shared" si="791"/>
        <v>0</v>
      </c>
      <c r="BI3614" s="54">
        <f t="shared" si="786"/>
        <v>0</v>
      </c>
      <c r="BJ3614" s="54">
        <f t="shared" si="799"/>
        <v>0</v>
      </c>
      <c r="BK3614" s="54">
        <f t="shared" si="787"/>
        <v>0</v>
      </c>
      <c r="BL3614" s="54">
        <f t="shared" si="792"/>
        <v>0</v>
      </c>
      <c r="BM3614" s="54">
        <f t="shared" si="793"/>
        <v>0</v>
      </c>
      <c r="BN3614" s="54" t="str">
        <f t="shared" si="794"/>
        <v>ne</v>
      </c>
      <c r="BO3614" s="54" t="str">
        <f t="shared" si="795"/>
        <v>ne</v>
      </c>
      <c r="BP3614" s="54" t="str">
        <f t="shared" si="795"/>
        <v>ne</v>
      </c>
      <c r="BQ3614" s="54" t="str">
        <f t="shared" si="796"/>
        <v>ne</v>
      </c>
      <c r="BR3614" s="54" t="str">
        <f t="shared" si="797"/>
        <v>ne</v>
      </c>
      <c r="BS3614" s="54" t="str">
        <f t="shared" si="788"/>
        <v>ne</v>
      </c>
    </row>
    <row r="3615" spans="2:71" x14ac:dyDescent="0.2">
      <c r="B3615" s="54" t="e">
        <f>VLOOKUP(E3615,'VPS1'!$J$10:$J$29,1,FALSE)</f>
        <v>#N/A</v>
      </c>
      <c r="C3615" s="131" t="str">
        <f t="shared" si="789"/>
        <v/>
      </c>
      <c r="D3615" s="132"/>
      <c r="E3615" s="132"/>
      <c r="F3615" s="55"/>
      <c r="G3615" s="132"/>
      <c r="H3615" s="132"/>
      <c r="I3615" s="132"/>
      <c r="J3615" s="132"/>
      <c r="K3615" s="132"/>
      <c r="L3615" s="133"/>
      <c r="M3615" s="134"/>
      <c r="N3615" s="132"/>
      <c r="O3615" s="132"/>
      <c r="P3615" s="134" t="str">
        <f t="shared" si="790"/>
        <v>nepildyti</v>
      </c>
      <c r="Q3615" s="135" t="str">
        <f t="shared" si="79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798"/>
        <v>0</v>
      </c>
      <c r="BH3615" s="54">
        <f t="shared" si="791"/>
        <v>0</v>
      </c>
      <c r="BI3615" s="54">
        <f t="shared" si="786"/>
        <v>0</v>
      </c>
      <c r="BJ3615" s="54">
        <f t="shared" si="799"/>
        <v>0</v>
      </c>
      <c r="BK3615" s="54">
        <f t="shared" si="787"/>
        <v>0</v>
      </c>
      <c r="BL3615" s="54">
        <f t="shared" si="792"/>
        <v>0</v>
      </c>
      <c r="BM3615" s="54">
        <f t="shared" si="793"/>
        <v>0</v>
      </c>
      <c r="BN3615" s="54" t="str">
        <f t="shared" si="794"/>
        <v>ne</v>
      </c>
      <c r="BO3615" s="54" t="str">
        <f t="shared" si="795"/>
        <v>ne</v>
      </c>
      <c r="BP3615" s="54" t="str">
        <f t="shared" si="795"/>
        <v>ne</v>
      </c>
      <c r="BQ3615" s="54" t="str">
        <f t="shared" si="796"/>
        <v>ne</v>
      </c>
      <c r="BR3615" s="54" t="str">
        <f t="shared" si="797"/>
        <v>ne</v>
      </c>
      <c r="BS3615" s="54" t="str">
        <f t="shared" si="788"/>
        <v>ne</v>
      </c>
    </row>
    <row r="3616" spans="2:71" x14ac:dyDescent="0.2">
      <c r="B3616" s="54" t="e">
        <f>VLOOKUP(E3616,'VPS1'!$J$10:$J$29,1,FALSE)</f>
        <v>#N/A</v>
      </c>
      <c r="C3616" s="131" t="str">
        <f t="shared" si="789"/>
        <v/>
      </c>
      <c r="D3616" s="132"/>
      <c r="E3616" s="132"/>
      <c r="F3616" s="55"/>
      <c r="G3616" s="132"/>
      <c r="H3616" s="132"/>
      <c r="I3616" s="132"/>
      <c r="J3616" s="132"/>
      <c r="K3616" s="132"/>
      <c r="L3616" s="133"/>
      <c r="M3616" s="134"/>
      <c r="N3616" s="132"/>
      <c r="O3616" s="132"/>
      <c r="P3616" s="134" t="str">
        <f t="shared" si="790"/>
        <v>nepildyti</v>
      </c>
      <c r="Q3616" s="135" t="str">
        <f t="shared" si="79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798"/>
        <v>0</v>
      </c>
      <c r="BH3616" s="54">
        <f t="shared" si="791"/>
        <v>0</v>
      </c>
      <c r="BI3616" s="54">
        <f t="shared" si="786"/>
        <v>0</v>
      </c>
      <c r="BJ3616" s="54">
        <f t="shared" si="799"/>
        <v>0</v>
      </c>
      <c r="BK3616" s="54">
        <f t="shared" si="787"/>
        <v>0</v>
      </c>
      <c r="BL3616" s="54">
        <f t="shared" si="792"/>
        <v>0</v>
      </c>
      <c r="BM3616" s="54">
        <f t="shared" si="793"/>
        <v>0</v>
      </c>
      <c r="BN3616" s="54" t="str">
        <f t="shared" si="794"/>
        <v>ne</v>
      </c>
      <c r="BO3616" s="54" t="str">
        <f t="shared" si="795"/>
        <v>ne</v>
      </c>
      <c r="BP3616" s="54" t="str">
        <f t="shared" si="795"/>
        <v>ne</v>
      </c>
      <c r="BQ3616" s="54" t="str">
        <f t="shared" si="796"/>
        <v>ne</v>
      </c>
      <c r="BR3616" s="54" t="str">
        <f t="shared" si="797"/>
        <v>ne</v>
      </c>
      <c r="BS3616" s="54" t="str">
        <f t="shared" si="788"/>
        <v>ne</v>
      </c>
    </row>
    <row r="3617" spans="2:71" x14ac:dyDescent="0.2">
      <c r="B3617" s="54" t="e">
        <f>VLOOKUP(E3617,'VPS1'!$J$10:$J$29,1,FALSE)</f>
        <v>#N/A</v>
      </c>
      <c r="C3617" s="131" t="str">
        <f t="shared" si="789"/>
        <v/>
      </c>
      <c r="D3617" s="132"/>
      <c r="E3617" s="132"/>
      <c r="F3617" s="55"/>
      <c r="G3617" s="132"/>
      <c r="H3617" s="132"/>
      <c r="I3617" s="132"/>
      <c r="J3617" s="132"/>
      <c r="K3617" s="132"/>
      <c r="L3617" s="133"/>
      <c r="M3617" s="134"/>
      <c r="N3617" s="132"/>
      <c r="O3617" s="132"/>
      <c r="P3617" s="134" t="str">
        <f t="shared" si="790"/>
        <v>nepildyti</v>
      </c>
      <c r="Q3617" s="135" t="str">
        <f t="shared" si="79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798"/>
        <v>0</v>
      </c>
      <c r="BH3617" s="54">
        <f t="shared" si="791"/>
        <v>0</v>
      </c>
      <c r="BI3617" s="54">
        <f t="shared" si="786"/>
        <v>0</v>
      </c>
      <c r="BJ3617" s="54">
        <f t="shared" si="799"/>
        <v>0</v>
      </c>
      <c r="BK3617" s="54">
        <f t="shared" si="787"/>
        <v>0</v>
      </c>
      <c r="BL3617" s="54">
        <f t="shared" si="792"/>
        <v>0</v>
      </c>
      <c r="BM3617" s="54">
        <f t="shared" si="793"/>
        <v>0</v>
      </c>
      <c r="BN3617" s="54" t="str">
        <f t="shared" si="794"/>
        <v>ne</v>
      </c>
      <c r="BO3617" s="54" t="str">
        <f t="shared" si="795"/>
        <v>ne</v>
      </c>
      <c r="BP3617" s="54" t="str">
        <f t="shared" si="795"/>
        <v>ne</v>
      </c>
      <c r="BQ3617" s="54" t="str">
        <f t="shared" si="796"/>
        <v>ne</v>
      </c>
      <c r="BR3617" s="54" t="str">
        <f t="shared" si="797"/>
        <v>ne</v>
      </c>
      <c r="BS3617" s="54" t="str">
        <f t="shared" si="788"/>
        <v>ne</v>
      </c>
    </row>
    <row r="3618" spans="2:71" x14ac:dyDescent="0.2">
      <c r="B3618" s="54" t="e">
        <f>VLOOKUP(E3618,'VPS1'!$J$10:$J$29,1,FALSE)</f>
        <v>#N/A</v>
      </c>
      <c r="C3618" s="131" t="str">
        <f t="shared" si="789"/>
        <v/>
      </c>
      <c r="D3618" s="132"/>
      <c r="E3618" s="132"/>
      <c r="F3618" s="55"/>
      <c r="G3618" s="132"/>
      <c r="H3618" s="132"/>
      <c r="I3618" s="132"/>
      <c r="J3618" s="132"/>
      <c r="K3618" s="132"/>
      <c r="L3618" s="133"/>
      <c r="M3618" s="134"/>
      <c r="N3618" s="132"/>
      <c r="O3618" s="132"/>
      <c r="P3618" s="134" t="str">
        <f t="shared" si="790"/>
        <v>nepildyti</v>
      </c>
      <c r="Q3618" s="135" t="str">
        <f t="shared" si="79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798"/>
        <v>0</v>
      </c>
      <c r="BH3618" s="54">
        <f t="shared" si="791"/>
        <v>0</v>
      </c>
      <c r="BI3618" s="54">
        <f t="shared" si="786"/>
        <v>0</v>
      </c>
      <c r="BJ3618" s="54">
        <f t="shared" si="799"/>
        <v>0</v>
      </c>
      <c r="BK3618" s="54">
        <f t="shared" si="787"/>
        <v>0</v>
      </c>
      <c r="BL3618" s="54">
        <f t="shared" si="792"/>
        <v>0</v>
      </c>
      <c r="BM3618" s="54">
        <f t="shared" si="793"/>
        <v>0</v>
      </c>
      <c r="BN3618" s="54" t="str">
        <f t="shared" si="794"/>
        <v>ne</v>
      </c>
      <c r="BO3618" s="54" t="str">
        <f t="shared" si="795"/>
        <v>ne</v>
      </c>
      <c r="BP3618" s="54" t="str">
        <f t="shared" si="795"/>
        <v>ne</v>
      </c>
      <c r="BQ3618" s="54" t="str">
        <f t="shared" si="796"/>
        <v>ne</v>
      </c>
      <c r="BR3618" s="54" t="str">
        <f t="shared" si="797"/>
        <v>ne</v>
      </c>
      <c r="BS3618" s="54" t="str">
        <f t="shared" si="788"/>
        <v>ne</v>
      </c>
    </row>
    <row r="3619" spans="2:71" x14ac:dyDescent="0.2">
      <c r="B3619" s="54" t="e">
        <f>VLOOKUP(E3619,'VPS1'!$J$10:$J$29,1,FALSE)</f>
        <v>#N/A</v>
      </c>
      <c r="C3619" s="131" t="str">
        <f t="shared" si="789"/>
        <v/>
      </c>
      <c r="D3619" s="132"/>
      <c r="E3619" s="132"/>
      <c r="F3619" s="55"/>
      <c r="G3619" s="132"/>
      <c r="H3619" s="132"/>
      <c r="I3619" s="132"/>
      <c r="J3619" s="132"/>
      <c r="K3619" s="132"/>
      <c r="L3619" s="133"/>
      <c r="M3619" s="134"/>
      <c r="N3619" s="132"/>
      <c r="O3619" s="132"/>
      <c r="P3619" s="134" t="str">
        <f t="shared" si="790"/>
        <v>nepildyti</v>
      </c>
      <c r="Q3619" s="135" t="str">
        <f t="shared" si="79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798"/>
        <v>0</v>
      </c>
      <c r="BH3619" s="54">
        <f t="shared" si="791"/>
        <v>0</v>
      </c>
      <c r="BI3619" s="54">
        <f t="shared" si="786"/>
        <v>0</v>
      </c>
      <c r="BJ3619" s="54">
        <f t="shared" si="799"/>
        <v>0</v>
      </c>
      <c r="BK3619" s="54">
        <f t="shared" si="787"/>
        <v>0</v>
      </c>
      <c r="BL3619" s="54">
        <f t="shared" si="792"/>
        <v>0</v>
      </c>
      <c r="BM3619" s="54">
        <f t="shared" si="793"/>
        <v>0</v>
      </c>
      <c r="BN3619" s="54" t="str">
        <f t="shared" si="794"/>
        <v>ne</v>
      </c>
      <c r="BO3619" s="54" t="str">
        <f t="shared" si="795"/>
        <v>ne</v>
      </c>
      <c r="BP3619" s="54" t="str">
        <f t="shared" si="795"/>
        <v>ne</v>
      </c>
      <c r="BQ3619" s="54" t="str">
        <f t="shared" si="796"/>
        <v>ne</v>
      </c>
      <c r="BR3619" s="54" t="str">
        <f t="shared" si="797"/>
        <v>ne</v>
      </c>
      <c r="BS3619" s="54" t="str">
        <f t="shared" si="788"/>
        <v>ne</v>
      </c>
    </row>
    <row r="3620" spans="2:71" x14ac:dyDescent="0.2">
      <c r="B3620" s="54" t="e">
        <f>VLOOKUP(E3620,'VPS1'!$J$10:$J$29,1,FALSE)</f>
        <v>#N/A</v>
      </c>
      <c r="C3620" s="131" t="str">
        <f t="shared" si="789"/>
        <v/>
      </c>
      <c r="D3620" s="132"/>
      <c r="E3620" s="132"/>
      <c r="F3620" s="55"/>
      <c r="G3620" s="132"/>
      <c r="H3620" s="132"/>
      <c r="I3620" s="132"/>
      <c r="J3620" s="132"/>
      <c r="K3620" s="132"/>
      <c r="L3620" s="133"/>
      <c r="M3620" s="134"/>
      <c r="N3620" s="132"/>
      <c r="O3620" s="132"/>
      <c r="P3620" s="134" t="str">
        <f t="shared" si="790"/>
        <v>nepildyti</v>
      </c>
      <c r="Q3620" s="135" t="str">
        <f t="shared" si="79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798"/>
        <v>0</v>
      </c>
      <c r="BH3620" s="54">
        <f t="shared" si="791"/>
        <v>0</v>
      </c>
      <c r="BI3620" s="54">
        <f t="shared" si="786"/>
        <v>0</v>
      </c>
      <c r="BJ3620" s="54">
        <f t="shared" si="799"/>
        <v>0</v>
      </c>
      <c r="BK3620" s="54">
        <f t="shared" si="787"/>
        <v>0</v>
      </c>
      <c r="BL3620" s="54">
        <f t="shared" si="792"/>
        <v>0</v>
      </c>
      <c r="BM3620" s="54">
        <f t="shared" si="793"/>
        <v>0</v>
      </c>
      <c r="BN3620" s="54" t="str">
        <f t="shared" si="794"/>
        <v>ne</v>
      </c>
      <c r="BO3620" s="54" t="str">
        <f t="shared" si="795"/>
        <v>ne</v>
      </c>
      <c r="BP3620" s="54" t="str">
        <f t="shared" si="795"/>
        <v>ne</v>
      </c>
      <c r="BQ3620" s="54" t="str">
        <f t="shared" si="796"/>
        <v>ne</v>
      </c>
      <c r="BR3620" s="54" t="str">
        <f t="shared" si="797"/>
        <v>ne</v>
      </c>
      <c r="BS3620" s="54" t="str">
        <f t="shared" si="788"/>
        <v>ne</v>
      </c>
    </row>
    <row r="3621" spans="2:71" x14ac:dyDescent="0.2">
      <c r="B3621" s="54" t="e">
        <f>VLOOKUP(E3621,'VPS1'!$J$10:$J$29,1,FALSE)</f>
        <v>#N/A</v>
      </c>
      <c r="C3621" s="131" t="str">
        <f t="shared" si="789"/>
        <v/>
      </c>
      <c r="D3621" s="132"/>
      <c r="E3621" s="132"/>
      <c r="F3621" s="55"/>
      <c r="G3621" s="132"/>
      <c r="H3621" s="132"/>
      <c r="I3621" s="132"/>
      <c r="J3621" s="132"/>
      <c r="K3621" s="132"/>
      <c r="L3621" s="133"/>
      <c r="M3621" s="134"/>
      <c r="N3621" s="132"/>
      <c r="O3621" s="132"/>
      <c r="P3621" s="134" t="str">
        <f t="shared" si="790"/>
        <v>nepildyti</v>
      </c>
      <c r="Q3621" s="135" t="str">
        <f t="shared" si="79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798"/>
        <v>0</v>
      </c>
      <c r="BH3621" s="54">
        <f t="shared" si="791"/>
        <v>0</v>
      </c>
      <c r="BI3621" s="54">
        <f t="shared" si="786"/>
        <v>0</v>
      </c>
      <c r="BJ3621" s="54">
        <f t="shared" si="799"/>
        <v>0</v>
      </c>
      <c r="BK3621" s="54">
        <f t="shared" si="787"/>
        <v>0</v>
      </c>
      <c r="BL3621" s="54">
        <f t="shared" si="792"/>
        <v>0</v>
      </c>
      <c r="BM3621" s="54">
        <f t="shared" si="793"/>
        <v>0</v>
      </c>
      <c r="BN3621" s="54" t="str">
        <f t="shared" si="794"/>
        <v>ne</v>
      </c>
      <c r="BO3621" s="54" t="str">
        <f t="shared" si="795"/>
        <v>ne</v>
      </c>
      <c r="BP3621" s="54" t="str">
        <f t="shared" si="795"/>
        <v>ne</v>
      </c>
      <c r="BQ3621" s="54" t="str">
        <f t="shared" si="796"/>
        <v>ne</v>
      </c>
      <c r="BR3621" s="54" t="str">
        <f t="shared" si="797"/>
        <v>ne</v>
      </c>
      <c r="BS3621" s="54" t="str">
        <f t="shared" si="788"/>
        <v>ne</v>
      </c>
    </row>
    <row r="3622" spans="2:71" x14ac:dyDescent="0.2">
      <c r="B3622" s="54" t="e">
        <f>VLOOKUP(E3622,'VPS1'!$J$10:$J$29,1,FALSE)</f>
        <v>#N/A</v>
      </c>
      <c r="C3622" s="131" t="str">
        <f t="shared" si="789"/>
        <v/>
      </c>
      <c r="D3622" s="132"/>
      <c r="E3622" s="132"/>
      <c r="F3622" s="55"/>
      <c r="G3622" s="132"/>
      <c r="H3622" s="132"/>
      <c r="I3622" s="132"/>
      <c r="J3622" s="132"/>
      <c r="K3622" s="132"/>
      <c r="L3622" s="133"/>
      <c r="M3622" s="134"/>
      <c r="N3622" s="132"/>
      <c r="O3622" s="132"/>
      <c r="P3622" s="134" t="str">
        <f t="shared" si="790"/>
        <v>nepildyti</v>
      </c>
      <c r="Q3622" s="135" t="str">
        <f t="shared" si="79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798"/>
        <v>0</v>
      </c>
      <c r="BH3622" s="54">
        <f t="shared" si="791"/>
        <v>0</v>
      </c>
      <c r="BI3622" s="54">
        <f t="shared" si="786"/>
        <v>0</v>
      </c>
      <c r="BJ3622" s="54">
        <f t="shared" si="799"/>
        <v>0</v>
      </c>
      <c r="BK3622" s="54">
        <f t="shared" si="787"/>
        <v>0</v>
      </c>
      <c r="BL3622" s="54">
        <f t="shared" si="792"/>
        <v>0</v>
      </c>
      <c r="BM3622" s="54">
        <f t="shared" si="793"/>
        <v>0</v>
      </c>
      <c r="BN3622" s="54" t="str">
        <f t="shared" si="794"/>
        <v>ne</v>
      </c>
      <c r="BO3622" s="54" t="str">
        <f t="shared" si="795"/>
        <v>ne</v>
      </c>
      <c r="BP3622" s="54" t="str">
        <f t="shared" si="795"/>
        <v>ne</v>
      </c>
      <c r="BQ3622" s="54" t="str">
        <f t="shared" si="796"/>
        <v>ne</v>
      </c>
      <c r="BR3622" s="54" t="str">
        <f t="shared" si="797"/>
        <v>ne</v>
      </c>
      <c r="BS3622" s="54" t="str">
        <f t="shared" si="788"/>
        <v>ne</v>
      </c>
    </row>
    <row r="3623" spans="2:71" x14ac:dyDescent="0.2">
      <c r="B3623" s="54" t="e">
        <f>VLOOKUP(E3623,'VPS1'!$J$10:$J$29,1,FALSE)</f>
        <v>#N/A</v>
      </c>
      <c r="C3623" s="131" t="str">
        <f t="shared" si="789"/>
        <v/>
      </c>
      <c r="D3623" s="132"/>
      <c r="E3623" s="132"/>
      <c r="F3623" s="55"/>
      <c r="G3623" s="132"/>
      <c r="H3623" s="132"/>
      <c r="I3623" s="132"/>
      <c r="J3623" s="132"/>
      <c r="K3623" s="132"/>
      <c r="L3623" s="133"/>
      <c r="M3623" s="134"/>
      <c r="N3623" s="132"/>
      <c r="O3623" s="132"/>
      <c r="P3623" s="134" t="str">
        <f t="shared" si="790"/>
        <v>nepildyti</v>
      </c>
      <c r="Q3623" s="135" t="str">
        <f t="shared" si="79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798"/>
        <v>0</v>
      </c>
      <c r="BH3623" s="54">
        <f t="shared" si="791"/>
        <v>0</v>
      </c>
      <c r="BI3623" s="54">
        <f t="shared" si="786"/>
        <v>0</v>
      </c>
      <c r="BJ3623" s="54">
        <f t="shared" si="799"/>
        <v>0</v>
      </c>
      <c r="BK3623" s="54">
        <f t="shared" si="787"/>
        <v>0</v>
      </c>
      <c r="BL3623" s="54">
        <f t="shared" si="792"/>
        <v>0</v>
      </c>
      <c r="BM3623" s="54">
        <f t="shared" si="793"/>
        <v>0</v>
      </c>
      <c r="BN3623" s="54" t="str">
        <f t="shared" si="794"/>
        <v>ne</v>
      </c>
      <c r="BO3623" s="54" t="str">
        <f t="shared" si="795"/>
        <v>ne</v>
      </c>
      <c r="BP3623" s="54" t="str">
        <f t="shared" si="795"/>
        <v>ne</v>
      </c>
      <c r="BQ3623" s="54" t="str">
        <f t="shared" si="796"/>
        <v>ne</v>
      </c>
      <c r="BR3623" s="54" t="str">
        <f t="shared" si="797"/>
        <v>ne</v>
      </c>
      <c r="BS3623" s="54" t="str">
        <f t="shared" si="788"/>
        <v>ne</v>
      </c>
    </row>
    <row r="3624" spans="2:71" x14ac:dyDescent="0.2">
      <c r="B3624" s="54" t="e">
        <f>VLOOKUP(E3624,'VPS1'!$J$10:$J$29,1,FALSE)</f>
        <v>#N/A</v>
      </c>
      <c r="C3624" s="131" t="str">
        <f t="shared" si="789"/>
        <v/>
      </c>
      <c r="D3624" s="132"/>
      <c r="E3624" s="132"/>
      <c r="F3624" s="55"/>
      <c r="G3624" s="132"/>
      <c r="H3624" s="132"/>
      <c r="I3624" s="132"/>
      <c r="J3624" s="132"/>
      <c r="K3624" s="132"/>
      <c r="L3624" s="133"/>
      <c r="M3624" s="134"/>
      <c r="N3624" s="132"/>
      <c r="O3624" s="132"/>
      <c r="P3624" s="134" t="str">
        <f t="shared" si="790"/>
        <v>nepildyti</v>
      </c>
      <c r="Q3624" s="135" t="str">
        <f t="shared" si="79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798"/>
        <v>0</v>
      </c>
      <c r="BH3624" s="54">
        <f t="shared" si="791"/>
        <v>0</v>
      </c>
      <c r="BI3624" s="54">
        <f t="shared" si="786"/>
        <v>0</v>
      </c>
      <c r="BJ3624" s="54">
        <f t="shared" si="799"/>
        <v>0</v>
      </c>
      <c r="BK3624" s="54">
        <f t="shared" si="787"/>
        <v>0</v>
      </c>
      <c r="BL3624" s="54">
        <f t="shared" si="792"/>
        <v>0</v>
      </c>
      <c r="BM3624" s="54">
        <f t="shared" si="793"/>
        <v>0</v>
      </c>
      <c r="BN3624" s="54" t="str">
        <f t="shared" si="794"/>
        <v>ne</v>
      </c>
      <c r="BO3624" s="54" t="str">
        <f t="shared" si="795"/>
        <v>ne</v>
      </c>
      <c r="BP3624" s="54" t="str">
        <f t="shared" si="795"/>
        <v>ne</v>
      </c>
      <c r="BQ3624" s="54" t="str">
        <f t="shared" si="796"/>
        <v>ne</v>
      </c>
      <c r="BR3624" s="54" t="str">
        <f t="shared" si="797"/>
        <v>ne</v>
      </c>
      <c r="BS3624" s="54" t="str">
        <f t="shared" si="788"/>
        <v>ne</v>
      </c>
    </row>
    <row r="3625" spans="2:71" x14ac:dyDescent="0.2">
      <c r="B3625" s="54" t="e">
        <f>VLOOKUP(E3625,'VPS1'!$J$10:$J$29,1,FALSE)</f>
        <v>#N/A</v>
      </c>
      <c r="C3625" s="131" t="str">
        <f t="shared" si="789"/>
        <v/>
      </c>
      <c r="D3625" s="132"/>
      <c r="E3625" s="132"/>
      <c r="F3625" s="55"/>
      <c r="G3625" s="132"/>
      <c r="H3625" s="132"/>
      <c r="I3625" s="132"/>
      <c r="J3625" s="132"/>
      <c r="K3625" s="132"/>
      <c r="L3625" s="133"/>
      <c r="M3625" s="134"/>
      <c r="N3625" s="132"/>
      <c r="O3625" s="132"/>
      <c r="P3625" s="134" t="str">
        <f t="shared" si="790"/>
        <v>nepildyti</v>
      </c>
      <c r="Q3625" s="135" t="str">
        <f t="shared" si="79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798"/>
        <v>0</v>
      </c>
      <c r="BH3625" s="54">
        <f t="shared" si="791"/>
        <v>0</v>
      </c>
      <c r="BI3625" s="54">
        <f t="shared" si="786"/>
        <v>0</v>
      </c>
      <c r="BJ3625" s="54">
        <f t="shared" si="799"/>
        <v>0</v>
      </c>
      <c r="BK3625" s="54">
        <f t="shared" si="787"/>
        <v>0</v>
      </c>
      <c r="BL3625" s="54">
        <f t="shared" si="792"/>
        <v>0</v>
      </c>
      <c r="BM3625" s="54">
        <f t="shared" si="793"/>
        <v>0</v>
      </c>
      <c r="BN3625" s="54" t="str">
        <f t="shared" si="794"/>
        <v>ne</v>
      </c>
      <c r="BO3625" s="54" t="str">
        <f t="shared" si="795"/>
        <v>ne</v>
      </c>
      <c r="BP3625" s="54" t="str">
        <f t="shared" si="795"/>
        <v>ne</v>
      </c>
      <c r="BQ3625" s="54" t="str">
        <f t="shared" si="796"/>
        <v>ne</v>
      </c>
      <c r="BR3625" s="54" t="str">
        <f t="shared" si="797"/>
        <v>ne</v>
      </c>
      <c r="BS3625" s="54" t="str">
        <f t="shared" si="788"/>
        <v>ne</v>
      </c>
    </row>
    <row r="3626" spans="2:71" x14ac:dyDescent="0.2">
      <c r="B3626" s="54" t="e">
        <f>VLOOKUP(E3626,'VPS1'!$J$10:$J$29,1,FALSE)</f>
        <v>#N/A</v>
      </c>
      <c r="C3626" s="131" t="str">
        <f t="shared" si="789"/>
        <v/>
      </c>
      <c r="D3626" s="132"/>
      <c r="E3626" s="132"/>
      <c r="F3626" s="55"/>
      <c r="G3626" s="132"/>
      <c r="H3626" s="132"/>
      <c r="I3626" s="132"/>
      <c r="J3626" s="132"/>
      <c r="K3626" s="132"/>
      <c r="L3626" s="133"/>
      <c r="M3626" s="134"/>
      <c r="N3626" s="132"/>
      <c r="O3626" s="132"/>
      <c r="P3626" s="134" t="str">
        <f t="shared" si="790"/>
        <v>nepildyti</v>
      </c>
      <c r="Q3626" s="135" t="str">
        <f t="shared" si="79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798"/>
        <v>0</v>
      </c>
      <c r="BH3626" s="54">
        <f t="shared" si="791"/>
        <v>0</v>
      </c>
      <c r="BI3626" s="54">
        <f t="shared" si="786"/>
        <v>0</v>
      </c>
      <c r="BJ3626" s="54">
        <f t="shared" si="799"/>
        <v>0</v>
      </c>
      <c r="BK3626" s="54">
        <f t="shared" si="787"/>
        <v>0</v>
      </c>
      <c r="BL3626" s="54">
        <f t="shared" si="792"/>
        <v>0</v>
      </c>
      <c r="BM3626" s="54">
        <f t="shared" si="793"/>
        <v>0</v>
      </c>
      <c r="BN3626" s="54" t="str">
        <f t="shared" si="794"/>
        <v>ne</v>
      </c>
      <c r="BO3626" s="54" t="str">
        <f t="shared" si="795"/>
        <v>ne</v>
      </c>
      <c r="BP3626" s="54" t="str">
        <f t="shared" si="795"/>
        <v>ne</v>
      </c>
      <c r="BQ3626" s="54" t="str">
        <f t="shared" si="796"/>
        <v>ne</v>
      </c>
      <c r="BR3626" s="54" t="str">
        <f t="shared" si="797"/>
        <v>ne</v>
      </c>
      <c r="BS3626" s="54" t="str">
        <f t="shared" si="788"/>
        <v>ne</v>
      </c>
    </row>
    <row r="3627" spans="2:71" x14ac:dyDescent="0.2">
      <c r="B3627" s="54" t="e">
        <f>VLOOKUP(E3627,'VPS1'!$J$10:$J$29,1,FALSE)</f>
        <v>#N/A</v>
      </c>
      <c r="C3627" s="131" t="str">
        <f t="shared" si="789"/>
        <v/>
      </c>
      <c r="D3627" s="132"/>
      <c r="E3627" s="132"/>
      <c r="F3627" s="55"/>
      <c r="G3627" s="132"/>
      <c r="H3627" s="132"/>
      <c r="I3627" s="132"/>
      <c r="J3627" s="132"/>
      <c r="K3627" s="132"/>
      <c r="L3627" s="133"/>
      <c r="M3627" s="134"/>
      <c r="N3627" s="132"/>
      <c r="O3627" s="132"/>
      <c r="P3627" s="134" t="str">
        <f t="shared" si="790"/>
        <v>nepildyti</v>
      </c>
      <c r="Q3627" s="135" t="str">
        <f t="shared" si="79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798"/>
        <v>0</v>
      </c>
      <c r="BH3627" s="54">
        <f t="shared" si="791"/>
        <v>0</v>
      </c>
      <c r="BI3627" s="54">
        <f t="shared" si="786"/>
        <v>0</v>
      </c>
      <c r="BJ3627" s="54">
        <f t="shared" si="799"/>
        <v>0</v>
      </c>
      <c r="BK3627" s="54">
        <f t="shared" si="787"/>
        <v>0</v>
      </c>
      <c r="BL3627" s="54">
        <f t="shared" si="792"/>
        <v>0</v>
      </c>
      <c r="BM3627" s="54">
        <f t="shared" si="793"/>
        <v>0</v>
      </c>
      <c r="BN3627" s="54" t="str">
        <f t="shared" si="794"/>
        <v>ne</v>
      </c>
      <c r="BO3627" s="54" t="str">
        <f t="shared" si="795"/>
        <v>ne</v>
      </c>
      <c r="BP3627" s="54" t="str">
        <f t="shared" si="795"/>
        <v>ne</v>
      </c>
      <c r="BQ3627" s="54" t="str">
        <f t="shared" si="796"/>
        <v>ne</v>
      </c>
      <c r="BR3627" s="54" t="str">
        <f t="shared" si="797"/>
        <v>ne</v>
      </c>
      <c r="BS3627" s="54" t="str">
        <f t="shared" si="788"/>
        <v>ne</v>
      </c>
    </row>
    <row r="3628" spans="2:71" x14ac:dyDescent="0.2">
      <c r="B3628" s="54" t="e">
        <f>VLOOKUP(E3628,'VPS1'!$J$10:$J$29,1,FALSE)</f>
        <v>#N/A</v>
      </c>
      <c r="C3628" s="131" t="str">
        <f t="shared" si="789"/>
        <v/>
      </c>
      <c r="D3628" s="132"/>
      <c r="E3628" s="132"/>
      <c r="F3628" s="55"/>
      <c r="G3628" s="132"/>
      <c r="H3628" s="132"/>
      <c r="I3628" s="132"/>
      <c r="J3628" s="132"/>
      <c r="K3628" s="132"/>
      <c r="L3628" s="133"/>
      <c r="M3628" s="134"/>
      <c r="N3628" s="132"/>
      <c r="O3628" s="132"/>
      <c r="P3628" s="134" t="str">
        <f t="shared" si="790"/>
        <v>nepildyti</v>
      </c>
      <c r="Q3628" s="135" t="str">
        <f t="shared" si="79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798"/>
        <v>0</v>
      </c>
      <c r="BH3628" s="54">
        <f t="shared" si="791"/>
        <v>0</v>
      </c>
      <c r="BI3628" s="54">
        <f t="shared" si="786"/>
        <v>0</v>
      </c>
      <c r="BJ3628" s="54">
        <f t="shared" si="799"/>
        <v>0</v>
      </c>
      <c r="BK3628" s="54">
        <f t="shared" si="787"/>
        <v>0</v>
      </c>
      <c r="BL3628" s="54">
        <f t="shared" si="792"/>
        <v>0</v>
      </c>
      <c r="BM3628" s="54">
        <f t="shared" si="793"/>
        <v>0</v>
      </c>
      <c r="BN3628" s="54" t="str">
        <f t="shared" si="794"/>
        <v>ne</v>
      </c>
      <c r="BO3628" s="54" t="str">
        <f t="shared" si="795"/>
        <v>ne</v>
      </c>
      <c r="BP3628" s="54" t="str">
        <f t="shared" si="795"/>
        <v>ne</v>
      </c>
      <c r="BQ3628" s="54" t="str">
        <f t="shared" si="796"/>
        <v>ne</v>
      </c>
      <c r="BR3628" s="54" t="str">
        <f t="shared" si="797"/>
        <v>ne</v>
      </c>
      <c r="BS3628" s="54" t="str">
        <f t="shared" si="788"/>
        <v>ne</v>
      </c>
    </row>
    <row r="3629" spans="2:71" x14ac:dyDescent="0.2">
      <c r="B3629" s="54" t="e">
        <f>VLOOKUP(E3629,'VPS1'!$J$10:$J$29,1,FALSE)</f>
        <v>#N/A</v>
      </c>
      <c r="C3629" s="131" t="str">
        <f t="shared" si="789"/>
        <v/>
      </c>
      <c r="D3629" s="132"/>
      <c r="E3629" s="132"/>
      <c r="F3629" s="55"/>
      <c r="G3629" s="132"/>
      <c r="H3629" s="132"/>
      <c r="I3629" s="132"/>
      <c r="J3629" s="132"/>
      <c r="K3629" s="132"/>
      <c r="L3629" s="133"/>
      <c r="M3629" s="134"/>
      <c r="N3629" s="132"/>
      <c r="O3629" s="132"/>
      <c r="P3629" s="134" t="str">
        <f t="shared" si="790"/>
        <v>nepildyti</v>
      </c>
      <c r="Q3629" s="135" t="str">
        <f t="shared" si="79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798"/>
        <v>0</v>
      </c>
      <c r="BH3629" s="54">
        <f t="shared" si="791"/>
        <v>0</v>
      </c>
      <c r="BI3629" s="54">
        <f t="shared" si="786"/>
        <v>0</v>
      </c>
      <c r="BJ3629" s="54">
        <f t="shared" si="799"/>
        <v>0</v>
      </c>
      <c r="BK3629" s="54">
        <f t="shared" si="787"/>
        <v>0</v>
      </c>
      <c r="BL3629" s="54">
        <f t="shared" si="792"/>
        <v>0</v>
      </c>
      <c r="BM3629" s="54">
        <f t="shared" si="793"/>
        <v>0</v>
      </c>
      <c r="BN3629" s="54" t="str">
        <f t="shared" si="794"/>
        <v>ne</v>
      </c>
      <c r="BO3629" s="54" t="str">
        <f t="shared" si="795"/>
        <v>ne</v>
      </c>
      <c r="BP3629" s="54" t="str">
        <f t="shared" si="795"/>
        <v>ne</v>
      </c>
      <c r="BQ3629" s="54" t="str">
        <f t="shared" si="796"/>
        <v>ne</v>
      </c>
      <c r="BR3629" s="54" t="str">
        <f t="shared" si="797"/>
        <v>ne</v>
      </c>
      <c r="BS3629" s="54" t="str">
        <f t="shared" si="788"/>
        <v>ne</v>
      </c>
    </row>
    <row r="3630" spans="2:71" x14ac:dyDescent="0.2">
      <c r="B3630" s="54" t="e">
        <f>VLOOKUP(E3630,'VPS1'!$J$10:$J$29,1,FALSE)</f>
        <v>#N/A</v>
      </c>
      <c r="C3630" s="131" t="str">
        <f t="shared" si="789"/>
        <v/>
      </c>
      <c r="D3630" s="132"/>
      <c r="E3630" s="132"/>
      <c r="F3630" s="55"/>
      <c r="G3630" s="132"/>
      <c r="H3630" s="132"/>
      <c r="I3630" s="132"/>
      <c r="J3630" s="132"/>
      <c r="K3630" s="132"/>
      <c r="L3630" s="133"/>
      <c r="M3630" s="134"/>
      <c r="N3630" s="132"/>
      <c r="O3630" s="132"/>
      <c r="P3630" s="134" t="str">
        <f t="shared" si="790"/>
        <v>nepildyti</v>
      </c>
      <c r="Q3630" s="135" t="str">
        <f t="shared" si="79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798"/>
        <v>0</v>
      </c>
      <c r="BH3630" s="54">
        <f t="shared" si="791"/>
        <v>0</v>
      </c>
      <c r="BI3630" s="54">
        <f t="shared" si="786"/>
        <v>0</v>
      </c>
      <c r="BJ3630" s="54">
        <f t="shared" si="799"/>
        <v>0</v>
      </c>
      <c r="BK3630" s="54">
        <f t="shared" si="787"/>
        <v>0</v>
      </c>
      <c r="BL3630" s="54">
        <f t="shared" si="792"/>
        <v>0</v>
      </c>
      <c r="BM3630" s="54">
        <f t="shared" si="793"/>
        <v>0</v>
      </c>
      <c r="BN3630" s="54" t="str">
        <f t="shared" si="794"/>
        <v>ne</v>
      </c>
      <c r="BO3630" s="54" t="str">
        <f t="shared" si="795"/>
        <v>ne</v>
      </c>
      <c r="BP3630" s="54" t="str">
        <f t="shared" si="795"/>
        <v>ne</v>
      </c>
      <c r="BQ3630" s="54" t="str">
        <f t="shared" si="796"/>
        <v>ne</v>
      </c>
      <c r="BR3630" s="54" t="str">
        <f t="shared" si="797"/>
        <v>ne</v>
      </c>
      <c r="BS3630" s="54" t="str">
        <f t="shared" si="788"/>
        <v>ne</v>
      </c>
    </row>
    <row r="3631" spans="2:71" x14ac:dyDescent="0.2">
      <c r="B3631" s="54" t="e">
        <f>VLOOKUP(E3631,'VPS1'!$J$10:$J$29,1,FALSE)</f>
        <v>#N/A</v>
      </c>
      <c r="C3631" s="131" t="str">
        <f t="shared" si="789"/>
        <v/>
      </c>
      <c r="D3631" s="132"/>
      <c r="E3631" s="132"/>
      <c r="F3631" s="55"/>
      <c r="G3631" s="132"/>
      <c r="H3631" s="132"/>
      <c r="I3631" s="132"/>
      <c r="J3631" s="132"/>
      <c r="K3631" s="132"/>
      <c r="L3631" s="133"/>
      <c r="M3631" s="134"/>
      <c r="N3631" s="132"/>
      <c r="O3631" s="132"/>
      <c r="P3631" s="134" t="str">
        <f t="shared" si="790"/>
        <v>nepildyti</v>
      </c>
      <c r="Q3631" s="135" t="str">
        <f t="shared" si="79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798"/>
        <v>0</v>
      </c>
      <c r="BH3631" s="54">
        <f t="shared" si="791"/>
        <v>0</v>
      </c>
      <c r="BI3631" s="54">
        <f t="shared" si="786"/>
        <v>0</v>
      </c>
      <c r="BJ3631" s="54">
        <f t="shared" si="799"/>
        <v>0</v>
      </c>
      <c r="BK3631" s="54">
        <f t="shared" si="787"/>
        <v>0</v>
      </c>
      <c r="BL3631" s="54">
        <f t="shared" si="792"/>
        <v>0</v>
      </c>
      <c r="BM3631" s="54">
        <f t="shared" si="793"/>
        <v>0</v>
      </c>
      <c r="BN3631" s="54" t="str">
        <f t="shared" si="794"/>
        <v>ne</v>
      </c>
      <c r="BO3631" s="54" t="str">
        <f t="shared" si="795"/>
        <v>ne</v>
      </c>
      <c r="BP3631" s="54" t="str">
        <f t="shared" si="795"/>
        <v>ne</v>
      </c>
      <c r="BQ3631" s="54" t="str">
        <f t="shared" si="796"/>
        <v>ne</v>
      </c>
      <c r="BR3631" s="54" t="str">
        <f t="shared" si="797"/>
        <v>ne</v>
      </c>
      <c r="BS3631" s="54" t="str">
        <f t="shared" si="788"/>
        <v>ne</v>
      </c>
    </row>
    <row r="3632" spans="2:71" x14ac:dyDescent="0.2">
      <c r="B3632" s="54" t="e">
        <f>VLOOKUP(E3632,'VPS1'!$J$10:$J$29,1,FALSE)</f>
        <v>#N/A</v>
      </c>
      <c r="C3632" s="131" t="str">
        <f t="shared" si="789"/>
        <v/>
      </c>
      <c r="D3632" s="132"/>
      <c r="E3632" s="132"/>
      <c r="F3632" s="55"/>
      <c r="G3632" s="132"/>
      <c r="H3632" s="132"/>
      <c r="I3632" s="132"/>
      <c r="J3632" s="132"/>
      <c r="K3632" s="132"/>
      <c r="L3632" s="133"/>
      <c r="M3632" s="134"/>
      <c r="N3632" s="132"/>
      <c r="O3632" s="132"/>
      <c r="P3632" s="134" t="str">
        <f t="shared" si="790"/>
        <v>nepildyti</v>
      </c>
      <c r="Q3632" s="135" t="str">
        <f t="shared" si="79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798"/>
        <v>0</v>
      </c>
      <c r="BH3632" s="54">
        <f t="shared" si="791"/>
        <v>0</v>
      </c>
      <c r="BI3632" s="54">
        <f t="shared" si="786"/>
        <v>0</v>
      </c>
      <c r="BJ3632" s="54">
        <f t="shared" si="799"/>
        <v>0</v>
      </c>
      <c r="BK3632" s="54">
        <f t="shared" si="787"/>
        <v>0</v>
      </c>
      <c r="BL3632" s="54">
        <f t="shared" si="792"/>
        <v>0</v>
      </c>
      <c r="BM3632" s="54">
        <f t="shared" si="793"/>
        <v>0</v>
      </c>
      <c r="BN3632" s="54" t="str">
        <f t="shared" si="794"/>
        <v>ne</v>
      </c>
      <c r="BO3632" s="54" t="str">
        <f t="shared" si="795"/>
        <v>ne</v>
      </c>
      <c r="BP3632" s="54" t="str">
        <f t="shared" si="795"/>
        <v>ne</v>
      </c>
      <c r="BQ3632" s="54" t="str">
        <f t="shared" si="796"/>
        <v>ne</v>
      </c>
      <c r="BR3632" s="54" t="str">
        <f t="shared" si="797"/>
        <v>ne</v>
      </c>
      <c r="BS3632" s="54" t="str">
        <f t="shared" si="788"/>
        <v>ne</v>
      </c>
    </row>
    <row r="3633" spans="2:71" x14ac:dyDescent="0.2">
      <c r="B3633" s="54" t="e">
        <f>VLOOKUP(E3633,'VPS1'!$J$10:$J$29,1,FALSE)</f>
        <v>#N/A</v>
      </c>
      <c r="C3633" s="131" t="str">
        <f t="shared" si="789"/>
        <v/>
      </c>
      <c r="D3633" s="132"/>
      <c r="E3633" s="132"/>
      <c r="F3633" s="55"/>
      <c r="G3633" s="132"/>
      <c r="H3633" s="132"/>
      <c r="I3633" s="132"/>
      <c r="J3633" s="132"/>
      <c r="K3633" s="132"/>
      <c r="L3633" s="133"/>
      <c r="M3633" s="134"/>
      <c r="N3633" s="132"/>
      <c r="O3633" s="132"/>
      <c r="P3633" s="134" t="str">
        <f t="shared" si="790"/>
        <v>nepildyti</v>
      </c>
      <c r="Q3633" s="135" t="str">
        <f t="shared" si="79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798"/>
        <v>0</v>
      </c>
      <c r="BH3633" s="54">
        <f t="shared" si="791"/>
        <v>0</v>
      </c>
      <c r="BI3633" s="54">
        <f t="shared" si="786"/>
        <v>0</v>
      </c>
      <c r="BJ3633" s="54">
        <f t="shared" si="799"/>
        <v>0</v>
      </c>
      <c r="BK3633" s="54">
        <f t="shared" si="787"/>
        <v>0</v>
      </c>
      <c r="BL3633" s="54">
        <f t="shared" si="792"/>
        <v>0</v>
      </c>
      <c r="BM3633" s="54">
        <f t="shared" si="793"/>
        <v>0</v>
      </c>
      <c r="BN3633" s="54" t="str">
        <f t="shared" si="794"/>
        <v>ne</v>
      </c>
      <c r="BO3633" s="54" t="str">
        <f t="shared" si="795"/>
        <v>ne</v>
      </c>
      <c r="BP3633" s="54" t="str">
        <f t="shared" si="795"/>
        <v>ne</v>
      </c>
      <c r="BQ3633" s="54" t="str">
        <f t="shared" si="796"/>
        <v>ne</v>
      </c>
      <c r="BR3633" s="54" t="str">
        <f t="shared" si="797"/>
        <v>ne</v>
      </c>
      <c r="BS3633" s="54" t="str">
        <f t="shared" si="788"/>
        <v>ne</v>
      </c>
    </row>
    <row r="3634" spans="2:71" x14ac:dyDescent="0.2">
      <c r="B3634" s="54" t="e">
        <f>VLOOKUP(E3634,'VPS1'!$J$10:$J$29,1,FALSE)</f>
        <v>#N/A</v>
      </c>
      <c r="C3634" s="131" t="str">
        <f t="shared" si="789"/>
        <v/>
      </c>
      <c r="D3634" s="132"/>
      <c r="E3634" s="132"/>
      <c r="F3634" s="55"/>
      <c r="G3634" s="132"/>
      <c r="H3634" s="132"/>
      <c r="I3634" s="132"/>
      <c r="J3634" s="132"/>
      <c r="K3634" s="132"/>
      <c r="L3634" s="133"/>
      <c r="M3634" s="134"/>
      <c r="N3634" s="132"/>
      <c r="O3634" s="132"/>
      <c r="P3634" s="134" t="str">
        <f t="shared" si="790"/>
        <v>nepildyti</v>
      </c>
      <c r="Q3634" s="135" t="str">
        <f t="shared" si="79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798"/>
        <v>0</v>
      </c>
      <c r="BH3634" s="54">
        <f t="shared" si="791"/>
        <v>0</v>
      </c>
      <c r="BI3634" s="54">
        <f t="shared" si="786"/>
        <v>0</v>
      </c>
      <c r="BJ3634" s="54">
        <f t="shared" si="799"/>
        <v>0</v>
      </c>
      <c r="BK3634" s="54">
        <f t="shared" si="787"/>
        <v>0</v>
      </c>
      <c r="BL3634" s="54">
        <f t="shared" si="792"/>
        <v>0</v>
      </c>
      <c r="BM3634" s="54">
        <f t="shared" si="793"/>
        <v>0</v>
      </c>
      <c r="BN3634" s="54" t="str">
        <f t="shared" si="794"/>
        <v>ne</v>
      </c>
      <c r="BO3634" s="54" t="str">
        <f t="shared" si="795"/>
        <v>ne</v>
      </c>
      <c r="BP3634" s="54" t="str">
        <f t="shared" si="795"/>
        <v>ne</v>
      </c>
      <c r="BQ3634" s="54" t="str">
        <f t="shared" si="796"/>
        <v>ne</v>
      </c>
      <c r="BR3634" s="54" t="str">
        <f t="shared" si="797"/>
        <v>ne</v>
      </c>
      <c r="BS3634" s="54" t="str">
        <f t="shared" si="788"/>
        <v>ne</v>
      </c>
    </row>
    <row r="3635" spans="2:71" x14ac:dyDescent="0.2">
      <c r="B3635" s="54" t="e">
        <f>VLOOKUP(E3635,'VPS1'!$J$10:$J$29,1,FALSE)</f>
        <v>#N/A</v>
      </c>
      <c r="C3635" s="131" t="str">
        <f t="shared" si="789"/>
        <v/>
      </c>
      <c r="D3635" s="132"/>
      <c r="E3635" s="132"/>
      <c r="F3635" s="55"/>
      <c r="G3635" s="132"/>
      <c r="H3635" s="132"/>
      <c r="I3635" s="132"/>
      <c r="J3635" s="132"/>
      <c r="K3635" s="132"/>
      <c r="L3635" s="133"/>
      <c r="M3635" s="134"/>
      <c r="N3635" s="132"/>
      <c r="O3635" s="132"/>
      <c r="P3635" s="134" t="str">
        <f t="shared" si="790"/>
        <v>nepildyti</v>
      </c>
      <c r="Q3635" s="135" t="str">
        <f t="shared" si="79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798"/>
        <v>0</v>
      </c>
      <c r="BH3635" s="54">
        <f t="shared" si="791"/>
        <v>0</v>
      </c>
      <c r="BI3635" s="54">
        <f t="shared" si="786"/>
        <v>0</v>
      </c>
      <c r="BJ3635" s="54">
        <f t="shared" si="799"/>
        <v>0</v>
      </c>
      <c r="BK3635" s="54">
        <f t="shared" si="787"/>
        <v>0</v>
      </c>
      <c r="BL3635" s="54">
        <f t="shared" si="792"/>
        <v>0</v>
      </c>
      <c r="BM3635" s="54">
        <f t="shared" si="793"/>
        <v>0</v>
      </c>
      <c r="BN3635" s="54" t="str">
        <f t="shared" si="794"/>
        <v>ne</v>
      </c>
      <c r="BO3635" s="54" t="str">
        <f t="shared" si="795"/>
        <v>ne</v>
      </c>
      <c r="BP3635" s="54" t="str">
        <f t="shared" si="795"/>
        <v>ne</v>
      </c>
      <c r="BQ3635" s="54" t="str">
        <f t="shared" si="796"/>
        <v>ne</v>
      </c>
      <c r="BR3635" s="54" t="str">
        <f t="shared" si="797"/>
        <v>ne</v>
      </c>
      <c r="BS3635" s="54" t="str">
        <f t="shared" si="788"/>
        <v>ne</v>
      </c>
    </row>
    <row r="3636" spans="2:71" x14ac:dyDescent="0.2">
      <c r="B3636" s="54" t="e">
        <f>VLOOKUP(E3636,'VPS1'!$J$10:$J$29,1,FALSE)</f>
        <v>#N/A</v>
      </c>
      <c r="C3636" s="131" t="str">
        <f t="shared" si="789"/>
        <v/>
      </c>
      <c r="D3636" s="132"/>
      <c r="E3636" s="132"/>
      <c r="F3636" s="55"/>
      <c r="G3636" s="132"/>
      <c r="H3636" s="132"/>
      <c r="I3636" s="132"/>
      <c r="J3636" s="132"/>
      <c r="K3636" s="132"/>
      <c r="L3636" s="133"/>
      <c r="M3636" s="134"/>
      <c r="N3636" s="132"/>
      <c r="O3636" s="132"/>
      <c r="P3636" s="134" t="str">
        <f t="shared" si="790"/>
        <v>nepildyti</v>
      </c>
      <c r="Q3636" s="135" t="str">
        <f t="shared" si="79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798"/>
        <v>0</v>
      </c>
      <c r="BH3636" s="54">
        <f t="shared" si="791"/>
        <v>0</v>
      </c>
      <c r="BI3636" s="54">
        <f t="shared" si="786"/>
        <v>0</v>
      </c>
      <c r="BJ3636" s="54">
        <f t="shared" si="799"/>
        <v>0</v>
      </c>
      <c r="BK3636" s="54">
        <f t="shared" si="787"/>
        <v>0</v>
      </c>
      <c r="BL3636" s="54">
        <f t="shared" si="792"/>
        <v>0</v>
      </c>
      <c r="BM3636" s="54">
        <f t="shared" si="793"/>
        <v>0</v>
      </c>
      <c r="BN3636" s="54" t="str">
        <f t="shared" si="794"/>
        <v>ne</v>
      </c>
      <c r="BO3636" s="54" t="str">
        <f t="shared" si="795"/>
        <v>ne</v>
      </c>
      <c r="BP3636" s="54" t="str">
        <f t="shared" si="795"/>
        <v>ne</v>
      </c>
      <c r="BQ3636" s="54" t="str">
        <f t="shared" si="796"/>
        <v>ne</v>
      </c>
      <c r="BR3636" s="54" t="str">
        <f t="shared" si="797"/>
        <v>ne</v>
      </c>
      <c r="BS3636" s="54" t="str">
        <f t="shared" si="788"/>
        <v>ne</v>
      </c>
    </row>
    <row r="3637" spans="2:71" x14ac:dyDescent="0.2">
      <c r="B3637" s="54" t="e">
        <f>VLOOKUP(E3637,'VPS1'!$J$10:$J$29,1,FALSE)</f>
        <v>#N/A</v>
      </c>
      <c r="C3637" s="131" t="str">
        <f t="shared" si="789"/>
        <v/>
      </c>
      <c r="D3637" s="132"/>
      <c r="E3637" s="132"/>
      <c r="F3637" s="55"/>
      <c r="G3637" s="132"/>
      <c r="H3637" s="132"/>
      <c r="I3637" s="132"/>
      <c r="J3637" s="132"/>
      <c r="K3637" s="132"/>
      <c r="L3637" s="133"/>
      <c r="M3637" s="134"/>
      <c r="N3637" s="132"/>
      <c r="O3637" s="132"/>
      <c r="P3637" s="134" t="str">
        <f t="shared" si="790"/>
        <v>nepildyti</v>
      </c>
      <c r="Q3637" s="135" t="str">
        <f t="shared" si="79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798"/>
        <v>0</v>
      </c>
      <c r="BH3637" s="54">
        <f t="shared" si="791"/>
        <v>0</v>
      </c>
      <c r="BI3637" s="54">
        <f t="shared" si="786"/>
        <v>0</v>
      </c>
      <c r="BJ3637" s="54">
        <f t="shared" si="799"/>
        <v>0</v>
      </c>
      <c r="BK3637" s="54">
        <f t="shared" si="787"/>
        <v>0</v>
      </c>
      <c r="BL3637" s="54">
        <f t="shared" si="792"/>
        <v>0</v>
      </c>
      <c r="BM3637" s="54">
        <f t="shared" si="793"/>
        <v>0</v>
      </c>
      <c r="BN3637" s="54" t="str">
        <f t="shared" si="794"/>
        <v>ne</v>
      </c>
      <c r="BO3637" s="54" t="str">
        <f t="shared" si="795"/>
        <v>ne</v>
      </c>
      <c r="BP3637" s="54" t="str">
        <f t="shared" si="795"/>
        <v>ne</v>
      </c>
      <c r="BQ3637" s="54" t="str">
        <f t="shared" si="796"/>
        <v>ne</v>
      </c>
      <c r="BR3637" s="54" t="str">
        <f t="shared" si="797"/>
        <v>ne</v>
      </c>
      <c r="BS3637" s="54" t="str">
        <f t="shared" si="788"/>
        <v>ne</v>
      </c>
    </row>
    <row r="3638" spans="2:71" x14ac:dyDescent="0.2">
      <c r="B3638" s="54" t="e">
        <f>VLOOKUP(E3638,'VPS1'!$J$10:$J$29,1,FALSE)</f>
        <v>#N/A</v>
      </c>
      <c r="C3638" s="131" t="str">
        <f t="shared" si="789"/>
        <v/>
      </c>
      <c r="D3638" s="132"/>
      <c r="E3638" s="132"/>
      <c r="F3638" s="55"/>
      <c r="G3638" s="132"/>
      <c r="H3638" s="132"/>
      <c r="I3638" s="132"/>
      <c r="J3638" s="132"/>
      <c r="K3638" s="132"/>
      <c r="L3638" s="133"/>
      <c r="M3638" s="134"/>
      <c r="N3638" s="132"/>
      <c r="O3638" s="132"/>
      <c r="P3638" s="134" t="str">
        <f t="shared" si="790"/>
        <v>nepildyti</v>
      </c>
      <c r="Q3638" s="135" t="str">
        <f t="shared" si="79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798"/>
        <v>0</v>
      </c>
      <c r="BH3638" s="54">
        <f t="shared" si="791"/>
        <v>0</v>
      </c>
      <c r="BI3638" s="54">
        <f t="shared" si="786"/>
        <v>0</v>
      </c>
      <c r="BJ3638" s="54">
        <f t="shared" si="799"/>
        <v>0</v>
      </c>
      <c r="BK3638" s="54">
        <f t="shared" si="787"/>
        <v>0</v>
      </c>
      <c r="BL3638" s="54">
        <f t="shared" si="792"/>
        <v>0</v>
      </c>
      <c r="BM3638" s="54">
        <f t="shared" si="793"/>
        <v>0</v>
      </c>
      <c r="BN3638" s="54" t="str">
        <f t="shared" si="794"/>
        <v>ne</v>
      </c>
      <c r="BO3638" s="54" t="str">
        <f t="shared" si="795"/>
        <v>ne</v>
      </c>
      <c r="BP3638" s="54" t="str">
        <f t="shared" si="795"/>
        <v>ne</v>
      </c>
      <c r="BQ3638" s="54" t="str">
        <f t="shared" si="796"/>
        <v>ne</v>
      </c>
      <c r="BR3638" s="54" t="str">
        <f t="shared" si="797"/>
        <v>ne</v>
      </c>
      <c r="BS3638" s="54" t="str">
        <f t="shared" si="788"/>
        <v>ne</v>
      </c>
    </row>
    <row r="3639" spans="2:71" x14ac:dyDescent="0.2">
      <c r="B3639" s="54" t="e">
        <f>VLOOKUP(E3639,'VPS1'!$J$10:$J$29,1,FALSE)</f>
        <v>#N/A</v>
      </c>
      <c r="C3639" s="131" t="str">
        <f t="shared" si="789"/>
        <v/>
      </c>
      <c r="D3639" s="132"/>
      <c r="E3639" s="132"/>
      <c r="F3639" s="55"/>
      <c r="G3639" s="132"/>
      <c r="H3639" s="132"/>
      <c r="I3639" s="132"/>
      <c r="J3639" s="132"/>
      <c r="K3639" s="132"/>
      <c r="L3639" s="133"/>
      <c r="M3639" s="134"/>
      <c r="N3639" s="132"/>
      <c r="O3639" s="132"/>
      <c r="P3639" s="134" t="str">
        <f t="shared" si="790"/>
        <v>nepildyti</v>
      </c>
      <c r="Q3639" s="135" t="str">
        <f t="shared" si="79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798"/>
        <v>0</v>
      </c>
      <c r="BH3639" s="54">
        <f t="shared" si="791"/>
        <v>0</v>
      </c>
      <c r="BI3639" s="54">
        <f t="shared" si="786"/>
        <v>0</v>
      </c>
      <c r="BJ3639" s="54">
        <f t="shared" si="799"/>
        <v>0</v>
      </c>
      <c r="BK3639" s="54">
        <f t="shared" si="787"/>
        <v>0</v>
      </c>
      <c r="BL3639" s="54">
        <f t="shared" si="792"/>
        <v>0</v>
      </c>
      <c r="BM3639" s="54">
        <f t="shared" si="793"/>
        <v>0</v>
      </c>
      <c r="BN3639" s="54" t="str">
        <f t="shared" si="794"/>
        <v>ne</v>
      </c>
      <c r="BO3639" s="54" t="str">
        <f t="shared" si="795"/>
        <v>ne</v>
      </c>
      <c r="BP3639" s="54" t="str">
        <f t="shared" si="795"/>
        <v>ne</v>
      </c>
      <c r="BQ3639" s="54" t="str">
        <f t="shared" si="796"/>
        <v>ne</v>
      </c>
      <c r="BR3639" s="54" t="str">
        <f t="shared" si="797"/>
        <v>ne</v>
      </c>
      <c r="BS3639" s="54" t="str">
        <f t="shared" si="788"/>
        <v>ne</v>
      </c>
    </row>
    <row r="3640" spans="2:71" x14ac:dyDescent="0.2">
      <c r="B3640" s="54" t="e">
        <f>VLOOKUP(E3640,'VPS1'!$J$10:$J$29,1,FALSE)</f>
        <v>#N/A</v>
      </c>
      <c r="C3640" s="131" t="str">
        <f t="shared" si="789"/>
        <v/>
      </c>
      <c r="D3640" s="132"/>
      <c r="E3640" s="132"/>
      <c r="F3640" s="55"/>
      <c r="G3640" s="132"/>
      <c r="H3640" s="132"/>
      <c r="I3640" s="132"/>
      <c r="J3640" s="132"/>
      <c r="K3640" s="132"/>
      <c r="L3640" s="133"/>
      <c r="M3640" s="134"/>
      <c r="N3640" s="132"/>
      <c r="O3640" s="132"/>
      <c r="P3640" s="134" t="str">
        <f t="shared" si="790"/>
        <v>nepildyti</v>
      </c>
      <c r="Q3640" s="135" t="str">
        <f t="shared" si="79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798"/>
        <v>0</v>
      </c>
      <c r="BH3640" s="54">
        <f t="shared" si="791"/>
        <v>0</v>
      </c>
      <c r="BI3640" s="54">
        <f t="shared" si="786"/>
        <v>0</v>
      </c>
      <c r="BJ3640" s="54">
        <f t="shared" si="799"/>
        <v>0</v>
      </c>
      <c r="BK3640" s="54">
        <f t="shared" si="787"/>
        <v>0</v>
      </c>
      <c r="BL3640" s="54">
        <f t="shared" si="792"/>
        <v>0</v>
      </c>
      <c r="BM3640" s="54">
        <f t="shared" si="793"/>
        <v>0</v>
      </c>
      <c r="BN3640" s="54" t="str">
        <f t="shared" si="794"/>
        <v>ne</v>
      </c>
      <c r="BO3640" s="54" t="str">
        <f t="shared" si="795"/>
        <v>ne</v>
      </c>
      <c r="BP3640" s="54" t="str">
        <f t="shared" si="795"/>
        <v>ne</v>
      </c>
      <c r="BQ3640" s="54" t="str">
        <f t="shared" si="796"/>
        <v>ne</v>
      </c>
      <c r="BR3640" s="54" t="str">
        <f t="shared" si="797"/>
        <v>ne</v>
      </c>
      <c r="BS3640" s="54" t="str">
        <f t="shared" si="788"/>
        <v>ne</v>
      </c>
    </row>
    <row r="3641" spans="2:71" x14ac:dyDescent="0.2">
      <c r="B3641" s="54" t="e">
        <f>VLOOKUP(E3641,'VPS1'!$J$10:$J$29,1,FALSE)</f>
        <v>#N/A</v>
      </c>
      <c r="C3641" s="131" t="str">
        <f t="shared" si="789"/>
        <v/>
      </c>
      <c r="D3641" s="132"/>
      <c r="E3641" s="132"/>
      <c r="F3641" s="55"/>
      <c r="G3641" s="132"/>
      <c r="H3641" s="132"/>
      <c r="I3641" s="132"/>
      <c r="J3641" s="132"/>
      <c r="K3641" s="132"/>
      <c r="L3641" s="133"/>
      <c r="M3641" s="134"/>
      <c r="N3641" s="132"/>
      <c r="O3641" s="132"/>
      <c r="P3641" s="134" t="str">
        <f t="shared" si="790"/>
        <v>nepildyti</v>
      </c>
      <c r="Q3641" s="135" t="str">
        <f t="shared" si="79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798"/>
        <v>0</v>
      </c>
      <c r="BH3641" s="54">
        <f t="shared" si="791"/>
        <v>0</v>
      </c>
      <c r="BI3641" s="54">
        <f t="shared" si="786"/>
        <v>0</v>
      </c>
      <c r="BJ3641" s="54">
        <f t="shared" si="799"/>
        <v>0</v>
      </c>
      <c r="BK3641" s="54">
        <f t="shared" si="787"/>
        <v>0</v>
      </c>
      <c r="BL3641" s="54">
        <f t="shared" si="792"/>
        <v>0</v>
      </c>
      <c r="BM3641" s="54">
        <f t="shared" si="793"/>
        <v>0</v>
      </c>
      <c r="BN3641" s="54" t="str">
        <f t="shared" si="794"/>
        <v>ne</v>
      </c>
      <c r="BO3641" s="54" t="str">
        <f t="shared" si="795"/>
        <v>ne</v>
      </c>
      <c r="BP3641" s="54" t="str">
        <f t="shared" si="795"/>
        <v>ne</v>
      </c>
      <c r="BQ3641" s="54" t="str">
        <f t="shared" si="796"/>
        <v>ne</v>
      </c>
      <c r="BR3641" s="54" t="str">
        <f t="shared" si="797"/>
        <v>ne</v>
      </c>
      <c r="BS3641" s="54" t="str">
        <f t="shared" si="788"/>
        <v>ne</v>
      </c>
    </row>
    <row r="3642" spans="2:71" x14ac:dyDescent="0.2">
      <c r="B3642" s="54" t="e">
        <f>VLOOKUP(E3642,'VPS1'!$J$10:$J$29,1,FALSE)</f>
        <v>#N/A</v>
      </c>
      <c r="C3642" s="131" t="str">
        <f t="shared" si="789"/>
        <v/>
      </c>
      <c r="D3642" s="132"/>
      <c r="E3642" s="132"/>
      <c r="F3642" s="55"/>
      <c r="G3642" s="132"/>
      <c r="H3642" s="132"/>
      <c r="I3642" s="132"/>
      <c r="J3642" s="132"/>
      <c r="K3642" s="132"/>
      <c r="L3642" s="133"/>
      <c r="M3642" s="134"/>
      <c r="N3642" s="132"/>
      <c r="O3642" s="132"/>
      <c r="P3642" s="134" t="str">
        <f t="shared" si="790"/>
        <v>nepildyti</v>
      </c>
      <c r="Q3642" s="135" t="str">
        <f t="shared" si="79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798"/>
        <v>0</v>
      </c>
      <c r="BH3642" s="54">
        <f t="shared" si="791"/>
        <v>0</v>
      </c>
      <c r="BI3642" s="54">
        <f t="shared" si="786"/>
        <v>0</v>
      </c>
      <c r="BJ3642" s="54">
        <f t="shared" si="799"/>
        <v>0</v>
      </c>
      <c r="BK3642" s="54">
        <f t="shared" si="787"/>
        <v>0</v>
      </c>
      <c r="BL3642" s="54">
        <f t="shared" si="792"/>
        <v>0</v>
      </c>
      <c r="BM3642" s="54">
        <f t="shared" si="793"/>
        <v>0</v>
      </c>
      <c r="BN3642" s="54" t="str">
        <f t="shared" si="794"/>
        <v>ne</v>
      </c>
      <c r="BO3642" s="54" t="str">
        <f t="shared" si="795"/>
        <v>ne</v>
      </c>
      <c r="BP3642" s="54" t="str">
        <f t="shared" si="795"/>
        <v>ne</v>
      </c>
      <c r="BQ3642" s="54" t="str">
        <f t="shared" si="796"/>
        <v>ne</v>
      </c>
      <c r="BR3642" s="54" t="str">
        <f t="shared" si="797"/>
        <v>ne</v>
      </c>
      <c r="BS3642" s="54" t="str">
        <f t="shared" si="788"/>
        <v>ne</v>
      </c>
    </row>
    <row r="3643" spans="2:71" x14ac:dyDescent="0.2">
      <c r="B3643" s="54" t="e">
        <f>VLOOKUP(E3643,'VPS1'!$J$10:$J$29,1,FALSE)</f>
        <v>#N/A</v>
      </c>
      <c r="C3643" s="131" t="str">
        <f t="shared" si="789"/>
        <v/>
      </c>
      <c r="D3643" s="132"/>
      <c r="E3643" s="132"/>
      <c r="F3643" s="55"/>
      <c r="G3643" s="132"/>
      <c r="H3643" s="132"/>
      <c r="I3643" s="132"/>
      <c r="J3643" s="132"/>
      <c r="K3643" s="132"/>
      <c r="L3643" s="133"/>
      <c r="M3643" s="134"/>
      <c r="N3643" s="132"/>
      <c r="O3643" s="132"/>
      <c r="P3643" s="134" t="str">
        <f t="shared" si="790"/>
        <v>nepildyti</v>
      </c>
      <c r="Q3643" s="135" t="str">
        <f t="shared" si="79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798"/>
        <v>0</v>
      </c>
      <c r="BH3643" s="54">
        <f t="shared" si="791"/>
        <v>0</v>
      </c>
      <c r="BI3643" s="54">
        <f t="shared" si="786"/>
        <v>0</v>
      </c>
      <c r="BJ3643" s="54">
        <f t="shared" si="799"/>
        <v>0</v>
      </c>
      <c r="BK3643" s="54">
        <f t="shared" si="787"/>
        <v>0</v>
      </c>
      <c r="BL3643" s="54">
        <f t="shared" si="792"/>
        <v>0</v>
      </c>
      <c r="BM3643" s="54">
        <f t="shared" si="793"/>
        <v>0</v>
      </c>
      <c r="BN3643" s="54" t="str">
        <f t="shared" si="794"/>
        <v>ne</v>
      </c>
      <c r="BO3643" s="54" t="str">
        <f t="shared" si="795"/>
        <v>ne</v>
      </c>
      <c r="BP3643" s="54" t="str">
        <f t="shared" si="795"/>
        <v>ne</v>
      </c>
      <c r="BQ3643" s="54" t="str">
        <f t="shared" si="796"/>
        <v>ne</v>
      </c>
      <c r="BR3643" s="54" t="str">
        <f t="shared" si="797"/>
        <v>ne</v>
      </c>
      <c r="BS3643" s="54" t="str">
        <f t="shared" si="788"/>
        <v>ne</v>
      </c>
    </row>
    <row r="3644" spans="2:71" x14ac:dyDescent="0.2">
      <c r="B3644" s="54" t="e">
        <f>VLOOKUP(E3644,'VPS1'!$J$10:$J$29,1,FALSE)</f>
        <v>#N/A</v>
      </c>
      <c r="C3644" s="131" t="str">
        <f t="shared" si="789"/>
        <v/>
      </c>
      <c r="D3644" s="132"/>
      <c r="E3644" s="132"/>
      <c r="F3644" s="55"/>
      <c r="G3644" s="132"/>
      <c r="H3644" s="132"/>
      <c r="I3644" s="132"/>
      <c r="J3644" s="132"/>
      <c r="K3644" s="132"/>
      <c r="L3644" s="133"/>
      <c r="M3644" s="134"/>
      <c r="N3644" s="132"/>
      <c r="O3644" s="132"/>
      <c r="P3644" s="134" t="str">
        <f t="shared" si="790"/>
        <v>nepildyti</v>
      </c>
      <c r="Q3644" s="135" t="str">
        <f t="shared" si="79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798"/>
        <v>0</v>
      </c>
      <c r="BH3644" s="54">
        <f t="shared" si="791"/>
        <v>0</v>
      </c>
      <c r="BI3644" s="54">
        <f t="shared" si="786"/>
        <v>0</v>
      </c>
      <c r="BJ3644" s="54">
        <f t="shared" si="799"/>
        <v>0</v>
      </c>
      <c r="BK3644" s="54">
        <f t="shared" si="787"/>
        <v>0</v>
      </c>
      <c r="BL3644" s="54">
        <f t="shared" si="792"/>
        <v>0</v>
      </c>
      <c r="BM3644" s="54">
        <f t="shared" si="793"/>
        <v>0</v>
      </c>
      <c r="BN3644" s="54" t="str">
        <f t="shared" si="794"/>
        <v>ne</v>
      </c>
      <c r="BO3644" s="54" t="str">
        <f t="shared" si="795"/>
        <v>ne</v>
      </c>
      <c r="BP3644" s="54" t="str">
        <f t="shared" si="795"/>
        <v>ne</v>
      </c>
      <c r="BQ3644" s="54" t="str">
        <f t="shared" si="796"/>
        <v>ne</v>
      </c>
      <c r="BR3644" s="54" t="str">
        <f t="shared" si="797"/>
        <v>ne</v>
      </c>
      <c r="BS3644" s="54" t="str">
        <f t="shared" si="788"/>
        <v>ne</v>
      </c>
    </row>
    <row r="3645" spans="2:71" x14ac:dyDescent="0.2">
      <c r="B3645" s="54" t="e">
        <f>VLOOKUP(E3645,'VPS1'!$J$10:$J$29,1,FALSE)</f>
        <v>#N/A</v>
      </c>
      <c r="C3645" s="131" t="str">
        <f t="shared" si="789"/>
        <v/>
      </c>
      <c r="D3645" s="132"/>
      <c r="E3645" s="132"/>
      <c r="F3645" s="55"/>
      <c r="G3645" s="132"/>
      <c r="H3645" s="132"/>
      <c r="I3645" s="132"/>
      <c r="J3645" s="132"/>
      <c r="K3645" s="132"/>
      <c r="L3645" s="133"/>
      <c r="M3645" s="134"/>
      <c r="N3645" s="132"/>
      <c r="O3645" s="132"/>
      <c r="P3645" s="134" t="str">
        <f t="shared" si="790"/>
        <v>nepildyti</v>
      </c>
      <c r="Q3645" s="135" t="str">
        <f t="shared" si="79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798"/>
        <v>0</v>
      </c>
      <c r="BH3645" s="54">
        <f t="shared" si="791"/>
        <v>0</v>
      </c>
      <c r="BI3645" s="54">
        <f t="shared" si="786"/>
        <v>0</v>
      </c>
      <c r="BJ3645" s="54">
        <f t="shared" si="799"/>
        <v>0</v>
      </c>
      <c r="BK3645" s="54">
        <f t="shared" si="787"/>
        <v>0</v>
      </c>
      <c r="BL3645" s="54">
        <f t="shared" si="792"/>
        <v>0</v>
      </c>
      <c r="BM3645" s="54">
        <f t="shared" si="793"/>
        <v>0</v>
      </c>
      <c r="BN3645" s="54" t="str">
        <f t="shared" si="794"/>
        <v>ne</v>
      </c>
      <c r="BO3645" s="54" t="str">
        <f t="shared" si="795"/>
        <v>ne</v>
      </c>
      <c r="BP3645" s="54" t="str">
        <f t="shared" si="795"/>
        <v>ne</v>
      </c>
      <c r="BQ3645" s="54" t="str">
        <f t="shared" si="796"/>
        <v>ne</v>
      </c>
      <c r="BR3645" s="54" t="str">
        <f t="shared" si="797"/>
        <v>ne</v>
      </c>
      <c r="BS3645" s="54" t="str">
        <f t="shared" si="788"/>
        <v>ne</v>
      </c>
    </row>
    <row r="3646" spans="2:71" x14ac:dyDescent="0.2">
      <c r="B3646" s="54" t="e">
        <f>VLOOKUP(E3646,'VPS1'!$J$10:$J$29,1,FALSE)</f>
        <v>#N/A</v>
      </c>
      <c r="C3646" s="131" t="str">
        <f t="shared" si="789"/>
        <v/>
      </c>
      <c r="D3646" s="132"/>
      <c r="E3646" s="132"/>
      <c r="F3646" s="55"/>
      <c r="G3646" s="132"/>
      <c r="H3646" s="132"/>
      <c r="I3646" s="132"/>
      <c r="J3646" s="132"/>
      <c r="K3646" s="132"/>
      <c r="L3646" s="133"/>
      <c r="M3646" s="134"/>
      <c r="N3646" s="132"/>
      <c r="O3646" s="132"/>
      <c r="P3646" s="134" t="str">
        <f t="shared" si="790"/>
        <v>nepildyti</v>
      </c>
      <c r="Q3646" s="135" t="str">
        <f t="shared" si="79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798"/>
        <v>0</v>
      </c>
      <c r="BH3646" s="54">
        <f t="shared" si="791"/>
        <v>0</v>
      </c>
      <c r="BI3646" s="54">
        <f t="shared" si="786"/>
        <v>0</v>
      </c>
      <c r="BJ3646" s="54">
        <f t="shared" si="799"/>
        <v>0</v>
      </c>
      <c r="BK3646" s="54">
        <f t="shared" si="787"/>
        <v>0</v>
      </c>
      <c r="BL3646" s="54">
        <f t="shared" si="792"/>
        <v>0</v>
      </c>
      <c r="BM3646" s="54">
        <f t="shared" si="793"/>
        <v>0</v>
      </c>
      <c r="BN3646" s="54" t="str">
        <f t="shared" si="794"/>
        <v>ne</v>
      </c>
      <c r="BO3646" s="54" t="str">
        <f t="shared" si="795"/>
        <v>ne</v>
      </c>
      <c r="BP3646" s="54" t="str">
        <f t="shared" si="795"/>
        <v>ne</v>
      </c>
      <c r="BQ3646" s="54" t="str">
        <f t="shared" si="796"/>
        <v>ne</v>
      </c>
      <c r="BR3646" s="54" t="str">
        <f t="shared" si="797"/>
        <v>ne</v>
      </c>
      <c r="BS3646" s="54" t="str">
        <f t="shared" si="788"/>
        <v>ne</v>
      </c>
    </row>
    <row r="3647" spans="2:71" x14ac:dyDescent="0.2">
      <c r="B3647" s="54" t="e">
        <f>VLOOKUP(E3647,'VPS1'!$J$10:$J$29,1,FALSE)</f>
        <v>#N/A</v>
      </c>
      <c r="C3647" s="131" t="str">
        <f t="shared" si="789"/>
        <v/>
      </c>
      <c r="D3647" s="132"/>
      <c r="E3647" s="132"/>
      <c r="F3647" s="55"/>
      <c r="G3647" s="132"/>
      <c r="H3647" s="132"/>
      <c r="I3647" s="132"/>
      <c r="J3647" s="132"/>
      <c r="K3647" s="132"/>
      <c r="L3647" s="133"/>
      <c r="M3647" s="134"/>
      <c r="N3647" s="132"/>
      <c r="O3647" s="132"/>
      <c r="P3647" s="134" t="str">
        <f t="shared" si="790"/>
        <v>nepildyti</v>
      </c>
      <c r="Q3647" s="135" t="str">
        <f t="shared" si="79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798"/>
        <v>0</v>
      </c>
      <c r="BH3647" s="54">
        <f t="shared" si="791"/>
        <v>0</v>
      </c>
      <c r="BI3647" s="54">
        <f t="shared" si="786"/>
        <v>0</v>
      </c>
      <c r="BJ3647" s="54">
        <f t="shared" si="799"/>
        <v>0</v>
      </c>
      <c r="BK3647" s="54">
        <f t="shared" si="787"/>
        <v>0</v>
      </c>
      <c r="BL3647" s="54">
        <f t="shared" si="792"/>
        <v>0</v>
      </c>
      <c r="BM3647" s="54">
        <f t="shared" si="793"/>
        <v>0</v>
      </c>
      <c r="BN3647" s="54" t="str">
        <f t="shared" si="794"/>
        <v>ne</v>
      </c>
      <c r="BO3647" s="54" t="str">
        <f t="shared" si="795"/>
        <v>ne</v>
      </c>
      <c r="BP3647" s="54" t="str">
        <f t="shared" si="795"/>
        <v>ne</v>
      </c>
      <c r="BQ3647" s="54" t="str">
        <f t="shared" si="796"/>
        <v>ne</v>
      </c>
      <c r="BR3647" s="54" t="str">
        <f t="shared" si="797"/>
        <v>ne</v>
      </c>
      <c r="BS3647" s="54" t="str">
        <f t="shared" si="788"/>
        <v>ne</v>
      </c>
    </row>
    <row r="3648" spans="2:71" x14ac:dyDescent="0.2">
      <c r="B3648" s="54" t="e">
        <f>VLOOKUP(E3648,'VPS1'!$J$10:$J$29,1,FALSE)</f>
        <v>#N/A</v>
      </c>
      <c r="C3648" s="131" t="str">
        <f t="shared" si="789"/>
        <v/>
      </c>
      <c r="D3648" s="132"/>
      <c r="E3648" s="132"/>
      <c r="F3648" s="55"/>
      <c r="G3648" s="132"/>
      <c r="H3648" s="132"/>
      <c r="I3648" s="132"/>
      <c r="J3648" s="132"/>
      <c r="K3648" s="132"/>
      <c r="L3648" s="133"/>
      <c r="M3648" s="134"/>
      <c r="N3648" s="132"/>
      <c r="O3648" s="132"/>
      <c r="P3648" s="134" t="str">
        <f t="shared" si="790"/>
        <v>nepildyti</v>
      </c>
      <c r="Q3648" s="135" t="str">
        <f t="shared" si="79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798"/>
        <v>0</v>
      </c>
      <c r="BH3648" s="54">
        <f t="shared" si="791"/>
        <v>0</v>
      </c>
      <c r="BI3648" s="54">
        <f t="shared" si="786"/>
        <v>0</v>
      </c>
      <c r="BJ3648" s="54">
        <f t="shared" si="799"/>
        <v>0</v>
      </c>
      <c r="BK3648" s="54">
        <f t="shared" si="787"/>
        <v>0</v>
      </c>
      <c r="BL3648" s="54">
        <f t="shared" si="792"/>
        <v>0</v>
      </c>
      <c r="BM3648" s="54">
        <f t="shared" si="793"/>
        <v>0</v>
      </c>
      <c r="BN3648" s="54" t="str">
        <f t="shared" si="794"/>
        <v>ne</v>
      </c>
      <c r="BO3648" s="54" t="str">
        <f t="shared" si="795"/>
        <v>ne</v>
      </c>
      <c r="BP3648" s="54" t="str">
        <f t="shared" si="795"/>
        <v>ne</v>
      </c>
      <c r="BQ3648" s="54" t="str">
        <f t="shared" si="796"/>
        <v>ne</v>
      </c>
      <c r="BR3648" s="54" t="str">
        <f t="shared" si="797"/>
        <v>ne</v>
      </c>
      <c r="BS3648" s="54" t="str">
        <f t="shared" si="788"/>
        <v>ne</v>
      </c>
    </row>
    <row r="3649" spans="2:71" x14ac:dyDescent="0.2">
      <c r="B3649" s="54" t="e">
        <f>VLOOKUP(E3649,'VPS1'!$J$10:$J$29,1,FALSE)</f>
        <v>#N/A</v>
      </c>
      <c r="C3649" s="131" t="str">
        <f t="shared" si="789"/>
        <v/>
      </c>
      <c r="D3649" s="132"/>
      <c r="E3649" s="132"/>
      <c r="F3649" s="55"/>
      <c r="G3649" s="132"/>
      <c r="H3649" s="132"/>
      <c r="I3649" s="132"/>
      <c r="J3649" s="132"/>
      <c r="K3649" s="132"/>
      <c r="L3649" s="133"/>
      <c r="M3649" s="134"/>
      <c r="N3649" s="132"/>
      <c r="O3649" s="132"/>
      <c r="P3649" s="134" t="str">
        <f t="shared" si="790"/>
        <v>nepildyti</v>
      </c>
      <c r="Q3649" s="135" t="str">
        <f t="shared" si="79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798"/>
        <v>0</v>
      </c>
      <c r="BH3649" s="54">
        <f t="shared" si="791"/>
        <v>0</v>
      </c>
      <c r="BI3649" s="54">
        <f t="shared" si="786"/>
        <v>0</v>
      </c>
      <c r="BJ3649" s="54">
        <f t="shared" si="799"/>
        <v>0</v>
      </c>
      <c r="BK3649" s="54">
        <f t="shared" si="787"/>
        <v>0</v>
      </c>
      <c r="BL3649" s="54">
        <f t="shared" si="792"/>
        <v>0</v>
      </c>
      <c r="BM3649" s="54">
        <f t="shared" si="793"/>
        <v>0</v>
      </c>
      <c r="BN3649" s="54" t="str">
        <f t="shared" si="794"/>
        <v>ne</v>
      </c>
      <c r="BO3649" s="54" t="str">
        <f t="shared" si="795"/>
        <v>ne</v>
      </c>
      <c r="BP3649" s="54" t="str">
        <f t="shared" si="795"/>
        <v>ne</v>
      </c>
      <c r="BQ3649" s="54" t="str">
        <f t="shared" si="796"/>
        <v>ne</v>
      </c>
      <c r="BR3649" s="54" t="str">
        <f t="shared" si="797"/>
        <v>ne</v>
      </c>
      <c r="BS3649" s="54" t="str">
        <f t="shared" si="788"/>
        <v>ne</v>
      </c>
    </row>
    <row r="3650" spans="2:71" x14ac:dyDescent="0.2">
      <c r="B3650" s="54" t="e">
        <f>VLOOKUP(E3650,'VPS1'!$J$10:$J$29,1,FALSE)</f>
        <v>#N/A</v>
      </c>
      <c r="C3650" s="131" t="str">
        <f t="shared" si="789"/>
        <v/>
      </c>
      <c r="D3650" s="132"/>
      <c r="E3650" s="132"/>
      <c r="F3650" s="55"/>
      <c r="G3650" s="132"/>
      <c r="H3650" s="132"/>
      <c r="I3650" s="132"/>
      <c r="J3650" s="132"/>
      <c r="K3650" s="132"/>
      <c r="L3650" s="133"/>
      <c r="M3650" s="134"/>
      <c r="N3650" s="132"/>
      <c r="O3650" s="132"/>
      <c r="P3650" s="134" t="str">
        <f t="shared" si="790"/>
        <v>nepildyti</v>
      </c>
      <c r="Q3650" s="135" t="str">
        <f t="shared" si="79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798"/>
        <v>0</v>
      </c>
      <c r="BH3650" s="54">
        <f t="shared" si="791"/>
        <v>0</v>
      </c>
      <c r="BI3650" s="54">
        <f t="shared" si="786"/>
        <v>0</v>
      </c>
      <c r="BJ3650" s="54">
        <f t="shared" si="799"/>
        <v>0</v>
      </c>
      <c r="BK3650" s="54">
        <f t="shared" si="787"/>
        <v>0</v>
      </c>
      <c r="BL3650" s="54">
        <f t="shared" si="792"/>
        <v>0</v>
      </c>
      <c r="BM3650" s="54">
        <f t="shared" si="793"/>
        <v>0</v>
      </c>
      <c r="BN3650" s="54" t="str">
        <f t="shared" si="794"/>
        <v>ne</v>
      </c>
      <c r="BO3650" s="54" t="str">
        <f t="shared" si="795"/>
        <v>ne</v>
      </c>
      <c r="BP3650" s="54" t="str">
        <f t="shared" si="795"/>
        <v>ne</v>
      </c>
      <c r="BQ3650" s="54" t="str">
        <f t="shared" si="796"/>
        <v>ne</v>
      </c>
      <c r="BR3650" s="54" t="str">
        <f t="shared" si="797"/>
        <v>ne</v>
      </c>
      <c r="BS3650" s="54" t="str">
        <f t="shared" si="788"/>
        <v>ne</v>
      </c>
    </row>
    <row r="3651" spans="2:71" x14ac:dyDescent="0.2">
      <c r="B3651" s="54" t="e">
        <f>VLOOKUP(E3651,'VPS1'!$J$10:$J$29,1,FALSE)</f>
        <v>#N/A</v>
      </c>
      <c r="C3651" s="131" t="str">
        <f t="shared" si="789"/>
        <v/>
      </c>
      <c r="D3651" s="132"/>
      <c r="E3651" s="132"/>
      <c r="F3651" s="55"/>
      <c r="G3651" s="132"/>
      <c r="H3651" s="132"/>
      <c r="I3651" s="132"/>
      <c r="J3651" s="132"/>
      <c r="K3651" s="132"/>
      <c r="L3651" s="133"/>
      <c r="M3651" s="134"/>
      <c r="N3651" s="132"/>
      <c r="O3651" s="132"/>
      <c r="P3651" s="134" t="str">
        <f t="shared" si="790"/>
        <v>nepildyti</v>
      </c>
      <c r="Q3651" s="135" t="str">
        <f t="shared" si="79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798"/>
        <v>0</v>
      </c>
      <c r="BH3651" s="54">
        <f t="shared" si="791"/>
        <v>0</v>
      </c>
      <c r="BI3651" s="54">
        <f t="shared" si="786"/>
        <v>0</v>
      </c>
      <c r="BJ3651" s="54">
        <f t="shared" si="799"/>
        <v>0</v>
      </c>
      <c r="BK3651" s="54">
        <f t="shared" si="787"/>
        <v>0</v>
      </c>
      <c r="BL3651" s="54">
        <f t="shared" si="792"/>
        <v>0</v>
      </c>
      <c r="BM3651" s="54">
        <f t="shared" si="793"/>
        <v>0</v>
      </c>
      <c r="BN3651" s="54" t="str">
        <f t="shared" si="794"/>
        <v>ne</v>
      </c>
      <c r="BO3651" s="54" t="str">
        <f t="shared" si="795"/>
        <v>ne</v>
      </c>
      <c r="BP3651" s="54" t="str">
        <f t="shared" si="795"/>
        <v>ne</v>
      </c>
      <c r="BQ3651" s="54" t="str">
        <f t="shared" si="796"/>
        <v>ne</v>
      </c>
      <c r="BR3651" s="54" t="str">
        <f t="shared" si="797"/>
        <v>ne</v>
      </c>
      <c r="BS3651" s="54" t="str">
        <f t="shared" si="788"/>
        <v>ne</v>
      </c>
    </row>
    <row r="3652" spans="2:71" x14ac:dyDescent="0.2">
      <c r="B3652" s="54" t="e">
        <f>VLOOKUP(E3652,'VPS1'!$J$10:$J$29,1,FALSE)</f>
        <v>#N/A</v>
      </c>
      <c r="C3652" s="131" t="str">
        <f t="shared" si="789"/>
        <v/>
      </c>
      <c r="D3652" s="132"/>
      <c r="E3652" s="132"/>
      <c r="F3652" s="55"/>
      <c r="G3652" s="132"/>
      <c r="H3652" s="132"/>
      <c r="I3652" s="132"/>
      <c r="J3652" s="132"/>
      <c r="K3652" s="132"/>
      <c r="L3652" s="133"/>
      <c r="M3652" s="134"/>
      <c r="N3652" s="132"/>
      <c r="O3652" s="132"/>
      <c r="P3652" s="134" t="str">
        <f t="shared" si="790"/>
        <v>nepildyti</v>
      </c>
      <c r="Q3652" s="135" t="str">
        <f t="shared" si="79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798"/>
        <v>0</v>
      </c>
      <c r="BH3652" s="54">
        <f t="shared" si="791"/>
        <v>0</v>
      </c>
      <c r="BI3652" s="54">
        <f t="shared" si="786"/>
        <v>0</v>
      </c>
      <c r="BJ3652" s="54">
        <f t="shared" si="799"/>
        <v>0</v>
      </c>
      <c r="BK3652" s="54">
        <f t="shared" si="787"/>
        <v>0</v>
      </c>
      <c r="BL3652" s="54">
        <f t="shared" si="792"/>
        <v>0</v>
      </c>
      <c r="BM3652" s="54">
        <f t="shared" si="793"/>
        <v>0</v>
      </c>
      <c r="BN3652" s="54" t="str">
        <f t="shared" si="794"/>
        <v>ne</v>
      </c>
      <c r="BO3652" s="54" t="str">
        <f t="shared" si="795"/>
        <v>ne</v>
      </c>
      <c r="BP3652" s="54" t="str">
        <f t="shared" si="795"/>
        <v>ne</v>
      </c>
      <c r="BQ3652" s="54" t="str">
        <f t="shared" si="796"/>
        <v>ne</v>
      </c>
      <c r="BR3652" s="54" t="str">
        <f t="shared" si="797"/>
        <v>ne</v>
      </c>
      <c r="BS3652" s="54" t="str">
        <f t="shared" si="788"/>
        <v>ne</v>
      </c>
    </row>
    <row r="3653" spans="2:71" x14ac:dyDescent="0.2">
      <c r="B3653" s="54" t="e">
        <f>VLOOKUP(E3653,'VPS1'!$J$10:$J$29,1,FALSE)</f>
        <v>#N/A</v>
      </c>
      <c r="C3653" s="131" t="str">
        <f t="shared" si="789"/>
        <v/>
      </c>
      <c r="D3653" s="132"/>
      <c r="E3653" s="132"/>
      <c r="F3653" s="55"/>
      <c r="G3653" s="132"/>
      <c r="H3653" s="132"/>
      <c r="I3653" s="132"/>
      <c r="J3653" s="132"/>
      <c r="K3653" s="132"/>
      <c r="L3653" s="133"/>
      <c r="M3653" s="134"/>
      <c r="N3653" s="132"/>
      <c r="O3653" s="132"/>
      <c r="P3653" s="134" t="str">
        <f t="shared" si="790"/>
        <v>nepildyti</v>
      </c>
      <c r="Q3653" s="135" t="str">
        <f t="shared" si="79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798"/>
        <v>0</v>
      </c>
      <c r="BH3653" s="54">
        <f t="shared" si="791"/>
        <v>0</v>
      </c>
      <c r="BI3653" s="54">
        <f t="shared" si="786"/>
        <v>0</v>
      </c>
      <c r="BJ3653" s="54">
        <f t="shared" si="799"/>
        <v>0</v>
      </c>
      <c r="BK3653" s="54">
        <f t="shared" si="787"/>
        <v>0</v>
      </c>
      <c r="BL3653" s="54">
        <f t="shared" si="792"/>
        <v>0</v>
      </c>
      <c r="BM3653" s="54">
        <f t="shared" si="793"/>
        <v>0</v>
      </c>
      <c r="BN3653" s="54" t="str">
        <f t="shared" si="794"/>
        <v>ne</v>
      </c>
      <c r="BO3653" s="54" t="str">
        <f t="shared" si="795"/>
        <v>ne</v>
      </c>
      <c r="BP3653" s="54" t="str">
        <f t="shared" si="795"/>
        <v>ne</v>
      </c>
      <c r="BQ3653" s="54" t="str">
        <f t="shared" si="796"/>
        <v>ne</v>
      </c>
      <c r="BR3653" s="54" t="str">
        <f t="shared" si="797"/>
        <v>ne</v>
      </c>
      <c r="BS3653" s="54" t="str">
        <f t="shared" si="788"/>
        <v>ne</v>
      </c>
    </row>
    <row r="3654" spans="2:71" x14ac:dyDescent="0.2">
      <c r="B3654" s="54" t="e">
        <f>VLOOKUP(E3654,'VPS1'!$J$10:$J$29,1,FALSE)</f>
        <v>#N/A</v>
      </c>
      <c r="C3654" s="131" t="str">
        <f t="shared" si="789"/>
        <v/>
      </c>
      <c r="D3654" s="132"/>
      <c r="E3654" s="132"/>
      <c r="F3654" s="55"/>
      <c r="G3654" s="132"/>
      <c r="H3654" s="132"/>
      <c r="I3654" s="132"/>
      <c r="J3654" s="132"/>
      <c r="K3654" s="132"/>
      <c r="L3654" s="133"/>
      <c r="M3654" s="134"/>
      <c r="N3654" s="132"/>
      <c r="O3654" s="132"/>
      <c r="P3654" s="134" t="str">
        <f t="shared" si="790"/>
        <v>nepildyti</v>
      </c>
      <c r="Q3654" s="135" t="str">
        <f t="shared" si="79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798"/>
        <v>0</v>
      </c>
      <c r="BH3654" s="54">
        <f t="shared" si="791"/>
        <v>0</v>
      </c>
      <c r="BI3654" s="54">
        <f t="shared" si="786"/>
        <v>0</v>
      </c>
      <c r="BJ3654" s="54">
        <f t="shared" si="799"/>
        <v>0</v>
      </c>
      <c r="BK3654" s="54">
        <f t="shared" si="787"/>
        <v>0</v>
      </c>
      <c r="BL3654" s="54">
        <f t="shared" si="792"/>
        <v>0</v>
      </c>
      <c r="BM3654" s="54">
        <f t="shared" si="793"/>
        <v>0</v>
      </c>
      <c r="BN3654" s="54" t="str">
        <f t="shared" si="794"/>
        <v>ne</v>
      </c>
      <c r="BO3654" s="54" t="str">
        <f t="shared" si="795"/>
        <v>ne</v>
      </c>
      <c r="BP3654" s="54" t="str">
        <f t="shared" si="795"/>
        <v>ne</v>
      </c>
      <c r="BQ3654" s="54" t="str">
        <f t="shared" si="796"/>
        <v>ne</v>
      </c>
      <c r="BR3654" s="54" t="str">
        <f t="shared" si="797"/>
        <v>ne</v>
      </c>
      <c r="BS3654" s="54" t="str">
        <f t="shared" si="788"/>
        <v>ne</v>
      </c>
    </row>
    <row r="3655" spans="2:71" x14ac:dyDescent="0.2">
      <c r="B3655" s="54" t="e">
        <f>VLOOKUP(E3655,'VPS1'!$J$10:$J$29,1,FALSE)</f>
        <v>#N/A</v>
      </c>
      <c r="C3655" s="131" t="str">
        <f t="shared" si="789"/>
        <v/>
      </c>
      <c r="D3655" s="132"/>
      <c r="E3655" s="132"/>
      <c r="F3655" s="55"/>
      <c r="G3655" s="132"/>
      <c r="H3655" s="132"/>
      <c r="I3655" s="132"/>
      <c r="J3655" s="132"/>
      <c r="K3655" s="132"/>
      <c r="L3655" s="133"/>
      <c r="M3655" s="134"/>
      <c r="N3655" s="132"/>
      <c r="O3655" s="132"/>
      <c r="P3655" s="134" t="str">
        <f t="shared" si="790"/>
        <v>nepildyti</v>
      </c>
      <c r="Q3655" s="135" t="str">
        <f t="shared" si="790"/>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798"/>
        <v>0</v>
      </c>
      <c r="BH3655" s="54">
        <f t="shared" si="791"/>
        <v>0</v>
      </c>
      <c r="BI3655" s="54">
        <f t="shared" si="786"/>
        <v>0</v>
      </c>
      <c r="BJ3655" s="54">
        <f t="shared" si="799"/>
        <v>0</v>
      </c>
      <c r="BK3655" s="54">
        <f t="shared" si="787"/>
        <v>0</v>
      </c>
      <c r="BL3655" s="54">
        <f t="shared" si="792"/>
        <v>0</v>
      </c>
      <c r="BM3655" s="54">
        <f t="shared" si="793"/>
        <v>0</v>
      </c>
      <c r="BN3655" s="54" t="str">
        <f t="shared" si="794"/>
        <v>ne</v>
      </c>
      <c r="BO3655" s="54" t="str">
        <f t="shared" si="795"/>
        <v>ne</v>
      </c>
      <c r="BP3655" s="54" t="str">
        <f t="shared" si="795"/>
        <v>ne</v>
      </c>
      <c r="BQ3655" s="54" t="str">
        <f t="shared" si="796"/>
        <v>ne</v>
      </c>
      <c r="BR3655" s="54" t="str">
        <f t="shared" si="797"/>
        <v>ne</v>
      </c>
      <c r="BS3655" s="54" t="str">
        <f t="shared" si="788"/>
        <v>ne</v>
      </c>
    </row>
    <row r="3656" spans="2:71" x14ac:dyDescent="0.2">
      <c r="B3656" s="54" t="e">
        <f>VLOOKUP(E3656,'VPS1'!$J$10:$J$29,1,FALSE)</f>
        <v>#N/A</v>
      </c>
      <c r="C3656" s="131" t="str">
        <f t="shared" si="789"/>
        <v/>
      </c>
      <c r="D3656" s="132"/>
      <c r="E3656" s="132"/>
      <c r="F3656" s="55"/>
      <c r="G3656" s="132"/>
      <c r="H3656" s="132"/>
      <c r="I3656" s="132"/>
      <c r="J3656" s="132"/>
      <c r="K3656" s="132"/>
      <c r="L3656" s="133"/>
      <c r="M3656" s="134"/>
      <c r="N3656" s="132"/>
      <c r="O3656" s="132"/>
      <c r="P3656" s="134" t="str">
        <f t="shared" si="790"/>
        <v>nepildyti</v>
      </c>
      <c r="Q3656" s="135" t="str">
        <f t="shared" si="790"/>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798"/>
        <v>0</v>
      </c>
      <c r="BH3656" s="54">
        <f t="shared" si="791"/>
        <v>0</v>
      </c>
      <c r="BI3656" s="54">
        <f t="shared" si="786"/>
        <v>0</v>
      </c>
      <c r="BJ3656" s="54">
        <f t="shared" si="799"/>
        <v>0</v>
      </c>
      <c r="BK3656" s="54">
        <f t="shared" si="787"/>
        <v>0</v>
      </c>
      <c r="BL3656" s="54">
        <f t="shared" si="792"/>
        <v>0</v>
      </c>
      <c r="BM3656" s="54">
        <f t="shared" si="793"/>
        <v>0</v>
      </c>
      <c r="BN3656" s="54" t="str">
        <f t="shared" si="794"/>
        <v>ne</v>
      </c>
      <c r="BO3656" s="54" t="str">
        <f t="shared" si="795"/>
        <v>ne</v>
      </c>
      <c r="BP3656" s="54" t="str">
        <f t="shared" si="795"/>
        <v>ne</v>
      </c>
      <c r="BQ3656" s="54" t="str">
        <f t="shared" si="796"/>
        <v>ne</v>
      </c>
      <c r="BR3656" s="54" t="str">
        <f t="shared" si="797"/>
        <v>ne</v>
      </c>
      <c r="BS3656" s="54" t="str">
        <f t="shared" si="788"/>
        <v>ne</v>
      </c>
    </row>
    <row r="3657" spans="2:71" x14ac:dyDescent="0.2">
      <c r="B3657" s="54" t="e">
        <f>VLOOKUP(E3657,'VPS1'!$J$10:$J$29,1,FALSE)</f>
        <v>#N/A</v>
      </c>
      <c r="C3657" s="131" t="str">
        <f t="shared" si="789"/>
        <v/>
      </c>
      <c r="D3657" s="132"/>
      <c r="E3657" s="132"/>
      <c r="F3657" s="55"/>
      <c r="G3657" s="132"/>
      <c r="H3657" s="132"/>
      <c r="I3657" s="132"/>
      <c r="J3657" s="132"/>
      <c r="K3657" s="132"/>
      <c r="L3657" s="133"/>
      <c r="M3657" s="134"/>
      <c r="N3657" s="132"/>
      <c r="O3657" s="132"/>
      <c r="P3657" s="134" t="str">
        <f t="shared" si="790"/>
        <v>nepildyti</v>
      </c>
      <c r="Q3657" s="135" t="str">
        <f t="shared" si="790"/>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798"/>
        <v>0</v>
      </c>
      <c r="BH3657" s="54">
        <f t="shared" si="791"/>
        <v>0</v>
      </c>
      <c r="BI3657" s="54">
        <f t="shared" si="786"/>
        <v>0</v>
      </c>
      <c r="BJ3657" s="54">
        <f t="shared" si="799"/>
        <v>0</v>
      </c>
      <c r="BK3657" s="54">
        <f t="shared" si="787"/>
        <v>0</v>
      </c>
      <c r="BL3657" s="54">
        <f t="shared" si="792"/>
        <v>0</v>
      </c>
      <c r="BM3657" s="54">
        <f t="shared" si="793"/>
        <v>0</v>
      </c>
      <c r="BN3657" s="54" t="str">
        <f t="shared" si="794"/>
        <v>ne</v>
      </c>
      <c r="BO3657" s="54" t="str">
        <f t="shared" si="795"/>
        <v>ne</v>
      </c>
      <c r="BP3657" s="54" t="str">
        <f t="shared" si="795"/>
        <v>ne</v>
      </c>
      <c r="BQ3657" s="54" t="str">
        <f t="shared" si="796"/>
        <v>ne</v>
      </c>
      <c r="BR3657" s="54" t="str">
        <f t="shared" si="797"/>
        <v>ne</v>
      </c>
      <c r="BS3657" s="54" t="str">
        <f t="shared" si="788"/>
        <v>ne</v>
      </c>
    </row>
    <row r="3658" spans="2:71" x14ac:dyDescent="0.2">
      <c r="B3658" s="54" t="e">
        <f>VLOOKUP(E3658,'VPS1'!$J$10:$J$29,1,FALSE)</f>
        <v>#N/A</v>
      </c>
      <c r="C3658" s="131" t="str">
        <f t="shared" si="789"/>
        <v/>
      </c>
      <c r="D3658" s="132"/>
      <c r="E3658" s="132"/>
      <c r="F3658" s="55"/>
      <c r="G3658" s="132"/>
      <c r="H3658" s="132"/>
      <c r="I3658" s="132"/>
      <c r="J3658" s="132"/>
      <c r="K3658" s="132"/>
      <c r="L3658" s="133"/>
      <c r="M3658" s="134"/>
      <c r="N3658" s="132"/>
      <c r="O3658" s="132"/>
      <c r="P3658" s="134" t="str">
        <f t="shared" si="790"/>
        <v>nepildyti</v>
      </c>
      <c r="Q3658" s="135" t="str">
        <f t="shared" si="790"/>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798"/>
        <v>0</v>
      </c>
      <c r="BH3658" s="54">
        <f t="shared" si="791"/>
        <v>0</v>
      </c>
      <c r="BI3658" s="54">
        <f t="shared" ref="BI3658:BI3721" si="800">IF($AH3658&gt;0,YEAR($AH3658),)</f>
        <v>0</v>
      </c>
      <c r="BJ3658" s="54">
        <f t="shared" si="799"/>
        <v>0</v>
      </c>
      <c r="BK3658" s="54">
        <f t="shared" ref="BK3658:BK3721" si="801">IF($AJ3658&gt;0,YEAR($AJ3658),)</f>
        <v>0</v>
      </c>
      <c r="BL3658" s="54">
        <f t="shared" si="792"/>
        <v>0</v>
      </c>
      <c r="BM3658" s="54">
        <f t="shared" si="793"/>
        <v>0</v>
      </c>
      <c r="BN3658" s="54" t="str">
        <f t="shared" si="794"/>
        <v>ne</v>
      </c>
      <c r="BO3658" s="54" t="str">
        <f t="shared" si="795"/>
        <v>ne</v>
      </c>
      <c r="BP3658" s="54" t="str">
        <f t="shared" si="795"/>
        <v>ne</v>
      </c>
      <c r="BQ3658" s="54" t="str">
        <f t="shared" si="796"/>
        <v>ne</v>
      </c>
      <c r="BR3658" s="54" t="str">
        <f t="shared" si="797"/>
        <v>ne</v>
      </c>
      <c r="BS3658" s="54" t="str">
        <f t="shared" ref="BS3658:BS3721" si="802">IF(BK3658&gt;0,"taip","ne")</f>
        <v>ne</v>
      </c>
    </row>
    <row r="3659" spans="2:71" x14ac:dyDescent="0.2">
      <c r="B3659" s="54" t="e">
        <f>VLOOKUP(E3659,'VPS1'!$J$10:$J$29,1,FALSE)</f>
        <v>#N/A</v>
      </c>
      <c r="C3659" s="131" t="str">
        <f t="shared" ref="C3659:C3722" si="803">LEFT(E3659,4)</f>
        <v/>
      </c>
      <c r="D3659" s="132"/>
      <c r="E3659" s="132"/>
      <c r="F3659" s="55"/>
      <c r="G3659" s="132"/>
      <c r="H3659" s="132"/>
      <c r="I3659" s="132"/>
      <c r="J3659" s="132"/>
      <c r="K3659" s="132"/>
      <c r="L3659" s="133"/>
      <c r="M3659" s="134"/>
      <c r="N3659" s="132"/>
      <c r="O3659" s="132"/>
      <c r="P3659" s="134" t="str">
        <f t="shared" ref="P3659:Q3722" si="804">IF($N3659="fizinis asmuo","užpildykite","nepildyti")</f>
        <v>nepildyti</v>
      </c>
      <c r="Q3659" s="135" t="str">
        <f t="shared" si="804"/>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798"/>
        <v>0</v>
      </c>
      <c r="BH3659" s="54">
        <f t="shared" ref="BH3659:BH3722" si="805">IF($AF3659&gt;0,YEAR($AF3659),)</f>
        <v>0</v>
      </c>
      <c r="BI3659" s="54">
        <f t="shared" si="800"/>
        <v>0</v>
      </c>
      <c r="BJ3659" s="54">
        <f t="shared" si="799"/>
        <v>0</v>
      </c>
      <c r="BK3659" s="54">
        <f t="shared" si="801"/>
        <v>0</v>
      </c>
      <c r="BL3659" s="54">
        <f t="shared" ref="BL3659:BL3722" si="806">IF($AK3659&gt;0,$AK3659,)</f>
        <v>0</v>
      </c>
      <c r="BM3659" s="54">
        <f t="shared" ref="BM3659:BM3722" si="807">IF($AL3659&gt;0,$AL3659,)</f>
        <v>0</v>
      </c>
      <c r="BN3659" s="54" t="str">
        <f t="shared" ref="BN3659:BN3722" si="808">IF(BH3659&gt;0,"taip","ne")</f>
        <v>ne</v>
      </c>
      <c r="BO3659" s="54" t="str">
        <f t="shared" ref="BO3659:BP3722" si="809">IF(BI3659&gt;0,"taip","ne")</f>
        <v>ne</v>
      </c>
      <c r="BP3659" s="54" t="str">
        <f t="shared" si="809"/>
        <v>ne</v>
      </c>
      <c r="BQ3659" s="54" t="str">
        <f t="shared" ref="BQ3659:BQ3722" si="810">IF(BL3659&gt;0,"taip","ne")</f>
        <v>ne</v>
      </c>
      <c r="BR3659" s="54" t="str">
        <f t="shared" ref="BR3659:BR3722" si="811">IF(BM3659&gt;0,"taip","ne")</f>
        <v>ne</v>
      </c>
      <c r="BS3659" s="54" t="str">
        <f t="shared" si="802"/>
        <v>ne</v>
      </c>
    </row>
    <row r="3660" spans="2:71" x14ac:dyDescent="0.2">
      <c r="B3660" s="54" t="e">
        <f>VLOOKUP(E3660,'VPS1'!$J$10:$J$29,1,FALSE)</f>
        <v>#N/A</v>
      </c>
      <c r="C3660" s="131" t="str">
        <f t="shared" si="803"/>
        <v/>
      </c>
      <c r="D3660" s="132"/>
      <c r="E3660" s="132"/>
      <c r="F3660" s="55"/>
      <c r="G3660" s="132"/>
      <c r="H3660" s="132"/>
      <c r="I3660" s="132"/>
      <c r="J3660" s="132"/>
      <c r="K3660" s="132"/>
      <c r="L3660" s="133"/>
      <c r="M3660" s="134"/>
      <c r="N3660" s="132"/>
      <c r="O3660" s="132"/>
      <c r="P3660" s="134" t="str">
        <f t="shared" si="804"/>
        <v>nepildyti</v>
      </c>
      <c r="Q3660" s="135" t="str">
        <f t="shared" si="80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798"/>
        <v>0</v>
      </c>
      <c r="BH3660" s="54">
        <f t="shared" si="805"/>
        <v>0</v>
      </c>
      <c r="BI3660" s="54">
        <f t="shared" si="800"/>
        <v>0</v>
      </c>
      <c r="BJ3660" s="54">
        <f t="shared" si="799"/>
        <v>0</v>
      </c>
      <c r="BK3660" s="54">
        <f t="shared" si="801"/>
        <v>0</v>
      </c>
      <c r="BL3660" s="54">
        <f t="shared" si="806"/>
        <v>0</v>
      </c>
      <c r="BM3660" s="54">
        <f t="shared" si="807"/>
        <v>0</v>
      </c>
      <c r="BN3660" s="54" t="str">
        <f t="shared" si="808"/>
        <v>ne</v>
      </c>
      <c r="BO3660" s="54" t="str">
        <f t="shared" si="809"/>
        <v>ne</v>
      </c>
      <c r="BP3660" s="54" t="str">
        <f t="shared" si="809"/>
        <v>ne</v>
      </c>
      <c r="BQ3660" s="54" t="str">
        <f t="shared" si="810"/>
        <v>ne</v>
      </c>
      <c r="BR3660" s="54" t="str">
        <f t="shared" si="811"/>
        <v>ne</v>
      </c>
      <c r="BS3660" s="54" t="str">
        <f t="shared" si="802"/>
        <v>ne</v>
      </c>
    </row>
    <row r="3661" spans="2:71" x14ac:dyDescent="0.2">
      <c r="B3661" s="54" t="e">
        <f>VLOOKUP(E3661,'VPS1'!$J$10:$J$29,1,FALSE)</f>
        <v>#N/A</v>
      </c>
      <c r="C3661" s="131" t="str">
        <f t="shared" si="803"/>
        <v/>
      </c>
      <c r="D3661" s="132"/>
      <c r="E3661" s="132"/>
      <c r="F3661" s="55"/>
      <c r="G3661" s="132"/>
      <c r="H3661" s="132"/>
      <c r="I3661" s="132"/>
      <c r="J3661" s="132"/>
      <c r="K3661" s="132"/>
      <c r="L3661" s="133"/>
      <c r="M3661" s="134"/>
      <c r="N3661" s="132"/>
      <c r="O3661" s="132"/>
      <c r="P3661" s="134" t="str">
        <f t="shared" si="804"/>
        <v>nepildyti</v>
      </c>
      <c r="Q3661" s="135" t="str">
        <f t="shared" si="80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798"/>
        <v>0</v>
      </c>
      <c r="BH3661" s="54">
        <f t="shared" si="805"/>
        <v>0</v>
      </c>
      <c r="BI3661" s="54">
        <f t="shared" si="800"/>
        <v>0</v>
      </c>
      <c r="BJ3661" s="54">
        <f t="shared" si="799"/>
        <v>0</v>
      </c>
      <c r="BK3661" s="54">
        <f t="shared" si="801"/>
        <v>0</v>
      </c>
      <c r="BL3661" s="54">
        <f t="shared" si="806"/>
        <v>0</v>
      </c>
      <c r="BM3661" s="54">
        <f t="shared" si="807"/>
        <v>0</v>
      </c>
      <c r="BN3661" s="54" t="str">
        <f t="shared" si="808"/>
        <v>ne</v>
      </c>
      <c r="BO3661" s="54" t="str">
        <f t="shared" si="809"/>
        <v>ne</v>
      </c>
      <c r="BP3661" s="54" t="str">
        <f t="shared" si="809"/>
        <v>ne</v>
      </c>
      <c r="BQ3661" s="54" t="str">
        <f t="shared" si="810"/>
        <v>ne</v>
      </c>
      <c r="BR3661" s="54" t="str">
        <f t="shared" si="811"/>
        <v>ne</v>
      </c>
      <c r="BS3661" s="54" t="str">
        <f t="shared" si="802"/>
        <v>ne</v>
      </c>
    </row>
    <row r="3662" spans="2:71" x14ac:dyDescent="0.2">
      <c r="B3662" s="54" t="e">
        <f>VLOOKUP(E3662,'VPS1'!$J$10:$J$29,1,FALSE)</f>
        <v>#N/A</v>
      </c>
      <c r="C3662" s="131" t="str">
        <f t="shared" si="803"/>
        <v/>
      </c>
      <c r="D3662" s="132"/>
      <c r="E3662" s="132"/>
      <c r="F3662" s="55"/>
      <c r="G3662" s="132"/>
      <c r="H3662" s="132"/>
      <c r="I3662" s="132"/>
      <c r="J3662" s="132"/>
      <c r="K3662" s="132"/>
      <c r="L3662" s="133"/>
      <c r="M3662" s="134"/>
      <c r="N3662" s="132"/>
      <c r="O3662" s="132"/>
      <c r="P3662" s="134" t="str">
        <f t="shared" si="804"/>
        <v>nepildyti</v>
      </c>
      <c r="Q3662" s="135" t="str">
        <f t="shared" si="80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798"/>
        <v>0</v>
      </c>
      <c r="BH3662" s="54">
        <f t="shared" si="805"/>
        <v>0</v>
      </c>
      <c r="BI3662" s="54">
        <f t="shared" si="800"/>
        <v>0</v>
      </c>
      <c r="BJ3662" s="54">
        <f t="shared" si="799"/>
        <v>0</v>
      </c>
      <c r="BK3662" s="54">
        <f t="shared" si="801"/>
        <v>0</v>
      </c>
      <c r="BL3662" s="54">
        <f t="shared" si="806"/>
        <v>0</v>
      </c>
      <c r="BM3662" s="54">
        <f t="shared" si="807"/>
        <v>0</v>
      </c>
      <c r="BN3662" s="54" t="str">
        <f t="shared" si="808"/>
        <v>ne</v>
      </c>
      <c r="BO3662" s="54" t="str">
        <f t="shared" si="809"/>
        <v>ne</v>
      </c>
      <c r="BP3662" s="54" t="str">
        <f t="shared" si="809"/>
        <v>ne</v>
      </c>
      <c r="BQ3662" s="54" t="str">
        <f t="shared" si="810"/>
        <v>ne</v>
      </c>
      <c r="BR3662" s="54" t="str">
        <f t="shared" si="811"/>
        <v>ne</v>
      </c>
      <c r="BS3662" s="54" t="str">
        <f t="shared" si="802"/>
        <v>ne</v>
      </c>
    </row>
    <row r="3663" spans="2:71" x14ac:dyDescent="0.2">
      <c r="B3663" s="54" t="e">
        <f>VLOOKUP(E3663,'VPS1'!$J$10:$J$29,1,FALSE)</f>
        <v>#N/A</v>
      </c>
      <c r="C3663" s="131" t="str">
        <f t="shared" si="803"/>
        <v/>
      </c>
      <c r="D3663" s="132"/>
      <c r="E3663" s="132"/>
      <c r="F3663" s="55"/>
      <c r="G3663" s="132"/>
      <c r="H3663" s="132"/>
      <c r="I3663" s="132"/>
      <c r="J3663" s="132"/>
      <c r="K3663" s="132"/>
      <c r="L3663" s="133"/>
      <c r="M3663" s="134"/>
      <c r="N3663" s="132"/>
      <c r="O3663" s="132"/>
      <c r="P3663" s="134" t="str">
        <f t="shared" si="804"/>
        <v>nepildyti</v>
      </c>
      <c r="Q3663" s="135" t="str">
        <f t="shared" si="80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798"/>
        <v>0</v>
      </c>
      <c r="BH3663" s="54">
        <f t="shared" si="805"/>
        <v>0</v>
      </c>
      <c r="BI3663" s="54">
        <f t="shared" si="800"/>
        <v>0</v>
      </c>
      <c r="BJ3663" s="54">
        <f t="shared" si="799"/>
        <v>0</v>
      </c>
      <c r="BK3663" s="54">
        <f t="shared" si="801"/>
        <v>0</v>
      </c>
      <c r="BL3663" s="54">
        <f t="shared" si="806"/>
        <v>0</v>
      </c>
      <c r="BM3663" s="54">
        <f t="shared" si="807"/>
        <v>0</v>
      </c>
      <c r="BN3663" s="54" t="str">
        <f t="shared" si="808"/>
        <v>ne</v>
      </c>
      <c r="BO3663" s="54" t="str">
        <f t="shared" si="809"/>
        <v>ne</v>
      </c>
      <c r="BP3663" s="54" t="str">
        <f t="shared" si="809"/>
        <v>ne</v>
      </c>
      <c r="BQ3663" s="54" t="str">
        <f t="shared" si="810"/>
        <v>ne</v>
      </c>
      <c r="BR3663" s="54" t="str">
        <f t="shared" si="811"/>
        <v>ne</v>
      </c>
      <c r="BS3663" s="54" t="str">
        <f t="shared" si="802"/>
        <v>ne</v>
      </c>
    </row>
    <row r="3664" spans="2:71" x14ac:dyDescent="0.2">
      <c r="B3664" s="54" t="e">
        <f>VLOOKUP(E3664,'VPS1'!$J$10:$J$29,1,FALSE)</f>
        <v>#N/A</v>
      </c>
      <c r="C3664" s="131" t="str">
        <f t="shared" si="803"/>
        <v/>
      </c>
      <c r="D3664" s="132"/>
      <c r="E3664" s="132"/>
      <c r="F3664" s="55"/>
      <c r="G3664" s="132"/>
      <c r="H3664" s="132"/>
      <c r="I3664" s="132"/>
      <c r="J3664" s="132"/>
      <c r="K3664" s="132"/>
      <c r="L3664" s="133"/>
      <c r="M3664" s="134"/>
      <c r="N3664" s="132"/>
      <c r="O3664" s="132"/>
      <c r="P3664" s="134" t="str">
        <f t="shared" si="804"/>
        <v>nepildyti</v>
      </c>
      <c r="Q3664" s="135" t="str">
        <f t="shared" si="80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798"/>
        <v>0</v>
      </c>
      <c r="BH3664" s="54">
        <f t="shared" si="805"/>
        <v>0</v>
      </c>
      <c r="BI3664" s="54">
        <f t="shared" si="800"/>
        <v>0</v>
      </c>
      <c r="BJ3664" s="54">
        <f t="shared" si="799"/>
        <v>0</v>
      </c>
      <c r="BK3664" s="54">
        <f t="shared" si="801"/>
        <v>0</v>
      </c>
      <c r="BL3664" s="54">
        <f t="shared" si="806"/>
        <v>0</v>
      </c>
      <c r="BM3664" s="54">
        <f t="shared" si="807"/>
        <v>0</v>
      </c>
      <c r="BN3664" s="54" t="str">
        <f t="shared" si="808"/>
        <v>ne</v>
      </c>
      <c r="BO3664" s="54" t="str">
        <f t="shared" si="809"/>
        <v>ne</v>
      </c>
      <c r="BP3664" s="54" t="str">
        <f t="shared" si="809"/>
        <v>ne</v>
      </c>
      <c r="BQ3664" s="54" t="str">
        <f t="shared" si="810"/>
        <v>ne</v>
      </c>
      <c r="BR3664" s="54" t="str">
        <f t="shared" si="811"/>
        <v>ne</v>
      </c>
      <c r="BS3664" s="54" t="str">
        <f t="shared" si="802"/>
        <v>ne</v>
      </c>
    </row>
    <row r="3665" spans="2:71" x14ac:dyDescent="0.2">
      <c r="B3665" s="54" t="e">
        <f>VLOOKUP(E3665,'VPS1'!$J$10:$J$29,1,FALSE)</f>
        <v>#N/A</v>
      </c>
      <c r="C3665" s="131" t="str">
        <f t="shared" si="803"/>
        <v/>
      </c>
      <c r="D3665" s="132"/>
      <c r="E3665" s="132"/>
      <c r="F3665" s="55"/>
      <c r="G3665" s="132"/>
      <c r="H3665" s="132"/>
      <c r="I3665" s="132"/>
      <c r="J3665" s="132"/>
      <c r="K3665" s="132"/>
      <c r="L3665" s="133"/>
      <c r="M3665" s="134"/>
      <c r="N3665" s="132"/>
      <c r="O3665" s="132"/>
      <c r="P3665" s="134" t="str">
        <f t="shared" si="804"/>
        <v>nepildyti</v>
      </c>
      <c r="Q3665" s="135" t="str">
        <f t="shared" si="80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798"/>
        <v>0</v>
      </c>
      <c r="BH3665" s="54">
        <f t="shared" si="805"/>
        <v>0</v>
      </c>
      <c r="BI3665" s="54">
        <f t="shared" si="800"/>
        <v>0</v>
      </c>
      <c r="BJ3665" s="54">
        <f t="shared" si="799"/>
        <v>0</v>
      </c>
      <c r="BK3665" s="54">
        <f t="shared" si="801"/>
        <v>0</v>
      </c>
      <c r="BL3665" s="54">
        <f t="shared" si="806"/>
        <v>0</v>
      </c>
      <c r="BM3665" s="54">
        <f t="shared" si="807"/>
        <v>0</v>
      </c>
      <c r="BN3665" s="54" t="str">
        <f t="shared" si="808"/>
        <v>ne</v>
      </c>
      <c r="BO3665" s="54" t="str">
        <f t="shared" si="809"/>
        <v>ne</v>
      </c>
      <c r="BP3665" s="54" t="str">
        <f t="shared" si="809"/>
        <v>ne</v>
      </c>
      <c r="BQ3665" s="54" t="str">
        <f t="shared" si="810"/>
        <v>ne</v>
      </c>
      <c r="BR3665" s="54" t="str">
        <f t="shared" si="811"/>
        <v>ne</v>
      </c>
      <c r="BS3665" s="54" t="str">
        <f t="shared" si="802"/>
        <v>ne</v>
      </c>
    </row>
    <row r="3666" spans="2:71" x14ac:dyDescent="0.2">
      <c r="B3666" s="54" t="e">
        <f>VLOOKUP(E3666,'VPS1'!$J$10:$J$29,1,FALSE)</f>
        <v>#N/A</v>
      </c>
      <c r="C3666" s="131" t="str">
        <f t="shared" si="803"/>
        <v/>
      </c>
      <c r="D3666" s="132"/>
      <c r="E3666" s="132"/>
      <c r="F3666" s="55"/>
      <c r="G3666" s="132"/>
      <c r="H3666" s="132"/>
      <c r="I3666" s="132"/>
      <c r="J3666" s="132"/>
      <c r="K3666" s="132"/>
      <c r="L3666" s="133"/>
      <c r="M3666" s="134"/>
      <c r="N3666" s="132"/>
      <c r="O3666" s="132"/>
      <c r="P3666" s="134" t="str">
        <f t="shared" si="804"/>
        <v>nepildyti</v>
      </c>
      <c r="Q3666" s="135" t="str">
        <f t="shared" si="80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si="798"/>
        <v>0</v>
      </c>
      <c r="BH3666" s="54">
        <f t="shared" si="805"/>
        <v>0</v>
      </c>
      <c r="BI3666" s="54">
        <f t="shared" si="800"/>
        <v>0</v>
      </c>
      <c r="BJ3666" s="54">
        <f t="shared" si="799"/>
        <v>0</v>
      </c>
      <c r="BK3666" s="54">
        <f t="shared" si="801"/>
        <v>0</v>
      </c>
      <c r="BL3666" s="54">
        <f t="shared" si="806"/>
        <v>0</v>
      </c>
      <c r="BM3666" s="54">
        <f t="shared" si="807"/>
        <v>0</v>
      </c>
      <c r="BN3666" s="54" t="str">
        <f t="shared" si="808"/>
        <v>ne</v>
      </c>
      <c r="BO3666" s="54" t="str">
        <f t="shared" si="809"/>
        <v>ne</v>
      </c>
      <c r="BP3666" s="54" t="str">
        <f t="shared" si="809"/>
        <v>ne</v>
      </c>
      <c r="BQ3666" s="54" t="str">
        <f t="shared" si="810"/>
        <v>ne</v>
      </c>
      <c r="BR3666" s="54" t="str">
        <f t="shared" si="811"/>
        <v>ne</v>
      </c>
      <c r="BS3666" s="54" t="str">
        <f t="shared" si="802"/>
        <v>ne</v>
      </c>
    </row>
    <row r="3667" spans="2:71" x14ac:dyDescent="0.2">
      <c r="B3667" s="54" t="e">
        <f>VLOOKUP(E3667,'VPS1'!$J$10:$J$29,1,FALSE)</f>
        <v>#N/A</v>
      </c>
      <c r="C3667" s="131" t="str">
        <f t="shared" si="803"/>
        <v/>
      </c>
      <c r="D3667" s="132"/>
      <c r="E3667" s="132"/>
      <c r="F3667" s="55"/>
      <c r="G3667" s="132"/>
      <c r="H3667" s="132"/>
      <c r="I3667" s="132"/>
      <c r="J3667" s="132"/>
      <c r="K3667" s="132"/>
      <c r="L3667" s="133"/>
      <c r="M3667" s="134"/>
      <c r="N3667" s="132"/>
      <c r="O3667" s="132"/>
      <c r="P3667" s="134" t="str">
        <f t="shared" si="804"/>
        <v>nepildyti</v>
      </c>
      <c r="Q3667" s="135" t="str">
        <f t="shared" si="80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798"/>
        <v>0</v>
      </c>
      <c r="BH3667" s="54">
        <f t="shared" si="805"/>
        <v>0</v>
      </c>
      <c r="BI3667" s="54">
        <f t="shared" si="800"/>
        <v>0</v>
      </c>
      <c r="BJ3667" s="54">
        <f t="shared" si="799"/>
        <v>0</v>
      </c>
      <c r="BK3667" s="54">
        <f t="shared" si="801"/>
        <v>0</v>
      </c>
      <c r="BL3667" s="54">
        <f t="shared" si="806"/>
        <v>0</v>
      </c>
      <c r="BM3667" s="54">
        <f t="shared" si="807"/>
        <v>0</v>
      </c>
      <c r="BN3667" s="54" t="str">
        <f t="shared" si="808"/>
        <v>ne</v>
      </c>
      <c r="BO3667" s="54" t="str">
        <f t="shared" si="809"/>
        <v>ne</v>
      </c>
      <c r="BP3667" s="54" t="str">
        <f t="shared" si="809"/>
        <v>ne</v>
      </c>
      <c r="BQ3667" s="54" t="str">
        <f t="shared" si="810"/>
        <v>ne</v>
      </c>
      <c r="BR3667" s="54" t="str">
        <f t="shared" si="811"/>
        <v>ne</v>
      </c>
      <c r="BS3667" s="54" t="str">
        <f t="shared" si="802"/>
        <v>ne</v>
      </c>
    </row>
    <row r="3668" spans="2:71" x14ac:dyDescent="0.2">
      <c r="B3668" s="54" t="e">
        <f>VLOOKUP(E3668,'VPS1'!$J$10:$J$29,1,FALSE)</f>
        <v>#N/A</v>
      </c>
      <c r="C3668" s="131" t="str">
        <f t="shared" si="803"/>
        <v/>
      </c>
      <c r="D3668" s="132"/>
      <c r="E3668" s="132"/>
      <c r="F3668" s="55"/>
      <c r="G3668" s="132"/>
      <c r="H3668" s="132"/>
      <c r="I3668" s="132"/>
      <c r="J3668" s="132"/>
      <c r="K3668" s="132"/>
      <c r="L3668" s="133"/>
      <c r="M3668" s="134"/>
      <c r="N3668" s="132"/>
      <c r="O3668" s="132"/>
      <c r="P3668" s="134" t="str">
        <f t="shared" si="804"/>
        <v>nepildyti</v>
      </c>
      <c r="Q3668" s="135" t="str">
        <f t="shared" si="80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798"/>
        <v>0</v>
      </c>
      <c r="BH3668" s="54">
        <f t="shared" si="805"/>
        <v>0</v>
      </c>
      <c r="BI3668" s="54">
        <f t="shared" si="800"/>
        <v>0</v>
      </c>
      <c r="BJ3668" s="54">
        <f t="shared" si="799"/>
        <v>0</v>
      </c>
      <c r="BK3668" s="54">
        <f t="shared" si="801"/>
        <v>0</v>
      </c>
      <c r="BL3668" s="54">
        <f t="shared" si="806"/>
        <v>0</v>
      </c>
      <c r="BM3668" s="54">
        <f t="shared" si="807"/>
        <v>0</v>
      </c>
      <c r="BN3668" s="54" t="str">
        <f t="shared" si="808"/>
        <v>ne</v>
      </c>
      <c r="BO3668" s="54" t="str">
        <f t="shared" si="809"/>
        <v>ne</v>
      </c>
      <c r="BP3668" s="54" t="str">
        <f t="shared" si="809"/>
        <v>ne</v>
      </c>
      <c r="BQ3668" s="54" t="str">
        <f t="shared" si="810"/>
        <v>ne</v>
      </c>
      <c r="BR3668" s="54" t="str">
        <f t="shared" si="811"/>
        <v>ne</v>
      </c>
      <c r="BS3668" s="54" t="str">
        <f t="shared" si="802"/>
        <v>ne</v>
      </c>
    </row>
    <row r="3669" spans="2:71" x14ac:dyDescent="0.2">
      <c r="B3669" s="54" t="e">
        <f>VLOOKUP(E3669,'VPS1'!$J$10:$J$29,1,FALSE)</f>
        <v>#N/A</v>
      </c>
      <c r="C3669" s="131" t="str">
        <f t="shared" si="803"/>
        <v/>
      </c>
      <c r="D3669" s="132"/>
      <c r="E3669" s="132"/>
      <c r="F3669" s="55"/>
      <c r="G3669" s="132"/>
      <c r="H3669" s="132"/>
      <c r="I3669" s="132"/>
      <c r="J3669" s="132"/>
      <c r="K3669" s="132"/>
      <c r="L3669" s="133"/>
      <c r="M3669" s="134"/>
      <c r="N3669" s="132"/>
      <c r="O3669" s="132"/>
      <c r="P3669" s="134" t="str">
        <f t="shared" si="804"/>
        <v>nepildyti</v>
      </c>
      <c r="Q3669" s="135" t="str">
        <f t="shared" si="80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798"/>
        <v>0</v>
      </c>
      <c r="BH3669" s="54">
        <f t="shared" si="805"/>
        <v>0</v>
      </c>
      <c r="BI3669" s="54">
        <f t="shared" si="800"/>
        <v>0</v>
      </c>
      <c r="BJ3669" s="54">
        <f t="shared" si="799"/>
        <v>0</v>
      </c>
      <c r="BK3669" s="54">
        <f t="shared" si="801"/>
        <v>0</v>
      </c>
      <c r="BL3669" s="54">
        <f t="shared" si="806"/>
        <v>0</v>
      </c>
      <c r="BM3669" s="54">
        <f t="shared" si="807"/>
        <v>0</v>
      </c>
      <c r="BN3669" s="54" t="str">
        <f t="shared" si="808"/>
        <v>ne</v>
      </c>
      <c r="BO3669" s="54" t="str">
        <f t="shared" si="809"/>
        <v>ne</v>
      </c>
      <c r="BP3669" s="54" t="str">
        <f t="shared" si="809"/>
        <v>ne</v>
      </c>
      <c r="BQ3669" s="54" t="str">
        <f t="shared" si="810"/>
        <v>ne</v>
      </c>
      <c r="BR3669" s="54" t="str">
        <f t="shared" si="811"/>
        <v>ne</v>
      </c>
      <c r="BS3669" s="54" t="str">
        <f t="shared" si="802"/>
        <v>ne</v>
      </c>
    </row>
    <row r="3670" spans="2:71" x14ac:dyDescent="0.2">
      <c r="B3670" s="54" t="e">
        <f>VLOOKUP(E3670,'VPS1'!$J$10:$J$29,1,FALSE)</f>
        <v>#N/A</v>
      </c>
      <c r="C3670" s="131" t="str">
        <f t="shared" si="803"/>
        <v/>
      </c>
      <c r="D3670" s="132"/>
      <c r="E3670" s="132"/>
      <c r="F3670" s="55"/>
      <c r="G3670" s="132"/>
      <c r="H3670" s="132"/>
      <c r="I3670" s="132"/>
      <c r="J3670" s="132"/>
      <c r="K3670" s="132"/>
      <c r="L3670" s="133"/>
      <c r="M3670" s="134"/>
      <c r="N3670" s="132"/>
      <c r="O3670" s="132"/>
      <c r="P3670" s="134" t="str">
        <f t="shared" si="804"/>
        <v>nepildyti</v>
      </c>
      <c r="Q3670" s="135" t="str">
        <f t="shared" si="80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ref="BG3670:BG3733" si="812">IF($F3670&gt;0,YEAR($F3670),)</f>
        <v>0</v>
      </c>
      <c r="BH3670" s="54">
        <f t="shared" si="805"/>
        <v>0</v>
      </c>
      <c r="BI3670" s="54">
        <f t="shared" si="800"/>
        <v>0</v>
      </c>
      <c r="BJ3670" s="54">
        <f t="shared" ref="BJ3670:BJ3733" si="813">IF($AI3670&gt;0,YEAR($AI3670),)</f>
        <v>0</v>
      </c>
      <c r="BK3670" s="54">
        <f t="shared" si="801"/>
        <v>0</v>
      </c>
      <c r="BL3670" s="54">
        <f t="shared" si="806"/>
        <v>0</v>
      </c>
      <c r="BM3670" s="54">
        <f t="shared" si="807"/>
        <v>0</v>
      </c>
      <c r="BN3670" s="54" t="str">
        <f t="shared" si="808"/>
        <v>ne</v>
      </c>
      <c r="BO3670" s="54" t="str">
        <f t="shared" si="809"/>
        <v>ne</v>
      </c>
      <c r="BP3670" s="54" t="str">
        <f t="shared" si="809"/>
        <v>ne</v>
      </c>
      <c r="BQ3670" s="54" t="str">
        <f t="shared" si="810"/>
        <v>ne</v>
      </c>
      <c r="BR3670" s="54" t="str">
        <f t="shared" si="811"/>
        <v>ne</v>
      </c>
      <c r="BS3670" s="54" t="str">
        <f t="shared" si="802"/>
        <v>ne</v>
      </c>
    </row>
    <row r="3671" spans="2:71" x14ac:dyDescent="0.2">
      <c r="B3671" s="54" t="e">
        <f>VLOOKUP(E3671,'VPS1'!$J$10:$J$29,1,FALSE)</f>
        <v>#N/A</v>
      </c>
      <c r="C3671" s="131" t="str">
        <f t="shared" si="803"/>
        <v/>
      </c>
      <c r="D3671" s="132"/>
      <c r="E3671" s="132"/>
      <c r="F3671" s="55"/>
      <c r="G3671" s="132"/>
      <c r="H3671" s="132"/>
      <c r="I3671" s="132"/>
      <c r="J3671" s="132"/>
      <c r="K3671" s="132"/>
      <c r="L3671" s="133"/>
      <c r="M3671" s="134"/>
      <c r="N3671" s="132"/>
      <c r="O3671" s="132"/>
      <c r="P3671" s="134" t="str">
        <f t="shared" si="804"/>
        <v>nepildyti</v>
      </c>
      <c r="Q3671" s="135" t="str">
        <f t="shared" si="80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si="812"/>
        <v>0</v>
      </c>
      <c r="BH3671" s="54">
        <f t="shared" si="805"/>
        <v>0</v>
      </c>
      <c r="BI3671" s="54">
        <f t="shared" si="800"/>
        <v>0</v>
      </c>
      <c r="BJ3671" s="54">
        <f t="shared" si="813"/>
        <v>0</v>
      </c>
      <c r="BK3671" s="54">
        <f t="shared" si="801"/>
        <v>0</v>
      </c>
      <c r="BL3671" s="54">
        <f t="shared" si="806"/>
        <v>0</v>
      </c>
      <c r="BM3671" s="54">
        <f t="shared" si="807"/>
        <v>0</v>
      </c>
      <c r="BN3671" s="54" t="str">
        <f t="shared" si="808"/>
        <v>ne</v>
      </c>
      <c r="BO3671" s="54" t="str">
        <f t="shared" si="809"/>
        <v>ne</v>
      </c>
      <c r="BP3671" s="54" t="str">
        <f t="shared" si="809"/>
        <v>ne</v>
      </c>
      <c r="BQ3671" s="54" t="str">
        <f t="shared" si="810"/>
        <v>ne</v>
      </c>
      <c r="BR3671" s="54" t="str">
        <f t="shared" si="811"/>
        <v>ne</v>
      </c>
      <c r="BS3671" s="54" t="str">
        <f t="shared" si="802"/>
        <v>ne</v>
      </c>
    </row>
    <row r="3672" spans="2:71" x14ac:dyDescent="0.2">
      <c r="B3672" s="54" t="e">
        <f>VLOOKUP(E3672,'VPS1'!$J$10:$J$29,1,FALSE)</f>
        <v>#N/A</v>
      </c>
      <c r="C3672" s="131" t="str">
        <f t="shared" si="803"/>
        <v/>
      </c>
      <c r="D3672" s="132"/>
      <c r="E3672" s="132"/>
      <c r="F3672" s="55"/>
      <c r="G3672" s="132"/>
      <c r="H3672" s="132"/>
      <c r="I3672" s="132"/>
      <c r="J3672" s="132"/>
      <c r="K3672" s="132"/>
      <c r="L3672" s="133"/>
      <c r="M3672" s="134"/>
      <c r="N3672" s="132"/>
      <c r="O3672" s="132"/>
      <c r="P3672" s="134" t="str">
        <f t="shared" si="804"/>
        <v>nepildyti</v>
      </c>
      <c r="Q3672" s="135" t="str">
        <f t="shared" si="80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12"/>
        <v>0</v>
      </c>
      <c r="BH3672" s="54">
        <f t="shared" si="805"/>
        <v>0</v>
      </c>
      <c r="BI3672" s="54">
        <f t="shared" si="800"/>
        <v>0</v>
      </c>
      <c r="BJ3672" s="54">
        <f t="shared" si="813"/>
        <v>0</v>
      </c>
      <c r="BK3672" s="54">
        <f t="shared" si="801"/>
        <v>0</v>
      </c>
      <c r="BL3672" s="54">
        <f t="shared" si="806"/>
        <v>0</v>
      </c>
      <c r="BM3672" s="54">
        <f t="shared" si="807"/>
        <v>0</v>
      </c>
      <c r="BN3672" s="54" t="str">
        <f t="shared" si="808"/>
        <v>ne</v>
      </c>
      <c r="BO3672" s="54" t="str">
        <f t="shared" si="809"/>
        <v>ne</v>
      </c>
      <c r="BP3672" s="54" t="str">
        <f t="shared" si="809"/>
        <v>ne</v>
      </c>
      <c r="BQ3672" s="54" t="str">
        <f t="shared" si="810"/>
        <v>ne</v>
      </c>
      <c r="BR3672" s="54" t="str">
        <f t="shared" si="811"/>
        <v>ne</v>
      </c>
      <c r="BS3672" s="54" t="str">
        <f t="shared" si="802"/>
        <v>ne</v>
      </c>
    </row>
    <row r="3673" spans="2:71" x14ac:dyDescent="0.2">
      <c r="B3673" s="54" t="e">
        <f>VLOOKUP(E3673,'VPS1'!$J$10:$J$29,1,FALSE)</f>
        <v>#N/A</v>
      </c>
      <c r="C3673" s="131" t="str">
        <f t="shared" si="803"/>
        <v/>
      </c>
      <c r="D3673" s="132"/>
      <c r="E3673" s="132"/>
      <c r="F3673" s="55"/>
      <c r="G3673" s="132"/>
      <c r="H3673" s="132"/>
      <c r="I3673" s="132"/>
      <c r="J3673" s="132"/>
      <c r="K3673" s="132"/>
      <c r="L3673" s="133"/>
      <c r="M3673" s="134"/>
      <c r="N3673" s="132"/>
      <c r="O3673" s="132"/>
      <c r="P3673" s="134" t="str">
        <f t="shared" si="804"/>
        <v>nepildyti</v>
      </c>
      <c r="Q3673" s="135" t="str">
        <f t="shared" si="80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12"/>
        <v>0</v>
      </c>
      <c r="BH3673" s="54">
        <f t="shared" si="805"/>
        <v>0</v>
      </c>
      <c r="BI3673" s="54">
        <f t="shared" si="800"/>
        <v>0</v>
      </c>
      <c r="BJ3673" s="54">
        <f t="shared" si="813"/>
        <v>0</v>
      </c>
      <c r="BK3673" s="54">
        <f t="shared" si="801"/>
        <v>0</v>
      </c>
      <c r="BL3673" s="54">
        <f t="shared" si="806"/>
        <v>0</v>
      </c>
      <c r="BM3673" s="54">
        <f t="shared" si="807"/>
        <v>0</v>
      </c>
      <c r="BN3673" s="54" t="str">
        <f t="shared" si="808"/>
        <v>ne</v>
      </c>
      <c r="BO3673" s="54" t="str">
        <f t="shared" si="809"/>
        <v>ne</v>
      </c>
      <c r="BP3673" s="54" t="str">
        <f t="shared" si="809"/>
        <v>ne</v>
      </c>
      <c r="BQ3673" s="54" t="str">
        <f t="shared" si="810"/>
        <v>ne</v>
      </c>
      <c r="BR3673" s="54" t="str">
        <f t="shared" si="811"/>
        <v>ne</v>
      </c>
      <c r="BS3673" s="54" t="str">
        <f t="shared" si="802"/>
        <v>ne</v>
      </c>
    </row>
    <row r="3674" spans="2:71" x14ac:dyDescent="0.2">
      <c r="B3674" s="54" t="e">
        <f>VLOOKUP(E3674,'VPS1'!$J$10:$J$29,1,FALSE)</f>
        <v>#N/A</v>
      </c>
      <c r="C3674" s="131" t="str">
        <f t="shared" si="803"/>
        <v/>
      </c>
      <c r="D3674" s="132"/>
      <c r="E3674" s="132"/>
      <c r="F3674" s="55"/>
      <c r="G3674" s="132"/>
      <c r="H3674" s="132"/>
      <c r="I3674" s="132"/>
      <c r="J3674" s="132"/>
      <c r="K3674" s="132"/>
      <c r="L3674" s="133"/>
      <c r="M3674" s="134"/>
      <c r="N3674" s="132"/>
      <c r="O3674" s="132"/>
      <c r="P3674" s="134" t="str">
        <f t="shared" si="804"/>
        <v>nepildyti</v>
      </c>
      <c r="Q3674" s="135" t="str">
        <f t="shared" si="80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12"/>
        <v>0</v>
      </c>
      <c r="BH3674" s="54">
        <f t="shared" si="805"/>
        <v>0</v>
      </c>
      <c r="BI3674" s="54">
        <f t="shared" si="800"/>
        <v>0</v>
      </c>
      <c r="BJ3674" s="54">
        <f t="shared" si="813"/>
        <v>0</v>
      </c>
      <c r="BK3674" s="54">
        <f t="shared" si="801"/>
        <v>0</v>
      </c>
      <c r="BL3674" s="54">
        <f t="shared" si="806"/>
        <v>0</v>
      </c>
      <c r="BM3674" s="54">
        <f t="shared" si="807"/>
        <v>0</v>
      </c>
      <c r="BN3674" s="54" t="str">
        <f t="shared" si="808"/>
        <v>ne</v>
      </c>
      <c r="BO3674" s="54" t="str">
        <f t="shared" si="809"/>
        <v>ne</v>
      </c>
      <c r="BP3674" s="54" t="str">
        <f t="shared" si="809"/>
        <v>ne</v>
      </c>
      <c r="BQ3674" s="54" t="str">
        <f t="shared" si="810"/>
        <v>ne</v>
      </c>
      <c r="BR3674" s="54" t="str">
        <f t="shared" si="811"/>
        <v>ne</v>
      </c>
      <c r="BS3674" s="54" t="str">
        <f t="shared" si="802"/>
        <v>ne</v>
      </c>
    </row>
    <row r="3675" spans="2:71" x14ac:dyDescent="0.2">
      <c r="B3675" s="54" t="e">
        <f>VLOOKUP(E3675,'VPS1'!$J$10:$J$29,1,FALSE)</f>
        <v>#N/A</v>
      </c>
      <c r="C3675" s="131" t="str">
        <f t="shared" si="803"/>
        <v/>
      </c>
      <c r="D3675" s="132"/>
      <c r="E3675" s="132"/>
      <c r="F3675" s="55"/>
      <c r="G3675" s="132"/>
      <c r="H3675" s="132"/>
      <c r="I3675" s="132"/>
      <c r="J3675" s="132"/>
      <c r="K3675" s="132"/>
      <c r="L3675" s="133"/>
      <c r="M3675" s="134"/>
      <c r="N3675" s="132"/>
      <c r="O3675" s="132"/>
      <c r="P3675" s="134" t="str">
        <f t="shared" si="804"/>
        <v>nepildyti</v>
      </c>
      <c r="Q3675" s="135" t="str">
        <f t="shared" si="80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12"/>
        <v>0</v>
      </c>
      <c r="BH3675" s="54">
        <f t="shared" si="805"/>
        <v>0</v>
      </c>
      <c r="BI3675" s="54">
        <f t="shared" si="800"/>
        <v>0</v>
      </c>
      <c r="BJ3675" s="54">
        <f t="shared" si="813"/>
        <v>0</v>
      </c>
      <c r="BK3675" s="54">
        <f t="shared" si="801"/>
        <v>0</v>
      </c>
      <c r="BL3675" s="54">
        <f t="shared" si="806"/>
        <v>0</v>
      </c>
      <c r="BM3675" s="54">
        <f t="shared" si="807"/>
        <v>0</v>
      </c>
      <c r="BN3675" s="54" t="str">
        <f t="shared" si="808"/>
        <v>ne</v>
      </c>
      <c r="BO3675" s="54" t="str">
        <f t="shared" si="809"/>
        <v>ne</v>
      </c>
      <c r="BP3675" s="54" t="str">
        <f t="shared" si="809"/>
        <v>ne</v>
      </c>
      <c r="BQ3675" s="54" t="str">
        <f t="shared" si="810"/>
        <v>ne</v>
      </c>
      <c r="BR3675" s="54" t="str">
        <f t="shared" si="811"/>
        <v>ne</v>
      </c>
      <c r="BS3675" s="54" t="str">
        <f t="shared" si="802"/>
        <v>ne</v>
      </c>
    </row>
    <row r="3676" spans="2:71" x14ac:dyDescent="0.2">
      <c r="B3676" s="54" t="e">
        <f>VLOOKUP(E3676,'VPS1'!$J$10:$J$29,1,FALSE)</f>
        <v>#N/A</v>
      </c>
      <c r="C3676" s="131" t="str">
        <f t="shared" si="803"/>
        <v/>
      </c>
      <c r="D3676" s="132"/>
      <c r="E3676" s="132"/>
      <c r="F3676" s="55"/>
      <c r="G3676" s="132"/>
      <c r="H3676" s="132"/>
      <c r="I3676" s="132"/>
      <c r="J3676" s="132"/>
      <c r="K3676" s="132"/>
      <c r="L3676" s="133"/>
      <c r="M3676" s="134"/>
      <c r="N3676" s="132"/>
      <c r="O3676" s="132"/>
      <c r="P3676" s="134" t="str">
        <f t="shared" si="804"/>
        <v>nepildyti</v>
      </c>
      <c r="Q3676" s="135" t="str">
        <f t="shared" si="80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12"/>
        <v>0</v>
      </c>
      <c r="BH3676" s="54">
        <f t="shared" si="805"/>
        <v>0</v>
      </c>
      <c r="BI3676" s="54">
        <f t="shared" si="800"/>
        <v>0</v>
      </c>
      <c r="BJ3676" s="54">
        <f t="shared" si="813"/>
        <v>0</v>
      </c>
      <c r="BK3676" s="54">
        <f t="shared" si="801"/>
        <v>0</v>
      </c>
      <c r="BL3676" s="54">
        <f t="shared" si="806"/>
        <v>0</v>
      </c>
      <c r="BM3676" s="54">
        <f t="shared" si="807"/>
        <v>0</v>
      </c>
      <c r="BN3676" s="54" t="str">
        <f t="shared" si="808"/>
        <v>ne</v>
      </c>
      <c r="BO3676" s="54" t="str">
        <f t="shared" si="809"/>
        <v>ne</v>
      </c>
      <c r="BP3676" s="54" t="str">
        <f t="shared" si="809"/>
        <v>ne</v>
      </c>
      <c r="BQ3676" s="54" t="str">
        <f t="shared" si="810"/>
        <v>ne</v>
      </c>
      <c r="BR3676" s="54" t="str">
        <f t="shared" si="811"/>
        <v>ne</v>
      </c>
      <c r="BS3676" s="54" t="str">
        <f t="shared" si="802"/>
        <v>ne</v>
      </c>
    </row>
    <row r="3677" spans="2:71" x14ac:dyDescent="0.2">
      <c r="B3677" s="54" t="e">
        <f>VLOOKUP(E3677,'VPS1'!$J$10:$J$29,1,FALSE)</f>
        <v>#N/A</v>
      </c>
      <c r="C3677" s="131" t="str">
        <f t="shared" si="803"/>
        <v/>
      </c>
      <c r="D3677" s="132"/>
      <c r="E3677" s="132"/>
      <c r="F3677" s="55"/>
      <c r="G3677" s="132"/>
      <c r="H3677" s="132"/>
      <c r="I3677" s="132"/>
      <c r="J3677" s="132"/>
      <c r="K3677" s="132"/>
      <c r="L3677" s="133"/>
      <c r="M3677" s="134"/>
      <c r="N3677" s="132"/>
      <c r="O3677" s="132"/>
      <c r="P3677" s="134" t="str">
        <f t="shared" si="804"/>
        <v>nepildyti</v>
      </c>
      <c r="Q3677" s="135" t="str">
        <f t="shared" si="80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12"/>
        <v>0</v>
      </c>
      <c r="BH3677" s="54">
        <f t="shared" si="805"/>
        <v>0</v>
      </c>
      <c r="BI3677" s="54">
        <f t="shared" si="800"/>
        <v>0</v>
      </c>
      <c r="BJ3677" s="54">
        <f t="shared" si="813"/>
        <v>0</v>
      </c>
      <c r="BK3677" s="54">
        <f t="shared" si="801"/>
        <v>0</v>
      </c>
      <c r="BL3677" s="54">
        <f t="shared" si="806"/>
        <v>0</v>
      </c>
      <c r="BM3677" s="54">
        <f t="shared" si="807"/>
        <v>0</v>
      </c>
      <c r="BN3677" s="54" t="str">
        <f t="shared" si="808"/>
        <v>ne</v>
      </c>
      <c r="BO3677" s="54" t="str">
        <f t="shared" si="809"/>
        <v>ne</v>
      </c>
      <c r="BP3677" s="54" t="str">
        <f t="shared" si="809"/>
        <v>ne</v>
      </c>
      <c r="BQ3677" s="54" t="str">
        <f t="shared" si="810"/>
        <v>ne</v>
      </c>
      <c r="BR3677" s="54" t="str">
        <f t="shared" si="811"/>
        <v>ne</v>
      </c>
      <c r="BS3677" s="54" t="str">
        <f t="shared" si="802"/>
        <v>ne</v>
      </c>
    </row>
    <row r="3678" spans="2:71" x14ac:dyDescent="0.2">
      <c r="B3678" s="54" t="e">
        <f>VLOOKUP(E3678,'VPS1'!$J$10:$J$29,1,FALSE)</f>
        <v>#N/A</v>
      </c>
      <c r="C3678" s="131" t="str">
        <f t="shared" si="803"/>
        <v/>
      </c>
      <c r="D3678" s="132"/>
      <c r="E3678" s="132"/>
      <c r="F3678" s="55"/>
      <c r="G3678" s="132"/>
      <c r="H3678" s="132"/>
      <c r="I3678" s="132"/>
      <c r="J3678" s="132"/>
      <c r="K3678" s="132"/>
      <c r="L3678" s="133"/>
      <c r="M3678" s="134"/>
      <c r="N3678" s="132"/>
      <c r="O3678" s="132"/>
      <c r="P3678" s="134" t="str">
        <f t="shared" si="804"/>
        <v>nepildyti</v>
      </c>
      <c r="Q3678" s="135" t="str">
        <f t="shared" si="80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12"/>
        <v>0</v>
      </c>
      <c r="BH3678" s="54">
        <f t="shared" si="805"/>
        <v>0</v>
      </c>
      <c r="BI3678" s="54">
        <f t="shared" si="800"/>
        <v>0</v>
      </c>
      <c r="BJ3678" s="54">
        <f t="shared" si="813"/>
        <v>0</v>
      </c>
      <c r="BK3678" s="54">
        <f t="shared" si="801"/>
        <v>0</v>
      </c>
      <c r="BL3678" s="54">
        <f t="shared" si="806"/>
        <v>0</v>
      </c>
      <c r="BM3678" s="54">
        <f t="shared" si="807"/>
        <v>0</v>
      </c>
      <c r="BN3678" s="54" t="str">
        <f t="shared" si="808"/>
        <v>ne</v>
      </c>
      <c r="BO3678" s="54" t="str">
        <f t="shared" si="809"/>
        <v>ne</v>
      </c>
      <c r="BP3678" s="54" t="str">
        <f t="shared" si="809"/>
        <v>ne</v>
      </c>
      <c r="BQ3678" s="54" t="str">
        <f t="shared" si="810"/>
        <v>ne</v>
      </c>
      <c r="BR3678" s="54" t="str">
        <f t="shared" si="811"/>
        <v>ne</v>
      </c>
      <c r="BS3678" s="54" t="str">
        <f t="shared" si="802"/>
        <v>ne</v>
      </c>
    </row>
    <row r="3679" spans="2:71" x14ac:dyDescent="0.2">
      <c r="B3679" s="54" t="e">
        <f>VLOOKUP(E3679,'VPS1'!$J$10:$J$29,1,FALSE)</f>
        <v>#N/A</v>
      </c>
      <c r="C3679" s="131" t="str">
        <f t="shared" si="803"/>
        <v/>
      </c>
      <c r="D3679" s="132"/>
      <c r="E3679" s="132"/>
      <c r="F3679" s="55"/>
      <c r="G3679" s="132"/>
      <c r="H3679" s="132"/>
      <c r="I3679" s="132"/>
      <c r="J3679" s="132"/>
      <c r="K3679" s="132"/>
      <c r="L3679" s="133"/>
      <c r="M3679" s="134"/>
      <c r="N3679" s="132"/>
      <c r="O3679" s="132"/>
      <c r="P3679" s="134" t="str">
        <f t="shared" si="804"/>
        <v>nepildyti</v>
      </c>
      <c r="Q3679" s="135" t="str">
        <f t="shared" si="80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12"/>
        <v>0</v>
      </c>
      <c r="BH3679" s="54">
        <f t="shared" si="805"/>
        <v>0</v>
      </c>
      <c r="BI3679" s="54">
        <f t="shared" si="800"/>
        <v>0</v>
      </c>
      <c r="BJ3679" s="54">
        <f t="shared" si="813"/>
        <v>0</v>
      </c>
      <c r="BK3679" s="54">
        <f t="shared" si="801"/>
        <v>0</v>
      </c>
      <c r="BL3679" s="54">
        <f t="shared" si="806"/>
        <v>0</v>
      </c>
      <c r="BM3679" s="54">
        <f t="shared" si="807"/>
        <v>0</v>
      </c>
      <c r="BN3679" s="54" t="str">
        <f t="shared" si="808"/>
        <v>ne</v>
      </c>
      <c r="BO3679" s="54" t="str">
        <f t="shared" si="809"/>
        <v>ne</v>
      </c>
      <c r="BP3679" s="54" t="str">
        <f t="shared" si="809"/>
        <v>ne</v>
      </c>
      <c r="BQ3679" s="54" t="str">
        <f t="shared" si="810"/>
        <v>ne</v>
      </c>
      <c r="BR3679" s="54" t="str">
        <f t="shared" si="811"/>
        <v>ne</v>
      </c>
      <c r="BS3679" s="54" t="str">
        <f t="shared" si="802"/>
        <v>ne</v>
      </c>
    </row>
    <row r="3680" spans="2:71" x14ac:dyDescent="0.2">
      <c r="B3680" s="54" t="e">
        <f>VLOOKUP(E3680,'VPS1'!$J$10:$J$29,1,FALSE)</f>
        <v>#N/A</v>
      </c>
      <c r="C3680" s="131" t="str">
        <f t="shared" si="803"/>
        <v/>
      </c>
      <c r="D3680" s="132"/>
      <c r="E3680" s="132"/>
      <c r="F3680" s="55"/>
      <c r="G3680" s="132"/>
      <c r="H3680" s="132"/>
      <c r="I3680" s="132"/>
      <c r="J3680" s="132"/>
      <c r="K3680" s="132"/>
      <c r="L3680" s="133"/>
      <c r="M3680" s="134"/>
      <c r="N3680" s="132"/>
      <c r="O3680" s="132"/>
      <c r="P3680" s="134" t="str">
        <f t="shared" si="804"/>
        <v>nepildyti</v>
      </c>
      <c r="Q3680" s="135" t="str">
        <f t="shared" si="80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12"/>
        <v>0</v>
      </c>
      <c r="BH3680" s="54">
        <f t="shared" si="805"/>
        <v>0</v>
      </c>
      <c r="BI3680" s="54">
        <f t="shared" si="800"/>
        <v>0</v>
      </c>
      <c r="BJ3680" s="54">
        <f t="shared" si="813"/>
        <v>0</v>
      </c>
      <c r="BK3680" s="54">
        <f t="shared" si="801"/>
        <v>0</v>
      </c>
      <c r="BL3680" s="54">
        <f t="shared" si="806"/>
        <v>0</v>
      </c>
      <c r="BM3680" s="54">
        <f t="shared" si="807"/>
        <v>0</v>
      </c>
      <c r="BN3680" s="54" t="str">
        <f t="shared" si="808"/>
        <v>ne</v>
      </c>
      <c r="BO3680" s="54" t="str">
        <f t="shared" si="809"/>
        <v>ne</v>
      </c>
      <c r="BP3680" s="54" t="str">
        <f t="shared" si="809"/>
        <v>ne</v>
      </c>
      <c r="BQ3680" s="54" t="str">
        <f t="shared" si="810"/>
        <v>ne</v>
      </c>
      <c r="BR3680" s="54" t="str">
        <f t="shared" si="811"/>
        <v>ne</v>
      </c>
      <c r="BS3680" s="54" t="str">
        <f t="shared" si="802"/>
        <v>ne</v>
      </c>
    </row>
    <row r="3681" spans="2:71" x14ac:dyDescent="0.2">
      <c r="B3681" s="54" t="e">
        <f>VLOOKUP(E3681,'VPS1'!$J$10:$J$29,1,FALSE)</f>
        <v>#N/A</v>
      </c>
      <c r="C3681" s="131" t="str">
        <f t="shared" si="803"/>
        <v/>
      </c>
      <c r="D3681" s="132"/>
      <c r="E3681" s="132"/>
      <c r="F3681" s="55"/>
      <c r="G3681" s="132"/>
      <c r="H3681" s="132"/>
      <c r="I3681" s="132"/>
      <c r="J3681" s="132"/>
      <c r="K3681" s="132"/>
      <c r="L3681" s="133"/>
      <c r="M3681" s="134"/>
      <c r="N3681" s="132"/>
      <c r="O3681" s="132"/>
      <c r="P3681" s="134" t="str">
        <f t="shared" si="804"/>
        <v>nepildyti</v>
      </c>
      <c r="Q3681" s="135" t="str">
        <f t="shared" si="80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12"/>
        <v>0</v>
      </c>
      <c r="BH3681" s="54">
        <f t="shared" si="805"/>
        <v>0</v>
      </c>
      <c r="BI3681" s="54">
        <f t="shared" si="800"/>
        <v>0</v>
      </c>
      <c r="BJ3681" s="54">
        <f t="shared" si="813"/>
        <v>0</v>
      </c>
      <c r="BK3681" s="54">
        <f t="shared" si="801"/>
        <v>0</v>
      </c>
      <c r="BL3681" s="54">
        <f t="shared" si="806"/>
        <v>0</v>
      </c>
      <c r="BM3681" s="54">
        <f t="shared" si="807"/>
        <v>0</v>
      </c>
      <c r="BN3681" s="54" t="str">
        <f t="shared" si="808"/>
        <v>ne</v>
      </c>
      <c r="BO3681" s="54" t="str">
        <f t="shared" si="809"/>
        <v>ne</v>
      </c>
      <c r="BP3681" s="54" t="str">
        <f t="shared" si="809"/>
        <v>ne</v>
      </c>
      <c r="BQ3681" s="54" t="str">
        <f t="shared" si="810"/>
        <v>ne</v>
      </c>
      <c r="BR3681" s="54" t="str">
        <f t="shared" si="811"/>
        <v>ne</v>
      </c>
      <c r="BS3681" s="54" t="str">
        <f t="shared" si="802"/>
        <v>ne</v>
      </c>
    </row>
    <row r="3682" spans="2:71" x14ac:dyDescent="0.2">
      <c r="B3682" s="54" t="e">
        <f>VLOOKUP(E3682,'VPS1'!$J$10:$J$29,1,FALSE)</f>
        <v>#N/A</v>
      </c>
      <c r="C3682" s="131" t="str">
        <f t="shared" si="803"/>
        <v/>
      </c>
      <c r="D3682" s="132"/>
      <c r="E3682" s="132"/>
      <c r="F3682" s="55"/>
      <c r="G3682" s="132"/>
      <c r="H3682" s="132"/>
      <c r="I3682" s="132"/>
      <c r="J3682" s="132"/>
      <c r="K3682" s="132"/>
      <c r="L3682" s="133"/>
      <c r="M3682" s="134"/>
      <c r="N3682" s="132"/>
      <c r="O3682" s="132"/>
      <c r="P3682" s="134" t="str">
        <f t="shared" si="804"/>
        <v>nepildyti</v>
      </c>
      <c r="Q3682" s="135" t="str">
        <f t="shared" si="80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12"/>
        <v>0</v>
      </c>
      <c r="BH3682" s="54">
        <f t="shared" si="805"/>
        <v>0</v>
      </c>
      <c r="BI3682" s="54">
        <f t="shared" si="800"/>
        <v>0</v>
      </c>
      <c r="BJ3682" s="54">
        <f t="shared" si="813"/>
        <v>0</v>
      </c>
      <c r="BK3682" s="54">
        <f t="shared" si="801"/>
        <v>0</v>
      </c>
      <c r="BL3682" s="54">
        <f t="shared" si="806"/>
        <v>0</v>
      </c>
      <c r="BM3682" s="54">
        <f t="shared" si="807"/>
        <v>0</v>
      </c>
      <c r="BN3682" s="54" t="str">
        <f t="shared" si="808"/>
        <v>ne</v>
      </c>
      <c r="BO3682" s="54" t="str">
        <f t="shared" si="809"/>
        <v>ne</v>
      </c>
      <c r="BP3682" s="54" t="str">
        <f t="shared" si="809"/>
        <v>ne</v>
      </c>
      <c r="BQ3682" s="54" t="str">
        <f t="shared" si="810"/>
        <v>ne</v>
      </c>
      <c r="BR3682" s="54" t="str">
        <f t="shared" si="811"/>
        <v>ne</v>
      </c>
      <c r="BS3682" s="54" t="str">
        <f t="shared" si="802"/>
        <v>ne</v>
      </c>
    </row>
    <row r="3683" spans="2:71" x14ac:dyDescent="0.2">
      <c r="B3683" s="54" t="e">
        <f>VLOOKUP(E3683,'VPS1'!$J$10:$J$29,1,FALSE)</f>
        <v>#N/A</v>
      </c>
      <c r="C3683" s="131" t="str">
        <f t="shared" si="803"/>
        <v/>
      </c>
      <c r="D3683" s="132"/>
      <c r="E3683" s="132"/>
      <c r="F3683" s="55"/>
      <c r="G3683" s="132"/>
      <c r="H3683" s="132"/>
      <c r="I3683" s="132"/>
      <c r="J3683" s="132"/>
      <c r="K3683" s="132"/>
      <c r="L3683" s="133"/>
      <c r="M3683" s="134"/>
      <c r="N3683" s="132"/>
      <c r="O3683" s="132"/>
      <c r="P3683" s="134" t="str">
        <f t="shared" si="804"/>
        <v>nepildyti</v>
      </c>
      <c r="Q3683" s="135" t="str">
        <f t="shared" si="80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12"/>
        <v>0</v>
      </c>
      <c r="BH3683" s="54">
        <f t="shared" si="805"/>
        <v>0</v>
      </c>
      <c r="BI3683" s="54">
        <f t="shared" si="800"/>
        <v>0</v>
      </c>
      <c r="BJ3683" s="54">
        <f t="shared" si="813"/>
        <v>0</v>
      </c>
      <c r="BK3683" s="54">
        <f t="shared" si="801"/>
        <v>0</v>
      </c>
      <c r="BL3683" s="54">
        <f t="shared" si="806"/>
        <v>0</v>
      </c>
      <c r="BM3683" s="54">
        <f t="shared" si="807"/>
        <v>0</v>
      </c>
      <c r="BN3683" s="54" t="str">
        <f t="shared" si="808"/>
        <v>ne</v>
      </c>
      <c r="BO3683" s="54" t="str">
        <f t="shared" si="809"/>
        <v>ne</v>
      </c>
      <c r="BP3683" s="54" t="str">
        <f t="shared" si="809"/>
        <v>ne</v>
      </c>
      <c r="BQ3683" s="54" t="str">
        <f t="shared" si="810"/>
        <v>ne</v>
      </c>
      <c r="BR3683" s="54" t="str">
        <f t="shared" si="811"/>
        <v>ne</v>
      </c>
      <c r="BS3683" s="54" t="str">
        <f t="shared" si="802"/>
        <v>ne</v>
      </c>
    </row>
    <row r="3684" spans="2:71" x14ac:dyDescent="0.2">
      <c r="B3684" s="54" t="e">
        <f>VLOOKUP(E3684,'VPS1'!$J$10:$J$29,1,FALSE)</f>
        <v>#N/A</v>
      </c>
      <c r="C3684" s="131" t="str">
        <f t="shared" si="803"/>
        <v/>
      </c>
      <c r="D3684" s="132"/>
      <c r="E3684" s="132"/>
      <c r="F3684" s="55"/>
      <c r="G3684" s="132"/>
      <c r="H3684" s="132"/>
      <c r="I3684" s="132"/>
      <c r="J3684" s="132"/>
      <c r="K3684" s="132"/>
      <c r="L3684" s="133"/>
      <c r="M3684" s="134"/>
      <c r="N3684" s="132"/>
      <c r="O3684" s="132"/>
      <c r="P3684" s="134" t="str">
        <f t="shared" si="804"/>
        <v>nepildyti</v>
      </c>
      <c r="Q3684" s="135" t="str">
        <f t="shared" si="80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12"/>
        <v>0</v>
      </c>
      <c r="BH3684" s="54">
        <f t="shared" si="805"/>
        <v>0</v>
      </c>
      <c r="BI3684" s="54">
        <f t="shared" si="800"/>
        <v>0</v>
      </c>
      <c r="BJ3684" s="54">
        <f t="shared" si="813"/>
        <v>0</v>
      </c>
      <c r="BK3684" s="54">
        <f t="shared" si="801"/>
        <v>0</v>
      </c>
      <c r="BL3684" s="54">
        <f t="shared" si="806"/>
        <v>0</v>
      </c>
      <c r="BM3684" s="54">
        <f t="shared" si="807"/>
        <v>0</v>
      </c>
      <c r="BN3684" s="54" t="str">
        <f t="shared" si="808"/>
        <v>ne</v>
      </c>
      <c r="BO3684" s="54" t="str">
        <f t="shared" si="809"/>
        <v>ne</v>
      </c>
      <c r="BP3684" s="54" t="str">
        <f t="shared" si="809"/>
        <v>ne</v>
      </c>
      <c r="BQ3684" s="54" t="str">
        <f t="shared" si="810"/>
        <v>ne</v>
      </c>
      <c r="BR3684" s="54" t="str">
        <f t="shared" si="811"/>
        <v>ne</v>
      </c>
      <c r="BS3684" s="54" t="str">
        <f t="shared" si="802"/>
        <v>ne</v>
      </c>
    </row>
    <row r="3685" spans="2:71" x14ac:dyDescent="0.2">
      <c r="B3685" s="54" t="e">
        <f>VLOOKUP(E3685,'VPS1'!$J$10:$J$29,1,FALSE)</f>
        <v>#N/A</v>
      </c>
      <c r="C3685" s="131" t="str">
        <f t="shared" si="803"/>
        <v/>
      </c>
      <c r="D3685" s="132"/>
      <c r="E3685" s="132"/>
      <c r="F3685" s="55"/>
      <c r="G3685" s="132"/>
      <c r="H3685" s="132"/>
      <c r="I3685" s="132"/>
      <c r="J3685" s="132"/>
      <c r="K3685" s="132"/>
      <c r="L3685" s="133"/>
      <c r="M3685" s="134"/>
      <c r="N3685" s="132"/>
      <c r="O3685" s="132"/>
      <c r="P3685" s="134" t="str">
        <f t="shared" si="804"/>
        <v>nepildyti</v>
      </c>
      <c r="Q3685" s="135" t="str">
        <f t="shared" si="80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12"/>
        <v>0</v>
      </c>
      <c r="BH3685" s="54">
        <f t="shared" si="805"/>
        <v>0</v>
      </c>
      <c r="BI3685" s="54">
        <f t="shared" si="800"/>
        <v>0</v>
      </c>
      <c r="BJ3685" s="54">
        <f t="shared" si="813"/>
        <v>0</v>
      </c>
      <c r="BK3685" s="54">
        <f t="shared" si="801"/>
        <v>0</v>
      </c>
      <c r="BL3685" s="54">
        <f t="shared" si="806"/>
        <v>0</v>
      </c>
      <c r="BM3685" s="54">
        <f t="shared" si="807"/>
        <v>0</v>
      </c>
      <c r="BN3685" s="54" t="str">
        <f t="shared" si="808"/>
        <v>ne</v>
      </c>
      <c r="BO3685" s="54" t="str">
        <f t="shared" si="809"/>
        <v>ne</v>
      </c>
      <c r="BP3685" s="54" t="str">
        <f t="shared" si="809"/>
        <v>ne</v>
      </c>
      <c r="BQ3685" s="54" t="str">
        <f t="shared" si="810"/>
        <v>ne</v>
      </c>
      <c r="BR3685" s="54" t="str">
        <f t="shared" si="811"/>
        <v>ne</v>
      </c>
      <c r="BS3685" s="54" t="str">
        <f t="shared" si="802"/>
        <v>ne</v>
      </c>
    </row>
    <row r="3686" spans="2:71" x14ac:dyDescent="0.2">
      <c r="B3686" s="54" t="e">
        <f>VLOOKUP(E3686,'VPS1'!$J$10:$J$29,1,FALSE)</f>
        <v>#N/A</v>
      </c>
      <c r="C3686" s="131" t="str">
        <f t="shared" si="803"/>
        <v/>
      </c>
      <c r="D3686" s="132"/>
      <c r="E3686" s="132"/>
      <c r="F3686" s="55"/>
      <c r="G3686" s="132"/>
      <c r="H3686" s="132"/>
      <c r="I3686" s="132"/>
      <c r="J3686" s="132"/>
      <c r="K3686" s="132"/>
      <c r="L3686" s="133"/>
      <c r="M3686" s="134"/>
      <c r="N3686" s="132"/>
      <c r="O3686" s="132"/>
      <c r="P3686" s="134" t="str">
        <f t="shared" si="804"/>
        <v>nepildyti</v>
      </c>
      <c r="Q3686" s="135" t="str">
        <f t="shared" si="80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12"/>
        <v>0</v>
      </c>
      <c r="BH3686" s="54">
        <f t="shared" si="805"/>
        <v>0</v>
      </c>
      <c r="BI3686" s="54">
        <f t="shared" si="800"/>
        <v>0</v>
      </c>
      <c r="BJ3686" s="54">
        <f t="shared" si="813"/>
        <v>0</v>
      </c>
      <c r="BK3686" s="54">
        <f t="shared" si="801"/>
        <v>0</v>
      </c>
      <c r="BL3686" s="54">
        <f t="shared" si="806"/>
        <v>0</v>
      </c>
      <c r="BM3686" s="54">
        <f t="shared" si="807"/>
        <v>0</v>
      </c>
      <c r="BN3686" s="54" t="str">
        <f t="shared" si="808"/>
        <v>ne</v>
      </c>
      <c r="BO3686" s="54" t="str">
        <f t="shared" si="809"/>
        <v>ne</v>
      </c>
      <c r="BP3686" s="54" t="str">
        <f t="shared" si="809"/>
        <v>ne</v>
      </c>
      <c r="BQ3686" s="54" t="str">
        <f t="shared" si="810"/>
        <v>ne</v>
      </c>
      <c r="BR3686" s="54" t="str">
        <f t="shared" si="811"/>
        <v>ne</v>
      </c>
      <c r="BS3686" s="54" t="str">
        <f t="shared" si="802"/>
        <v>ne</v>
      </c>
    </row>
    <row r="3687" spans="2:71" x14ac:dyDescent="0.2">
      <c r="B3687" s="54" t="e">
        <f>VLOOKUP(E3687,'VPS1'!$J$10:$J$29,1,FALSE)</f>
        <v>#N/A</v>
      </c>
      <c r="C3687" s="131" t="str">
        <f t="shared" si="803"/>
        <v/>
      </c>
      <c r="D3687" s="132"/>
      <c r="E3687" s="132"/>
      <c r="F3687" s="55"/>
      <c r="G3687" s="132"/>
      <c r="H3687" s="132"/>
      <c r="I3687" s="132"/>
      <c r="J3687" s="132"/>
      <c r="K3687" s="132"/>
      <c r="L3687" s="133"/>
      <c r="M3687" s="134"/>
      <c r="N3687" s="132"/>
      <c r="O3687" s="132"/>
      <c r="P3687" s="134" t="str">
        <f t="shared" si="804"/>
        <v>nepildyti</v>
      </c>
      <c r="Q3687" s="135" t="str">
        <f t="shared" si="80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12"/>
        <v>0</v>
      </c>
      <c r="BH3687" s="54">
        <f t="shared" si="805"/>
        <v>0</v>
      </c>
      <c r="BI3687" s="54">
        <f t="shared" si="800"/>
        <v>0</v>
      </c>
      <c r="BJ3687" s="54">
        <f t="shared" si="813"/>
        <v>0</v>
      </c>
      <c r="BK3687" s="54">
        <f t="shared" si="801"/>
        <v>0</v>
      </c>
      <c r="BL3687" s="54">
        <f t="shared" si="806"/>
        <v>0</v>
      </c>
      <c r="BM3687" s="54">
        <f t="shared" si="807"/>
        <v>0</v>
      </c>
      <c r="BN3687" s="54" t="str">
        <f t="shared" si="808"/>
        <v>ne</v>
      </c>
      <c r="BO3687" s="54" t="str">
        <f t="shared" si="809"/>
        <v>ne</v>
      </c>
      <c r="BP3687" s="54" t="str">
        <f t="shared" si="809"/>
        <v>ne</v>
      </c>
      <c r="BQ3687" s="54" t="str">
        <f t="shared" si="810"/>
        <v>ne</v>
      </c>
      <c r="BR3687" s="54" t="str">
        <f t="shared" si="811"/>
        <v>ne</v>
      </c>
      <c r="BS3687" s="54" t="str">
        <f t="shared" si="802"/>
        <v>ne</v>
      </c>
    </row>
    <row r="3688" spans="2:71" x14ac:dyDescent="0.2">
      <c r="B3688" s="54" t="e">
        <f>VLOOKUP(E3688,'VPS1'!$J$10:$J$29,1,FALSE)</f>
        <v>#N/A</v>
      </c>
      <c r="C3688" s="131" t="str">
        <f t="shared" si="803"/>
        <v/>
      </c>
      <c r="D3688" s="132"/>
      <c r="E3688" s="132"/>
      <c r="F3688" s="55"/>
      <c r="G3688" s="132"/>
      <c r="H3688" s="132"/>
      <c r="I3688" s="132"/>
      <c r="J3688" s="132"/>
      <c r="K3688" s="132"/>
      <c r="L3688" s="133"/>
      <c r="M3688" s="134"/>
      <c r="N3688" s="132"/>
      <c r="O3688" s="132"/>
      <c r="P3688" s="134" t="str">
        <f t="shared" si="804"/>
        <v>nepildyti</v>
      </c>
      <c r="Q3688" s="135" t="str">
        <f t="shared" si="80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12"/>
        <v>0</v>
      </c>
      <c r="BH3688" s="54">
        <f t="shared" si="805"/>
        <v>0</v>
      </c>
      <c r="BI3688" s="54">
        <f t="shared" si="800"/>
        <v>0</v>
      </c>
      <c r="BJ3688" s="54">
        <f t="shared" si="813"/>
        <v>0</v>
      </c>
      <c r="BK3688" s="54">
        <f t="shared" si="801"/>
        <v>0</v>
      </c>
      <c r="BL3688" s="54">
        <f t="shared" si="806"/>
        <v>0</v>
      </c>
      <c r="BM3688" s="54">
        <f t="shared" si="807"/>
        <v>0</v>
      </c>
      <c r="BN3688" s="54" t="str">
        <f t="shared" si="808"/>
        <v>ne</v>
      </c>
      <c r="BO3688" s="54" t="str">
        <f t="shared" si="809"/>
        <v>ne</v>
      </c>
      <c r="BP3688" s="54" t="str">
        <f t="shared" si="809"/>
        <v>ne</v>
      </c>
      <c r="BQ3688" s="54" t="str">
        <f t="shared" si="810"/>
        <v>ne</v>
      </c>
      <c r="BR3688" s="54" t="str">
        <f t="shared" si="811"/>
        <v>ne</v>
      </c>
      <c r="BS3688" s="54" t="str">
        <f t="shared" si="802"/>
        <v>ne</v>
      </c>
    </row>
    <row r="3689" spans="2:71" x14ac:dyDescent="0.2">
      <c r="B3689" s="54" t="e">
        <f>VLOOKUP(E3689,'VPS1'!$J$10:$J$29,1,FALSE)</f>
        <v>#N/A</v>
      </c>
      <c r="C3689" s="131" t="str">
        <f t="shared" si="803"/>
        <v/>
      </c>
      <c r="D3689" s="132"/>
      <c r="E3689" s="132"/>
      <c r="F3689" s="55"/>
      <c r="G3689" s="132"/>
      <c r="H3689" s="132"/>
      <c r="I3689" s="132"/>
      <c r="J3689" s="132"/>
      <c r="K3689" s="132"/>
      <c r="L3689" s="133"/>
      <c r="M3689" s="134"/>
      <c r="N3689" s="132"/>
      <c r="O3689" s="132"/>
      <c r="P3689" s="134" t="str">
        <f t="shared" si="804"/>
        <v>nepildyti</v>
      </c>
      <c r="Q3689" s="135" t="str">
        <f t="shared" si="80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12"/>
        <v>0</v>
      </c>
      <c r="BH3689" s="54">
        <f t="shared" si="805"/>
        <v>0</v>
      </c>
      <c r="BI3689" s="54">
        <f t="shared" si="800"/>
        <v>0</v>
      </c>
      <c r="BJ3689" s="54">
        <f t="shared" si="813"/>
        <v>0</v>
      </c>
      <c r="BK3689" s="54">
        <f t="shared" si="801"/>
        <v>0</v>
      </c>
      <c r="BL3689" s="54">
        <f t="shared" si="806"/>
        <v>0</v>
      </c>
      <c r="BM3689" s="54">
        <f t="shared" si="807"/>
        <v>0</v>
      </c>
      <c r="BN3689" s="54" t="str">
        <f t="shared" si="808"/>
        <v>ne</v>
      </c>
      <c r="BO3689" s="54" t="str">
        <f t="shared" si="809"/>
        <v>ne</v>
      </c>
      <c r="BP3689" s="54" t="str">
        <f t="shared" si="809"/>
        <v>ne</v>
      </c>
      <c r="BQ3689" s="54" t="str">
        <f t="shared" si="810"/>
        <v>ne</v>
      </c>
      <c r="BR3689" s="54" t="str">
        <f t="shared" si="811"/>
        <v>ne</v>
      </c>
      <c r="BS3689" s="54" t="str">
        <f t="shared" si="802"/>
        <v>ne</v>
      </c>
    </row>
    <row r="3690" spans="2:71" x14ac:dyDescent="0.2">
      <c r="B3690" s="54" t="e">
        <f>VLOOKUP(E3690,'VPS1'!$J$10:$J$29,1,FALSE)</f>
        <v>#N/A</v>
      </c>
      <c r="C3690" s="131" t="str">
        <f t="shared" si="803"/>
        <v/>
      </c>
      <c r="D3690" s="132"/>
      <c r="E3690" s="132"/>
      <c r="F3690" s="55"/>
      <c r="G3690" s="132"/>
      <c r="H3690" s="132"/>
      <c r="I3690" s="132"/>
      <c r="J3690" s="132"/>
      <c r="K3690" s="132"/>
      <c r="L3690" s="133"/>
      <c r="M3690" s="134"/>
      <c r="N3690" s="132"/>
      <c r="O3690" s="132"/>
      <c r="P3690" s="134" t="str">
        <f t="shared" si="804"/>
        <v>nepildyti</v>
      </c>
      <c r="Q3690" s="135" t="str">
        <f t="shared" si="80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12"/>
        <v>0</v>
      </c>
      <c r="BH3690" s="54">
        <f t="shared" si="805"/>
        <v>0</v>
      </c>
      <c r="BI3690" s="54">
        <f t="shared" si="800"/>
        <v>0</v>
      </c>
      <c r="BJ3690" s="54">
        <f t="shared" si="813"/>
        <v>0</v>
      </c>
      <c r="BK3690" s="54">
        <f t="shared" si="801"/>
        <v>0</v>
      </c>
      <c r="BL3690" s="54">
        <f t="shared" si="806"/>
        <v>0</v>
      </c>
      <c r="BM3690" s="54">
        <f t="shared" si="807"/>
        <v>0</v>
      </c>
      <c r="BN3690" s="54" t="str">
        <f t="shared" si="808"/>
        <v>ne</v>
      </c>
      <c r="BO3690" s="54" t="str">
        <f t="shared" si="809"/>
        <v>ne</v>
      </c>
      <c r="BP3690" s="54" t="str">
        <f t="shared" si="809"/>
        <v>ne</v>
      </c>
      <c r="BQ3690" s="54" t="str">
        <f t="shared" si="810"/>
        <v>ne</v>
      </c>
      <c r="BR3690" s="54" t="str">
        <f t="shared" si="811"/>
        <v>ne</v>
      </c>
      <c r="BS3690" s="54" t="str">
        <f t="shared" si="802"/>
        <v>ne</v>
      </c>
    </row>
    <row r="3691" spans="2:71" x14ac:dyDescent="0.2">
      <c r="B3691" s="54" t="e">
        <f>VLOOKUP(E3691,'VPS1'!$J$10:$J$29,1,FALSE)</f>
        <v>#N/A</v>
      </c>
      <c r="C3691" s="131" t="str">
        <f t="shared" si="803"/>
        <v/>
      </c>
      <c r="D3691" s="132"/>
      <c r="E3691" s="132"/>
      <c r="F3691" s="55"/>
      <c r="G3691" s="132"/>
      <c r="H3691" s="132"/>
      <c r="I3691" s="132"/>
      <c r="J3691" s="132"/>
      <c r="K3691" s="132"/>
      <c r="L3691" s="133"/>
      <c r="M3691" s="134"/>
      <c r="N3691" s="132"/>
      <c r="O3691" s="132"/>
      <c r="P3691" s="134" t="str">
        <f t="shared" si="804"/>
        <v>nepildyti</v>
      </c>
      <c r="Q3691" s="135" t="str">
        <f t="shared" si="80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12"/>
        <v>0</v>
      </c>
      <c r="BH3691" s="54">
        <f t="shared" si="805"/>
        <v>0</v>
      </c>
      <c r="BI3691" s="54">
        <f t="shared" si="800"/>
        <v>0</v>
      </c>
      <c r="BJ3691" s="54">
        <f t="shared" si="813"/>
        <v>0</v>
      </c>
      <c r="BK3691" s="54">
        <f t="shared" si="801"/>
        <v>0</v>
      </c>
      <c r="BL3691" s="54">
        <f t="shared" si="806"/>
        <v>0</v>
      </c>
      <c r="BM3691" s="54">
        <f t="shared" si="807"/>
        <v>0</v>
      </c>
      <c r="BN3691" s="54" t="str">
        <f t="shared" si="808"/>
        <v>ne</v>
      </c>
      <c r="BO3691" s="54" t="str">
        <f t="shared" si="809"/>
        <v>ne</v>
      </c>
      <c r="BP3691" s="54" t="str">
        <f t="shared" si="809"/>
        <v>ne</v>
      </c>
      <c r="BQ3691" s="54" t="str">
        <f t="shared" si="810"/>
        <v>ne</v>
      </c>
      <c r="BR3691" s="54" t="str">
        <f t="shared" si="811"/>
        <v>ne</v>
      </c>
      <c r="BS3691" s="54" t="str">
        <f t="shared" si="802"/>
        <v>ne</v>
      </c>
    </row>
    <row r="3692" spans="2:71" x14ac:dyDescent="0.2">
      <c r="B3692" s="54" t="e">
        <f>VLOOKUP(E3692,'VPS1'!$J$10:$J$29,1,FALSE)</f>
        <v>#N/A</v>
      </c>
      <c r="C3692" s="131" t="str">
        <f t="shared" si="803"/>
        <v/>
      </c>
      <c r="D3692" s="132"/>
      <c r="E3692" s="132"/>
      <c r="F3692" s="55"/>
      <c r="G3692" s="132"/>
      <c r="H3692" s="132"/>
      <c r="I3692" s="132"/>
      <c r="J3692" s="132"/>
      <c r="K3692" s="132"/>
      <c r="L3692" s="133"/>
      <c r="M3692" s="134"/>
      <c r="N3692" s="132"/>
      <c r="O3692" s="132"/>
      <c r="P3692" s="134" t="str">
        <f t="shared" si="804"/>
        <v>nepildyti</v>
      </c>
      <c r="Q3692" s="135" t="str">
        <f t="shared" si="80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12"/>
        <v>0</v>
      </c>
      <c r="BH3692" s="54">
        <f t="shared" si="805"/>
        <v>0</v>
      </c>
      <c r="BI3692" s="54">
        <f t="shared" si="800"/>
        <v>0</v>
      </c>
      <c r="BJ3692" s="54">
        <f t="shared" si="813"/>
        <v>0</v>
      </c>
      <c r="BK3692" s="54">
        <f t="shared" si="801"/>
        <v>0</v>
      </c>
      <c r="BL3692" s="54">
        <f t="shared" si="806"/>
        <v>0</v>
      </c>
      <c r="BM3692" s="54">
        <f t="shared" si="807"/>
        <v>0</v>
      </c>
      <c r="BN3692" s="54" t="str">
        <f t="shared" si="808"/>
        <v>ne</v>
      </c>
      <c r="BO3692" s="54" t="str">
        <f t="shared" si="809"/>
        <v>ne</v>
      </c>
      <c r="BP3692" s="54" t="str">
        <f t="shared" si="809"/>
        <v>ne</v>
      </c>
      <c r="BQ3692" s="54" t="str">
        <f t="shared" si="810"/>
        <v>ne</v>
      </c>
      <c r="BR3692" s="54" t="str">
        <f t="shared" si="811"/>
        <v>ne</v>
      </c>
      <c r="BS3692" s="54" t="str">
        <f t="shared" si="802"/>
        <v>ne</v>
      </c>
    </row>
    <row r="3693" spans="2:71" x14ac:dyDescent="0.2">
      <c r="B3693" s="54" t="e">
        <f>VLOOKUP(E3693,'VPS1'!$J$10:$J$29,1,FALSE)</f>
        <v>#N/A</v>
      </c>
      <c r="C3693" s="131" t="str">
        <f t="shared" si="803"/>
        <v/>
      </c>
      <c r="D3693" s="132"/>
      <c r="E3693" s="132"/>
      <c r="F3693" s="55"/>
      <c r="G3693" s="132"/>
      <c r="H3693" s="132"/>
      <c r="I3693" s="132"/>
      <c r="J3693" s="132"/>
      <c r="K3693" s="132"/>
      <c r="L3693" s="133"/>
      <c r="M3693" s="134"/>
      <c r="N3693" s="132"/>
      <c r="O3693" s="132"/>
      <c r="P3693" s="134" t="str">
        <f t="shared" si="804"/>
        <v>nepildyti</v>
      </c>
      <c r="Q3693" s="135" t="str">
        <f t="shared" si="80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12"/>
        <v>0</v>
      </c>
      <c r="BH3693" s="54">
        <f t="shared" si="805"/>
        <v>0</v>
      </c>
      <c r="BI3693" s="54">
        <f t="shared" si="800"/>
        <v>0</v>
      </c>
      <c r="BJ3693" s="54">
        <f t="shared" si="813"/>
        <v>0</v>
      </c>
      <c r="BK3693" s="54">
        <f t="shared" si="801"/>
        <v>0</v>
      </c>
      <c r="BL3693" s="54">
        <f t="shared" si="806"/>
        <v>0</v>
      </c>
      <c r="BM3693" s="54">
        <f t="shared" si="807"/>
        <v>0</v>
      </c>
      <c r="BN3693" s="54" t="str">
        <f t="shared" si="808"/>
        <v>ne</v>
      </c>
      <c r="BO3693" s="54" t="str">
        <f t="shared" si="809"/>
        <v>ne</v>
      </c>
      <c r="BP3693" s="54" t="str">
        <f t="shared" si="809"/>
        <v>ne</v>
      </c>
      <c r="BQ3693" s="54" t="str">
        <f t="shared" si="810"/>
        <v>ne</v>
      </c>
      <c r="BR3693" s="54" t="str">
        <f t="shared" si="811"/>
        <v>ne</v>
      </c>
      <c r="BS3693" s="54" t="str">
        <f t="shared" si="802"/>
        <v>ne</v>
      </c>
    </row>
    <row r="3694" spans="2:71" x14ac:dyDescent="0.2">
      <c r="B3694" s="54" t="e">
        <f>VLOOKUP(E3694,'VPS1'!$J$10:$J$29,1,FALSE)</f>
        <v>#N/A</v>
      </c>
      <c r="C3694" s="131" t="str">
        <f t="shared" si="803"/>
        <v/>
      </c>
      <c r="D3694" s="132"/>
      <c r="E3694" s="132"/>
      <c r="F3694" s="55"/>
      <c r="G3694" s="132"/>
      <c r="H3694" s="132"/>
      <c r="I3694" s="132"/>
      <c r="J3694" s="132"/>
      <c r="K3694" s="132"/>
      <c r="L3694" s="133"/>
      <c r="M3694" s="134"/>
      <c r="N3694" s="132"/>
      <c r="O3694" s="132"/>
      <c r="P3694" s="134" t="str">
        <f t="shared" si="804"/>
        <v>nepildyti</v>
      </c>
      <c r="Q3694" s="135" t="str">
        <f t="shared" si="80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12"/>
        <v>0</v>
      </c>
      <c r="BH3694" s="54">
        <f t="shared" si="805"/>
        <v>0</v>
      </c>
      <c r="BI3694" s="54">
        <f t="shared" si="800"/>
        <v>0</v>
      </c>
      <c r="BJ3694" s="54">
        <f t="shared" si="813"/>
        <v>0</v>
      </c>
      <c r="BK3694" s="54">
        <f t="shared" si="801"/>
        <v>0</v>
      </c>
      <c r="BL3694" s="54">
        <f t="shared" si="806"/>
        <v>0</v>
      </c>
      <c r="BM3694" s="54">
        <f t="shared" si="807"/>
        <v>0</v>
      </c>
      <c r="BN3694" s="54" t="str">
        <f t="shared" si="808"/>
        <v>ne</v>
      </c>
      <c r="BO3694" s="54" t="str">
        <f t="shared" si="809"/>
        <v>ne</v>
      </c>
      <c r="BP3694" s="54" t="str">
        <f t="shared" si="809"/>
        <v>ne</v>
      </c>
      <c r="BQ3694" s="54" t="str">
        <f t="shared" si="810"/>
        <v>ne</v>
      </c>
      <c r="BR3694" s="54" t="str">
        <f t="shared" si="811"/>
        <v>ne</v>
      </c>
      <c r="BS3694" s="54" t="str">
        <f t="shared" si="802"/>
        <v>ne</v>
      </c>
    </row>
    <row r="3695" spans="2:71" x14ac:dyDescent="0.2">
      <c r="B3695" s="54" t="e">
        <f>VLOOKUP(E3695,'VPS1'!$J$10:$J$29,1,FALSE)</f>
        <v>#N/A</v>
      </c>
      <c r="C3695" s="131" t="str">
        <f t="shared" si="803"/>
        <v/>
      </c>
      <c r="D3695" s="132"/>
      <c r="E3695" s="132"/>
      <c r="F3695" s="55"/>
      <c r="G3695" s="132"/>
      <c r="H3695" s="132"/>
      <c r="I3695" s="132"/>
      <c r="J3695" s="132"/>
      <c r="K3695" s="132"/>
      <c r="L3695" s="133"/>
      <c r="M3695" s="134"/>
      <c r="N3695" s="132"/>
      <c r="O3695" s="132"/>
      <c r="P3695" s="134" t="str">
        <f t="shared" si="804"/>
        <v>nepildyti</v>
      </c>
      <c r="Q3695" s="135" t="str">
        <f t="shared" si="80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12"/>
        <v>0</v>
      </c>
      <c r="BH3695" s="54">
        <f t="shared" si="805"/>
        <v>0</v>
      </c>
      <c r="BI3695" s="54">
        <f t="shared" si="800"/>
        <v>0</v>
      </c>
      <c r="BJ3695" s="54">
        <f t="shared" si="813"/>
        <v>0</v>
      </c>
      <c r="BK3695" s="54">
        <f t="shared" si="801"/>
        <v>0</v>
      </c>
      <c r="BL3695" s="54">
        <f t="shared" si="806"/>
        <v>0</v>
      </c>
      <c r="BM3695" s="54">
        <f t="shared" si="807"/>
        <v>0</v>
      </c>
      <c r="BN3695" s="54" t="str">
        <f t="shared" si="808"/>
        <v>ne</v>
      </c>
      <c r="BO3695" s="54" t="str">
        <f t="shared" si="809"/>
        <v>ne</v>
      </c>
      <c r="BP3695" s="54" t="str">
        <f t="shared" si="809"/>
        <v>ne</v>
      </c>
      <c r="BQ3695" s="54" t="str">
        <f t="shared" si="810"/>
        <v>ne</v>
      </c>
      <c r="BR3695" s="54" t="str">
        <f t="shared" si="811"/>
        <v>ne</v>
      </c>
      <c r="BS3695" s="54" t="str">
        <f t="shared" si="802"/>
        <v>ne</v>
      </c>
    </row>
    <row r="3696" spans="2:71" x14ac:dyDescent="0.2">
      <c r="B3696" s="54" t="e">
        <f>VLOOKUP(E3696,'VPS1'!$J$10:$J$29,1,FALSE)</f>
        <v>#N/A</v>
      </c>
      <c r="C3696" s="131" t="str">
        <f t="shared" si="803"/>
        <v/>
      </c>
      <c r="D3696" s="132"/>
      <c r="E3696" s="132"/>
      <c r="F3696" s="55"/>
      <c r="G3696" s="132"/>
      <c r="H3696" s="132"/>
      <c r="I3696" s="132"/>
      <c r="J3696" s="132"/>
      <c r="K3696" s="132"/>
      <c r="L3696" s="133"/>
      <c r="M3696" s="134"/>
      <c r="N3696" s="132"/>
      <c r="O3696" s="132"/>
      <c r="P3696" s="134" t="str">
        <f t="shared" si="804"/>
        <v>nepildyti</v>
      </c>
      <c r="Q3696" s="135" t="str">
        <f t="shared" si="80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12"/>
        <v>0</v>
      </c>
      <c r="BH3696" s="54">
        <f t="shared" si="805"/>
        <v>0</v>
      </c>
      <c r="BI3696" s="54">
        <f t="shared" si="800"/>
        <v>0</v>
      </c>
      <c r="BJ3696" s="54">
        <f t="shared" si="813"/>
        <v>0</v>
      </c>
      <c r="BK3696" s="54">
        <f t="shared" si="801"/>
        <v>0</v>
      </c>
      <c r="BL3696" s="54">
        <f t="shared" si="806"/>
        <v>0</v>
      </c>
      <c r="BM3696" s="54">
        <f t="shared" si="807"/>
        <v>0</v>
      </c>
      <c r="BN3696" s="54" t="str">
        <f t="shared" si="808"/>
        <v>ne</v>
      </c>
      <c r="BO3696" s="54" t="str">
        <f t="shared" si="809"/>
        <v>ne</v>
      </c>
      <c r="BP3696" s="54" t="str">
        <f t="shared" si="809"/>
        <v>ne</v>
      </c>
      <c r="BQ3696" s="54" t="str">
        <f t="shared" si="810"/>
        <v>ne</v>
      </c>
      <c r="BR3696" s="54" t="str">
        <f t="shared" si="811"/>
        <v>ne</v>
      </c>
      <c r="BS3696" s="54" t="str">
        <f t="shared" si="802"/>
        <v>ne</v>
      </c>
    </row>
    <row r="3697" spans="2:71" x14ac:dyDescent="0.2">
      <c r="B3697" s="54" t="e">
        <f>VLOOKUP(E3697,'VPS1'!$J$10:$J$29,1,FALSE)</f>
        <v>#N/A</v>
      </c>
      <c r="C3697" s="131" t="str">
        <f t="shared" si="803"/>
        <v/>
      </c>
      <c r="D3697" s="132"/>
      <c r="E3697" s="132"/>
      <c r="F3697" s="55"/>
      <c r="G3697" s="132"/>
      <c r="H3697" s="132"/>
      <c r="I3697" s="132"/>
      <c r="J3697" s="132"/>
      <c r="K3697" s="132"/>
      <c r="L3697" s="133"/>
      <c r="M3697" s="134"/>
      <c r="N3697" s="132"/>
      <c r="O3697" s="132"/>
      <c r="P3697" s="134" t="str">
        <f t="shared" si="804"/>
        <v>nepildyti</v>
      </c>
      <c r="Q3697" s="135" t="str">
        <f t="shared" si="80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12"/>
        <v>0</v>
      </c>
      <c r="BH3697" s="54">
        <f t="shared" si="805"/>
        <v>0</v>
      </c>
      <c r="BI3697" s="54">
        <f t="shared" si="800"/>
        <v>0</v>
      </c>
      <c r="BJ3697" s="54">
        <f t="shared" si="813"/>
        <v>0</v>
      </c>
      <c r="BK3697" s="54">
        <f t="shared" si="801"/>
        <v>0</v>
      </c>
      <c r="BL3697" s="54">
        <f t="shared" si="806"/>
        <v>0</v>
      </c>
      <c r="BM3697" s="54">
        <f t="shared" si="807"/>
        <v>0</v>
      </c>
      <c r="BN3697" s="54" t="str">
        <f t="shared" si="808"/>
        <v>ne</v>
      </c>
      <c r="BO3697" s="54" t="str">
        <f t="shared" si="809"/>
        <v>ne</v>
      </c>
      <c r="BP3697" s="54" t="str">
        <f t="shared" si="809"/>
        <v>ne</v>
      </c>
      <c r="BQ3697" s="54" t="str">
        <f t="shared" si="810"/>
        <v>ne</v>
      </c>
      <c r="BR3697" s="54" t="str">
        <f t="shared" si="811"/>
        <v>ne</v>
      </c>
      <c r="BS3697" s="54" t="str">
        <f t="shared" si="802"/>
        <v>ne</v>
      </c>
    </row>
    <row r="3698" spans="2:71" x14ac:dyDescent="0.2">
      <c r="B3698" s="54" t="e">
        <f>VLOOKUP(E3698,'VPS1'!$J$10:$J$29,1,FALSE)</f>
        <v>#N/A</v>
      </c>
      <c r="C3698" s="131" t="str">
        <f t="shared" si="803"/>
        <v/>
      </c>
      <c r="D3698" s="132"/>
      <c r="E3698" s="132"/>
      <c r="F3698" s="55"/>
      <c r="G3698" s="132"/>
      <c r="H3698" s="132"/>
      <c r="I3698" s="132"/>
      <c r="J3698" s="132"/>
      <c r="K3698" s="132"/>
      <c r="L3698" s="133"/>
      <c r="M3698" s="134"/>
      <c r="N3698" s="132"/>
      <c r="O3698" s="132"/>
      <c r="P3698" s="134" t="str">
        <f t="shared" si="804"/>
        <v>nepildyti</v>
      </c>
      <c r="Q3698" s="135" t="str">
        <f t="shared" si="80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12"/>
        <v>0</v>
      </c>
      <c r="BH3698" s="54">
        <f t="shared" si="805"/>
        <v>0</v>
      </c>
      <c r="BI3698" s="54">
        <f t="shared" si="800"/>
        <v>0</v>
      </c>
      <c r="BJ3698" s="54">
        <f t="shared" si="813"/>
        <v>0</v>
      </c>
      <c r="BK3698" s="54">
        <f t="shared" si="801"/>
        <v>0</v>
      </c>
      <c r="BL3698" s="54">
        <f t="shared" si="806"/>
        <v>0</v>
      </c>
      <c r="BM3698" s="54">
        <f t="shared" si="807"/>
        <v>0</v>
      </c>
      <c r="BN3698" s="54" t="str">
        <f t="shared" si="808"/>
        <v>ne</v>
      </c>
      <c r="BO3698" s="54" t="str">
        <f t="shared" si="809"/>
        <v>ne</v>
      </c>
      <c r="BP3698" s="54" t="str">
        <f t="shared" si="809"/>
        <v>ne</v>
      </c>
      <c r="BQ3698" s="54" t="str">
        <f t="shared" si="810"/>
        <v>ne</v>
      </c>
      <c r="BR3698" s="54" t="str">
        <f t="shared" si="811"/>
        <v>ne</v>
      </c>
      <c r="BS3698" s="54" t="str">
        <f t="shared" si="802"/>
        <v>ne</v>
      </c>
    </row>
    <row r="3699" spans="2:71" x14ac:dyDescent="0.2">
      <c r="B3699" s="54" t="e">
        <f>VLOOKUP(E3699,'VPS1'!$J$10:$J$29,1,FALSE)</f>
        <v>#N/A</v>
      </c>
      <c r="C3699" s="131" t="str">
        <f t="shared" si="803"/>
        <v/>
      </c>
      <c r="D3699" s="132"/>
      <c r="E3699" s="132"/>
      <c r="F3699" s="55"/>
      <c r="G3699" s="132"/>
      <c r="H3699" s="132"/>
      <c r="I3699" s="132"/>
      <c r="J3699" s="132"/>
      <c r="K3699" s="132"/>
      <c r="L3699" s="133"/>
      <c r="M3699" s="134"/>
      <c r="N3699" s="132"/>
      <c r="O3699" s="132"/>
      <c r="P3699" s="134" t="str">
        <f t="shared" si="804"/>
        <v>nepildyti</v>
      </c>
      <c r="Q3699" s="135" t="str">
        <f t="shared" si="80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12"/>
        <v>0</v>
      </c>
      <c r="BH3699" s="54">
        <f t="shared" si="805"/>
        <v>0</v>
      </c>
      <c r="BI3699" s="54">
        <f t="shared" si="800"/>
        <v>0</v>
      </c>
      <c r="BJ3699" s="54">
        <f t="shared" si="813"/>
        <v>0</v>
      </c>
      <c r="BK3699" s="54">
        <f t="shared" si="801"/>
        <v>0</v>
      </c>
      <c r="BL3699" s="54">
        <f t="shared" si="806"/>
        <v>0</v>
      </c>
      <c r="BM3699" s="54">
        <f t="shared" si="807"/>
        <v>0</v>
      </c>
      <c r="BN3699" s="54" t="str">
        <f t="shared" si="808"/>
        <v>ne</v>
      </c>
      <c r="BO3699" s="54" t="str">
        <f t="shared" si="809"/>
        <v>ne</v>
      </c>
      <c r="BP3699" s="54" t="str">
        <f t="shared" si="809"/>
        <v>ne</v>
      </c>
      <c r="BQ3699" s="54" t="str">
        <f t="shared" si="810"/>
        <v>ne</v>
      </c>
      <c r="BR3699" s="54" t="str">
        <f t="shared" si="811"/>
        <v>ne</v>
      </c>
      <c r="BS3699" s="54" t="str">
        <f t="shared" si="802"/>
        <v>ne</v>
      </c>
    </row>
    <row r="3700" spans="2:71" x14ac:dyDescent="0.2">
      <c r="B3700" s="54" t="e">
        <f>VLOOKUP(E3700,'VPS1'!$J$10:$J$29,1,FALSE)</f>
        <v>#N/A</v>
      </c>
      <c r="C3700" s="131" t="str">
        <f t="shared" si="803"/>
        <v/>
      </c>
      <c r="D3700" s="132"/>
      <c r="E3700" s="132"/>
      <c r="F3700" s="55"/>
      <c r="G3700" s="132"/>
      <c r="H3700" s="132"/>
      <c r="I3700" s="132"/>
      <c r="J3700" s="132"/>
      <c r="K3700" s="132"/>
      <c r="L3700" s="133"/>
      <c r="M3700" s="134"/>
      <c r="N3700" s="132"/>
      <c r="O3700" s="132"/>
      <c r="P3700" s="134" t="str">
        <f t="shared" si="804"/>
        <v>nepildyti</v>
      </c>
      <c r="Q3700" s="135" t="str">
        <f t="shared" si="80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12"/>
        <v>0</v>
      </c>
      <c r="BH3700" s="54">
        <f t="shared" si="805"/>
        <v>0</v>
      </c>
      <c r="BI3700" s="54">
        <f t="shared" si="800"/>
        <v>0</v>
      </c>
      <c r="BJ3700" s="54">
        <f t="shared" si="813"/>
        <v>0</v>
      </c>
      <c r="BK3700" s="54">
        <f t="shared" si="801"/>
        <v>0</v>
      </c>
      <c r="BL3700" s="54">
        <f t="shared" si="806"/>
        <v>0</v>
      </c>
      <c r="BM3700" s="54">
        <f t="shared" si="807"/>
        <v>0</v>
      </c>
      <c r="BN3700" s="54" t="str">
        <f t="shared" si="808"/>
        <v>ne</v>
      </c>
      <c r="BO3700" s="54" t="str">
        <f t="shared" si="809"/>
        <v>ne</v>
      </c>
      <c r="BP3700" s="54" t="str">
        <f t="shared" si="809"/>
        <v>ne</v>
      </c>
      <c r="BQ3700" s="54" t="str">
        <f t="shared" si="810"/>
        <v>ne</v>
      </c>
      <c r="BR3700" s="54" t="str">
        <f t="shared" si="811"/>
        <v>ne</v>
      </c>
      <c r="BS3700" s="54" t="str">
        <f t="shared" si="802"/>
        <v>ne</v>
      </c>
    </row>
    <row r="3701" spans="2:71" x14ac:dyDescent="0.2">
      <c r="B3701" s="54" t="e">
        <f>VLOOKUP(E3701,'VPS1'!$J$10:$J$29,1,FALSE)</f>
        <v>#N/A</v>
      </c>
      <c r="C3701" s="131" t="str">
        <f t="shared" si="803"/>
        <v/>
      </c>
      <c r="D3701" s="132"/>
      <c r="E3701" s="132"/>
      <c r="F3701" s="55"/>
      <c r="G3701" s="132"/>
      <c r="H3701" s="132"/>
      <c r="I3701" s="132"/>
      <c r="J3701" s="132"/>
      <c r="K3701" s="132"/>
      <c r="L3701" s="133"/>
      <c r="M3701" s="134"/>
      <c r="N3701" s="132"/>
      <c r="O3701" s="132"/>
      <c r="P3701" s="134" t="str">
        <f t="shared" si="804"/>
        <v>nepildyti</v>
      </c>
      <c r="Q3701" s="135" t="str">
        <f t="shared" si="80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12"/>
        <v>0</v>
      </c>
      <c r="BH3701" s="54">
        <f t="shared" si="805"/>
        <v>0</v>
      </c>
      <c r="BI3701" s="54">
        <f t="shared" si="800"/>
        <v>0</v>
      </c>
      <c r="BJ3701" s="54">
        <f t="shared" si="813"/>
        <v>0</v>
      </c>
      <c r="BK3701" s="54">
        <f t="shared" si="801"/>
        <v>0</v>
      </c>
      <c r="BL3701" s="54">
        <f t="shared" si="806"/>
        <v>0</v>
      </c>
      <c r="BM3701" s="54">
        <f t="shared" si="807"/>
        <v>0</v>
      </c>
      <c r="BN3701" s="54" t="str">
        <f t="shared" si="808"/>
        <v>ne</v>
      </c>
      <c r="BO3701" s="54" t="str">
        <f t="shared" si="809"/>
        <v>ne</v>
      </c>
      <c r="BP3701" s="54" t="str">
        <f t="shared" si="809"/>
        <v>ne</v>
      </c>
      <c r="BQ3701" s="54" t="str">
        <f t="shared" si="810"/>
        <v>ne</v>
      </c>
      <c r="BR3701" s="54" t="str">
        <f t="shared" si="811"/>
        <v>ne</v>
      </c>
      <c r="BS3701" s="54" t="str">
        <f t="shared" si="802"/>
        <v>ne</v>
      </c>
    </row>
    <row r="3702" spans="2:71" x14ac:dyDescent="0.2">
      <c r="B3702" s="54" t="e">
        <f>VLOOKUP(E3702,'VPS1'!$J$10:$J$29,1,FALSE)</f>
        <v>#N/A</v>
      </c>
      <c r="C3702" s="131" t="str">
        <f t="shared" si="803"/>
        <v/>
      </c>
      <c r="D3702" s="132"/>
      <c r="E3702" s="132"/>
      <c r="F3702" s="55"/>
      <c r="G3702" s="132"/>
      <c r="H3702" s="132"/>
      <c r="I3702" s="132"/>
      <c r="J3702" s="132"/>
      <c r="K3702" s="132"/>
      <c r="L3702" s="133"/>
      <c r="M3702" s="134"/>
      <c r="N3702" s="132"/>
      <c r="O3702" s="132"/>
      <c r="P3702" s="134" t="str">
        <f t="shared" si="804"/>
        <v>nepildyti</v>
      </c>
      <c r="Q3702" s="135" t="str">
        <f t="shared" si="80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12"/>
        <v>0</v>
      </c>
      <c r="BH3702" s="54">
        <f t="shared" si="805"/>
        <v>0</v>
      </c>
      <c r="BI3702" s="54">
        <f t="shared" si="800"/>
        <v>0</v>
      </c>
      <c r="BJ3702" s="54">
        <f t="shared" si="813"/>
        <v>0</v>
      </c>
      <c r="BK3702" s="54">
        <f t="shared" si="801"/>
        <v>0</v>
      </c>
      <c r="BL3702" s="54">
        <f t="shared" si="806"/>
        <v>0</v>
      </c>
      <c r="BM3702" s="54">
        <f t="shared" si="807"/>
        <v>0</v>
      </c>
      <c r="BN3702" s="54" t="str">
        <f t="shared" si="808"/>
        <v>ne</v>
      </c>
      <c r="BO3702" s="54" t="str">
        <f t="shared" si="809"/>
        <v>ne</v>
      </c>
      <c r="BP3702" s="54" t="str">
        <f t="shared" si="809"/>
        <v>ne</v>
      </c>
      <c r="BQ3702" s="54" t="str">
        <f t="shared" si="810"/>
        <v>ne</v>
      </c>
      <c r="BR3702" s="54" t="str">
        <f t="shared" si="811"/>
        <v>ne</v>
      </c>
      <c r="BS3702" s="54" t="str">
        <f t="shared" si="802"/>
        <v>ne</v>
      </c>
    </row>
    <row r="3703" spans="2:71" x14ac:dyDescent="0.2">
      <c r="B3703" s="54" t="e">
        <f>VLOOKUP(E3703,'VPS1'!$J$10:$J$29,1,FALSE)</f>
        <v>#N/A</v>
      </c>
      <c r="C3703" s="131" t="str">
        <f t="shared" si="803"/>
        <v/>
      </c>
      <c r="D3703" s="132"/>
      <c r="E3703" s="132"/>
      <c r="F3703" s="55"/>
      <c r="G3703" s="132"/>
      <c r="H3703" s="132"/>
      <c r="I3703" s="132"/>
      <c r="J3703" s="132"/>
      <c r="K3703" s="132"/>
      <c r="L3703" s="133"/>
      <c r="M3703" s="134"/>
      <c r="N3703" s="132"/>
      <c r="O3703" s="132"/>
      <c r="P3703" s="134" t="str">
        <f t="shared" si="804"/>
        <v>nepildyti</v>
      </c>
      <c r="Q3703" s="135" t="str">
        <f t="shared" si="80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12"/>
        <v>0</v>
      </c>
      <c r="BH3703" s="54">
        <f t="shared" si="805"/>
        <v>0</v>
      </c>
      <c r="BI3703" s="54">
        <f t="shared" si="800"/>
        <v>0</v>
      </c>
      <c r="BJ3703" s="54">
        <f t="shared" si="813"/>
        <v>0</v>
      </c>
      <c r="BK3703" s="54">
        <f t="shared" si="801"/>
        <v>0</v>
      </c>
      <c r="BL3703" s="54">
        <f t="shared" si="806"/>
        <v>0</v>
      </c>
      <c r="BM3703" s="54">
        <f t="shared" si="807"/>
        <v>0</v>
      </c>
      <c r="BN3703" s="54" t="str">
        <f t="shared" si="808"/>
        <v>ne</v>
      </c>
      <c r="BO3703" s="54" t="str">
        <f t="shared" si="809"/>
        <v>ne</v>
      </c>
      <c r="BP3703" s="54" t="str">
        <f t="shared" si="809"/>
        <v>ne</v>
      </c>
      <c r="BQ3703" s="54" t="str">
        <f t="shared" si="810"/>
        <v>ne</v>
      </c>
      <c r="BR3703" s="54" t="str">
        <f t="shared" si="811"/>
        <v>ne</v>
      </c>
      <c r="BS3703" s="54" t="str">
        <f t="shared" si="802"/>
        <v>ne</v>
      </c>
    </row>
    <row r="3704" spans="2:71" x14ac:dyDescent="0.2">
      <c r="B3704" s="54" t="e">
        <f>VLOOKUP(E3704,'VPS1'!$J$10:$J$29,1,FALSE)</f>
        <v>#N/A</v>
      </c>
      <c r="C3704" s="131" t="str">
        <f t="shared" si="803"/>
        <v/>
      </c>
      <c r="D3704" s="132"/>
      <c r="E3704" s="132"/>
      <c r="F3704" s="55"/>
      <c r="G3704" s="132"/>
      <c r="H3704" s="132"/>
      <c r="I3704" s="132"/>
      <c r="J3704" s="132"/>
      <c r="K3704" s="132"/>
      <c r="L3704" s="133"/>
      <c r="M3704" s="134"/>
      <c r="N3704" s="132"/>
      <c r="O3704" s="132"/>
      <c r="P3704" s="134" t="str">
        <f t="shared" si="804"/>
        <v>nepildyti</v>
      </c>
      <c r="Q3704" s="135" t="str">
        <f t="shared" si="80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12"/>
        <v>0</v>
      </c>
      <c r="BH3704" s="54">
        <f t="shared" si="805"/>
        <v>0</v>
      </c>
      <c r="BI3704" s="54">
        <f t="shared" si="800"/>
        <v>0</v>
      </c>
      <c r="BJ3704" s="54">
        <f t="shared" si="813"/>
        <v>0</v>
      </c>
      <c r="BK3704" s="54">
        <f t="shared" si="801"/>
        <v>0</v>
      </c>
      <c r="BL3704" s="54">
        <f t="shared" si="806"/>
        <v>0</v>
      </c>
      <c r="BM3704" s="54">
        <f t="shared" si="807"/>
        <v>0</v>
      </c>
      <c r="BN3704" s="54" t="str">
        <f t="shared" si="808"/>
        <v>ne</v>
      </c>
      <c r="BO3704" s="54" t="str">
        <f t="shared" si="809"/>
        <v>ne</v>
      </c>
      <c r="BP3704" s="54" t="str">
        <f t="shared" si="809"/>
        <v>ne</v>
      </c>
      <c r="BQ3704" s="54" t="str">
        <f t="shared" si="810"/>
        <v>ne</v>
      </c>
      <c r="BR3704" s="54" t="str">
        <f t="shared" si="811"/>
        <v>ne</v>
      </c>
      <c r="BS3704" s="54" t="str">
        <f t="shared" si="802"/>
        <v>ne</v>
      </c>
    </row>
    <row r="3705" spans="2:71" x14ac:dyDescent="0.2">
      <c r="B3705" s="54" t="e">
        <f>VLOOKUP(E3705,'VPS1'!$J$10:$J$29,1,FALSE)</f>
        <v>#N/A</v>
      </c>
      <c r="C3705" s="131" t="str">
        <f t="shared" si="803"/>
        <v/>
      </c>
      <c r="D3705" s="132"/>
      <c r="E3705" s="132"/>
      <c r="F3705" s="55"/>
      <c r="G3705" s="132"/>
      <c r="H3705" s="132"/>
      <c r="I3705" s="132"/>
      <c r="J3705" s="132"/>
      <c r="K3705" s="132"/>
      <c r="L3705" s="133"/>
      <c r="M3705" s="134"/>
      <c r="N3705" s="132"/>
      <c r="O3705" s="132"/>
      <c r="P3705" s="134" t="str">
        <f t="shared" si="804"/>
        <v>nepildyti</v>
      </c>
      <c r="Q3705" s="135" t="str">
        <f t="shared" si="80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12"/>
        <v>0</v>
      </c>
      <c r="BH3705" s="54">
        <f t="shared" si="805"/>
        <v>0</v>
      </c>
      <c r="BI3705" s="54">
        <f t="shared" si="800"/>
        <v>0</v>
      </c>
      <c r="BJ3705" s="54">
        <f t="shared" si="813"/>
        <v>0</v>
      </c>
      <c r="BK3705" s="54">
        <f t="shared" si="801"/>
        <v>0</v>
      </c>
      <c r="BL3705" s="54">
        <f t="shared" si="806"/>
        <v>0</v>
      </c>
      <c r="BM3705" s="54">
        <f t="shared" si="807"/>
        <v>0</v>
      </c>
      <c r="BN3705" s="54" t="str">
        <f t="shared" si="808"/>
        <v>ne</v>
      </c>
      <c r="BO3705" s="54" t="str">
        <f t="shared" si="809"/>
        <v>ne</v>
      </c>
      <c r="BP3705" s="54" t="str">
        <f t="shared" si="809"/>
        <v>ne</v>
      </c>
      <c r="BQ3705" s="54" t="str">
        <f t="shared" si="810"/>
        <v>ne</v>
      </c>
      <c r="BR3705" s="54" t="str">
        <f t="shared" si="811"/>
        <v>ne</v>
      </c>
      <c r="BS3705" s="54" t="str">
        <f t="shared" si="802"/>
        <v>ne</v>
      </c>
    </row>
    <row r="3706" spans="2:71" x14ac:dyDescent="0.2">
      <c r="B3706" s="54" t="e">
        <f>VLOOKUP(E3706,'VPS1'!$J$10:$J$29,1,FALSE)</f>
        <v>#N/A</v>
      </c>
      <c r="C3706" s="131" t="str">
        <f t="shared" si="803"/>
        <v/>
      </c>
      <c r="D3706" s="132"/>
      <c r="E3706" s="132"/>
      <c r="F3706" s="55"/>
      <c r="G3706" s="132"/>
      <c r="H3706" s="132"/>
      <c r="I3706" s="132"/>
      <c r="J3706" s="132"/>
      <c r="K3706" s="132"/>
      <c r="L3706" s="133"/>
      <c r="M3706" s="134"/>
      <c r="N3706" s="132"/>
      <c r="O3706" s="132"/>
      <c r="P3706" s="134" t="str">
        <f t="shared" si="804"/>
        <v>nepildyti</v>
      </c>
      <c r="Q3706" s="135" t="str">
        <f t="shared" si="80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12"/>
        <v>0</v>
      </c>
      <c r="BH3706" s="54">
        <f t="shared" si="805"/>
        <v>0</v>
      </c>
      <c r="BI3706" s="54">
        <f t="shared" si="800"/>
        <v>0</v>
      </c>
      <c r="BJ3706" s="54">
        <f t="shared" si="813"/>
        <v>0</v>
      </c>
      <c r="BK3706" s="54">
        <f t="shared" si="801"/>
        <v>0</v>
      </c>
      <c r="BL3706" s="54">
        <f t="shared" si="806"/>
        <v>0</v>
      </c>
      <c r="BM3706" s="54">
        <f t="shared" si="807"/>
        <v>0</v>
      </c>
      <c r="BN3706" s="54" t="str">
        <f t="shared" si="808"/>
        <v>ne</v>
      </c>
      <c r="BO3706" s="54" t="str">
        <f t="shared" si="809"/>
        <v>ne</v>
      </c>
      <c r="BP3706" s="54" t="str">
        <f t="shared" si="809"/>
        <v>ne</v>
      </c>
      <c r="BQ3706" s="54" t="str">
        <f t="shared" si="810"/>
        <v>ne</v>
      </c>
      <c r="BR3706" s="54" t="str">
        <f t="shared" si="811"/>
        <v>ne</v>
      </c>
      <c r="BS3706" s="54" t="str">
        <f t="shared" si="802"/>
        <v>ne</v>
      </c>
    </row>
    <row r="3707" spans="2:71" x14ac:dyDescent="0.2">
      <c r="B3707" s="54" t="e">
        <f>VLOOKUP(E3707,'VPS1'!$J$10:$J$29,1,FALSE)</f>
        <v>#N/A</v>
      </c>
      <c r="C3707" s="131" t="str">
        <f t="shared" si="803"/>
        <v/>
      </c>
      <c r="D3707" s="132"/>
      <c r="E3707" s="132"/>
      <c r="F3707" s="55"/>
      <c r="G3707" s="132"/>
      <c r="H3707" s="132"/>
      <c r="I3707" s="132"/>
      <c r="J3707" s="132"/>
      <c r="K3707" s="132"/>
      <c r="L3707" s="133"/>
      <c r="M3707" s="134"/>
      <c r="N3707" s="132"/>
      <c r="O3707" s="132"/>
      <c r="P3707" s="134" t="str">
        <f t="shared" si="804"/>
        <v>nepildyti</v>
      </c>
      <c r="Q3707" s="135" t="str">
        <f t="shared" si="80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12"/>
        <v>0</v>
      </c>
      <c r="BH3707" s="54">
        <f t="shared" si="805"/>
        <v>0</v>
      </c>
      <c r="BI3707" s="54">
        <f t="shared" si="800"/>
        <v>0</v>
      </c>
      <c r="BJ3707" s="54">
        <f t="shared" si="813"/>
        <v>0</v>
      </c>
      <c r="BK3707" s="54">
        <f t="shared" si="801"/>
        <v>0</v>
      </c>
      <c r="BL3707" s="54">
        <f t="shared" si="806"/>
        <v>0</v>
      </c>
      <c r="BM3707" s="54">
        <f t="shared" si="807"/>
        <v>0</v>
      </c>
      <c r="BN3707" s="54" t="str">
        <f t="shared" si="808"/>
        <v>ne</v>
      </c>
      <c r="BO3707" s="54" t="str">
        <f t="shared" si="809"/>
        <v>ne</v>
      </c>
      <c r="BP3707" s="54" t="str">
        <f t="shared" si="809"/>
        <v>ne</v>
      </c>
      <c r="BQ3707" s="54" t="str">
        <f t="shared" si="810"/>
        <v>ne</v>
      </c>
      <c r="BR3707" s="54" t="str">
        <f t="shared" si="811"/>
        <v>ne</v>
      </c>
      <c r="BS3707" s="54" t="str">
        <f t="shared" si="802"/>
        <v>ne</v>
      </c>
    </row>
    <row r="3708" spans="2:71" x14ac:dyDescent="0.2">
      <c r="B3708" s="54" t="e">
        <f>VLOOKUP(E3708,'VPS1'!$J$10:$J$29,1,FALSE)</f>
        <v>#N/A</v>
      </c>
      <c r="C3708" s="131" t="str">
        <f t="shared" si="803"/>
        <v/>
      </c>
      <c r="D3708" s="132"/>
      <c r="E3708" s="132"/>
      <c r="F3708" s="55"/>
      <c r="G3708" s="132"/>
      <c r="H3708" s="132"/>
      <c r="I3708" s="132"/>
      <c r="J3708" s="132"/>
      <c r="K3708" s="132"/>
      <c r="L3708" s="133"/>
      <c r="M3708" s="134"/>
      <c r="N3708" s="132"/>
      <c r="O3708" s="132"/>
      <c r="P3708" s="134" t="str">
        <f t="shared" si="804"/>
        <v>nepildyti</v>
      </c>
      <c r="Q3708" s="135" t="str">
        <f t="shared" si="80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12"/>
        <v>0</v>
      </c>
      <c r="BH3708" s="54">
        <f t="shared" si="805"/>
        <v>0</v>
      </c>
      <c r="BI3708" s="54">
        <f t="shared" si="800"/>
        <v>0</v>
      </c>
      <c r="BJ3708" s="54">
        <f t="shared" si="813"/>
        <v>0</v>
      </c>
      <c r="BK3708" s="54">
        <f t="shared" si="801"/>
        <v>0</v>
      </c>
      <c r="BL3708" s="54">
        <f t="shared" si="806"/>
        <v>0</v>
      </c>
      <c r="BM3708" s="54">
        <f t="shared" si="807"/>
        <v>0</v>
      </c>
      <c r="BN3708" s="54" t="str">
        <f t="shared" si="808"/>
        <v>ne</v>
      </c>
      <c r="BO3708" s="54" t="str">
        <f t="shared" si="809"/>
        <v>ne</v>
      </c>
      <c r="BP3708" s="54" t="str">
        <f t="shared" si="809"/>
        <v>ne</v>
      </c>
      <c r="BQ3708" s="54" t="str">
        <f t="shared" si="810"/>
        <v>ne</v>
      </c>
      <c r="BR3708" s="54" t="str">
        <f t="shared" si="811"/>
        <v>ne</v>
      </c>
      <c r="BS3708" s="54" t="str">
        <f t="shared" si="802"/>
        <v>ne</v>
      </c>
    </row>
    <row r="3709" spans="2:71" x14ac:dyDescent="0.2">
      <c r="B3709" s="54" t="e">
        <f>VLOOKUP(E3709,'VPS1'!$J$10:$J$29,1,FALSE)</f>
        <v>#N/A</v>
      </c>
      <c r="C3709" s="131" t="str">
        <f t="shared" si="803"/>
        <v/>
      </c>
      <c r="D3709" s="132"/>
      <c r="E3709" s="132"/>
      <c r="F3709" s="55"/>
      <c r="G3709" s="132"/>
      <c r="H3709" s="132"/>
      <c r="I3709" s="132"/>
      <c r="J3709" s="132"/>
      <c r="K3709" s="132"/>
      <c r="L3709" s="133"/>
      <c r="M3709" s="134"/>
      <c r="N3709" s="132"/>
      <c r="O3709" s="132"/>
      <c r="P3709" s="134" t="str">
        <f t="shared" si="804"/>
        <v>nepildyti</v>
      </c>
      <c r="Q3709" s="135" t="str">
        <f t="shared" si="80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12"/>
        <v>0</v>
      </c>
      <c r="BH3709" s="54">
        <f t="shared" si="805"/>
        <v>0</v>
      </c>
      <c r="BI3709" s="54">
        <f t="shared" si="800"/>
        <v>0</v>
      </c>
      <c r="BJ3709" s="54">
        <f t="shared" si="813"/>
        <v>0</v>
      </c>
      <c r="BK3709" s="54">
        <f t="shared" si="801"/>
        <v>0</v>
      </c>
      <c r="BL3709" s="54">
        <f t="shared" si="806"/>
        <v>0</v>
      </c>
      <c r="BM3709" s="54">
        <f t="shared" si="807"/>
        <v>0</v>
      </c>
      <c r="BN3709" s="54" t="str">
        <f t="shared" si="808"/>
        <v>ne</v>
      </c>
      <c r="BO3709" s="54" t="str">
        <f t="shared" si="809"/>
        <v>ne</v>
      </c>
      <c r="BP3709" s="54" t="str">
        <f t="shared" si="809"/>
        <v>ne</v>
      </c>
      <c r="BQ3709" s="54" t="str">
        <f t="shared" si="810"/>
        <v>ne</v>
      </c>
      <c r="BR3709" s="54" t="str">
        <f t="shared" si="811"/>
        <v>ne</v>
      </c>
      <c r="BS3709" s="54" t="str">
        <f t="shared" si="802"/>
        <v>ne</v>
      </c>
    </row>
    <row r="3710" spans="2:71" x14ac:dyDescent="0.2">
      <c r="B3710" s="54" t="e">
        <f>VLOOKUP(E3710,'VPS1'!$J$10:$J$29,1,FALSE)</f>
        <v>#N/A</v>
      </c>
      <c r="C3710" s="131" t="str">
        <f t="shared" si="803"/>
        <v/>
      </c>
      <c r="D3710" s="132"/>
      <c r="E3710" s="132"/>
      <c r="F3710" s="55"/>
      <c r="G3710" s="132"/>
      <c r="H3710" s="132"/>
      <c r="I3710" s="132"/>
      <c r="J3710" s="132"/>
      <c r="K3710" s="132"/>
      <c r="L3710" s="133"/>
      <c r="M3710" s="134"/>
      <c r="N3710" s="132"/>
      <c r="O3710" s="132"/>
      <c r="P3710" s="134" t="str">
        <f t="shared" si="804"/>
        <v>nepildyti</v>
      </c>
      <c r="Q3710" s="135" t="str">
        <f t="shared" si="80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12"/>
        <v>0</v>
      </c>
      <c r="BH3710" s="54">
        <f t="shared" si="805"/>
        <v>0</v>
      </c>
      <c r="BI3710" s="54">
        <f t="shared" si="800"/>
        <v>0</v>
      </c>
      <c r="BJ3710" s="54">
        <f t="shared" si="813"/>
        <v>0</v>
      </c>
      <c r="BK3710" s="54">
        <f t="shared" si="801"/>
        <v>0</v>
      </c>
      <c r="BL3710" s="54">
        <f t="shared" si="806"/>
        <v>0</v>
      </c>
      <c r="BM3710" s="54">
        <f t="shared" si="807"/>
        <v>0</v>
      </c>
      <c r="BN3710" s="54" t="str">
        <f t="shared" si="808"/>
        <v>ne</v>
      </c>
      <c r="BO3710" s="54" t="str">
        <f t="shared" si="809"/>
        <v>ne</v>
      </c>
      <c r="BP3710" s="54" t="str">
        <f t="shared" si="809"/>
        <v>ne</v>
      </c>
      <c r="BQ3710" s="54" t="str">
        <f t="shared" si="810"/>
        <v>ne</v>
      </c>
      <c r="BR3710" s="54" t="str">
        <f t="shared" si="811"/>
        <v>ne</v>
      </c>
      <c r="BS3710" s="54" t="str">
        <f t="shared" si="802"/>
        <v>ne</v>
      </c>
    </row>
    <row r="3711" spans="2:71" x14ac:dyDescent="0.2">
      <c r="B3711" s="54" t="e">
        <f>VLOOKUP(E3711,'VPS1'!$J$10:$J$29,1,FALSE)</f>
        <v>#N/A</v>
      </c>
      <c r="C3711" s="131" t="str">
        <f t="shared" si="803"/>
        <v/>
      </c>
      <c r="D3711" s="132"/>
      <c r="E3711" s="132"/>
      <c r="F3711" s="55"/>
      <c r="G3711" s="132"/>
      <c r="H3711" s="132"/>
      <c r="I3711" s="132"/>
      <c r="J3711" s="132"/>
      <c r="K3711" s="132"/>
      <c r="L3711" s="133"/>
      <c r="M3711" s="134"/>
      <c r="N3711" s="132"/>
      <c r="O3711" s="132"/>
      <c r="P3711" s="134" t="str">
        <f t="shared" si="804"/>
        <v>nepildyti</v>
      </c>
      <c r="Q3711" s="135" t="str">
        <f t="shared" si="80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12"/>
        <v>0</v>
      </c>
      <c r="BH3711" s="54">
        <f t="shared" si="805"/>
        <v>0</v>
      </c>
      <c r="BI3711" s="54">
        <f t="shared" si="800"/>
        <v>0</v>
      </c>
      <c r="BJ3711" s="54">
        <f t="shared" si="813"/>
        <v>0</v>
      </c>
      <c r="BK3711" s="54">
        <f t="shared" si="801"/>
        <v>0</v>
      </c>
      <c r="BL3711" s="54">
        <f t="shared" si="806"/>
        <v>0</v>
      </c>
      <c r="BM3711" s="54">
        <f t="shared" si="807"/>
        <v>0</v>
      </c>
      <c r="BN3711" s="54" t="str">
        <f t="shared" si="808"/>
        <v>ne</v>
      </c>
      <c r="BO3711" s="54" t="str">
        <f t="shared" si="809"/>
        <v>ne</v>
      </c>
      <c r="BP3711" s="54" t="str">
        <f t="shared" si="809"/>
        <v>ne</v>
      </c>
      <c r="BQ3711" s="54" t="str">
        <f t="shared" si="810"/>
        <v>ne</v>
      </c>
      <c r="BR3711" s="54" t="str">
        <f t="shared" si="811"/>
        <v>ne</v>
      </c>
      <c r="BS3711" s="54" t="str">
        <f t="shared" si="802"/>
        <v>ne</v>
      </c>
    </row>
    <row r="3712" spans="2:71" x14ac:dyDescent="0.2">
      <c r="B3712" s="54" t="e">
        <f>VLOOKUP(E3712,'VPS1'!$J$10:$J$29,1,FALSE)</f>
        <v>#N/A</v>
      </c>
      <c r="C3712" s="131" t="str">
        <f t="shared" si="803"/>
        <v/>
      </c>
      <c r="D3712" s="132"/>
      <c r="E3712" s="132"/>
      <c r="F3712" s="55"/>
      <c r="G3712" s="132"/>
      <c r="H3712" s="132"/>
      <c r="I3712" s="132"/>
      <c r="J3712" s="132"/>
      <c r="K3712" s="132"/>
      <c r="L3712" s="133"/>
      <c r="M3712" s="134"/>
      <c r="N3712" s="132"/>
      <c r="O3712" s="132"/>
      <c r="P3712" s="134" t="str">
        <f t="shared" si="804"/>
        <v>nepildyti</v>
      </c>
      <c r="Q3712" s="135" t="str">
        <f t="shared" si="80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12"/>
        <v>0</v>
      </c>
      <c r="BH3712" s="54">
        <f t="shared" si="805"/>
        <v>0</v>
      </c>
      <c r="BI3712" s="54">
        <f t="shared" si="800"/>
        <v>0</v>
      </c>
      <c r="BJ3712" s="54">
        <f t="shared" si="813"/>
        <v>0</v>
      </c>
      <c r="BK3712" s="54">
        <f t="shared" si="801"/>
        <v>0</v>
      </c>
      <c r="BL3712" s="54">
        <f t="shared" si="806"/>
        <v>0</v>
      </c>
      <c r="BM3712" s="54">
        <f t="shared" si="807"/>
        <v>0</v>
      </c>
      <c r="BN3712" s="54" t="str">
        <f t="shared" si="808"/>
        <v>ne</v>
      </c>
      <c r="BO3712" s="54" t="str">
        <f t="shared" si="809"/>
        <v>ne</v>
      </c>
      <c r="BP3712" s="54" t="str">
        <f t="shared" si="809"/>
        <v>ne</v>
      </c>
      <c r="BQ3712" s="54" t="str">
        <f t="shared" si="810"/>
        <v>ne</v>
      </c>
      <c r="BR3712" s="54" t="str">
        <f t="shared" si="811"/>
        <v>ne</v>
      </c>
      <c r="BS3712" s="54" t="str">
        <f t="shared" si="802"/>
        <v>ne</v>
      </c>
    </row>
    <row r="3713" spans="2:71" x14ac:dyDescent="0.2">
      <c r="B3713" s="54" t="e">
        <f>VLOOKUP(E3713,'VPS1'!$J$10:$J$29,1,FALSE)</f>
        <v>#N/A</v>
      </c>
      <c r="C3713" s="131" t="str">
        <f t="shared" si="803"/>
        <v/>
      </c>
      <c r="D3713" s="132"/>
      <c r="E3713" s="132"/>
      <c r="F3713" s="55"/>
      <c r="G3713" s="132"/>
      <c r="H3713" s="132"/>
      <c r="I3713" s="132"/>
      <c r="J3713" s="132"/>
      <c r="K3713" s="132"/>
      <c r="L3713" s="133"/>
      <c r="M3713" s="134"/>
      <c r="N3713" s="132"/>
      <c r="O3713" s="132"/>
      <c r="P3713" s="134" t="str">
        <f t="shared" si="804"/>
        <v>nepildyti</v>
      </c>
      <c r="Q3713" s="135" t="str">
        <f t="shared" si="80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12"/>
        <v>0</v>
      </c>
      <c r="BH3713" s="54">
        <f t="shared" si="805"/>
        <v>0</v>
      </c>
      <c r="BI3713" s="54">
        <f t="shared" si="800"/>
        <v>0</v>
      </c>
      <c r="BJ3713" s="54">
        <f t="shared" si="813"/>
        <v>0</v>
      </c>
      <c r="BK3713" s="54">
        <f t="shared" si="801"/>
        <v>0</v>
      </c>
      <c r="BL3713" s="54">
        <f t="shared" si="806"/>
        <v>0</v>
      </c>
      <c r="BM3713" s="54">
        <f t="shared" si="807"/>
        <v>0</v>
      </c>
      <c r="BN3713" s="54" t="str">
        <f t="shared" si="808"/>
        <v>ne</v>
      </c>
      <c r="BO3713" s="54" t="str">
        <f t="shared" si="809"/>
        <v>ne</v>
      </c>
      <c r="BP3713" s="54" t="str">
        <f t="shared" si="809"/>
        <v>ne</v>
      </c>
      <c r="BQ3713" s="54" t="str">
        <f t="shared" si="810"/>
        <v>ne</v>
      </c>
      <c r="BR3713" s="54" t="str">
        <f t="shared" si="811"/>
        <v>ne</v>
      </c>
      <c r="BS3713" s="54" t="str">
        <f t="shared" si="802"/>
        <v>ne</v>
      </c>
    </row>
    <row r="3714" spans="2:71" x14ac:dyDescent="0.2">
      <c r="B3714" s="54" t="e">
        <f>VLOOKUP(E3714,'VPS1'!$J$10:$J$29,1,FALSE)</f>
        <v>#N/A</v>
      </c>
      <c r="C3714" s="131" t="str">
        <f t="shared" si="803"/>
        <v/>
      </c>
      <c r="D3714" s="132"/>
      <c r="E3714" s="132"/>
      <c r="F3714" s="55"/>
      <c r="G3714" s="132"/>
      <c r="H3714" s="132"/>
      <c r="I3714" s="132"/>
      <c r="J3714" s="132"/>
      <c r="K3714" s="132"/>
      <c r="L3714" s="133"/>
      <c r="M3714" s="134"/>
      <c r="N3714" s="132"/>
      <c r="O3714" s="132"/>
      <c r="P3714" s="134" t="str">
        <f t="shared" si="804"/>
        <v>nepildyti</v>
      </c>
      <c r="Q3714" s="135" t="str">
        <f t="shared" si="80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12"/>
        <v>0</v>
      </c>
      <c r="BH3714" s="54">
        <f t="shared" si="805"/>
        <v>0</v>
      </c>
      <c r="BI3714" s="54">
        <f t="shared" si="800"/>
        <v>0</v>
      </c>
      <c r="BJ3714" s="54">
        <f t="shared" si="813"/>
        <v>0</v>
      </c>
      <c r="BK3714" s="54">
        <f t="shared" si="801"/>
        <v>0</v>
      </c>
      <c r="BL3714" s="54">
        <f t="shared" si="806"/>
        <v>0</v>
      </c>
      <c r="BM3714" s="54">
        <f t="shared" si="807"/>
        <v>0</v>
      </c>
      <c r="BN3714" s="54" t="str">
        <f t="shared" si="808"/>
        <v>ne</v>
      </c>
      <c r="BO3714" s="54" t="str">
        <f t="shared" si="809"/>
        <v>ne</v>
      </c>
      <c r="BP3714" s="54" t="str">
        <f t="shared" si="809"/>
        <v>ne</v>
      </c>
      <c r="BQ3714" s="54" t="str">
        <f t="shared" si="810"/>
        <v>ne</v>
      </c>
      <c r="BR3714" s="54" t="str">
        <f t="shared" si="811"/>
        <v>ne</v>
      </c>
      <c r="BS3714" s="54" t="str">
        <f t="shared" si="802"/>
        <v>ne</v>
      </c>
    </row>
    <row r="3715" spans="2:71" x14ac:dyDescent="0.2">
      <c r="B3715" s="54" t="e">
        <f>VLOOKUP(E3715,'VPS1'!$J$10:$J$29,1,FALSE)</f>
        <v>#N/A</v>
      </c>
      <c r="C3715" s="131" t="str">
        <f t="shared" si="803"/>
        <v/>
      </c>
      <c r="D3715" s="132"/>
      <c r="E3715" s="132"/>
      <c r="F3715" s="55"/>
      <c r="G3715" s="132"/>
      <c r="H3715" s="132"/>
      <c r="I3715" s="132"/>
      <c r="J3715" s="132"/>
      <c r="K3715" s="132"/>
      <c r="L3715" s="133"/>
      <c r="M3715" s="134"/>
      <c r="N3715" s="132"/>
      <c r="O3715" s="132"/>
      <c r="P3715" s="134" t="str">
        <f t="shared" si="804"/>
        <v>nepildyti</v>
      </c>
      <c r="Q3715" s="135" t="str">
        <f t="shared" si="80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12"/>
        <v>0</v>
      </c>
      <c r="BH3715" s="54">
        <f t="shared" si="805"/>
        <v>0</v>
      </c>
      <c r="BI3715" s="54">
        <f t="shared" si="800"/>
        <v>0</v>
      </c>
      <c r="BJ3715" s="54">
        <f t="shared" si="813"/>
        <v>0</v>
      </c>
      <c r="BK3715" s="54">
        <f t="shared" si="801"/>
        <v>0</v>
      </c>
      <c r="BL3715" s="54">
        <f t="shared" si="806"/>
        <v>0</v>
      </c>
      <c r="BM3715" s="54">
        <f t="shared" si="807"/>
        <v>0</v>
      </c>
      <c r="BN3715" s="54" t="str">
        <f t="shared" si="808"/>
        <v>ne</v>
      </c>
      <c r="BO3715" s="54" t="str">
        <f t="shared" si="809"/>
        <v>ne</v>
      </c>
      <c r="BP3715" s="54" t="str">
        <f t="shared" si="809"/>
        <v>ne</v>
      </c>
      <c r="BQ3715" s="54" t="str">
        <f t="shared" si="810"/>
        <v>ne</v>
      </c>
      <c r="BR3715" s="54" t="str">
        <f t="shared" si="811"/>
        <v>ne</v>
      </c>
      <c r="BS3715" s="54" t="str">
        <f t="shared" si="802"/>
        <v>ne</v>
      </c>
    </row>
    <row r="3716" spans="2:71" x14ac:dyDescent="0.2">
      <c r="B3716" s="54" t="e">
        <f>VLOOKUP(E3716,'VPS1'!$J$10:$J$29,1,FALSE)</f>
        <v>#N/A</v>
      </c>
      <c r="C3716" s="131" t="str">
        <f t="shared" si="803"/>
        <v/>
      </c>
      <c r="D3716" s="132"/>
      <c r="E3716" s="132"/>
      <c r="F3716" s="55"/>
      <c r="G3716" s="132"/>
      <c r="H3716" s="132"/>
      <c r="I3716" s="132"/>
      <c r="J3716" s="132"/>
      <c r="K3716" s="132"/>
      <c r="L3716" s="133"/>
      <c r="M3716" s="134"/>
      <c r="N3716" s="132"/>
      <c r="O3716" s="132"/>
      <c r="P3716" s="134" t="str">
        <f t="shared" si="804"/>
        <v>nepildyti</v>
      </c>
      <c r="Q3716" s="135" t="str">
        <f t="shared" si="80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12"/>
        <v>0</v>
      </c>
      <c r="BH3716" s="54">
        <f t="shared" si="805"/>
        <v>0</v>
      </c>
      <c r="BI3716" s="54">
        <f t="shared" si="800"/>
        <v>0</v>
      </c>
      <c r="BJ3716" s="54">
        <f t="shared" si="813"/>
        <v>0</v>
      </c>
      <c r="BK3716" s="54">
        <f t="shared" si="801"/>
        <v>0</v>
      </c>
      <c r="BL3716" s="54">
        <f t="shared" si="806"/>
        <v>0</v>
      </c>
      <c r="BM3716" s="54">
        <f t="shared" si="807"/>
        <v>0</v>
      </c>
      <c r="BN3716" s="54" t="str">
        <f t="shared" si="808"/>
        <v>ne</v>
      </c>
      <c r="BO3716" s="54" t="str">
        <f t="shared" si="809"/>
        <v>ne</v>
      </c>
      <c r="BP3716" s="54" t="str">
        <f t="shared" si="809"/>
        <v>ne</v>
      </c>
      <c r="BQ3716" s="54" t="str">
        <f t="shared" si="810"/>
        <v>ne</v>
      </c>
      <c r="BR3716" s="54" t="str">
        <f t="shared" si="811"/>
        <v>ne</v>
      </c>
      <c r="BS3716" s="54" t="str">
        <f t="shared" si="802"/>
        <v>ne</v>
      </c>
    </row>
    <row r="3717" spans="2:71" x14ac:dyDescent="0.2">
      <c r="B3717" s="54" t="e">
        <f>VLOOKUP(E3717,'VPS1'!$J$10:$J$29,1,FALSE)</f>
        <v>#N/A</v>
      </c>
      <c r="C3717" s="131" t="str">
        <f t="shared" si="803"/>
        <v/>
      </c>
      <c r="D3717" s="132"/>
      <c r="E3717" s="132"/>
      <c r="F3717" s="55"/>
      <c r="G3717" s="132"/>
      <c r="H3717" s="132"/>
      <c r="I3717" s="132"/>
      <c r="J3717" s="132"/>
      <c r="K3717" s="132"/>
      <c r="L3717" s="133"/>
      <c r="M3717" s="134"/>
      <c r="N3717" s="132"/>
      <c r="O3717" s="132"/>
      <c r="P3717" s="134" t="str">
        <f t="shared" si="804"/>
        <v>nepildyti</v>
      </c>
      <c r="Q3717" s="135" t="str">
        <f t="shared" si="80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12"/>
        <v>0</v>
      </c>
      <c r="BH3717" s="54">
        <f t="shared" si="805"/>
        <v>0</v>
      </c>
      <c r="BI3717" s="54">
        <f t="shared" si="800"/>
        <v>0</v>
      </c>
      <c r="BJ3717" s="54">
        <f t="shared" si="813"/>
        <v>0</v>
      </c>
      <c r="BK3717" s="54">
        <f t="shared" si="801"/>
        <v>0</v>
      </c>
      <c r="BL3717" s="54">
        <f t="shared" si="806"/>
        <v>0</v>
      </c>
      <c r="BM3717" s="54">
        <f t="shared" si="807"/>
        <v>0</v>
      </c>
      <c r="BN3717" s="54" t="str">
        <f t="shared" si="808"/>
        <v>ne</v>
      </c>
      <c r="BO3717" s="54" t="str">
        <f t="shared" si="809"/>
        <v>ne</v>
      </c>
      <c r="BP3717" s="54" t="str">
        <f t="shared" si="809"/>
        <v>ne</v>
      </c>
      <c r="BQ3717" s="54" t="str">
        <f t="shared" si="810"/>
        <v>ne</v>
      </c>
      <c r="BR3717" s="54" t="str">
        <f t="shared" si="811"/>
        <v>ne</v>
      </c>
      <c r="BS3717" s="54" t="str">
        <f t="shared" si="802"/>
        <v>ne</v>
      </c>
    </row>
    <row r="3718" spans="2:71" x14ac:dyDescent="0.2">
      <c r="B3718" s="54" t="e">
        <f>VLOOKUP(E3718,'VPS1'!$J$10:$J$29,1,FALSE)</f>
        <v>#N/A</v>
      </c>
      <c r="C3718" s="131" t="str">
        <f t="shared" si="803"/>
        <v/>
      </c>
      <c r="D3718" s="132"/>
      <c r="E3718" s="132"/>
      <c r="F3718" s="55"/>
      <c r="G3718" s="132"/>
      <c r="H3718" s="132"/>
      <c r="I3718" s="132"/>
      <c r="J3718" s="132"/>
      <c r="K3718" s="132"/>
      <c r="L3718" s="133"/>
      <c r="M3718" s="134"/>
      <c r="N3718" s="132"/>
      <c r="O3718" s="132"/>
      <c r="P3718" s="134" t="str">
        <f t="shared" si="804"/>
        <v>nepildyti</v>
      </c>
      <c r="Q3718" s="135" t="str">
        <f t="shared" si="80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12"/>
        <v>0</v>
      </c>
      <c r="BH3718" s="54">
        <f t="shared" si="805"/>
        <v>0</v>
      </c>
      <c r="BI3718" s="54">
        <f t="shared" si="800"/>
        <v>0</v>
      </c>
      <c r="BJ3718" s="54">
        <f t="shared" si="813"/>
        <v>0</v>
      </c>
      <c r="BK3718" s="54">
        <f t="shared" si="801"/>
        <v>0</v>
      </c>
      <c r="BL3718" s="54">
        <f t="shared" si="806"/>
        <v>0</v>
      </c>
      <c r="BM3718" s="54">
        <f t="shared" si="807"/>
        <v>0</v>
      </c>
      <c r="BN3718" s="54" t="str">
        <f t="shared" si="808"/>
        <v>ne</v>
      </c>
      <c r="BO3718" s="54" t="str">
        <f t="shared" si="809"/>
        <v>ne</v>
      </c>
      <c r="BP3718" s="54" t="str">
        <f t="shared" si="809"/>
        <v>ne</v>
      </c>
      <c r="BQ3718" s="54" t="str">
        <f t="shared" si="810"/>
        <v>ne</v>
      </c>
      <c r="BR3718" s="54" t="str">
        <f t="shared" si="811"/>
        <v>ne</v>
      </c>
      <c r="BS3718" s="54" t="str">
        <f t="shared" si="802"/>
        <v>ne</v>
      </c>
    </row>
    <row r="3719" spans="2:71" x14ac:dyDescent="0.2">
      <c r="B3719" s="54" t="e">
        <f>VLOOKUP(E3719,'VPS1'!$J$10:$J$29,1,FALSE)</f>
        <v>#N/A</v>
      </c>
      <c r="C3719" s="131" t="str">
        <f t="shared" si="803"/>
        <v/>
      </c>
      <c r="D3719" s="132"/>
      <c r="E3719" s="132"/>
      <c r="F3719" s="55"/>
      <c r="G3719" s="132"/>
      <c r="H3719" s="132"/>
      <c r="I3719" s="132"/>
      <c r="J3719" s="132"/>
      <c r="K3719" s="132"/>
      <c r="L3719" s="133"/>
      <c r="M3719" s="134"/>
      <c r="N3719" s="132"/>
      <c r="O3719" s="132"/>
      <c r="P3719" s="134" t="str">
        <f t="shared" si="804"/>
        <v>nepildyti</v>
      </c>
      <c r="Q3719" s="135" t="str">
        <f t="shared" si="804"/>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12"/>
        <v>0</v>
      </c>
      <c r="BH3719" s="54">
        <f t="shared" si="805"/>
        <v>0</v>
      </c>
      <c r="BI3719" s="54">
        <f t="shared" si="800"/>
        <v>0</v>
      </c>
      <c r="BJ3719" s="54">
        <f t="shared" si="813"/>
        <v>0</v>
      </c>
      <c r="BK3719" s="54">
        <f t="shared" si="801"/>
        <v>0</v>
      </c>
      <c r="BL3719" s="54">
        <f t="shared" si="806"/>
        <v>0</v>
      </c>
      <c r="BM3719" s="54">
        <f t="shared" si="807"/>
        <v>0</v>
      </c>
      <c r="BN3719" s="54" t="str">
        <f t="shared" si="808"/>
        <v>ne</v>
      </c>
      <c r="BO3719" s="54" t="str">
        <f t="shared" si="809"/>
        <v>ne</v>
      </c>
      <c r="BP3719" s="54" t="str">
        <f t="shared" si="809"/>
        <v>ne</v>
      </c>
      <c r="BQ3719" s="54" t="str">
        <f t="shared" si="810"/>
        <v>ne</v>
      </c>
      <c r="BR3719" s="54" t="str">
        <f t="shared" si="811"/>
        <v>ne</v>
      </c>
      <c r="BS3719" s="54" t="str">
        <f t="shared" si="802"/>
        <v>ne</v>
      </c>
    </row>
    <row r="3720" spans="2:71" x14ac:dyDescent="0.2">
      <c r="B3720" s="54" t="e">
        <f>VLOOKUP(E3720,'VPS1'!$J$10:$J$29,1,FALSE)</f>
        <v>#N/A</v>
      </c>
      <c r="C3720" s="131" t="str">
        <f t="shared" si="803"/>
        <v/>
      </c>
      <c r="D3720" s="132"/>
      <c r="E3720" s="132"/>
      <c r="F3720" s="55"/>
      <c r="G3720" s="132"/>
      <c r="H3720" s="132"/>
      <c r="I3720" s="132"/>
      <c r="J3720" s="132"/>
      <c r="K3720" s="132"/>
      <c r="L3720" s="133"/>
      <c r="M3720" s="134"/>
      <c r="N3720" s="132"/>
      <c r="O3720" s="132"/>
      <c r="P3720" s="134" t="str">
        <f t="shared" si="804"/>
        <v>nepildyti</v>
      </c>
      <c r="Q3720" s="135" t="str">
        <f t="shared" si="804"/>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12"/>
        <v>0</v>
      </c>
      <c r="BH3720" s="54">
        <f t="shared" si="805"/>
        <v>0</v>
      </c>
      <c r="BI3720" s="54">
        <f t="shared" si="800"/>
        <v>0</v>
      </c>
      <c r="BJ3720" s="54">
        <f t="shared" si="813"/>
        <v>0</v>
      </c>
      <c r="BK3720" s="54">
        <f t="shared" si="801"/>
        <v>0</v>
      </c>
      <c r="BL3720" s="54">
        <f t="shared" si="806"/>
        <v>0</v>
      </c>
      <c r="BM3720" s="54">
        <f t="shared" si="807"/>
        <v>0</v>
      </c>
      <c r="BN3720" s="54" t="str">
        <f t="shared" si="808"/>
        <v>ne</v>
      </c>
      <c r="BO3720" s="54" t="str">
        <f t="shared" si="809"/>
        <v>ne</v>
      </c>
      <c r="BP3720" s="54" t="str">
        <f t="shared" si="809"/>
        <v>ne</v>
      </c>
      <c r="BQ3720" s="54" t="str">
        <f t="shared" si="810"/>
        <v>ne</v>
      </c>
      <c r="BR3720" s="54" t="str">
        <f t="shared" si="811"/>
        <v>ne</v>
      </c>
      <c r="BS3720" s="54" t="str">
        <f t="shared" si="802"/>
        <v>ne</v>
      </c>
    </row>
    <row r="3721" spans="2:71" x14ac:dyDescent="0.2">
      <c r="B3721" s="54" t="e">
        <f>VLOOKUP(E3721,'VPS1'!$J$10:$J$29,1,FALSE)</f>
        <v>#N/A</v>
      </c>
      <c r="C3721" s="131" t="str">
        <f t="shared" si="803"/>
        <v/>
      </c>
      <c r="D3721" s="132"/>
      <c r="E3721" s="132"/>
      <c r="F3721" s="55"/>
      <c r="G3721" s="132"/>
      <c r="H3721" s="132"/>
      <c r="I3721" s="132"/>
      <c r="J3721" s="132"/>
      <c r="K3721" s="132"/>
      <c r="L3721" s="133"/>
      <c r="M3721" s="134"/>
      <c r="N3721" s="132"/>
      <c r="O3721" s="132"/>
      <c r="P3721" s="134" t="str">
        <f t="shared" si="804"/>
        <v>nepildyti</v>
      </c>
      <c r="Q3721" s="135" t="str">
        <f t="shared" si="804"/>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12"/>
        <v>0</v>
      </c>
      <c r="BH3721" s="54">
        <f t="shared" si="805"/>
        <v>0</v>
      </c>
      <c r="BI3721" s="54">
        <f t="shared" si="800"/>
        <v>0</v>
      </c>
      <c r="BJ3721" s="54">
        <f t="shared" si="813"/>
        <v>0</v>
      </c>
      <c r="BK3721" s="54">
        <f t="shared" si="801"/>
        <v>0</v>
      </c>
      <c r="BL3721" s="54">
        <f t="shared" si="806"/>
        <v>0</v>
      </c>
      <c r="BM3721" s="54">
        <f t="shared" si="807"/>
        <v>0</v>
      </c>
      <c r="BN3721" s="54" t="str">
        <f t="shared" si="808"/>
        <v>ne</v>
      </c>
      <c r="BO3721" s="54" t="str">
        <f t="shared" si="809"/>
        <v>ne</v>
      </c>
      <c r="BP3721" s="54" t="str">
        <f t="shared" si="809"/>
        <v>ne</v>
      </c>
      <c r="BQ3721" s="54" t="str">
        <f t="shared" si="810"/>
        <v>ne</v>
      </c>
      <c r="BR3721" s="54" t="str">
        <f t="shared" si="811"/>
        <v>ne</v>
      </c>
      <c r="BS3721" s="54" t="str">
        <f t="shared" si="802"/>
        <v>ne</v>
      </c>
    </row>
    <row r="3722" spans="2:71" x14ac:dyDescent="0.2">
      <c r="B3722" s="54" t="e">
        <f>VLOOKUP(E3722,'VPS1'!$J$10:$J$29,1,FALSE)</f>
        <v>#N/A</v>
      </c>
      <c r="C3722" s="131" t="str">
        <f t="shared" si="803"/>
        <v/>
      </c>
      <c r="D3722" s="132"/>
      <c r="E3722" s="132"/>
      <c r="F3722" s="55"/>
      <c r="G3722" s="132"/>
      <c r="H3722" s="132"/>
      <c r="I3722" s="132"/>
      <c r="J3722" s="132"/>
      <c r="K3722" s="132"/>
      <c r="L3722" s="133"/>
      <c r="M3722" s="134"/>
      <c r="N3722" s="132"/>
      <c r="O3722" s="132"/>
      <c r="P3722" s="134" t="str">
        <f t="shared" si="804"/>
        <v>nepildyti</v>
      </c>
      <c r="Q3722" s="135" t="str">
        <f t="shared" si="804"/>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12"/>
        <v>0</v>
      </c>
      <c r="BH3722" s="54">
        <f t="shared" si="805"/>
        <v>0</v>
      </c>
      <c r="BI3722" s="54">
        <f t="shared" ref="BI3722:BI3785" si="814">IF($AH3722&gt;0,YEAR($AH3722),)</f>
        <v>0</v>
      </c>
      <c r="BJ3722" s="54">
        <f t="shared" si="813"/>
        <v>0</v>
      </c>
      <c r="BK3722" s="54">
        <f t="shared" ref="BK3722:BK3785" si="815">IF($AJ3722&gt;0,YEAR($AJ3722),)</f>
        <v>0</v>
      </c>
      <c r="BL3722" s="54">
        <f t="shared" si="806"/>
        <v>0</v>
      </c>
      <c r="BM3722" s="54">
        <f t="shared" si="807"/>
        <v>0</v>
      </c>
      <c r="BN3722" s="54" t="str">
        <f t="shared" si="808"/>
        <v>ne</v>
      </c>
      <c r="BO3722" s="54" t="str">
        <f t="shared" si="809"/>
        <v>ne</v>
      </c>
      <c r="BP3722" s="54" t="str">
        <f t="shared" si="809"/>
        <v>ne</v>
      </c>
      <c r="BQ3722" s="54" t="str">
        <f t="shared" si="810"/>
        <v>ne</v>
      </c>
      <c r="BR3722" s="54" t="str">
        <f t="shared" si="811"/>
        <v>ne</v>
      </c>
      <c r="BS3722" s="54" t="str">
        <f t="shared" ref="BS3722:BS3785" si="816">IF(BK3722&gt;0,"taip","ne")</f>
        <v>ne</v>
      </c>
    </row>
    <row r="3723" spans="2:71" x14ac:dyDescent="0.2">
      <c r="B3723" s="54" t="e">
        <f>VLOOKUP(E3723,'VPS1'!$J$10:$J$29,1,FALSE)</f>
        <v>#N/A</v>
      </c>
      <c r="C3723" s="131" t="str">
        <f t="shared" ref="C3723:C3786" si="817">LEFT(E3723,4)</f>
        <v/>
      </c>
      <c r="D3723" s="132"/>
      <c r="E3723" s="132"/>
      <c r="F3723" s="55"/>
      <c r="G3723" s="132"/>
      <c r="H3723" s="132"/>
      <c r="I3723" s="132"/>
      <c r="J3723" s="132"/>
      <c r="K3723" s="132"/>
      <c r="L3723" s="133"/>
      <c r="M3723" s="134"/>
      <c r="N3723" s="132"/>
      <c r="O3723" s="132"/>
      <c r="P3723" s="134" t="str">
        <f t="shared" ref="P3723:Q3786" si="818">IF($N3723="fizinis asmuo","užpildykite","nepildyti")</f>
        <v>nepildyti</v>
      </c>
      <c r="Q3723" s="135" t="str">
        <f t="shared" si="818"/>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12"/>
        <v>0</v>
      </c>
      <c r="BH3723" s="54">
        <f t="shared" ref="BH3723:BH3786" si="819">IF($AF3723&gt;0,YEAR($AF3723),)</f>
        <v>0</v>
      </c>
      <c r="BI3723" s="54">
        <f t="shared" si="814"/>
        <v>0</v>
      </c>
      <c r="BJ3723" s="54">
        <f t="shared" si="813"/>
        <v>0</v>
      </c>
      <c r="BK3723" s="54">
        <f t="shared" si="815"/>
        <v>0</v>
      </c>
      <c r="BL3723" s="54">
        <f t="shared" ref="BL3723:BL3786" si="820">IF($AK3723&gt;0,$AK3723,)</f>
        <v>0</v>
      </c>
      <c r="BM3723" s="54">
        <f t="shared" ref="BM3723:BM3786" si="821">IF($AL3723&gt;0,$AL3723,)</f>
        <v>0</v>
      </c>
      <c r="BN3723" s="54" t="str">
        <f t="shared" ref="BN3723:BN3786" si="822">IF(BH3723&gt;0,"taip","ne")</f>
        <v>ne</v>
      </c>
      <c r="BO3723" s="54" t="str">
        <f t="shared" ref="BO3723:BP3786" si="823">IF(BI3723&gt;0,"taip","ne")</f>
        <v>ne</v>
      </c>
      <c r="BP3723" s="54" t="str">
        <f t="shared" si="823"/>
        <v>ne</v>
      </c>
      <c r="BQ3723" s="54" t="str">
        <f t="shared" ref="BQ3723:BQ3786" si="824">IF(BL3723&gt;0,"taip","ne")</f>
        <v>ne</v>
      </c>
      <c r="BR3723" s="54" t="str">
        <f t="shared" ref="BR3723:BR3786" si="825">IF(BM3723&gt;0,"taip","ne")</f>
        <v>ne</v>
      </c>
      <c r="BS3723" s="54" t="str">
        <f t="shared" si="816"/>
        <v>ne</v>
      </c>
    </row>
    <row r="3724" spans="2:71" x14ac:dyDescent="0.2">
      <c r="B3724" s="54" t="e">
        <f>VLOOKUP(E3724,'VPS1'!$J$10:$J$29,1,FALSE)</f>
        <v>#N/A</v>
      </c>
      <c r="C3724" s="131" t="str">
        <f t="shared" si="817"/>
        <v/>
      </c>
      <c r="D3724" s="132"/>
      <c r="E3724" s="132"/>
      <c r="F3724" s="55"/>
      <c r="G3724" s="132"/>
      <c r="H3724" s="132"/>
      <c r="I3724" s="132"/>
      <c r="J3724" s="132"/>
      <c r="K3724" s="132"/>
      <c r="L3724" s="133"/>
      <c r="M3724" s="134"/>
      <c r="N3724" s="132"/>
      <c r="O3724" s="132"/>
      <c r="P3724" s="134" t="str">
        <f t="shared" si="818"/>
        <v>nepildyti</v>
      </c>
      <c r="Q3724" s="135" t="str">
        <f t="shared" si="81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12"/>
        <v>0</v>
      </c>
      <c r="BH3724" s="54">
        <f t="shared" si="819"/>
        <v>0</v>
      </c>
      <c r="BI3724" s="54">
        <f t="shared" si="814"/>
        <v>0</v>
      </c>
      <c r="BJ3724" s="54">
        <f t="shared" si="813"/>
        <v>0</v>
      </c>
      <c r="BK3724" s="54">
        <f t="shared" si="815"/>
        <v>0</v>
      </c>
      <c r="BL3724" s="54">
        <f t="shared" si="820"/>
        <v>0</v>
      </c>
      <c r="BM3724" s="54">
        <f t="shared" si="821"/>
        <v>0</v>
      </c>
      <c r="BN3724" s="54" t="str">
        <f t="shared" si="822"/>
        <v>ne</v>
      </c>
      <c r="BO3724" s="54" t="str">
        <f t="shared" si="823"/>
        <v>ne</v>
      </c>
      <c r="BP3724" s="54" t="str">
        <f t="shared" si="823"/>
        <v>ne</v>
      </c>
      <c r="BQ3724" s="54" t="str">
        <f t="shared" si="824"/>
        <v>ne</v>
      </c>
      <c r="BR3724" s="54" t="str">
        <f t="shared" si="825"/>
        <v>ne</v>
      </c>
      <c r="BS3724" s="54" t="str">
        <f t="shared" si="816"/>
        <v>ne</v>
      </c>
    </row>
    <row r="3725" spans="2:71" x14ac:dyDescent="0.2">
      <c r="B3725" s="54" t="e">
        <f>VLOOKUP(E3725,'VPS1'!$J$10:$J$29,1,FALSE)</f>
        <v>#N/A</v>
      </c>
      <c r="C3725" s="131" t="str">
        <f t="shared" si="817"/>
        <v/>
      </c>
      <c r="D3725" s="132"/>
      <c r="E3725" s="132"/>
      <c r="F3725" s="55"/>
      <c r="G3725" s="132"/>
      <c r="H3725" s="132"/>
      <c r="I3725" s="132"/>
      <c r="J3725" s="132"/>
      <c r="K3725" s="132"/>
      <c r="L3725" s="133"/>
      <c r="M3725" s="134"/>
      <c r="N3725" s="132"/>
      <c r="O3725" s="132"/>
      <c r="P3725" s="134" t="str">
        <f t="shared" si="818"/>
        <v>nepildyti</v>
      </c>
      <c r="Q3725" s="135" t="str">
        <f t="shared" si="81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12"/>
        <v>0</v>
      </c>
      <c r="BH3725" s="54">
        <f t="shared" si="819"/>
        <v>0</v>
      </c>
      <c r="BI3725" s="54">
        <f t="shared" si="814"/>
        <v>0</v>
      </c>
      <c r="BJ3725" s="54">
        <f t="shared" si="813"/>
        <v>0</v>
      </c>
      <c r="BK3725" s="54">
        <f t="shared" si="815"/>
        <v>0</v>
      </c>
      <c r="BL3725" s="54">
        <f t="shared" si="820"/>
        <v>0</v>
      </c>
      <c r="BM3725" s="54">
        <f t="shared" si="821"/>
        <v>0</v>
      </c>
      <c r="BN3725" s="54" t="str">
        <f t="shared" si="822"/>
        <v>ne</v>
      </c>
      <c r="BO3725" s="54" t="str">
        <f t="shared" si="823"/>
        <v>ne</v>
      </c>
      <c r="BP3725" s="54" t="str">
        <f t="shared" si="823"/>
        <v>ne</v>
      </c>
      <c r="BQ3725" s="54" t="str">
        <f t="shared" si="824"/>
        <v>ne</v>
      </c>
      <c r="BR3725" s="54" t="str">
        <f t="shared" si="825"/>
        <v>ne</v>
      </c>
      <c r="BS3725" s="54" t="str">
        <f t="shared" si="816"/>
        <v>ne</v>
      </c>
    </row>
    <row r="3726" spans="2:71" x14ac:dyDescent="0.2">
      <c r="B3726" s="54" t="e">
        <f>VLOOKUP(E3726,'VPS1'!$J$10:$J$29,1,FALSE)</f>
        <v>#N/A</v>
      </c>
      <c r="C3726" s="131" t="str">
        <f t="shared" si="817"/>
        <v/>
      </c>
      <c r="D3726" s="132"/>
      <c r="E3726" s="132"/>
      <c r="F3726" s="55"/>
      <c r="G3726" s="132"/>
      <c r="H3726" s="132"/>
      <c r="I3726" s="132"/>
      <c r="J3726" s="132"/>
      <c r="K3726" s="132"/>
      <c r="L3726" s="133"/>
      <c r="M3726" s="134"/>
      <c r="N3726" s="132"/>
      <c r="O3726" s="132"/>
      <c r="P3726" s="134" t="str">
        <f t="shared" si="818"/>
        <v>nepildyti</v>
      </c>
      <c r="Q3726" s="135" t="str">
        <f t="shared" si="81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12"/>
        <v>0</v>
      </c>
      <c r="BH3726" s="54">
        <f t="shared" si="819"/>
        <v>0</v>
      </c>
      <c r="BI3726" s="54">
        <f t="shared" si="814"/>
        <v>0</v>
      </c>
      <c r="BJ3726" s="54">
        <f t="shared" si="813"/>
        <v>0</v>
      </c>
      <c r="BK3726" s="54">
        <f t="shared" si="815"/>
        <v>0</v>
      </c>
      <c r="BL3726" s="54">
        <f t="shared" si="820"/>
        <v>0</v>
      </c>
      <c r="BM3726" s="54">
        <f t="shared" si="821"/>
        <v>0</v>
      </c>
      <c r="BN3726" s="54" t="str">
        <f t="shared" si="822"/>
        <v>ne</v>
      </c>
      <c r="BO3726" s="54" t="str">
        <f t="shared" si="823"/>
        <v>ne</v>
      </c>
      <c r="BP3726" s="54" t="str">
        <f t="shared" si="823"/>
        <v>ne</v>
      </c>
      <c r="BQ3726" s="54" t="str">
        <f t="shared" si="824"/>
        <v>ne</v>
      </c>
      <c r="BR3726" s="54" t="str">
        <f t="shared" si="825"/>
        <v>ne</v>
      </c>
      <c r="BS3726" s="54" t="str">
        <f t="shared" si="816"/>
        <v>ne</v>
      </c>
    </row>
    <row r="3727" spans="2:71" x14ac:dyDescent="0.2">
      <c r="B3727" s="54" t="e">
        <f>VLOOKUP(E3727,'VPS1'!$J$10:$J$29,1,FALSE)</f>
        <v>#N/A</v>
      </c>
      <c r="C3727" s="131" t="str">
        <f t="shared" si="817"/>
        <v/>
      </c>
      <c r="D3727" s="132"/>
      <c r="E3727" s="132"/>
      <c r="F3727" s="55"/>
      <c r="G3727" s="132"/>
      <c r="H3727" s="132"/>
      <c r="I3727" s="132"/>
      <c r="J3727" s="132"/>
      <c r="K3727" s="132"/>
      <c r="L3727" s="133"/>
      <c r="M3727" s="134"/>
      <c r="N3727" s="132"/>
      <c r="O3727" s="132"/>
      <c r="P3727" s="134" t="str">
        <f t="shared" si="818"/>
        <v>nepildyti</v>
      </c>
      <c r="Q3727" s="135" t="str">
        <f t="shared" si="81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12"/>
        <v>0</v>
      </c>
      <c r="BH3727" s="54">
        <f t="shared" si="819"/>
        <v>0</v>
      </c>
      <c r="BI3727" s="54">
        <f t="shared" si="814"/>
        <v>0</v>
      </c>
      <c r="BJ3727" s="54">
        <f t="shared" si="813"/>
        <v>0</v>
      </c>
      <c r="BK3727" s="54">
        <f t="shared" si="815"/>
        <v>0</v>
      </c>
      <c r="BL3727" s="54">
        <f t="shared" si="820"/>
        <v>0</v>
      </c>
      <c r="BM3727" s="54">
        <f t="shared" si="821"/>
        <v>0</v>
      </c>
      <c r="BN3727" s="54" t="str">
        <f t="shared" si="822"/>
        <v>ne</v>
      </c>
      <c r="BO3727" s="54" t="str">
        <f t="shared" si="823"/>
        <v>ne</v>
      </c>
      <c r="BP3727" s="54" t="str">
        <f t="shared" si="823"/>
        <v>ne</v>
      </c>
      <c r="BQ3727" s="54" t="str">
        <f t="shared" si="824"/>
        <v>ne</v>
      </c>
      <c r="BR3727" s="54" t="str">
        <f t="shared" si="825"/>
        <v>ne</v>
      </c>
      <c r="BS3727" s="54" t="str">
        <f t="shared" si="816"/>
        <v>ne</v>
      </c>
    </row>
    <row r="3728" spans="2:71" x14ac:dyDescent="0.2">
      <c r="B3728" s="54" t="e">
        <f>VLOOKUP(E3728,'VPS1'!$J$10:$J$29,1,FALSE)</f>
        <v>#N/A</v>
      </c>
      <c r="C3728" s="131" t="str">
        <f t="shared" si="817"/>
        <v/>
      </c>
      <c r="D3728" s="132"/>
      <c r="E3728" s="132"/>
      <c r="F3728" s="55"/>
      <c r="G3728" s="132"/>
      <c r="H3728" s="132"/>
      <c r="I3728" s="132"/>
      <c r="J3728" s="132"/>
      <c r="K3728" s="132"/>
      <c r="L3728" s="133"/>
      <c r="M3728" s="134"/>
      <c r="N3728" s="132"/>
      <c r="O3728" s="132"/>
      <c r="P3728" s="134" t="str">
        <f t="shared" si="818"/>
        <v>nepildyti</v>
      </c>
      <c r="Q3728" s="135" t="str">
        <f t="shared" si="81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12"/>
        <v>0</v>
      </c>
      <c r="BH3728" s="54">
        <f t="shared" si="819"/>
        <v>0</v>
      </c>
      <c r="BI3728" s="54">
        <f t="shared" si="814"/>
        <v>0</v>
      </c>
      <c r="BJ3728" s="54">
        <f t="shared" si="813"/>
        <v>0</v>
      </c>
      <c r="BK3728" s="54">
        <f t="shared" si="815"/>
        <v>0</v>
      </c>
      <c r="BL3728" s="54">
        <f t="shared" si="820"/>
        <v>0</v>
      </c>
      <c r="BM3728" s="54">
        <f t="shared" si="821"/>
        <v>0</v>
      </c>
      <c r="BN3728" s="54" t="str">
        <f t="shared" si="822"/>
        <v>ne</v>
      </c>
      <c r="BO3728" s="54" t="str">
        <f t="shared" si="823"/>
        <v>ne</v>
      </c>
      <c r="BP3728" s="54" t="str">
        <f t="shared" si="823"/>
        <v>ne</v>
      </c>
      <c r="BQ3728" s="54" t="str">
        <f t="shared" si="824"/>
        <v>ne</v>
      </c>
      <c r="BR3728" s="54" t="str">
        <f t="shared" si="825"/>
        <v>ne</v>
      </c>
      <c r="BS3728" s="54" t="str">
        <f t="shared" si="816"/>
        <v>ne</v>
      </c>
    </row>
    <row r="3729" spans="2:71" x14ac:dyDescent="0.2">
      <c r="B3729" s="54" t="e">
        <f>VLOOKUP(E3729,'VPS1'!$J$10:$J$29,1,FALSE)</f>
        <v>#N/A</v>
      </c>
      <c r="C3729" s="131" t="str">
        <f t="shared" si="817"/>
        <v/>
      </c>
      <c r="D3729" s="132"/>
      <c r="E3729" s="132"/>
      <c r="F3729" s="55"/>
      <c r="G3729" s="132"/>
      <c r="H3729" s="132"/>
      <c r="I3729" s="132"/>
      <c r="J3729" s="132"/>
      <c r="K3729" s="132"/>
      <c r="L3729" s="133"/>
      <c r="M3729" s="134"/>
      <c r="N3729" s="132"/>
      <c r="O3729" s="132"/>
      <c r="P3729" s="134" t="str">
        <f t="shared" si="818"/>
        <v>nepildyti</v>
      </c>
      <c r="Q3729" s="135" t="str">
        <f t="shared" si="81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12"/>
        <v>0</v>
      </c>
      <c r="BH3729" s="54">
        <f t="shared" si="819"/>
        <v>0</v>
      </c>
      <c r="BI3729" s="54">
        <f t="shared" si="814"/>
        <v>0</v>
      </c>
      <c r="BJ3729" s="54">
        <f t="shared" si="813"/>
        <v>0</v>
      </c>
      <c r="BK3729" s="54">
        <f t="shared" si="815"/>
        <v>0</v>
      </c>
      <c r="BL3729" s="54">
        <f t="shared" si="820"/>
        <v>0</v>
      </c>
      <c r="BM3729" s="54">
        <f t="shared" si="821"/>
        <v>0</v>
      </c>
      <c r="BN3729" s="54" t="str">
        <f t="shared" si="822"/>
        <v>ne</v>
      </c>
      <c r="BO3729" s="54" t="str">
        <f t="shared" si="823"/>
        <v>ne</v>
      </c>
      <c r="BP3729" s="54" t="str">
        <f t="shared" si="823"/>
        <v>ne</v>
      </c>
      <c r="BQ3729" s="54" t="str">
        <f t="shared" si="824"/>
        <v>ne</v>
      </c>
      <c r="BR3729" s="54" t="str">
        <f t="shared" si="825"/>
        <v>ne</v>
      </c>
      <c r="BS3729" s="54" t="str">
        <f t="shared" si="816"/>
        <v>ne</v>
      </c>
    </row>
    <row r="3730" spans="2:71" x14ac:dyDescent="0.2">
      <c r="B3730" s="54" t="e">
        <f>VLOOKUP(E3730,'VPS1'!$J$10:$J$29,1,FALSE)</f>
        <v>#N/A</v>
      </c>
      <c r="C3730" s="131" t="str">
        <f t="shared" si="817"/>
        <v/>
      </c>
      <c r="D3730" s="132"/>
      <c r="E3730" s="132"/>
      <c r="F3730" s="55"/>
      <c r="G3730" s="132"/>
      <c r="H3730" s="132"/>
      <c r="I3730" s="132"/>
      <c r="J3730" s="132"/>
      <c r="K3730" s="132"/>
      <c r="L3730" s="133"/>
      <c r="M3730" s="134"/>
      <c r="N3730" s="132"/>
      <c r="O3730" s="132"/>
      <c r="P3730" s="134" t="str">
        <f t="shared" si="818"/>
        <v>nepildyti</v>
      </c>
      <c r="Q3730" s="135" t="str">
        <f t="shared" si="81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si="812"/>
        <v>0</v>
      </c>
      <c r="BH3730" s="54">
        <f t="shared" si="819"/>
        <v>0</v>
      </c>
      <c r="BI3730" s="54">
        <f t="shared" si="814"/>
        <v>0</v>
      </c>
      <c r="BJ3730" s="54">
        <f t="shared" si="813"/>
        <v>0</v>
      </c>
      <c r="BK3730" s="54">
        <f t="shared" si="815"/>
        <v>0</v>
      </c>
      <c r="BL3730" s="54">
        <f t="shared" si="820"/>
        <v>0</v>
      </c>
      <c r="BM3730" s="54">
        <f t="shared" si="821"/>
        <v>0</v>
      </c>
      <c r="BN3730" s="54" t="str">
        <f t="shared" si="822"/>
        <v>ne</v>
      </c>
      <c r="BO3730" s="54" t="str">
        <f t="shared" si="823"/>
        <v>ne</v>
      </c>
      <c r="BP3730" s="54" t="str">
        <f t="shared" si="823"/>
        <v>ne</v>
      </c>
      <c r="BQ3730" s="54" t="str">
        <f t="shared" si="824"/>
        <v>ne</v>
      </c>
      <c r="BR3730" s="54" t="str">
        <f t="shared" si="825"/>
        <v>ne</v>
      </c>
      <c r="BS3730" s="54" t="str">
        <f t="shared" si="816"/>
        <v>ne</v>
      </c>
    </row>
    <row r="3731" spans="2:71" x14ac:dyDescent="0.2">
      <c r="B3731" s="54" t="e">
        <f>VLOOKUP(E3731,'VPS1'!$J$10:$J$29,1,FALSE)</f>
        <v>#N/A</v>
      </c>
      <c r="C3731" s="131" t="str">
        <f t="shared" si="817"/>
        <v/>
      </c>
      <c r="D3731" s="132"/>
      <c r="E3731" s="132"/>
      <c r="F3731" s="55"/>
      <c r="G3731" s="132"/>
      <c r="H3731" s="132"/>
      <c r="I3731" s="132"/>
      <c r="J3731" s="132"/>
      <c r="K3731" s="132"/>
      <c r="L3731" s="133"/>
      <c r="M3731" s="134"/>
      <c r="N3731" s="132"/>
      <c r="O3731" s="132"/>
      <c r="P3731" s="134" t="str">
        <f t="shared" si="818"/>
        <v>nepildyti</v>
      </c>
      <c r="Q3731" s="135" t="str">
        <f t="shared" si="81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12"/>
        <v>0</v>
      </c>
      <c r="BH3731" s="54">
        <f t="shared" si="819"/>
        <v>0</v>
      </c>
      <c r="BI3731" s="54">
        <f t="shared" si="814"/>
        <v>0</v>
      </c>
      <c r="BJ3731" s="54">
        <f t="shared" si="813"/>
        <v>0</v>
      </c>
      <c r="BK3731" s="54">
        <f t="shared" si="815"/>
        <v>0</v>
      </c>
      <c r="BL3731" s="54">
        <f t="shared" si="820"/>
        <v>0</v>
      </c>
      <c r="BM3731" s="54">
        <f t="shared" si="821"/>
        <v>0</v>
      </c>
      <c r="BN3731" s="54" t="str">
        <f t="shared" si="822"/>
        <v>ne</v>
      </c>
      <c r="BO3731" s="54" t="str">
        <f t="shared" si="823"/>
        <v>ne</v>
      </c>
      <c r="BP3731" s="54" t="str">
        <f t="shared" si="823"/>
        <v>ne</v>
      </c>
      <c r="BQ3731" s="54" t="str">
        <f t="shared" si="824"/>
        <v>ne</v>
      </c>
      <c r="BR3731" s="54" t="str">
        <f t="shared" si="825"/>
        <v>ne</v>
      </c>
      <c r="BS3731" s="54" t="str">
        <f t="shared" si="816"/>
        <v>ne</v>
      </c>
    </row>
    <row r="3732" spans="2:71" x14ac:dyDescent="0.2">
      <c r="B3732" s="54" t="e">
        <f>VLOOKUP(E3732,'VPS1'!$J$10:$J$29,1,FALSE)</f>
        <v>#N/A</v>
      </c>
      <c r="C3732" s="131" t="str">
        <f t="shared" si="817"/>
        <v/>
      </c>
      <c r="D3732" s="132"/>
      <c r="E3732" s="132"/>
      <c r="F3732" s="55"/>
      <c r="G3732" s="132"/>
      <c r="H3732" s="132"/>
      <c r="I3732" s="132"/>
      <c r="J3732" s="132"/>
      <c r="K3732" s="132"/>
      <c r="L3732" s="133"/>
      <c r="M3732" s="134"/>
      <c r="N3732" s="132"/>
      <c r="O3732" s="132"/>
      <c r="P3732" s="134" t="str">
        <f t="shared" si="818"/>
        <v>nepildyti</v>
      </c>
      <c r="Q3732" s="135" t="str">
        <f t="shared" si="81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12"/>
        <v>0</v>
      </c>
      <c r="BH3732" s="54">
        <f t="shared" si="819"/>
        <v>0</v>
      </c>
      <c r="BI3732" s="54">
        <f t="shared" si="814"/>
        <v>0</v>
      </c>
      <c r="BJ3732" s="54">
        <f t="shared" si="813"/>
        <v>0</v>
      </c>
      <c r="BK3732" s="54">
        <f t="shared" si="815"/>
        <v>0</v>
      </c>
      <c r="BL3732" s="54">
        <f t="shared" si="820"/>
        <v>0</v>
      </c>
      <c r="BM3732" s="54">
        <f t="shared" si="821"/>
        <v>0</v>
      </c>
      <c r="BN3732" s="54" t="str">
        <f t="shared" si="822"/>
        <v>ne</v>
      </c>
      <c r="BO3732" s="54" t="str">
        <f t="shared" si="823"/>
        <v>ne</v>
      </c>
      <c r="BP3732" s="54" t="str">
        <f t="shared" si="823"/>
        <v>ne</v>
      </c>
      <c r="BQ3732" s="54" t="str">
        <f t="shared" si="824"/>
        <v>ne</v>
      </c>
      <c r="BR3732" s="54" t="str">
        <f t="shared" si="825"/>
        <v>ne</v>
      </c>
      <c r="BS3732" s="54" t="str">
        <f t="shared" si="816"/>
        <v>ne</v>
      </c>
    </row>
    <row r="3733" spans="2:71" x14ac:dyDescent="0.2">
      <c r="B3733" s="54" t="e">
        <f>VLOOKUP(E3733,'VPS1'!$J$10:$J$29,1,FALSE)</f>
        <v>#N/A</v>
      </c>
      <c r="C3733" s="131" t="str">
        <f t="shared" si="817"/>
        <v/>
      </c>
      <c r="D3733" s="132"/>
      <c r="E3733" s="132"/>
      <c r="F3733" s="55"/>
      <c r="G3733" s="132"/>
      <c r="H3733" s="132"/>
      <c r="I3733" s="132"/>
      <c r="J3733" s="132"/>
      <c r="K3733" s="132"/>
      <c r="L3733" s="133"/>
      <c r="M3733" s="134"/>
      <c r="N3733" s="132"/>
      <c r="O3733" s="132"/>
      <c r="P3733" s="134" t="str">
        <f t="shared" si="818"/>
        <v>nepildyti</v>
      </c>
      <c r="Q3733" s="135" t="str">
        <f t="shared" si="81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12"/>
        <v>0</v>
      </c>
      <c r="BH3733" s="54">
        <f t="shared" si="819"/>
        <v>0</v>
      </c>
      <c r="BI3733" s="54">
        <f t="shared" si="814"/>
        <v>0</v>
      </c>
      <c r="BJ3733" s="54">
        <f t="shared" si="813"/>
        <v>0</v>
      </c>
      <c r="BK3733" s="54">
        <f t="shared" si="815"/>
        <v>0</v>
      </c>
      <c r="BL3733" s="54">
        <f t="shared" si="820"/>
        <v>0</v>
      </c>
      <c r="BM3733" s="54">
        <f t="shared" si="821"/>
        <v>0</v>
      </c>
      <c r="BN3733" s="54" t="str">
        <f t="shared" si="822"/>
        <v>ne</v>
      </c>
      <c r="BO3733" s="54" t="str">
        <f t="shared" si="823"/>
        <v>ne</v>
      </c>
      <c r="BP3733" s="54" t="str">
        <f t="shared" si="823"/>
        <v>ne</v>
      </c>
      <c r="BQ3733" s="54" t="str">
        <f t="shared" si="824"/>
        <v>ne</v>
      </c>
      <c r="BR3733" s="54" t="str">
        <f t="shared" si="825"/>
        <v>ne</v>
      </c>
      <c r="BS3733" s="54" t="str">
        <f t="shared" si="816"/>
        <v>ne</v>
      </c>
    </row>
    <row r="3734" spans="2:71" x14ac:dyDescent="0.2">
      <c r="B3734" s="54" t="e">
        <f>VLOOKUP(E3734,'VPS1'!$J$10:$J$29,1,FALSE)</f>
        <v>#N/A</v>
      </c>
      <c r="C3734" s="131" t="str">
        <f t="shared" si="817"/>
        <v/>
      </c>
      <c r="D3734" s="132"/>
      <c r="E3734" s="132"/>
      <c r="F3734" s="55"/>
      <c r="G3734" s="132"/>
      <c r="H3734" s="132"/>
      <c r="I3734" s="132"/>
      <c r="J3734" s="132"/>
      <c r="K3734" s="132"/>
      <c r="L3734" s="133"/>
      <c r="M3734" s="134"/>
      <c r="N3734" s="132"/>
      <c r="O3734" s="132"/>
      <c r="P3734" s="134" t="str">
        <f t="shared" si="818"/>
        <v>nepildyti</v>
      </c>
      <c r="Q3734" s="135" t="str">
        <f t="shared" si="81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ref="BG3734:BG3797" si="826">IF($F3734&gt;0,YEAR($F3734),)</f>
        <v>0</v>
      </c>
      <c r="BH3734" s="54">
        <f t="shared" si="819"/>
        <v>0</v>
      </c>
      <c r="BI3734" s="54">
        <f t="shared" si="814"/>
        <v>0</v>
      </c>
      <c r="BJ3734" s="54">
        <f t="shared" ref="BJ3734:BJ3797" si="827">IF($AI3734&gt;0,YEAR($AI3734),)</f>
        <v>0</v>
      </c>
      <c r="BK3734" s="54">
        <f t="shared" si="815"/>
        <v>0</v>
      </c>
      <c r="BL3734" s="54">
        <f t="shared" si="820"/>
        <v>0</v>
      </c>
      <c r="BM3734" s="54">
        <f t="shared" si="821"/>
        <v>0</v>
      </c>
      <c r="BN3734" s="54" t="str">
        <f t="shared" si="822"/>
        <v>ne</v>
      </c>
      <c r="BO3734" s="54" t="str">
        <f t="shared" si="823"/>
        <v>ne</v>
      </c>
      <c r="BP3734" s="54" t="str">
        <f t="shared" si="823"/>
        <v>ne</v>
      </c>
      <c r="BQ3734" s="54" t="str">
        <f t="shared" si="824"/>
        <v>ne</v>
      </c>
      <c r="BR3734" s="54" t="str">
        <f t="shared" si="825"/>
        <v>ne</v>
      </c>
      <c r="BS3734" s="54" t="str">
        <f t="shared" si="816"/>
        <v>ne</v>
      </c>
    </row>
    <row r="3735" spans="2:71" x14ac:dyDescent="0.2">
      <c r="B3735" s="54" t="e">
        <f>VLOOKUP(E3735,'VPS1'!$J$10:$J$29,1,FALSE)</f>
        <v>#N/A</v>
      </c>
      <c r="C3735" s="131" t="str">
        <f t="shared" si="817"/>
        <v/>
      </c>
      <c r="D3735" s="132"/>
      <c r="E3735" s="132"/>
      <c r="F3735" s="55"/>
      <c r="G3735" s="132"/>
      <c r="H3735" s="132"/>
      <c r="I3735" s="132"/>
      <c r="J3735" s="132"/>
      <c r="K3735" s="132"/>
      <c r="L3735" s="133"/>
      <c r="M3735" s="134"/>
      <c r="N3735" s="132"/>
      <c r="O3735" s="132"/>
      <c r="P3735" s="134" t="str">
        <f t="shared" si="818"/>
        <v>nepildyti</v>
      </c>
      <c r="Q3735" s="135" t="str">
        <f t="shared" si="81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si="826"/>
        <v>0</v>
      </c>
      <c r="BH3735" s="54">
        <f t="shared" si="819"/>
        <v>0</v>
      </c>
      <c r="BI3735" s="54">
        <f t="shared" si="814"/>
        <v>0</v>
      </c>
      <c r="BJ3735" s="54">
        <f t="shared" si="827"/>
        <v>0</v>
      </c>
      <c r="BK3735" s="54">
        <f t="shared" si="815"/>
        <v>0</v>
      </c>
      <c r="BL3735" s="54">
        <f t="shared" si="820"/>
        <v>0</v>
      </c>
      <c r="BM3735" s="54">
        <f t="shared" si="821"/>
        <v>0</v>
      </c>
      <c r="BN3735" s="54" t="str">
        <f t="shared" si="822"/>
        <v>ne</v>
      </c>
      <c r="BO3735" s="54" t="str">
        <f t="shared" si="823"/>
        <v>ne</v>
      </c>
      <c r="BP3735" s="54" t="str">
        <f t="shared" si="823"/>
        <v>ne</v>
      </c>
      <c r="BQ3735" s="54" t="str">
        <f t="shared" si="824"/>
        <v>ne</v>
      </c>
      <c r="BR3735" s="54" t="str">
        <f t="shared" si="825"/>
        <v>ne</v>
      </c>
      <c r="BS3735" s="54" t="str">
        <f t="shared" si="816"/>
        <v>ne</v>
      </c>
    </row>
    <row r="3736" spans="2:71" x14ac:dyDescent="0.2">
      <c r="B3736" s="54" t="e">
        <f>VLOOKUP(E3736,'VPS1'!$J$10:$J$29,1,FALSE)</f>
        <v>#N/A</v>
      </c>
      <c r="C3736" s="131" t="str">
        <f t="shared" si="817"/>
        <v/>
      </c>
      <c r="D3736" s="132"/>
      <c r="E3736" s="132"/>
      <c r="F3736" s="55"/>
      <c r="G3736" s="132"/>
      <c r="H3736" s="132"/>
      <c r="I3736" s="132"/>
      <c r="J3736" s="132"/>
      <c r="K3736" s="132"/>
      <c r="L3736" s="133"/>
      <c r="M3736" s="134"/>
      <c r="N3736" s="132"/>
      <c r="O3736" s="132"/>
      <c r="P3736" s="134" t="str">
        <f t="shared" si="818"/>
        <v>nepildyti</v>
      </c>
      <c r="Q3736" s="135" t="str">
        <f t="shared" si="81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26"/>
        <v>0</v>
      </c>
      <c r="BH3736" s="54">
        <f t="shared" si="819"/>
        <v>0</v>
      </c>
      <c r="BI3736" s="54">
        <f t="shared" si="814"/>
        <v>0</v>
      </c>
      <c r="BJ3736" s="54">
        <f t="shared" si="827"/>
        <v>0</v>
      </c>
      <c r="BK3736" s="54">
        <f t="shared" si="815"/>
        <v>0</v>
      </c>
      <c r="BL3736" s="54">
        <f t="shared" si="820"/>
        <v>0</v>
      </c>
      <c r="BM3736" s="54">
        <f t="shared" si="821"/>
        <v>0</v>
      </c>
      <c r="BN3736" s="54" t="str">
        <f t="shared" si="822"/>
        <v>ne</v>
      </c>
      <c r="BO3736" s="54" t="str">
        <f t="shared" si="823"/>
        <v>ne</v>
      </c>
      <c r="BP3736" s="54" t="str">
        <f t="shared" si="823"/>
        <v>ne</v>
      </c>
      <c r="BQ3736" s="54" t="str">
        <f t="shared" si="824"/>
        <v>ne</v>
      </c>
      <c r="BR3736" s="54" t="str">
        <f t="shared" si="825"/>
        <v>ne</v>
      </c>
      <c r="BS3736" s="54" t="str">
        <f t="shared" si="816"/>
        <v>ne</v>
      </c>
    </row>
    <row r="3737" spans="2:71" x14ac:dyDescent="0.2">
      <c r="B3737" s="54" t="e">
        <f>VLOOKUP(E3737,'VPS1'!$J$10:$J$29,1,FALSE)</f>
        <v>#N/A</v>
      </c>
      <c r="C3737" s="131" t="str">
        <f t="shared" si="817"/>
        <v/>
      </c>
      <c r="D3737" s="132"/>
      <c r="E3737" s="132"/>
      <c r="F3737" s="55"/>
      <c r="G3737" s="132"/>
      <c r="H3737" s="132"/>
      <c r="I3737" s="132"/>
      <c r="J3737" s="132"/>
      <c r="K3737" s="132"/>
      <c r="L3737" s="133"/>
      <c r="M3737" s="134"/>
      <c r="N3737" s="132"/>
      <c r="O3737" s="132"/>
      <c r="P3737" s="134" t="str">
        <f t="shared" si="818"/>
        <v>nepildyti</v>
      </c>
      <c r="Q3737" s="135" t="str">
        <f t="shared" si="81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26"/>
        <v>0</v>
      </c>
      <c r="BH3737" s="54">
        <f t="shared" si="819"/>
        <v>0</v>
      </c>
      <c r="BI3737" s="54">
        <f t="shared" si="814"/>
        <v>0</v>
      </c>
      <c r="BJ3737" s="54">
        <f t="shared" si="827"/>
        <v>0</v>
      </c>
      <c r="BK3737" s="54">
        <f t="shared" si="815"/>
        <v>0</v>
      </c>
      <c r="BL3737" s="54">
        <f t="shared" si="820"/>
        <v>0</v>
      </c>
      <c r="BM3737" s="54">
        <f t="shared" si="821"/>
        <v>0</v>
      </c>
      <c r="BN3737" s="54" t="str">
        <f t="shared" si="822"/>
        <v>ne</v>
      </c>
      <c r="BO3737" s="54" t="str">
        <f t="shared" si="823"/>
        <v>ne</v>
      </c>
      <c r="BP3737" s="54" t="str">
        <f t="shared" si="823"/>
        <v>ne</v>
      </c>
      <c r="BQ3737" s="54" t="str">
        <f t="shared" si="824"/>
        <v>ne</v>
      </c>
      <c r="BR3737" s="54" t="str">
        <f t="shared" si="825"/>
        <v>ne</v>
      </c>
      <c r="BS3737" s="54" t="str">
        <f t="shared" si="816"/>
        <v>ne</v>
      </c>
    </row>
    <row r="3738" spans="2:71" x14ac:dyDescent="0.2">
      <c r="B3738" s="54" t="e">
        <f>VLOOKUP(E3738,'VPS1'!$J$10:$J$29,1,FALSE)</f>
        <v>#N/A</v>
      </c>
      <c r="C3738" s="131" t="str">
        <f t="shared" si="817"/>
        <v/>
      </c>
      <c r="D3738" s="132"/>
      <c r="E3738" s="132"/>
      <c r="F3738" s="55"/>
      <c r="G3738" s="132"/>
      <c r="H3738" s="132"/>
      <c r="I3738" s="132"/>
      <c r="J3738" s="132"/>
      <c r="K3738" s="132"/>
      <c r="L3738" s="133"/>
      <c r="M3738" s="134"/>
      <c r="N3738" s="132"/>
      <c r="O3738" s="132"/>
      <c r="P3738" s="134" t="str">
        <f t="shared" si="818"/>
        <v>nepildyti</v>
      </c>
      <c r="Q3738" s="135" t="str">
        <f t="shared" si="81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26"/>
        <v>0</v>
      </c>
      <c r="BH3738" s="54">
        <f t="shared" si="819"/>
        <v>0</v>
      </c>
      <c r="BI3738" s="54">
        <f t="shared" si="814"/>
        <v>0</v>
      </c>
      <c r="BJ3738" s="54">
        <f t="shared" si="827"/>
        <v>0</v>
      </c>
      <c r="BK3738" s="54">
        <f t="shared" si="815"/>
        <v>0</v>
      </c>
      <c r="BL3738" s="54">
        <f t="shared" si="820"/>
        <v>0</v>
      </c>
      <c r="BM3738" s="54">
        <f t="shared" si="821"/>
        <v>0</v>
      </c>
      <c r="BN3738" s="54" t="str">
        <f t="shared" si="822"/>
        <v>ne</v>
      </c>
      <c r="BO3738" s="54" t="str">
        <f t="shared" si="823"/>
        <v>ne</v>
      </c>
      <c r="BP3738" s="54" t="str">
        <f t="shared" si="823"/>
        <v>ne</v>
      </c>
      <c r="BQ3738" s="54" t="str">
        <f t="shared" si="824"/>
        <v>ne</v>
      </c>
      <c r="BR3738" s="54" t="str">
        <f t="shared" si="825"/>
        <v>ne</v>
      </c>
      <c r="BS3738" s="54" t="str">
        <f t="shared" si="816"/>
        <v>ne</v>
      </c>
    </row>
    <row r="3739" spans="2:71" x14ac:dyDescent="0.2">
      <c r="B3739" s="54" t="e">
        <f>VLOOKUP(E3739,'VPS1'!$J$10:$J$29,1,FALSE)</f>
        <v>#N/A</v>
      </c>
      <c r="C3739" s="131" t="str">
        <f t="shared" si="817"/>
        <v/>
      </c>
      <c r="D3739" s="132"/>
      <c r="E3739" s="132"/>
      <c r="F3739" s="55"/>
      <c r="G3739" s="132"/>
      <c r="H3739" s="132"/>
      <c r="I3739" s="132"/>
      <c r="J3739" s="132"/>
      <c r="K3739" s="132"/>
      <c r="L3739" s="133"/>
      <c r="M3739" s="134"/>
      <c r="N3739" s="132"/>
      <c r="O3739" s="132"/>
      <c r="P3739" s="134" t="str">
        <f t="shared" si="818"/>
        <v>nepildyti</v>
      </c>
      <c r="Q3739" s="135" t="str">
        <f t="shared" si="81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26"/>
        <v>0</v>
      </c>
      <c r="BH3739" s="54">
        <f t="shared" si="819"/>
        <v>0</v>
      </c>
      <c r="BI3739" s="54">
        <f t="shared" si="814"/>
        <v>0</v>
      </c>
      <c r="BJ3739" s="54">
        <f t="shared" si="827"/>
        <v>0</v>
      </c>
      <c r="BK3739" s="54">
        <f t="shared" si="815"/>
        <v>0</v>
      </c>
      <c r="BL3739" s="54">
        <f t="shared" si="820"/>
        <v>0</v>
      </c>
      <c r="BM3739" s="54">
        <f t="shared" si="821"/>
        <v>0</v>
      </c>
      <c r="BN3739" s="54" t="str">
        <f t="shared" si="822"/>
        <v>ne</v>
      </c>
      <c r="BO3739" s="54" t="str">
        <f t="shared" si="823"/>
        <v>ne</v>
      </c>
      <c r="BP3739" s="54" t="str">
        <f t="shared" si="823"/>
        <v>ne</v>
      </c>
      <c r="BQ3739" s="54" t="str">
        <f t="shared" si="824"/>
        <v>ne</v>
      </c>
      <c r="BR3739" s="54" t="str">
        <f t="shared" si="825"/>
        <v>ne</v>
      </c>
      <c r="BS3739" s="54" t="str">
        <f t="shared" si="816"/>
        <v>ne</v>
      </c>
    </row>
    <row r="3740" spans="2:71" x14ac:dyDescent="0.2">
      <c r="B3740" s="54" t="e">
        <f>VLOOKUP(E3740,'VPS1'!$J$10:$J$29,1,FALSE)</f>
        <v>#N/A</v>
      </c>
      <c r="C3740" s="131" t="str">
        <f t="shared" si="817"/>
        <v/>
      </c>
      <c r="D3740" s="132"/>
      <c r="E3740" s="132"/>
      <c r="F3740" s="55"/>
      <c r="G3740" s="132"/>
      <c r="H3740" s="132"/>
      <c r="I3740" s="132"/>
      <c r="J3740" s="132"/>
      <c r="K3740" s="132"/>
      <c r="L3740" s="133"/>
      <c r="M3740" s="134"/>
      <c r="N3740" s="132"/>
      <c r="O3740" s="132"/>
      <c r="P3740" s="134" t="str">
        <f t="shared" si="818"/>
        <v>nepildyti</v>
      </c>
      <c r="Q3740" s="135" t="str">
        <f t="shared" si="81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26"/>
        <v>0</v>
      </c>
      <c r="BH3740" s="54">
        <f t="shared" si="819"/>
        <v>0</v>
      </c>
      <c r="BI3740" s="54">
        <f t="shared" si="814"/>
        <v>0</v>
      </c>
      <c r="BJ3740" s="54">
        <f t="shared" si="827"/>
        <v>0</v>
      </c>
      <c r="BK3740" s="54">
        <f t="shared" si="815"/>
        <v>0</v>
      </c>
      <c r="BL3740" s="54">
        <f t="shared" si="820"/>
        <v>0</v>
      </c>
      <c r="BM3740" s="54">
        <f t="shared" si="821"/>
        <v>0</v>
      </c>
      <c r="BN3740" s="54" t="str">
        <f t="shared" si="822"/>
        <v>ne</v>
      </c>
      <c r="BO3740" s="54" t="str">
        <f t="shared" si="823"/>
        <v>ne</v>
      </c>
      <c r="BP3740" s="54" t="str">
        <f t="shared" si="823"/>
        <v>ne</v>
      </c>
      <c r="BQ3740" s="54" t="str">
        <f t="shared" si="824"/>
        <v>ne</v>
      </c>
      <c r="BR3740" s="54" t="str">
        <f t="shared" si="825"/>
        <v>ne</v>
      </c>
      <c r="BS3740" s="54" t="str">
        <f t="shared" si="816"/>
        <v>ne</v>
      </c>
    </row>
    <row r="3741" spans="2:71" x14ac:dyDescent="0.2">
      <c r="B3741" s="54" t="e">
        <f>VLOOKUP(E3741,'VPS1'!$J$10:$J$29,1,FALSE)</f>
        <v>#N/A</v>
      </c>
      <c r="C3741" s="131" t="str">
        <f t="shared" si="817"/>
        <v/>
      </c>
      <c r="D3741" s="132"/>
      <c r="E3741" s="132"/>
      <c r="F3741" s="55"/>
      <c r="G3741" s="132"/>
      <c r="H3741" s="132"/>
      <c r="I3741" s="132"/>
      <c r="J3741" s="132"/>
      <c r="K3741" s="132"/>
      <c r="L3741" s="133"/>
      <c r="M3741" s="134"/>
      <c r="N3741" s="132"/>
      <c r="O3741" s="132"/>
      <c r="P3741" s="134" t="str">
        <f t="shared" si="818"/>
        <v>nepildyti</v>
      </c>
      <c r="Q3741" s="135" t="str">
        <f t="shared" si="81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26"/>
        <v>0</v>
      </c>
      <c r="BH3741" s="54">
        <f t="shared" si="819"/>
        <v>0</v>
      </c>
      <c r="BI3741" s="54">
        <f t="shared" si="814"/>
        <v>0</v>
      </c>
      <c r="BJ3741" s="54">
        <f t="shared" si="827"/>
        <v>0</v>
      </c>
      <c r="BK3741" s="54">
        <f t="shared" si="815"/>
        <v>0</v>
      </c>
      <c r="BL3741" s="54">
        <f t="shared" si="820"/>
        <v>0</v>
      </c>
      <c r="BM3741" s="54">
        <f t="shared" si="821"/>
        <v>0</v>
      </c>
      <c r="BN3741" s="54" t="str">
        <f t="shared" si="822"/>
        <v>ne</v>
      </c>
      <c r="BO3741" s="54" t="str">
        <f t="shared" si="823"/>
        <v>ne</v>
      </c>
      <c r="BP3741" s="54" t="str">
        <f t="shared" si="823"/>
        <v>ne</v>
      </c>
      <c r="BQ3741" s="54" t="str">
        <f t="shared" si="824"/>
        <v>ne</v>
      </c>
      <c r="BR3741" s="54" t="str">
        <f t="shared" si="825"/>
        <v>ne</v>
      </c>
      <c r="BS3741" s="54" t="str">
        <f t="shared" si="816"/>
        <v>ne</v>
      </c>
    </row>
    <row r="3742" spans="2:71" x14ac:dyDescent="0.2">
      <c r="B3742" s="54" t="e">
        <f>VLOOKUP(E3742,'VPS1'!$J$10:$J$29,1,FALSE)</f>
        <v>#N/A</v>
      </c>
      <c r="C3742" s="131" t="str">
        <f t="shared" si="817"/>
        <v/>
      </c>
      <c r="D3742" s="132"/>
      <c r="E3742" s="132"/>
      <c r="F3742" s="55"/>
      <c r="G3742" s="132"/>
      <c r="H3742" s="132"/>
      <c r="I3742" s="132"/>
      <c r="J3742" s="132"/>
      <c r="K3742" s="132"/>
      <c r="L3742" s="133"/>
      <c r="M3742" s="134"/>
      <c r="N3742" s="132"/>
      <c r="O3742" s="132"/>
      <c r="P3742" s="134" t="str">
        <f t="shared" si="818"/>
        <v>nepildyti</v>
      </c>
      <c r="Q3742" s="135" t="str">
        <f t="shared" si="81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26"/>
        <v>0</v>
      </c>
      <c r="BH3742" s="54">
        <f t="shared" si="819"/>
        <v>0</v>
      </c>
      <c r="BI3742" s="54">
        <f t="shared" si="814"/>
        <v>0</v>
      </c>
      <c r="BJ3742" s="54">
        <f t="shared" si="827"/>
        <v>0</v>
      </c>
      <c r="BK3742" s="54">
        <f t="shared" si="815"/>
        <v>0</v>
      </c>
      <c r="BL3742" s="54">
        <f t="shared" si="820"/>
        <v>0</v>
      </c>
      <c r="BM3742" s="54">
        <f t="shared" si="821"/>
        <v>0</v>
      </c>
      <c r="BN3742" s="54" t="str">
        <f t="shared" si="822"/>
        <v>ne</v>
      </c>
      <c r="BO3742" s="54" t="str">
        <f t="shared" si="823"/>
        <v>ne</v>
      </c>
      <c r="BP3742" s="54" t="str">
        <f t="shared" si="823"/>
        <v>ne</v>
      </c>
      <c r="BQ3742" s="54" t="str">
        <f t="shared" si="824"/>
        <v>ne</v>
      </c>
      <c r="BR3742" s="54" t="str">
        <f t="shared" si="825"/>
        <v>ne</v>
      </c>
      <c r="BS3742" s="54" t="str">
        <f t="shared" si="816"/>
        <v>ne</v>
      </c>
    </row>
    <row r="3743" spans="2:71" x14ac:dyDescent="0.2">
      <c r="B3743" s="54" t="e">
        <f>VLOOKUP(E3743,'VPS1'!$J$10:$J$29,1,FALSE)</f>
        <v>#N/A</v>
      </c>
      <c r="C3743" s="131" t="str">
        <f t="shared" si="817"/>
        <v/>
      </c>
      <c r="D3743" s="132"/>
      <c r="E3743" s="132"/>
      <c r="F3743" s="55"/>
      <c r="G3743" s="132"/>
      <c r="H3743" s="132"/>
      <c r="I3743" s="132"/>
      <c r="J3743" s="132"/>
      <c r="K3743" s="132"/>
      <c r="L3743" s="133"/>
      <c r="M3743" s="134"/>
      <c r="N3743" s="132"/>
      <c r="O3743" s="132"/>
      <c r="P3743" s="134" t="str">
        <f t="shared" si="818"/>
        <v>nepildyti</v>
      </c>
      <c r="Q3743" s="135" t="str">
        <f t="shared" si="81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26"/>
        <v>0</v>
      </c>
      <c r="BH3743" s="54">
        <f t="shared" si="819"/>
        <v>0</v>
      </c>
      <c r="BI3743" s="54">
        <f t="shared" si="814"/>
        <v>0</v>
      </c>
      <c r="BJ3743" s="54">
        <f t="shared" si="827"/>
        <v>0</v>
      </c>
      <c r="BK3743" s="54">
        <f t="shared" si="815"/>
        <v>0</v>
      </c>
      <c r="BL3743" s="54">
        <f t="shared" si="820"/>
        <v>0</v>
      </c>
      <c r="BM3743" s="54">
        <f t="shared" si="821"/>
        <v>0</v>
      </c>
      <c r="BN3743" s="54" t="str">
        <f t="shared" si="822"/>
        <v>ne</v>
      </c>
      <c r="BO3743" s="54" t="str">
        <f t="shared" si="823"/>
        <v>ne</v>
      </c>
      <c r="BP3743" s="54" t="str">
        <f t="shared" si="823"/>
        <v>ne</v>
      </c>
      <c r="BQ3743" s="54" t="str">
        <f t="shared" si="824"/>
        <v>ne</v>
      </c>
      <c r="BR3743" s="54" t="str">
        <f t="shared" si="825"/>
        <v>ne</v>
      </c>
      <c r="BS3743" s="54" t="str">
        <f t="shared" si="816"/>
        <v>ne</v>
      </c>
    </row>
    <row r="3744" spans="2:71" x14ac:dyDescent="0.2">
      <c r="B3744" s="54" t="e">
        <f>VLOOKUP(E3744,'VPS1'!$J$10:$J$29,1,FALSE)</f>
        <v>#N/A</v>
      </c>
      <c r="C3744" s="131" t="str">
        <f t="shared" si="817"/>
        <v/>
      </c>
      <c r="D3744" s="132"/>
      <c r="E3744" s="132"/>
      <c r="F3744" s="55"/>
      <c r="G3744" s="132"/>
      <c r="H3744" s="132"/>
      <c r="I3744" s="132"/>
      <c r="J3744" s="132"/>
      <c r="K3744" s="132"/>
      <c r="L3744" s="133"/>
      <c r="M3744" s="134"/>
      <c r="N3744" s="132"/>
      <c r="O3744" s="132"/>
      <c r="P3744" s="134" t="str">
        <f t="shared" si="818"/>
        <v>nepildyti</v>
      </c>
      <c r="Q3744" s="135" t="str">
        <f t="shared" si="81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26"/>
        <v>0</v>
      </c>
      <c r="BH3744" s="54">
        <f t="shared" si="819"/>
        <v>0</v>
      </c>
      <c r="BI3744" s="54">
        <f t="shared" si="814"/>
        <v>0</v>
      </c>
      <c r="BJ3744" s="54">
        <f t="shared" si="827"/>
        <v>0</v>
      </c>
      <c r="BK3744" s="54">
        <f t="shared" si="815"/>
        <v>0</v>
      </c>
      <c r="BL3744" s="54">
        <f t="shared" si="820"/>
        <v>0</v>
      </c>
      <c r="BM3744" s="54">
        <f t="shared" si="821"/>
        <v>0</v>
      </c>
      <c r="BN3744" s="54" t="str">
        <f t="shared" si="822"/>
        <v>ne</v>
      </c>
      <c r="BO3744" s="54" t="str">
        <f t="shared" si="823"/>
        <v>ne</v>
      </c>
      <c r="BP3744" s="54" t="str">
        <f t="shared" si="823"/>
        <v>ne</v>
      </c>
      <c r="BQ3744" s="54" t="str">
        <f t="shared" si="824"/>
        <v>ne</v>
      </c>
      <c r="BR3744" s="54" t="str">
        <f t="shared" si="825"/>
        <v>ne</v>
      </c>
      <c r="BS3744" s="54" t="str">
        <f t="shared" si="816"/>
        <v>ne</v>
      </c>
    </row>
    <row r="3745" spans="2:71" x14ac:dyDescent="0.2">
      <c r="B3745" s="54" t="e">
        <f>VLOOKUP(E3745,'VPS1'!$J$10:$J$29,1,FALSE)</f>
        <v>#N/A</v>
      </c>
      <c r="C3745" s="131" t="str">
        <f t="shared" si="817"/>
        <v/>
      </c>
      <c r="D3745" s="132"/>
      <c r="E3745" s="132"/>
      <c r="F3745" s="55"/>
      <c r="G3745" s="132"/>
      <c r="H3745" s="132"/>
      <c r="I3745" s="132"/>
      <c r="J3745" s="132"/>
      <c r="K3745" s="132"/>
      <c r="L3745" s="133"/>
      <c r="M3745" s="134"/>
      <c r="N3745" s="132"/>
      <c r="O3745" s="132"/>
      <c r="P3745" s="134" t="str">
        <f t="shared" si="818"/>
        <v>nepildyti</v>
      </c>
      <c r="Q3745" s="135" t="str">
        <f t="shared" si="81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26"/>
        <v>0</v>
      </c>
      <c r="BH3745" s="54">
        <f t="shared" si="819"/>
        <v>0</v>
      </c>
      <c r="BI3745" s="54">
        <f t="shared" si="814"/>
        <v>0</v>
      </c>
      <c r="BJ3745" s="54">
        <f t="shared" si="827"/>
        <v>0</v>
      </c>
      <c r="BK3745" s="54">
        <f t="shared" si="815"/>
        <v>0</v>
      </c>
      <c r="BL3745" s="54">
        <f t="shared" si="820"/>
        <v>0</v>
      </c>
      <c r="BM3745" s="54">
        <f t="shared" si="821"/>
        <v>0</v>
      </c>
      <c r="BN3745" s="54" t="str">
        <f t="shared" si="822"/>
        <v>ne</v>
      </c>
      <c r="BO3745" s="54" t="str">
        <f t="shared" si="823"/>
        <v>ne</v>
      </c>
      <c r="BP3745" s="54" t="str">
        <f t="shared" si="823"/>
        <v>ne</v>
      </c>
      <c r="BQ3745" s="54" t="str">
        <f t="shared" si="824"/>
        <v>ne</v>
      </c>
      <c r="BR3745" s="54" t="str">
        <f t="shared" si="825"/>
        <v>ne</v>
      </c>
      <c r="BS3745" s="54" t="str">
        <f t="shared" si="816"/>
        <v>ne</v>
      </c>
    </row>
    <row r="3746" spans="2:71" x14ac:dyDescent="0.2">
      <c r="B3746" s="54" t="e">
        <f>VLOOKUP(E3746,'VPS1'!$J$10:$J$29,1,FALSE)</f>
        <v>#N/A</v>
      </c>
      <c r="C3746" s="131" t="str">
        <f t="shared" si="817"/>
        <v/>
      </c>
      <c r="D3746" s="132"/>
      <c r="E3746" s="132"/>
      <c r="F3746" s="55"/>
      <c r="G3746" s="132"/>
      <c r="H3746" s="132"/>
      <c r="I3746" s="132"/>
      <c r="J3746" s="132"/>
      <c r="K3746" s="132"/>
      <c r="L3746" s="133"/>
      <c r="M3746" s="134"/>
      <c r="N3746" s="132"/>
      <c r="O3746" s="132"/>
      <c r="P3746" s="134" t="str">
        <f t="shared" si="818"/>
        <v>nepildyti</v>
      </c>
      <c r="Q3746" s="135" t="str">
        <f t="shared" si="81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26"/>
        <v>0</v>
      </c>
      <c r="BH3746" s="54">
        <f t="shared" si="819"/>
        <v>0</v>
      </c>
      <c r="BI3746" s="54">
        <f t="shared" si="814"/>
        <v>0</v>
      </c>
      <c r="BJ3746" s="54">
        <f t="shared" si="827"/>
        <v>0</v>
      </c>
      <c r="BK3746" s="54">
        <f t="shared" si="815"/>
        <v>0</v>
      </c>
      <c r="BL3746" s="54">
        <f t="shared" si="820"/>
        <v>0</v>
      </c>
      <c r="BM3746" s="54">
        <f t="shared" si="821"/>
        <v>0</v>
      </c>
      <c r="BN3746" s="54" t="str">
        <f t="shared" si="822"/>
        <v>ne</v>
      </c>
      <c r="BO3746" s="54" t="str">
        <f t="shared" si="823"/>
        <v>ne</v>
      </c>
      <c r="BP3746" s="54" t="str">
        <f t="shared" si="823"/>
        <v>ne</v>
      </c>
      <c r="BQ3746" s="54" t="str">
        <f t="shared" si="824"/>
        <v>ne</v>
      </c>
      <c r="BR3746" s="54" t="str">
        <f t="shared" si="825"/>
        <v>ne</v>
      </c>
      <c r="BS3746" s="54" t="str">
        <f t="shared" si="816"/>
        <v>ne</v>
      </c>
    </row>
    <row r="3747" spans="2:71" x14ac:dyDescent="0.2">
      <c r="B3747" s="54" t="e">
        <f>VLOOKUP(E3747,'VPS1'!$J$10:$J$29,1,FALSE)</f>
        <v>#N/A</v>
      </c>
      <c r="C3747" s="131" t="str">
        <f t="shared" si="817"/>
        <v/>
      </c>
      <c r="D3747" s="132"/>
      <c r="E3747" s="132"/>
      <c r="F3747" s="55"/>
      <c r="G3747" s="132"/>
      <c r="H3747" s="132"/>
      <c r="I3747" s="132"/>
      <c r="J3747" s="132"/>
      <c r="K3747" s="132"/>
      <c r="L3747" s="133"/>
      <c r="M3747" s="134"/>
      <c r="N3747" s="132"/>
      <c r="O3747" s="132"/>
      <c r="P3747" s="134" t="str">
        <f t="shared" si="818"/>
        <v>nepildyti</v>
      </c>
      <c r="Q3747" s="135" t="str">
        <f t="shared" si="81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26"/>
        <v>0</v>
      </c>
      <c r="BH3747" s="54">
        <f t="shared" si="819"/>
        <v>0</v>
      </c>
      <c r="BI3747" s="54">
        <f t="shared" si="814"/>
        <v>0</v>
      </c>
      <c r="BJ3747" s="54">
        <f t="shared" si="827"/>
        <v>0</v>
      </c>
      <c r="BK3747" s="54">
        <f t="shared" si="815"/>
        <v>0</v>
      </c>
      <c r="BL3747" s="54">
        <f t="shared" si="820"/>
        <v>0</v>
      </c>
      <c r="BM3747" s="54">
        <f t="shared" si="821"/>
        <v>0</v>
      </c>
      <c r="BN3747" s="54" t="str">
        <f t="shared" si="822"/>
        <v>ne</v>
      </c>
      <c r="BO3747" s="54" t="str">
        <f t="shared" si="823"/>
        <v>ne</v>
      </c>
      <c r="BP3747" s="54" t="str">
        <f t="shared" si="823"/>
        <v>ne</v>
      </c>
      <c r="BQ3747" s="54" t="str">
        <f t="shared" si="824"/>
        <v>ne</v>
      </c>
      <c r="BR3747" s="54" t="str">
        <f t="shared" si="825"/>
        <v>ne</v>
      </c>
      <c r="BS3747" s="54" t="str">
        <f t="shared" si="816"/>
        <v>ne</v>
      </c>
    </row>
    <row r="3748" spans="2:71" x14ac:dyDescent="0.2">
      <c r="B3748" s="54" t="e">
        <f>VLOOKUP(E3748,'VPS1'!$J$10:$J$29,1,FALSE)</f>
        <v>#N/A</v>
      </c>
      <c r="C3748" s="131" t="str">
        <f t="shared" si="817"/>
        <v/>
      </c>
      <c r="D3748" s="132"/>
      <c r="E3748" s="132"/>
      <c r="F3748" s="55"/>
      <c r="G3748" s="132"/>
      <c r="H3748" s="132"/>
      <c r="I3748" s="132"/>
      <c r="J3748" s="132"/>
      <c r="K3748" s="132"/>
      <c r="L3748" s="133"/>
      <c r="M3748" s="134"/>
      <c r="N3748" s="132"/>
      <c r="O3748" s="132"/>
      <c r="P3748" s="134" t="str">
        <f t="shared" si="818"/>
        <v>nepildyti</v>
      </c>
      <c r="Q3748" s="135" t="str">
        <f t="shared" si="81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26"/>
        <v>0</v>
      </c>
      <c r="BH3748" s="54">
        <f t="shared" si="819"/>
        <v>0</v>
      </c>
      <c r="BI3748" s="54">
        <f t="shared" si="814"/>
        <v>0</v>
      </c>
      <c r="BJ3748" s="54">
        <f t="shared" si="827"/>
        <v>0</v>
      </c>
      <c r="BK3748" s="54">
        <f t="shared" si="815"/>
        <v>0</v>
      </c>
      <c r="BL3748" s="54">
        <f t="shared" si="820"/>
        <v>0</v>
      </c>
      <c r="BM3748" s="54">
        <f t="shared" si="821"/>
        <v>0</v>
      </c>
      <c r="BN3748" s="54" t="str">
        <f t="shared" si="822"/>
        <v>ne</v>
      </c>
      <c r="BO3748" s="54" t="str">
        <f t="shared" si="823"/>
        <v>ne</v>
      </c>
      <c r="BP3748" s="54" t="str">
        <f t="shared" si="823"/>
        <v>ne</v>
      </c>
      <c r="BQ3748" s="54" t="str">
        <f t="shared" si="824"/>
        <v>ne</v>
      </c>
      <c r="BR3748" s="54" t="str">
        <f t="shared" si="825"/>
        <v>ne</v>
      </c>
      <c r="BS3748" s="54" t="str">
        <f t="shared" si="816"/>
        <v>ne</v>
      </c>
    </row>
    <row r="3749" spans="2:71" x14ac:dyDescent="0.2">
      <c r="B3749" s="54" t="e">
        <f>VLOOKUP(E3749,'VPS1'!$J$10:$J$29,1,FALSE)</f>
        <v>#N/A</v>
      </c>
      <c r="C3749" s="131" t="str">
        <f t="shared" si="817"/>
        <v/>
      </c>
      <c r="D3749" s="132"/>
      <c r="E3749" s="132"/>
      <c r="F3749" s="55"/>
      <c r="G3749" s="132"/>
      <c r="H3749" s="132"/>
      <c r="I3749" s="132"/>
      <c r="J3749" s="132"/>
      <c r="K3749" s="132"/>
      <c r="L3749" s="133"/>
      <c r="M3749" s="134"/>
      <c r="N3749" s="132"/>
      <c r="O3749" s="132"/>
      <c r="P3749" s="134" t="str">
        <f t="shared" si="818"/>
        <v>nepildyti</v>
      </c>
      <c r="Q3749" s="135" t="str">
        <f t="shared" si="81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26"/>
        <v>0</v>
      </c>
      <c r="BH3749" s="54">
        <f t="shared" si="819"/>
        <v>0</v>
      </c>
      <c r="BI3749" s="54">
        <f t="shared" si="814"/>
        <v>0</v>
      </c>
      <c r="BJ3749" s="54">
        <f t="shared" si="827"/>
        <v>0</v>
      </c>
      <c r="BK3749" s="54">
        <f t="shared" si="815"/>
        <v>0</v>
      </c>
      <c r="BL3749" s="54">
        <f t="shared" si="820"/>
        <v>0</v>
      </c>
      <c r="BM3749" s="54">
        <f t="shared" si="821"/>
        <v>0</v>
      </c>
      <c r="BN3749" s="54" t="str">
        <f t="shared" si="822"/>
        <v>ne</v>
      </c>
      <c r="BO3749" s="54" t="str">
        <f t="shared" si="823"/>
        <v>ne</v>
      </c>
      <c r="BP3749" s="54" t="str">
        <f t="shared" si="823"/>
        <v>ne</v>
      </c>
      <c r="BQ3749" s="54" t="str">
        <f t="shared" si="824"/>
        <v>ne</v>
      </c>
      <c r="BR3749" s="54" t="str">
        <f t="shared" si="825"/>
        <v>ne</v>
      </c>
      <c r="BS3749" s="54" t="str">
        <f t="shared" si="816"/>
        <v>ne</v>
      </c>
    </row>
    <row r="3750" spans="2:71" x14ac:dyDescent="0.2">
      <c r="B3750" s="54" t="e">
        <f>VLOOKUP(E3750,'VPS1'!$J$10:$J$29,1,FALSE)</f>
        <v>#N/A</v>
      </c>
      <c r="C3750" s="131" t="str">
        <f t="shared" si="817"/>
        <v/>
      </c>
      <c r="D3750" s="132"/>
      <c r="E3750" s="132"/>
      <c r="F3750" s="55"/>
      <c r="G3750" s="132"/>
      <c r="H3750" s="132"/>
      <c r="I3750" s="132"/>
      <c r="J3750" s="132"/>
      <c r="K3750" s="132"/>
      <c r="L3750" s="133"/>
      <c r="M3750" s="134"/>
      <c r="N3750" s="132"/>
      <c r="O3750" s="132"/>
      <c r="P3750" s="134" t="str">
        <f t="shared" si="818"/>
        <v>nepildyti</v>
      </c>
      <c r="Q3750" s="135" t="str">
        <f t="shared" si="81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26"/>
        <v>0</v>
      </c>
      <c r="BH3750" s="54">
        <f t="shared" si="819"/>
        <v>0</v>
      </c>
      <c r="BI3750" s="54">
        <f t="shared" si="814"/>
        <v>0</v>
      </c>
      <c r="BJ3750" s="54">
        <f t="shared" si="827"/>
        <v>0</v>
      </c>
      <c r="BK3750" s="54">
        <f t="shared" si="815"/>
        <v>0</v>
      </c>
      <c r="BL3750" s="54">
        <f t="shared" si="820"/>
        <v>0</v>
      </c>
      <c r="BM3750" s="54">
        <f t="shared" si="821"/>
        <v>0</v>
      </c>
      <c r="BN3750" s="54" t="str">
        <f t="shared" si="822"/>
        <v>ne</v>
      </c>
      <c r="BO3750" s="54" t="str">
        <f t="shared" si="823"/>
        <v>ne</v>
      </c>
      <c r="BP3750" s="54" t="str">
        <f t="shared" si="823"/>
        <v>ne</v>
      </c>
      <c r="BQ3750" s="54" t="str">
        <f t="shared" si="824"/>
        <v>ne</v>
      </c>
      <c r="BR3750" s="54" t="str">
        <f t="shared" si="825"/>
        <v>ne</v>
      </c>
      <c r="BS3750" s="54" t="str">
        <f t="shared" si="816"/>
        <v>ne</v>
      </c>
    </row>
    <row r="3751" spans="2:71" x14ac:dyDescent="0.2">
      <c r="B3751" s="54" t="e">
        <f>VLOOKUP(E3751,'VPS1'!$J$10:$J$29,1,FALSE)</f>
        <v>#N/A</v>
      </c>
      <c r="C3751" s="131" t="str">
        <f t="shared" si="817"/>
        <v/>
      </c>
      <c r="D3751" s="132"/>
      <c r="E3751" s="132"/>
      <c r="F3751" s="55"/>
      <c r="G3751" s="132"/>
      <c r="H3751" s="132"/>
      <c r="I3751" s="132"/>
      <c r="J3751" s="132"/>
      <c r="K3751" s="132"/>
      <c r="L3751" s="133"/>
      <c r="M3751" s="134"/>
      <c r="N3751" s="132"/>
      <c r="O3751" s="132"/>
      <c r="P3751" s="134" t="str">
        <f t="shared" si="818"/>
        <v>nepildyti</v>
      </c>
      <c r="Q3751" s="135" t="str">
        <f t="shared" si="81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26"/>
        <v>0</v>
      </c>
      <c r="BH3751" s="54">
        <f t="shared" si="819"/>
        <v>0</v>
      </c>
      <c r="BI3751" s="54">
        <f t="shared" si="814"/>
        <v>0</v>
      </c>
      <c r="BJ3751" s="54">
        <f t="shared" si="827"/>
        <v>0</v>
      </c>
      <c r="BK3751" s="54">
        <f t="shared" si="815"/>
        <v>0</v>
      </c>
      <c r="BL3751" s="54">
        <f t="shared" si="820"/>
        <v>0</v>
      </c>
      <c r="BM3751" s="54">
        <f t="shared" si="821"/>
        <v>0</v>
      </c>
      <c r="BN3751" s="54" t="str">
        <f t="shared" si="822"/>
        <v>ne</v>
      </c>
      <c r="BO3751" s="54" t="str">
        <f t="shared" si="823"/>
        <v>ne</v>
      </c>
      <c r="BP3751" s="54" t="str">
        <f t="shared" si="823"/>
        <v>ne</v>
      </c>
      <c r="BQ3751" s="54" t="str">
        <f t="shared" si="824"/>
        <v>ne</v>
      </c>
      <c r="BR3751" s="54" t="str">
        <f t="shared" si="825"/>
        <v>ne</v>
      </c>
      <c r="BS3751" s="54" t="str">
        <f t="shared" si="816"/>
        <v>ne</v>
      </c>
    </row>
    <row r="3752" spans="2:71" x14ac:dyDescent="0.2">
      <c r="B3752" s="54" t="e">
        <f>VLOOKUP(E3752,'VPS1'!$J$10:$J$29,1,FALSE)</f>
        <v>#N/A</v>
      </c>
      <c r="C3752" s="131" t="str">
        <f t="shared" si="817"/>
        <v/>
      </c>
      <c r="D3752" s="132"/>
      <c r="E3752" s="132"/>
      <c r="F3752" s="55"/>
      <c r="G3752" s="132"/>
      <c r="H3752" s="132"/>
      <c r="I3752" s="132"/>
      <c r="J3752" s="132"/>
      <c r="K3752" s="132"/>
      <c r="L3752" s="133"/>
      <c r="M3752" s="134"/>
      <c r="N3752" s="132"/>
      <c r="O3752" s="132"/>
      <c r="P3752" s="134" t="str">
        <f t="shared" si="818"/>
        <v>nepildyti</v>
      </c>
      <c r="Q3752" s="135" t="str">
        <f t="shared" si="81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26"/>
        <v>0</v>
      </c>
      <c r="BH3752" s="54">
        <f t="shared" si="819"/>
        <v>0</v>
      </c>
      <c r="BI3752" s="54">
        <f t="shared" si="814"/>
        <v>0</v>
      </c>
      <c r="BJ3752" s="54">
        <f t="shared" si="827"/>
        <v>0</v>
      </c>
      <c r="BK3752" s="54">
        <f t="shared" si="815"/>
        <v>0</v>
      </c>
      <c r="BL3752" s="54">
        <f t="shared" si="820"/>
        <v>0</v>
      </c>
      <c r="BM3752" s="54">
        <f t="shared" si="821"/>
        <v>0</v>
      </c>
      <c r="BN3752" s="54" t="str">
        <f t="shared" si="822"/>
        <v>ne</v>
      </c>
      <c r="BO3752" s="54" t="str">
        <f t="shared" si="823"/>
        <v>ne</v>
      </c>
      <c r="BP3752" s="54" t="str">
        <f t="shared" si="823"/>
        <v>ne</v>
      </c>
      <c r="BQ3752" s="54" t="str">
        <f t="shared" si="824"/>
        <v>ne</v>
      </c>
      <c r="BR3752" s="54" t="str">
        <f t="shared" si="825"/>
        <v>ne</v>
      </c>
      <c r="BS3752" s="54" t="str">
        <f t="shared" si="816"/>
        <v>ne</v>
      </c>
    </row>
    <row r="3753" spans="2:71" x14ac:dyDescent="0.2">
      <c r="B3753" s="54" t="e">
        <f>VLOOKUP(E3753,'VPS1'!$J$10:$J$29,1,FALSE)</f>
        <v>#N/A</v>
      </c>
      <c r="C3753" s="131" t="str">
        <f t="shared" si="817"/>
        <v/>
      </c>
      <c r="D3753" s="132"/>
      <c r="E3753" s="132"/>
      <c r="F3753" s="55"/>
      <c r="G3753" s="132"/>
      <c r="H3753" s="132"/>
      <c r="I3753" s="132"/>
      <c r="J3753" s="132"/>
      <c r="K3753" s="132"/>
      <c r="L3753" s="133"/>
      <c r="M3753" s="134"/>
      <c r="N3753" s="132"/>
      <c r="O3753" s="132"/>
      <c r="P3753" s="134" t="str">
        <f t="shared" si="818"/>
        <v>nepildyti</v>
      </c>
      <c r="Q3753" s="135" t="str">
        <f t="shared" si="81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26"/>
        <v>0</v>
      </c>
      <c r="BH3753" s="54">
        <f t="shared" si="819"/>
        <v>0</v>
      </c>
      <c r="BI3753" s="54">
        <f t="shared" si="814"/>
        <v>0</v>
      </c>
      <c r="BJ3753" s="54">
        <f t="shared" si="827"/>
        <v>0</v>
      </c>
      <c r="BK3753" s="54">
        <f t="shared" si="815"/>
        <v>0</v>
      </c>
      <c r="BL3753" s="54">
        <f t="shared" si="820"/>
        <v>0</v>
      </c>
      <c r="BM3753" s="54">
        <f t="shared" si="821"/>
        <v>0</v>
      </c>
      <c r="BN3753" s="54" t="str">
        <f t="shared" si="822"/>
        <v>ne</v>
      </c>
      <c r="BO3753" s="54" t="str">
        <f t="shared" si="823"/>
        <v>ne</v>
      </c>
      <c r="BP3753" s="54" t="str">
        <f t="shared" si="823"/>
        <v>ne</v>
      </c>
      <c r="BQ3753" s="54" t="str">
        <f t="shared" si="824"/>
        <v>ne</v>
      </c>
      <c r="BR3753" s="54" t="str">
        <f t="shared" si="825"/>
        <v>ne</v>
      </c>
      <c r="BS3753" s="54" t="str">
        <f t="shared" si="816"/>
        <v>ne</v>
      </c>
    </row>
    <row r="3754" spans="2:71" x14ac:dyDescent="0.2">
      <c r="B3754" s="54" t="e">
        <f>VLOOKUP(E3754,'VPS1'!$J$10:$J$29,1,FALSE)</f>
        <v>#N/A</v>
      </c>
      <c r="C3754" s="131" t="str">
        <f t="shared" si="817"/>
        <v/>
      </c>
      <c r="D3754" s="132"/>
      <c r="E3754" s="132"/>
      <c r="F3754" s="55"/>
      <c r="G3754" s="132"/>
      <c r="H3754" s="132"/>
      <c r="I3754" s="132"/>
      <c r="J3754" s="132"/>
      <c r="K3754" s="132"/>
      <c r="L3754" s="133"/>
      <c r="M3754" s="134"/>
      <c r="N3754" s="132"/>
      <c r="O3754" s="132"/>
      <c r="P3754" s="134" t="str">
        <f t="shared" si="818"/>
        <v>nepildyti</v>
      </c>
      <c r="Q3754" s="135" t="str">
        <f t="shared" si="81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26"/>
        <v>0</v>
      </c>
      <c r="BH3754" s="54">
        <f t="shared" si="819"/>
        <v>0</v>
      </c>
      <c r="BI3754" s="54">
        <f t="shared" si="814"/>
        <v>0</v>
      </c>
      <c r="BJ3754" s="54">
        <f t="shared" si="827"/>
        <v>0</v>
      </c>
      <c r="BK3754" s="54">
        <f t="shared" si="815"/>
        <v>0</v>
      </c>
      <c r="BL3754" s="54">
        <f t="shared" si="820"/>
        <v>0</v>
      </c>
      <c r="BM3754" s="54">
        <f t="shared" si="821"/>
        <v>0</v>
      </c>
      <c r="BN3754" s="54" t="str">
        <f t="shared" si="822"/>
        <v>ne</v>
      </c>
      <c r="BO3754" s="54" t="str">
        <f t="shared" si="823"/>
        <v>ne</v>
      </c>
      <c r="BP3754" s="54" t="str">
        <f t="shared" si="823"/>
        <v>ne</v>
      </c>
      <c r="BQ3754" s="54" t="str">
        <f t="shared" si="824"/>
        <v>ne</v>
      </c>
      <c r="BR3754" s="54" t="str">
        <f t="shared" si="825"/>
        <v>ne</v>
      </c>
      <c r="BS3754" s="54" t="str">
        <f t="shared" si="816"/>
        <v>ne</v>
      </c>
    </row>
    <row r="3755" spans="2:71" x14ac:dyDescent="0.2">
      <c r="B3755" s="54" t="e">
        <f>VLOOKUP(E3755,'VPS1'!$J$10:$J$29,1,FALSE)</f>
        <v>#N/A</v>
      </c>
      <c r="C3755" s="131" t="str">
        <f t="shared" si="817"/>
        <v/>
      </c>
      <c r="D3755" s="132"/>
      <c r="E3755" s="132"/>
      <c r="F3755" s="55"/>
      <c r="G3755" s="132"/>
      <c r="H3755" s="132"/>
      <c r="I3755" s="132"/>
      <c r="J3755" s="132"/>
      <c r="K3755" s="132"/>
      <c r="L3755" s="133"/>
      <c r="M3755" s="134"/>
      <c r="N3755" s="132"/>
      <c r="O3755" s="132"/>
      <c r="P3755" s="134" t="str">
        <f t="shared" si="818"/>
        <v>nepildyti</v>
      </c>
      <c r="Q3755" s="135" t="str">
        <f t="shared" si="81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26"/>
        <v>0</v>
      </c>
      <c r="BH3755" s="54">
        <f t="shared" si="819"/>
        <v>0</v>
      </c>
      <c r="BI3755" s="54">
        <f t="shared" si="814"/>
        <v>0</v>
      </c>
      <c r="BJ3755" s="54">
        <f t="shared" si="827"/>
        <v>0</v>
      </c>
      <c r="BK3755" s="54">
        <f t="shared" si="815"/>
        <v>0</v>
      </c>
      <c r="BL3755" s="54">
        <f t="shared" si="820"/>
        <v>0</v>
      </c>
      <c r="BM3755" s="54">
        <f t="shared" si="821"/>
        <v>0</v>
      </c>
      <c r="BN3755" s="54" t="str">
        <f t="shared" si="822"/>
        <v>ne</v>
      </c>
      <c r="BO3755" s="54" t="str">
        <f t="shared" si="823"/>
        <v>ne</v>
      </c>
      <c r="BP3755" s="54" t="str">
        <f t="shared" si="823"/>
        <v>ne</v>
      </c>
      <c r="BQ3755" s="54" t="str">
        <f t="shared" si="824"/>
        <v>ne</v>
      </c>
      <c r="BR3755" s="54" t="str">
        <f t="shared" si="825"/>
        <v>ne</v>
      </c>
      <c r="BS3755" s="54" t="str">
        <f t="shared" si="816"/>
        <v>ne</v>
      </c>
    </row>
    <row r="3756" spans="2:71" x14ac:dyDescent="0.2">
      <c r="B3756" s="54" t="e">
        <f>VLOOKUP(E3756,'VPS1'!$J$10:$J$29,1,FALSE)</f>
        <v>#N/A</v>
      </c>
      <c r="C3756" s="131" t="str">
        <f t="shared" si="817"/>
        <v/>
      </c>
      <c r="D3756" s="132"/>
      <c r="E3756" s="132"/>
      <c r="F3756" s="55"/>
      <c r="G3756" s="132"/>
      <c r="H3756" s="132"/>
      <c r="I3756" s="132"/>
      <c r="J3756" s="132"/>
      <c r="K3756" s="132"/>
      <c r="L3756" s="133"/>
      <c r="M3756" s="134"/>
      <c r="N3756" s="132"/>
      <c r="O3756" s="132"/>
      <c r="P3756" s="134" t="str">
        <f t="shared" si="818"/>
        <v>nepildyti</v>
      </c>
      <c r="Q3756" s="135" t="str">
        <f t="shared" si="81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26"/>
        <v>0</v>
      </c>
      <c r="BH3756" s="54">
        <f t="shared" si="819"/>
        <v>0</v>
      </c>
      <c r="BI3756" s="54">
        <f t="shared" si="814"/>
        <v>0</v>
      </c>
      <c r="BJ3756" s="54">
        <f t="shared" si="827"/>
        <v>0</v>
      </c>
      <c r="BK3756" s="54">
        <f t="shared" si="815"/>
        <v>0</v>
      </c>
      <c r="BL3756" s="54">
        <f t="shared" si="820"/>
        <v>0</v>
      </c>
      <c r="BM3756" s="54">
        <f t="shared" si="821"/>
        <v>0</v>
      </c>
      <c r="BN3756" s="54" t="str">
        <f t="shared" si="822"/>
        <v>ne</v>
      </c>
      <c r="BO3756" s="54" t="str">
        <f t="shared" si="823"/>
        <v>ne</v>
      </c>
      <c r="BP3756" s="54" t="str">
        <f t="shared" si="823"/>
        <v>ne</v>
      </c>
      <c r="BQ3756" s="54" t="str">
        <f t="shared" si="824"/>
        <v>ne</v>
      </c>
      <c r="BR3756" s="54" t="str">
        <f t="shared" si="825"/>
        <v>ne</v>
      </c>
      <c r="BS3756" s="54" t="str">
        <f t="shared" si="816"/>
        <v>ne</v>
      </c>
    </row>
    <row r="3757" spans="2:71" x14ac:dyDescent="0.2">
      <c r="B3757" s="54" t="e">
        <f>VLOOKUP(E3757,'VPS1'!$J$10:$J$29,1,FALSE)</f>
        <v>#N/A</v>
      </c>
      <c r="C3757" s="131" t="str">
        <f t="shared" si="817"/>
        <v/>
      </c>
      <c r="D3757" s="132"/>
      <c r="E3757" s="132"/>
      <c r="F3757" s="55"/>
      <c r="G3757" s="132"/>
      <c r="H3757" s="132"/>
      <c r="I3757" s="132"/>
      <c r="J3757" s="132"/>
      <c r="K3757" s="132"/>
      <c r="L3757" s="133"/>
      <c r="M3757" s="134"/>
      <c r="N3757" s="132"/>
      <c r="O3757" s="132"/>
      <c r="P3757" s="134" t="str">
        <f t="shared" si="818"/>
        <v>nepildyti</v>
      </c>
      <c r="Q3757" s="135" t="str">
        <f t="shared" si="81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26"/>
        <v>0</v>
      </c>
      <c r="BH3757" s="54">
        <f t="shared" si="819"/>
        <v>0</v>
      </c>
      <c r="BI3757" s="54">
        <f t="shared" si="814"/>
        <v>0</v>
      </c>
      <c r="BJ3757" s="54">
        <f t="shared" si="827"/>
        <v>0</v>
      </c>
      <c r="BK3757" s="54">
        <f t="shared" si="815"/>
        <v>0</v>
      </c>
      <c r="BL3757" s="54">
        <f t="shared" si="820"/>
        <v>0</v>
      </c>
      <c r="BM3757" s="54">
        <f t="shared" si="821"/>
        <v>0</v>
      </c>
      <c r="BN3757" s="54" t="str">
        <f t="shared" si="822"/>
        <v>ne</v>
      </c>
      <c r="BO3757" s="54" t="str">
        <f t="shared" si="823"/>
        <v>ne</v>
      </c>
      <c r="BP3757" s="54" t="str">
        <f t="shared" si="823"/>
        <v>ne</v>
      </c>
      <c r="BQ3757" s="54" t="str">
        <f t="shared" si="824"/>
        <v>ne</v>
      </c>
      <c r="BR3757" s="54" t="str">
        <f t="shared" si="825"/>
        <v>ne</v>
      </c>
      <c r="BS3757" s="54" t="str">
        <f t="shared" si="816"/>
        <v>ne</v>
      </c>
    </row>
    <row r="3758" spans="2:71" x14ac:dyDescent="0.2">
      <c r="B3758" s="54" t="e">
        <f>VLOOKUP(E3758,'VPS1'!$J$10:$J$29,1,FALSE)</f>
        <v>#N/A</v>
      </c>
      <c r="C3758" s="131" t="str">
        <f t="shared" si="817"/>
        <v/>
      </c>
      <c r="D3758" s="132"/>
      <c r="E3758" s="132"/>
      <c r="F3758" s="55"/>
      <c r="G3758" s="132"/>
      <c r="H3758" s="132"/>
      <c r="I3758" s="132"/>
      <c r="J3758" s="132"/>
      <c r="K3758" s="132"/>
      <c r="L3758" s="133"/>
      <c r="M3758" s="134"/>
      <c r="N3758" s="132"/>
      <c r="O3758" s="132"/>
      <c r="P3758" s="134" t="str">
        <f t="shared" si="818"/>
        <v>nepildyti</v>
      </c>
      <c r="Q3758" s="135" t="str">
        <f t="shared" si="81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26"/>
        <v>0</v>
      </c>
      <c r="BH3758" s="54">
        <f t="shared" si="819"/>
        <v>0</v>
      </c>
      <c r="BI3758" s="54">
        <f t="shared" si="814"/>
        <v>0</v>
      </c>
      <c r="BJ3758" s="54">
        <f t="shared" si="827"/>
        <v>0</v>
      </c>
      <c r="BK3758" s="54">
        <f t="shared" si="815"/>
        <v>0</v>
      </c>
      <c r="BL3758" s="54">
        <f t="shared" si="820"/>
        <v>0</v>
      </c>
      <c r="BM3758" s="54">
        <f t="shared" si="821"/>
        <v>0</v>
      </c>
      <c r="BN3758" s="54" t="str">
        <f t="shared" si="822"/>
        <v>ne</v>
      </c>
      <c r="BO3758" s="54" t="str">
        <f t="shared" si="823"/>
        <v>ne</v>
      </c>
      <c r="BP3758" s="54" t="str">
        <f t="shared" si="823"/>
        <v>ne</v>
      </c>
      <c r="BQ3758" s="54" t="str">
        <f t="shared" si="824"/>
        <v>ne</v>
      </c>
      <c r="BR3758" s="54" t="str">
        <f t="shared" si="825"/>
        <v>ne</v>
      </c>
      <c r="BS3758" s="54" t="str">
        <f t="shared" si="816"/>
        <v>ne</v>
      </c>
    </row>
    <row r="3759" spans="2:71" x14ac:dyDescent="0.2">
      <c r="B3759" s="54" t="e">
        <f>VLOOKUP(E3759,'VPS1'!$J$10:$J$29,1,FALSE)</f>
        <v>#N/A</v>
      </c>
      <c r="C3759" s="131" t="str">
        <f t="shared" si="817"/>
        <v/>
      </c>
      <c r="D3759" s="132"/>
      <c r="E3759" s="132"/>
      <c r="F3759" s="55"/>
      <c r="G3759" s="132"/>
      <c r="H3759" s="132"/>
      <c r="I3759" s="132"/>
      <c r="J3759" s="132"/>
      <c r="K3759" s="132"/>
      <c r="L3759" s="133"/>
      <c r="M3759" s="134"/>
      <c r="N3759" s="132"/>
      <c r="O3759" s="132"/>
      <c r="P3759" s="134" t="str">
        <f t="shared" si="818"/>
        <v>nepildyti</v>
      </c>
      <c r="Q3759" s="135" t="str">
        <f t="shared" si="81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26"/>
        <v>0</v>
      </c>
      <c r="BH3759" s="54">
        <f t="shared" si="819"/>
        <v>0</v>
      </c>
      <c r="BI3759" s="54">
        <f t="shared" si="814"/>
        <v>0</v>
      </c>
      <c r="BJ3759" s="54">
        <f t="shared" si="827"/>
        <v>0</v>
      </c>
      <c r="BK3759" s="54">
        <f t="shared" si="815"/>
        <v>0</v>
      </c>
      <c r="BL3759" s="54">
        <f t="shared" si="820"/>
        <v>0</v>
      </c>
      <c r="BM3759" s="54">
        <f t="shared" si="821"/>
        <v>0</v>
      </c>
      <c r="BN3759" s="54" t="str">
        <f t="shared" si="822"/>
        <v>ne</v>
      </c>
      <c r="BO3759" s="54" t="str">
        <f t="shared" si="823"/>
        <v>ne</v>
      </c>
      <c r="BP3759" s="54" t="str">
        <f t="shared" si="823"/>
        <v>ne</v>
      </c>
      <c r="BQ3759" s="54" t="str">
        <f t="shared" si="824"/>
        <v>ne</v>
      </c>
      <c r="BR3759" s="54" t="str">
        <f t="shared" si="825"/>
        <v>ne</v>
      </c>
      <c r="BS3759" s="54" t="str">
        <f t="shared" si="816"/>
        <v>ne</v>
      </c>
    </row>
    <row r="3760" spans="2:71" x14ac:dyDescent="0.2">
      <c r="B3760" s="54" t="e">
        <f>VLOOKUP(E3760,'VPS1'!$J$10:$J$29,1,FALSE)</f>
        <v>#N/A</v>
      </c>
      <c r="C3760" s="131" t="str">
        <f t="shared" si="817"/>
        <v/>
      </c>
      <c r="D3760" s="132"/>
      <c r="E3760" s="132"/>
      <c r="F3760" s="55"/>
      <c r="G3760" s="132"/>
      <c r="H3760" s="132"/>
      <c r="I3760" s="132"/>
      <c r="J3760" s="132"/>
      <c r="K3760" s="132"/>
      <c r="L3760" s="133"/>
      <c r="M3760" s="134"/>
      <c r="N3760" s="132"/>
      <c r="O3760" s="132"/>
      <c r="P3760" s="134" t="str">
        <f t="shared" si="818"/>
        <v>nepildyti</v>
      </c>
      <c r="Q3760" s="135" t="str">
        <f t="shared" si="81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26"/>
        <v>0</v>
      </c>
      <c r="BH3760" s="54">
        <f t="shared" si="819"/>
        <v>0</v>
      </c>
      <c r="BI3760" s="54">
        <f t="shared" si="814"/>
        <v>0</v>
      </c>
      <c r="BJ3760" s="54">
        <f t="shared" si="827"/>
        <v>0</v>
      </c>
      <c r="BK3760" s="54">
        <f t="shared" si="815"/>
        <v>0</v>
      </c>
      <c r="BL3760" s="54">
        <f t="shared" si="820"/>
        <v>0</v>
      </c>
      <c r="BM3760" s="54">
        <f t="shared" si="821"/>
        <v>0</v>
      </c>
      <c r="BN3760" s="54" t="str">
        <f t="shared" si="822"/>
        <v>ne</v>
      </c>
      <c r="BO3760" s="54" t="str">
        <f t="shared" si="823"/>
        <v>ne</v>
      </c>
      <c r="BP3760" s="54" t="str">
        <f t="shared" si="823"/>
        <v>ne</v>
      </c>
      <c r="BQ3760" s="54" t="str">
        <f t="shared" si="824"/>
        <v>ne</v>
      </c>
      <c r="BR3760" s="54" t="str">
        <f t="shared" si="825"/>
        <v>ne</v>
      </c>
      <c r="BS3760" s="54" t="str">
        <f t="shared" si="816"/>
        <v>ne</v>
      </c>
    </row>
    <row r="3761" spans="2:71" x14ac:dyDescent="0.2">
      <c r="B3761" s="54" t="e">
        <f>VLOOKUP(E3761,'VPS1'!$J$10:$J$29,1,FALSE)</f>
        <v>#N/A</v>
      </c>
      <c r="C3761" s="131" t="str">
        <f t="shared" si="817"/>
        <v/>
      </c>
      <c r="D3761" s="132"/>
      <c r="E3761" s="132"/>
      <c r="F3761" s="55"/>
      <c r="G3761" s="132"/>
      <c r="H3761" s="132"/>
      <c r="I3761" s="132"/>
      <c r="J3761" s="132"/>
      <c r="K3761" s="132"/>
      <c r="L3761" s="133"/>
      <c r="M3761" s="134"/>
      <c r="N3761" s="132"/>
      <c r="O3761" s="132"/>
      <c r="P3761" s="134" t="str">
        <f t="shared" si="818"/>
        <v>nepildyti</v>
      </c>
      <c r="Q3761" s="135" t="str">
        <f t="shared" si="81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26"/>
        <v>0</v>
      </c>
      <c r="BH3761" s="54">
        <f t="shared" si="819"/>
        <v>0</v>
      </c>
      <c r="BI3761" s="54">
        <f t="shared" si="814"/>
        <v>0</v>
      </c>
      <c r="BJ3761" s="54">
        <f t="shared" si="827"/>
        <v>0</v>
      </c>
      <c r="BK3761" s="54">
        <f t="shared" si="815"/>
        <v>0</v>
      </c>
      <c r="BL3761" s="54">
        <f t="shared" si="820"/>
        <v>0</v>
      </c>
      <c r="BM3761" s="54">
        <f t="shared" si="821"/>
        <v>0</v>
      </c>
      <c r="BN3761" s="54" t="str">
        <f t="shared" si="822"/>
        <v>ne</v>
      </c>
      <c r="BO3761" s="54" t="str">
        <f t="shared" si="823"/>
        <v>ne</v>
      </c>
      <c r="BP3761" s="54" t="str">
        <f t="shared" si="823"/>
        <v>ne</v>
      </c>
      <c r="BQ3761" s="54" t="str">
        <f t="shared" si="824"/>
        <v>ne</v>
      </c>
      <c r="BR3761" s="54" t="str">
        <f t="shared" si="825"/>
        <v>ne</v>
      </c>
      <c r="BS3761" s="54" t="str">
        <f t="shared" si="816"/>
        <v>ne</v>
      </c>
    </row>
    <row r="3762" spans="2:71" x14ac:dyDescent="0.2">
      <c r="B3762" s="54" t="e">
        <f>VLOOKUP(E3762,'VPS1'!$J$10:$J$29,1,FALSE)</f>
        <v>#N/A</v>
      </c>
      <c r="C3762" s="131" t="str">
        <f t="shared" si="817"/>
        <v/>
      </c>
      <c r="D3762" s="132"/>
      <c r="E3762" s="132"/>
      <c r="F3762" s="55"/>
      <c r="G3762" s="132"/>
      <c r="H3762" s="132"/>
      <c r="I3762" s="132"/>
      <c r="J3762" s="132"/>
      <c r="K3762" s="132"/>
      <c r="L3762" s="133"/>
      <c r="M3762" s="134"/>
      <c r="N3762" s="132"/>
      <c r="O3762" s="132"/>
      <c r="P3762" s="134" t="str">
        <f t="shared" si="818"/>
        <v>nepildyti</v>
      </c>
      <c r="Q3762" s="135" t="str">
        <f t="shared" si="81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26"/>
        <v>0</v>
      </c>
      <c r="BH3762" s="54">
        <f t="shared" si="819"/>
        <v>0</v>
      </c>
      <c r="BI3762" s="54">
        <f t="shared" si="814"/>
        <v>0</v>
      </c>
      <c r="BJ3762" s="54">
        <f t="shared" si="827"/>
        <v>0</v>
      </c>
      <c r="BK3762" s="54">
        <f t="shared" si="815"/>
        <v>0</v>
      </c>
      <c r="BL3762" s="54">
        <f t="shared" si="820"/>
        <v>0</v>
      </c>
      <c r="BM3762" s="54">
        <f t="shared" si="821"/>
        <v>0</v>
      </c>
      <c r="BN3762" s="54" t="str">
        <f t="shared" si="822"/>
        <v>ne</v>
      </c>
      <c r="BO3762" s="54" t="str">
        <f t="shared" si="823"/>
        <v>ne</v>
      </c>
      <c r="BP3762" s="54" t="str">
        <f t="shared" si="823"/>
        <v>ne</v>
      </c>
      <c r="BQ3762" s="54" t="str">
        <f t="shared" si="824"/>
        <v>ne</v>
      </c>
      <c r="BR3762" s="54" t="str">
        <f t="shared" si="825"/>
        <v>ne</v>
      </c>
      <c r="BS3762" s="54" t="str">
        <f t="shared" si="816"/>
        <v>ne</v>
      </c>
    </row>
    <row r="3763" spans="2:71" x14ac:dyDescent="0.2">
      <c r="B3763" s="54" t="e">
        <f>VLOOKUP(E3763,'VPS1'!$J$10:$J$29,1,FALSE)</f>
        <v>#N/A</v>
      </c>
      <c r="C3763" s="131" t="str">
        <f t="shared" si="817"/>
        <v/>
      </c>
      <c r="D3763" s="132"/>
      <c r="E3763" s="132"/>
      <c r="F3763" s="55"/>
      <c r="G3763" s="132"/>
      <c r="H3763" s="132"/>
      <c r="I3763" s="132"/>
      <c r="J3763" s="132"/>
      <c r="K3763" s="132"/>
      <c r="L3763" s="133"/>
      <c r="M3763" s="134"/>
      <c r="N3763" s="132"/>
      <c r="O3763" s="132"/>
      <c r="P3763" s="134" t="str">
        <f t="shared" si="818"/>
        <v>nepildyti</v>
      </c>
      <c r="Q3763" s="135" t="str">
        <f t="shared" si="81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26"/>
        <v>0</v>
      </c>
      <c r="BH3763" s="54">
        <f t="shared" si="819"/>
        <v>0</v>
      </c>
      <c r="BI3763" s="54">
        <f t="shared" si="814"/>
        <v>0</v>
      </c>
      <c r="BJ3763" s="54">
        <f t="shared" si="827"/>
        <v>0</v>
      </c>
      <c r="BK3763" s="54">
        <f t="shared" si="815"/>
        <v>0</v>
      </c>
      <c r="BL3763" s="54">
        <f t="shared" si="820"/>
        <v>0</v>
      </c>
      <c r="BM3763" s="54">
        <f t="shared" si="821"/>
        <v>0</v>
      </c>
      <c r="BN3763" s="54" t="str">
        <f t="shared" si="822"/>
        <v>ne</v>
      </c>
      <c r="BO3763" s="54" t="str">
        <f t="shared" si="823"/>
        <v>ne</v>
      </c>
      <c r="BP3763" s="54" t="str">
        <f t="shared" si="823"/>
        <v>ne</v>
      </c>
      <c r="BQ3763" s="54" t="str">
        <f t="shared" si="824"/>
        <v>ne</v>
      </c>
      <c r="BR3763" s="54" t="str">
        <f t="shared" si="825"/>
        <v>ne</v>
      </c>
      <c r="BS3763" s="54" t="str">
        <f t="shared" si="816"/>
        <v>ne</v>
      </c>
    </row>
    <row r="3764" spans="2:71" x14ac:dyDescent="0.2">
      <c r="B3764" s="54" t="e">
        <f>VLOOKUP(E3764,'VPS1'!$J$10:$J$29,1,FALSE)</f>
        <v>#N/A</v>
      </c>
      <c r="C3764" s="131" t="str">
        <f t="shared" si="817"/>
        <v/>
      </c>
      <c r="D3764" s="132"/>
      <c r="E3764" s="132"/>
      <c r="F3764" s="55"/>
      <c r="G3764" s="132"/>
      <c r="H3764" s="132"/>
      <c r="I3764" s="132"/>
      <c r="J3764" s="132"/>
      <c r="K3764" s="132"/>
      <c r="L3764" s="133"/>
      <c r="M3764" s="134"/>
      <c r="N3764" s="132"/>
      <c r="O3764" s="132"/>
      <c r="P3764" s="134" t="str">
        <f t="shared" si="818"/>
        <v>nepildyti</v>
      </c>
      <c r="Q3764" s="135" t="str">
        <f t="shared" si="81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26"/>
        <v>0</v>
      </c>
      <c r="BH3764" s="54">
        <f t="shared" si="819"/>
        <v>0</v>
      </c>
      <c r="BI3764" s="54">
        <f t="shared" si="814"/>
        <v>0</v>
      </c>
      <c r="BJ3764" s="54">
        <f t="shared" si="827"/>
        <v>0</v>
      </c>
      <c r="BK3764" s="54">
        <f t="shared" si="815"/>
        <v>0</v>
      </c>
      <c r="BL3764" s="54">
        <f t="shared" si="820"/>
        <v>0</v>
      </c>
      <c r="BM3764" s="54">
        <f t="shared" si="821"/>
        <v>0</v>
      </c>
      <c r="BN3764" s="54" t="str">
        <f t="shared" si="822"/>
        <v>ne</v>
      </c>
      <c r="BO3764" s="54" t="str">
        <f t="shared" si="823"/>
        <v>ne</v>
      </c>
      <c r="BP3764" s="54" t="str">
        <f t="shared" si="823"/>
        <v>ne</v>
      </c>
      <c r="BQ3764" s="54" t="str">
        <f t="shared" si="824"/>
        <v>ne</v>
      </c>
      <c r="BR3764" s="54" t="str">
        <f t="shared" si="825"/>
        <v>ne</v>
      </c>
      <c r="BS3764" s="54" t="str">
        <f t="shared" si="816"/>
        <v>ne</v>
      </c>
    </row>
    <row r="3765" spans="2:71" x14ac:dyDescent="0.2">
      <c r="B3765" s="54" t="e">
        <f>VLOOKUP(E3765,'VPS1'!$J$10:$J$29,1,FALSE)</f>
        <v>#N/A</v>
      </c>
      <c r="C3765" s="131" t="str">
        <f t="shared" si="817"/>
        <v/>
      </c>
      <c r="D3765" s="132"/>
      <c r="E3765" s="132"/>
      <c r="F3765" s="55"/>
      <c r="G3765" s="132"/>
      <c r="H3765" s="132"/>
      <c r="I3765" s="132"/>
      <c r="J3765" s="132"/>
      <c r="K3765" s="132"/>
      <c r="L3765" s="133"/>
      <c r="M3765" s="134"/>
      <c r="N3765" s="132"/>
      <c r="O3765" s="132"/>
      <c r="P3765" s="134" t="str">
        <f t="shared" si="818"/>
        <v>nepildyti</v>
      </c>
      <c r="Q3765" s="135" t="str">
        <f t="shared" si="81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26"/>
        <v>0</v>
      </c>
      <c r="BH3765" s="54">
        <f t="shared" si="819"/>
        <v>0</v>
      </c>
      <c r="BI3765" s="54">
        <f t="shared" si="814"/>
        <v>0</v>
      </c>
      <c r="BJ3765" s="54">
        <f t="shared" si="827"/>
        <v>0</v>
      </c>
      <c r="BK3765" s="54">
        <f t="shared" si="815"/>
        <v>0</v>
      </c>
      <c r="BL3765" s="54">
        <f t="shared" si="820"/>
        <v>0</v>
      </c>
      <c r="BM3765" s="54">
        <f t="shared" si="821"/>
        <v>0</v>
      </c>
      <c r="BN3765" s="54" t="str">
        <f t="shared" si="822"/>
        <v>ne</v>
      </c>
      <c r="BO3765" s="54" t="str">
        <f t="shared" si="823"/>
        <v>ne</v>
      </c>
      <c r="BP3765" s="54" t="str">
        <f t="shared" si="823"/>
        <v>ne</v>
      </c>
      <c r="BQ3765" s="54" t="str">
        <f t="shared" si="824"/>
        <v>ne</v>
      </c>
      <c r="BR3765" s="54" t="str">
        <f t="shared" si="825"/>
        <v>ne</v>
      </c>
      <c r="BS3765" s="54" t="str">
        <f t="shared" si="816"/>
        <v>ne</v>
      </c>
    </row>
    <row r="3766" spans="2:71" x14ac:dyDescent="0.2">
      <c r="B3766" s="54" t="e">
        <f>VLOOKUP(E3766,'VPS1'!$J$10:$J$29,1,FALSE)</f>
        <v>#N/A</v>
      </c>
      <c r="C3766" s="131" t="str">
        <f t="shared" si="817"/>
        <v/>
      </c>
      <c r="D3766" s="132"/>
      <c r="E3766" s="132"/>
      <c r="F3766" s="55"/>
      <c r="G3766" s="132"/>
      <c r="H3766" s="132"/>
      <c r="I3766" s="132"/>
      <c r="J3766" s="132"/>
      <c r="K3766" s="132"/>
      <c r="L3766" s="133"/>
      <c r="M3766" s="134"/>
      <c r="N3766" s="132"/>
      <c r="O3766" s="132"/>
      <c r="P3766" s="134" t="str">
        <f t="shared" si="818"/>
        <v>nepildyti</v>
      </c>
      <c r="Q3766" s="135" t="str">
        <f t="shared" si="81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26"/>
        <v>0</v>
      </c>
      <c r="BH3766" s="54">
        <f t="shared" si="819"/>
        <v>0</v>
      </c>
      <c r="BI3766" s="54">
        <f t="shared" si="814"/>
        <v>0</v>
      </c>
      <c r="BJ3766" s="54">
        <f t="shared" si="827"/>
        <v>0</v>
      </c>
      <c r="BK3766" s="54">
        <f t="shared" si="815"/>
        <v>0</v>
      </c>
      <c r="BL3766" s="54">
        <f t="shared" si="820"/>
        <v>0</v>
      </c>
      <c r="BM3766" s="54">
        <f t="shared" si="821"/>
        <v>0</v>
      </c>
      <c r="BN3766" s="54" t="str">
        <f t="shared" si="822"/>
        <v>ne</v>
      </c>
      <c r="BO3766" s="54" t="str">
        <f t="shared" si="823"/>
        <v>ne</v>
      </c>
      <c r="BP3766" s="54" t="str">
        <f t="shared" si="823"/>
        <v>ne</v>
      </c>
      <c r="BQ3766" s="54" t="str">
        <f t="shared" si="824"/>
        <v>ne</v>
      </c>
      <c r="BR3766" s="54" t="str">
        <f t="shared" si="825"/>
        <v>ne</v>
      </c>
      <c r="BS3766" s="54" t="str">
        <f t="shared" si="816"/>
        <v>ne</v>
      </c>
    </row>
    <row r="3767" spans="2:71" x14ac:dyDescent="0.2">
      <c r="B3767" s="54" t="e">
        <f>VLOOKUP(E3767,'VPS1'!$J$10:$J$29,1,FALSE)</f>
        <v>#N/A</v>
      </c>
      <c r="C3767" s="131" t="str">
        <f t="shared" si="817"/>
        <v/>
      </c>
      <c r="D3767" s="132"/>
      <c r="E3767" s="132"/>
      <c r="F3767" s="55"/>
      <c r="G3767" s="132"/>
      <c r="H3767" s="132"/>
      <c r="I3767" s="132"/>
      <c r="J3767" s="132"/>
      <c r="K3767" s="132"/>
      <c r="L3767" s="133"/>
      <c r="M3767" s="134"/>
      <c r="N3767" s="132"/>
      <c r="O3767" s="132"/>
      <c r="P3767" s="134" t="str">
        <f t="shared" si="818"/>
        <v>nepildyti</v>
      </c>
      <c r="Q3767" s="135" t="str">
        <f t="shared" si="81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26"/>
        <v>0</v>
      </c>
      <c r="BH3767" s="54">
        <f t="shared" si="819"/>
        <v>0</v>
      </c>
      <c r="BI3767" s="54">
        <f t="shared" si="814"/>
        <v>0</v>
      </c>
      <c r="BJ3767" s="54">
        <f t="shared" si="827"/>
        <v>0</v>
      </c>
      <c r="BK3767" s="54">
        <f t="shared" si="815"/>
        <v>0</v>
      </c>
      <c r="BL3767" s="54">
        <f t="shared" si="820"/>
        <v>0</v>
      </c>
      <c r="BM3767" s="54">
        <f t="shared" si="821"/>
        <v>0</v>
      </c>
      <c r="BN3767" s="54" t="str">
        <f t="shared" si="822"/>
        <v>ne</v>
      </c>
      <c r="BO3767" s="54" t="str">
        <f t="shared" si="823"/>
        <v>ne</v>
      </c>
      <c r="BP3767" s="54" t="str">
        <f t="shared" si="823"/>
        <v>ne</v>
      </c>
      <c r="BQ3767" s="54" t="str">
        <f t="shared" si="824"/>
        <v>ne</v>
      </c>
      <c r="BR3767" s="54" t="str">
        <f t="shared" si="825"/>
        <v>ne</v>
      </c>
      <c r="BS3767" s="54" t="str">
        <f t="shared" si="816"/>
        <v>ne</v>
      </c>
    </row>
    <row r="3768" spans="2:71" x14ac:dyDescent="0.2">
      <c r="B3768" s="54" t="e">
        <f>VLOOKUP(E3768,'VPS1'!$J$10:$J$29,1,FALSE)</f>
        <v>#N/A</v>
      </c>
      <c r="C3768" s="131" t="str">
        <f t="shared" si="817"/>
        <v/>
      </c>
      <c r="D3768" s="132"/>
      <c r="E3768" s="132"/>
      <c r="F3768" s="55"/>
      <c r="G3768" s="132"/>
      <c r="H3768" s="132"/>
      <c r="I3768" s="132"/>
      <c r="J3768" s="132"/>
      <c r="K3768" s="132"/>
      <c r="L3768" s="133"/>
      <c r="M3768" s="134"/>
      <c r="N3768" s="132"/>
      <c r="O3768" s="132"/>
      <c r="P3768" s="134" t="str">
        <f t="shared" si="818"/>
        <v>nepildyti</v>
      </c>
      <c r="Q3768" s="135" t="str">
        <f t="shared" si="81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26"/>
        <v>0</v>
      </c>
      <c r="BH3768" s="54">
        <f t="shared" si="819"/>
        <v>0</v>
      </c>
      <c r="BI3768" s="54">
        <f t="shared" si="814"/>
        <v>0</v>
      </c>
      <c r="BJ3768" s="54">
        <f t="shared" si="827"/>
        <v>0</v>
      </c>
      <c r="BK3768" s="54">
        <f t="shared" si="815"/>
        <v>0</v>
      </c>
      <c r="BL3768" s="54">
        <f t="shared" si="820"/>
        <v>0</v>
      </c>
      <c r="BM3768" s="54">
        <f t="shared" si="821"/>
        <v>0</v>
      </c>
      <c r="BN3768" s="54" t="str">
        <f t="shared" si="822"/>
        <v>ne</v>
      </c>
      <c r="BO3768" s="54" t="str">
        <f t="shared" si="823"/>
        <v>ne</v>
      </c>
      <c r="BP3768" s="54" t="str">
        <f t="shared" si="823"/>
        <v>ne</v>
      </c>
      <c r="BQ3768" s="54" t="str">
        <f t="shared" si="824"/>
        <v>ne</v>
      </c>
      <c r="BR3768" s="54" t="str">
        <f t="shared" si="825"/>
        <v>ne</v>
      </c>
      <c r="BS3768" s="54" t="str">
        <f t="shared" si="816"/>
        <v>ne</v>
      </c>
    </row>
    <row r="3769" spans="2:71" x14ac:dyDescent="0.2">
      <c r="B3769" s="54" t="e">
        <f>VLOOKUP(E3769,'VPS1'!$J$10:$J$29,1,FALSE)</f>
        <v>#N/A</v>
      </c>
      <c r="C3769" s="131" t="str">
        <f t="shared" si="817"/>
        <v/>
      </c>
      <c r="D3769" s="132"/>
      <c r="E3769" s="132"/>
      <c r="F3769" s="55"/>
      <c r="G3769" s="132"/>
      <c r="H3769" s="132"/>
      <c r="I3769" s="132"/>
      <c r="J3769" s="132"/>
      <c r="K3769" s="132"/>
      <c r="L3769" s="133"/>
      <c r="M3769" s="134"/>
      <c r="N3769" s="132"/>
      <c r="O3769" s="132"/>
      <c r="P3769" s="134" t="str">
        <f t="shared" si="818"/>
        <v>nepildyti</v>
      </c>
      <c r="Q3769" s="135" t="str">
        <f t="shared" si="81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26"/>
        <v>0</v>
      </c>
      <c r="BH3769" s="54">
        <f t="shared" si="819"/>
        <v>0</v>
      </c>
      <c r="BI3769" s="54">
        <f t="shared" si="814"/>
        <v>0</v>
      </c>
      <c r="BJ3769" s="54">
        <f t="shared" si="827"/>
        <v>0</v>
      </c>
      <c r="BK3769" s="54">
        <f t="shared" si="815"/>
        <v>0</v>
      </c>
      <c r="BL3769" s="54">
        <f t="shared" si="820"/>
        <v>0</v>
      </c>
      <c r="BM3769" s="54">
        <f t="shared" si="821"/>
        <v>0</v>
      </c>
      <c r="BN3769" s="54" t="str">
        <f t="shared" si="822"/>
        <v>ne</v>
      </c>
      <c r="BO3769" s="54" t="str">
        <f t="shared" si="823"/>
        <v>ne</v>
      </c>
      <c r="BP3769" s="54" t="str">
        <f t="shared" si="823"/>
        <v>ne</v>
      </c>
      <c r="BQ3769" s="54" t="str">
        <f t="shared" si="824"/>
        <v>ne</v>
      </c>
      <c r="BR3769" s="54" t="str">
        <f t="shared" si="825"/>
        <v>ne</v>
      </c>
      <c r="BS3769" s="54" t="str">
        <f t="shared" si="816"/>
        <v>ne</v>
      </c>
    </row>
    <row r="3770" spans="2:71" x14ac:dyDescent="0.2">
      <c r="B3770" s="54" t="e">
        <f>VLOOKUP(E3770,'VPS1'!$J$10:$J$29,1,FALSE)</f>
        <v>#N/A</v>
      </c>
      <c r="C3770" s="131" t="str">
        <f t="shared" si="817"/>
        <v/>
      </c>
      <c r="D3770" s="132"/>
      <c r="E3770" s="132"/>
      <c r="F3770" s="55"/>
      <c r="G3770" s="132"/>
      <c r="H3770" s="132"/>
      <c r="I3770" s="132"/>
      <c r="J3770" s="132"/>
      <c r="K3770" s="132"/>
      <c r="L3770" s="133"/>
      <c r="M3770" s="134"/>
      <c r="N3770" s="132"/>
      <c r="O3770" s="132"/>
      <c r="P3770" s="134" t="str">
        <f t="shared" si="818"/>
        <v>nepildyti</v>
      </c>
      <c r="Q3770" s="135" t="str">
        <f t="shared" si="81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26"/>
        <v>0</v>
      </c>
      <c r="BH3770" s="54">
        <f t="shared" si="819"/>
        <v>0</v>
      </c>
      <c r="BI3770" s="54">
        <f t="shared" si="814"/>
        <v>0</v>
      </c>
      <c r="BJ3770" s="54">
        <f t="shared" si="827"/>
        <v>0</v>
      </c>
      <c r="BK3770" s="54">
        <f t="shared" si="815"/>
        <v>0</v>
      </c>
      <c r="BL3770" s="54">
        <f t="shared" si="820"/>
        <v>0</v>
      </c>
      <c r="BM3770" s="54">
        <f t="shared" si="821"/>
        <v>0</v>
      </c>
      <c r="BN3770" s="54" t="str">
        <f t="shared" si="822"/>
        <v>ne</v>
      </c>
      <c r="BO3770" s="54" t="str">
        <f t="shared" si="823"/>
        <v>ne</v>
      </c>
      <c r="BP3770" s="54" t="str">
        <f t="shared" si="823"/>
        <v>ne</v>
      </c>
      <c r="BQ3770" s="54" t="str">
        <f t="shared" si="824"/>
        <v>ne</v>
      </c>
      <c r="BR3770" s="54" t="str">
        <f t="shared" si="825"/>
        <v>ne</v>
      </c>
      <c r="BS3770" s="54" t="str">
        <f t="shared" si="816"/>
        <v>ne</v>
      </c>
    </row>
    <row r="3771" spans="2:71" x14ac:dyDescent="0.2">
      <c r="B3771" s="54" t="e">
        <f>VLOOKUP(E3771,'VPS1'!$J$10:$J$29,1,FALSE)</f>
        <v>#N/A</v>
      </c>
      <c r="C3771" s="131" t="str">
        <f t="shared" si="817"/>
        <v/>
      </c>
      <c r="D3771" s="132"/>
      <c r="E3771" s="132"/>
      <c r="F3771" s="55"/>
      <c r="G3771" s="132"/>
      <c r="H3771" s="132"/>
      <c r="I3771" s="132"/>
      <c r="J3771" s="132"/>
      <c r="K3771" s="132"/>
      <c r="L3771" s="133"/>
      <c r="M3771" s="134"/>
      <c r="N3771" s="132"/>
      <c r="O3771" s="132"/>
      <c r="P3771" s="134" t="str">
        <f t="shared" si="818"/>
        <v>nepildyti</v>
      </c>
      <c r="Q3771" s="135" t="str">
        <f t="shared" si="81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26"/>
        <v>0</v>
      </c>
      <c r="BH3771" s="54">
        <f t="shared" si="819"/>
        <v>0</v>
      </c>
      <c r="BI3771" s="54">
        <f t="shared" si="814"/>
        <v>0</v>
      </c>
      <c r="BJ3771" s="54">
        <f t="shared" si="827"/>
        <v>0</v>
      </c>
      <c r="BK3771" s="54">
        <f t="shared" si="815"/>
        <v>0</v>
      </c>
      <c r="BL3771" s="54">
        <f t="shared" si="820"/>
        <v>0</v>
      </c>
      <c r="BM3771" s="54">
        <f t="shared" si="821"/>
        <v>0</v>
      </c>
      <c r="BN3771" s="54" t="str">
        <f t="shared" si="822"/>
        <v>ne</v>
      </c>
      <c r="BO3771" s="54" t="str">
        <f t="shared" si="823"/>
        <v>ne</v>
      </c>
      <c r="BP3771" s="54" t="str">
        <f t="shared" si="823"/>
        <v>ne</v>
      </c>
      <c r="BQ3771" s="54" t="str">
        <f t="shared" si="824"/>
        <v>ne</v>
      </c>
      <c r="BR3771" s="54" t="str">
        <f t="shared" si="825"/>
        <v>ne</v>
      </c>
      <c r="BS3771" s="54" t="str">
        <f t="shared" si="816"/>
        <v>ne</v>
      </c>
    </row>
    <row r="3772" spans="2:71" x14ac:dyDescent="0.2">
      <c r="B3772" s="54" t="e">
        <f>VLOOKUP(E3772,'VPS1'!$J$10:$J$29,1,FALSE)</f>
        <v>#N/A</v>
      </c>
      <c r="C3772" s="131" t="str">
        <f t="shared" si="817"/>
        <v/>
      </c>
      <c r="D3772" s="132"/>
      <c r="E3772" s="132"/>
      <c r="F3772" s="55"/>
      <c r="G3772" s="132"/>
      <c r="H3772" s="132"/>
      <c r="I3772" s="132"/>
      <c r="J3772" s="132"/>
      <c r="K3772" s="132"/>
      <c r="L3772" s="133"/>
      <c r="M3772" s="134"/>
      <c r="N3772" s="132"/>
      <c r="O3772" s="132"/>
      <c r="P3772" s="134" t="str">
        <f t="shared" si="818"/>
        <v>nepildyti</v>
      </c>
      <c r="Q3772" s="135" t="str">
        <f t="shared" si="81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26"/>
        <v>0</v>
      </c>
      <c r="BH3772" s="54">
        <f t="shared" si="819"/>
        <v>0</v>
      </c>
      <c r="BI3772" s="54">
        <f t="shared" si="814"/>
        <v>0</v>
      </c>
      <c r="BJ3772" s="54">
        <f t="shared" si="827"/>
        <v>0</v>
      </c>
      <c r="BK3772" s="54">
        <f t="shared" si="815"/>
        <v>0</v>
      </c>
      <c r="BL3772" s="54">
        <f t="shared" si="820"/>
        <v>0</v>
      </c>
      <c r="BM3772" s="54">
        <f t="shared" si="821"/>
        <v>0</v>
      </c>
      <c r="BN3772" s="54" t="str">
        <f t="shared" si="822"/>
        <v>ne</v>
      </c>
      <c r="BO3772" s="54" t="str">
        <f t="shared" si="823"/>
        <v>ne</v>
      </c>
      <c r="BP3772" s="54" t="str">
        <f t="shared" si="823"/>
        <v>ne</v>
      </c>
      <c r="BQ3772" s="54" t="str">
        <f t="shared" si="824"/>
        <v>ne</v>
      </c>
      <c r="BR3772" s="54" t="str">
        <f t="shared" si="825"/>
        <v>ne</v>
      </c>
      <c r="BS3772" s="54" t="str">
        <f t="shared" si="816"/>
        <v>ne</v>
      </c>
    </row>
    <row r="3773" spans="2:71" x14ac:dyDescent="0.2">
      <c r="B3773" s="54" t="e">
        <f>VLOOKUP(E3773,'VPS1'!$J$10:$J$29,1,FALSE)</f>
        <v>#N/A</v>
      </c>
      <c r="C3773" s="131" t="str">
        <f t="shared" si="817"/>
        <v/>
      </c>
      <c r="D3773" s="132"/>
      <c r="E3773" s="132"/>
      <c r="F3773" s="55"/>
      <c r="G3773" s="132"/>
      <c r="H3773" s="132"/>
      <c r="I3773" s="132"/>
      <c r="J3773" s="132"/>
      <c r="K3773" s="132"/>
      <c r="L3773" s="133"/>
      <c r="M3773" s="134"/>
      <c r="N3773" s="132"/>
      <c r="O3773" s="132"/>
      <c r="P3773" s="134" t="str">
        <f t="shared" si="818"/>
        <v>nepildyti</v>
      </c>
      <c r="Q3773" s="135" t="str">
        <f t="shared" si="81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26"/>
        <v>0</v>
      </c>
      <c r="BH3773" s="54">
        <f t="shared" si="819"/>
        <v>0</v>
      </c>
      <c r="BI3773" s="54">
        <f t="shared" si="814"/>
        <v>0</v>
      </c>
      <c r="BJ3773" s="54">
        <f t="shared" si="827"/>
        <v>0</v>
      </c>
      <c r="BK3773" s="54">
        <f t="shared" si="815"/>
        <v>0</v>
      </c>
      <c r="BL3773" s="54">
        <f t="shared" si="820"/>
        <v>0</v>
      </c>
      <c r="BM3773" s="54">
        <f t="shared" si="821"/>
        <v>0</v>
      </c>
      <c r="BN3773" s="54" t="str">
        <f t="shared" si="822"/>
        <v>ne</v>
      </c>
      <c r="BO3773" s="54" t="str">
        <f t="shared" si="823"/>
        <v>ne</v>
      </c>
      <c r="BP3773" s="54" t="str">
        <f t="shared" si="823"/>
        <v>ne</v>
      </c>
      <c r="BQ3773" s="54" t="str">
        <f t="shared" si="824"/>
        <v>ne</v>
      </c>
      <c r="BR3773" s="54" t="str">
        <f t="shared" si="825"/>
        <v>ne</v>
      </c>
      <c r="BS3773" s="54" t="str">
        <f t="shared" si="816"/>
        <v>ne</v>
      </c>
    </row>
    <row r="3774" spans="2:71" x14ac:dyDescent="0.2">
      <c r="B3774" s="54" t="e">
        <f>VLOOKUP(E3774,'VPS1'!$J$10:$J$29,1,FALSE)</f>
        <v>#N/A</v>
      </c>
      <c r="C3774" s="131" t="str">
        <f t="shared" si="817"/>
        <v/>
      </c>
      <c r="D3774" s="132"/>
      <c r="E3774" s="132"/>
      <c r="F3774" s="55"/>
      <c r="G3774" s="132"/>
      <c r="H3774" s="132"/>
      <c r="I3774" s="132"/>
      <c r="J3774" s="132"/>
      <c r="K3774" s="132"/>
      <c r="L3774" s="133"/>
      <c r="M3774" s="134"/>
      <c r="N3774" s="132"/>
      <c r="O3774" s="132"/>
      <c r="P3774" s="134" t="str">
        <f t="shared" si="818"/>
        <v>nepildyti</v>
      </c>
      <c r="Q3774" s="135" t="str">
        <f t="shared" si="81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26"/>
        <v>0</v>
      </c>
      <c r="BH3774" s="54">
        <f t="shared" si="819"/>
        <v>0</v>
      </c>
      <c r="BI3774" s="54">
        <f t="shared" si="814"/>
        <v>0</v>
      </c>
      <c r="BJ3774" s="54">
        <f t="shared" si="827"/>
        <v>0</v>
      </c>
      <c r="BK3774" s="54">
        <f t="shared" si="815"/>
        <v>0</v>
      </c>
      <c r="BL3774" s="54">
        <f t="shared" si="820"/>
        <v>0</v>
      </c>
      <c r="BM3774" s="54">
        <f t="shared" si="821"/>
        <v>0</v>
      </c>
      <c r="BN3774" s="54" t="str">
        <f t="shared" si="822"/>
        <v>ne</v>
      </c>
      <c r="BO3774" s="54" t="str">
        <f t="shared" si="823"/>
        <v>ne</v>
      </c>
      <c r="BP3774" s="54" t="str">
        <f t="shared" si="823"/>
        <v>ne</v>
      </c>
      <c r="BQ3774" s="54" t="str">
        <f t="shared" si="824"/>
        <v>ne</v>
      </c>
      <c r="BR3774" s="54" t="str">
        <f t="shared" si="825"/>
        <v>ne</v>
      </c>
      <c r="BS3774" s="54" t="str">
        <f t="shared" si="816"/>
        <v>ne</v>
      </c>
    </row>
    <row r="3775" spans="2:71" x14ac:dyDescent="0.2">
      <c r="B3775" s="54" t="e">
        <f>VLOOKUP(E3775,'VPS1'!$J$10:$J$29,1,FALSE)</f>
        <v>#N/A</v>
      </c>
      <c r="C3775" s="131" t="str">
        <f t="shared" si="817"/>
        <v/>
      </c>
      <c r="D3775" s="132"/>
      <c r="E3775" s="132"/>
      <c r="F3775" s="55"/>
      <c r="G3775" s="132"/>
      <c r="H3775" s="132"/>
      <c r="I3775" s="132"/>
      <c r="J3775" s="132"/>
      <c r="K3775" s="132"/>
      <c r="L3775" s="133"/>
      <c r="M3775" s="134"/>
      <c r="N3775" s="132"/>
      <c r="O3775" s="132"/>
      <c r="P3775" s="134" t="str">
        <f t="shared" si="818"/>
        <v>nepildyti</v>
      </c>
      <c r="Q3775" s="135" t="str">
        <f t="shared" si="81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26"/>
        <v>0</v>
      </c>
      <c r="BH3775" s="54">
        <f t="shared" si="819"/>
        <v>0</v>
      </c>
      <c r="BI3775" s="54">
        <f t="shared" si="814"/>
        <v>0</v>
      </c>
      <c r="BJ3775" s="54">
        <f t="shared" si="827"/>
        <v>0</v>
      </c>
      <c r="BK3775" s="54">
        <f t="shared" si="815"/>
        <v>0</v>
      </c>
      <c r="BL3775" s="54">
        <f t="shared" si="820"/>
        <v>0</v>
      </c>
      <c r="BM3775" s="54">
        <f t="shared" si="821"/>
        <v>0</v>
      </c>
      <c r="BN3775" s="54" t="str">
        <f t="shared" si="822"/>
        <v>ne</v>
      </c>
      <c r="BO3775" s="54" t="str">
        <f t="shared" si="823"/>
        <v>ne</v>
      </c>
      <c r="BP3775" s="54" t="str">
        <f t="shared" si="823"/>
        <v>ne</v>
      </c>
      <c r="BQ3775" s="54" t="str">
        <f t="shared" si="824"/>
        <v>ne</v>
      </c>
      <c r="BR3775" s="54" t="str">
        <f t="shared" si="825"/>
        <v>ne</v>
      </c>
      <c r="BS3775" s="54" t="str">
        <f t="shared" si="816"/>
        <v>ne</v>
      </c>
    </row>
    <row r="3776" spans="2:71" x14ac:dyDescent="0.2">
      <c r="B3776" s="54" t="e">
        <f>VLOOKUP(E3776,'VPS1'!$J$10:$J$29,1,FALSE)</f>
        <v>#N/A</v>
      </c>
      <c r="C3776" s="131" t="str">
        <f t="shared" si="817"/>
        <v/>
      </c>
      <c r="D3776" s="132"/>
      <c r="E3776" s="132"/>
      <c r="F3776" s="55"/>
      <c r="G3776" s="132"/>
      <c r="H3776" s="132"/>
      <c r="I3776" s="132"/>
      <c r="J3776" s="132"/>
      <c r="K3776" s="132"/>
      <c r="L3776" s="133"/>
      <c r="M3776" s="134"/>
      <c r="N3776" s="132"/>
      <c r="O3776" s="132"/>
      <c r="P3776" s="134" t="str">
        <f t="shared" si="818"/>
        <v>nepildyti</v>
      </c>
      <c r="Q3776" s="135" t="str">
        <f t="shared" si="81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26"/>
        <v>0</v>
      </c>
      <c r="BH3776" s="54">
        <f t="shared" si="819"/>
        <v>0</v>
      </c>
      <c r="BI3776" s="54">
        <f t="shared" si="814"/>
        <v>0</v>
      </c>
      <c r="BJ3776" s="54">
        <f t="shared" si="827"/>
        <v>0</v>
      </c>
      <c r="BK3776" s="54">
        <f t="shared" si="815"/>
        <v>0</v>
      </c>
      <c r="BL3776" s="54">
        <f t="shared" si="820"/>
        <v>0</v>
      </c>
      <c r="BM3776" s="54">
        <f t="shared" si="821"/>
        <v>0</v>
      </c>
      <c r="BN3776" s="54" t="str">
        <f t="shared" si="822"/>
        <v>ne</v>
      </c>
      <c r="BO3776" s="54" t="str">
        <f t="shared" si="823"/>
        <v>ne</v>
      </c>
      <c r="BP3776" s="54" t="str">
        <f t="shared" si="823"/>
        <v>ne</v>
      </c>
      <c r="BQ3776" s="54" t="str">
        <f t="shared" si="824"/>
        <v>ne</v>
      </c>
      <c r="BR3776" s="54" t="str">
        <f t="shared" si="825"/>
        <v>ne</v>
      </c>
      <c r="BS3776" s="54" t="str">
        <f t="shared" si="816"/>
        <v>ne</v>
      </c>
    </row>
    <row r="3777" spans="2:71" x14ac:dyDescent="0.2">
      <c r="B3777" s="54" t="e">
        <f>VLOOKUP(E3777,'VPS1'!$J$10:$J$29,1,FALSE)</f>
        <v>#N/A</v>
      </c>
      <c r="C3777" s="131" t="str">
        <f t="shared" si="817"/>
        <v/>
      </c>
      <c r="D3777" s="132"/>
      <c r="E3777" s="132"/>
      <c r="F3777" s="55"/>
      <c r="G3777" s="132"/>
      <c r="H3777" s="132"/>
      <c r="I3777" s="132"/>
      <c r="J3777" s="132"/>
      <c r="K3777" s="132"/>
      <c r="L3777" s="133"/>
      <c r="M3777" s="134"/>
      <c r="N3777" s="132"/>
      <c r="O3777" s="132"/>
      <c r="P3777" s="134" t="str">
        <f t="shared" si="818"/>
        <v>nepildyti</v>
      </c>
      <c r="Q3777" s="135" t="str">
        <f t="shared" si="81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26"/>
        <v>0</v>
      </c>
      <c r="BH3777" s="54">
        <f t="shared" si="819"/>
        <v>0</v>
      </c>
      <c r="BI3777" s="54">
        <f t="shared" si="814"/>
        <v>0</v>
      </c>
      <c r="BJ3777" s="54">
        <f t="shared" si="827"/>
        <v>0</v>
      </c>
      <c r="BK3777" s="54">
        <f t="shared" si="815"/>
        <v>0</v>
      </c>
      <c r="BL3777" s="54">
        <f t="shared" si="820"/>
        <v>0</v>
      </c>
      <c r="BM3777" s="54">
        <f t="shared" si="821"/>
        <v>0</v>
      </c>
      <c r="BN3777" s="54" t="str">
        <f t="shared" si="822"/>
        <v>ne</v>
      </c>
      <c r="BO3777" s="54" t="str">
        <f t="shared" si="823"/>
        <v>ne</v>
      </c>
      <c r="BP3777" s="54" t="str">
        <f t="shared" si="823"/>
        <v>ne</v>
      </c>
      <c r="BQ3777" s="54" t="str">
        <f t="shared" si="824"/>
        <v>ne</v>
      </c>
      <c r="BR3777" s="54" t="str">
        <f t="shared" si="825"/>
        <v>ne</v>
      </c>
      <c r="BS3777" s="54" t="str">
        <f t="shared" si="816"/>
        <v>ne</v>
      </c>
    </row>
    <row r="3778" spans="2:71" x14ac:dyDescent="0.2">
      <c r="B3778" s="54" t="e">
        <f>VLOOKUP(E3778,'VPS1'!$J$10:$J$29,1,FALSE)</f>
        <v>#N/A</v>
      </c>
      <c r="C3778" s="131" t="str">
        <f t="shared" si="817"/>
        <v/>
      </c>
      <c r="D3778" s="132"/>
      <c r="E3778" s="132"/>
      <c r="F3778" s="55"/>
      <c r="G3778" s="132"/>
      <c r="H3778" s="132"/>
      <c r="I3778" s="132"/>
      <c r="J3778" s="132"/>
      <c r="K3778" s="132"/>
      <c r="L3778" s="133"/>
      <c r="M3778" s="134"/>
      <c r="N3778" s="132"/>
      <c r="O3778" s="132"/>
      <c r="P3778" s="134" t="str">
        <f t="shared" si="818"/>
        <v>nepildyti</v>
      </c>
      <c r="Q3778" s="135" t="str">
        <f t="shared" si="81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26"/>
        <v>0</v>
      </c>
      <c r="BH3778" s="54">
        <f t="shared" si="819"/>
        <v>0</v>
      </c>
      <c r="BI3778" s="54">
        <f t="shared" si="814"/>
        <v>0</v>
      </c>
      <c r="BJ3778" s="54">
        <f t="shared" si="827"/>
        <v>0</v>
      </c>
      <c r="BK3778" s="54">
        <f t="shared" si="815"/>
        <v>0</v>
      </c>
      <c r="BL3778" s="54">
        <f t="shared" si="820"/>
        <v>0</v>
      </c>
      <c r="BM3778" s="54">
        <f t="shared" si="821"/>
        <v>0</v>
      </c>
      <c r="BN3778" s="54" t="str">
        <f t="shared" si="822"/>
        <v>ne</v>
      </c>
      <c r="BO3778" s="54" t="str">
        <f t="shared" si="823"/>
        <v>ne</v>
      </c>
      <c r="BP3778" s="54" t="str">
        <f t="shared" si="823"/>
        <v>ne</v>
      </c>
      <c r="BQ3778" s="54" t="str">
        <f t="shared" si="824"/>
        <v>ne</v>
      </c>
      <c r="BR3778" s="54" t="str">
        <f t="shared" si="825"/>
        <v>ne</v>
      </c>
      <c r="BS3778" s="54" t="str">
        <f t="shared" si="816"/>
        <v>ne</v>
      </c>
    </row>
    <row r="3779" spans="2:71" x14ac:dyDescent="0.2">
      <c r="B3779" s="54" t="e">
        <f>VLOOKUP(E3779,'VPS1'!$J$10:$J$29,1,FALSE)</f>
        <v>#N/A</v>
      </c>
      <c r="C3779" s="131" t="str">
        <f t="shared" si="817"/>
        <v/>
      </c>
      <c r="D3779" s="132"/>
      <c r="E3779" s="132"/>
      <c r="F3779" s="55"/>
      <c r="G3779" s="132"/>
      <c r="H3779" s="132"/>
      <c r="I3779" s="132"/>
      <c r="J3779" s="132"/>
      <c r="K3779" s="132"/>
      <c r="L3779" s="133"/>
      <c r="M3779" s="134"/>
      <c r="N3779" s="132"/>
      <c r="O3779" s="132"/>
      <c r="P3779" s="134" t="str">
        <f t="shared" si="818"/>
        <v>nepildyti</v>
      </c>
      <c r="Q3779" s="135" t="str">
        <f t="shared" si="81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26"/>
        <v>0</v>
      </c>
      <c r="BH3779" s="54">
        <f t="shared" si="819"/>
        <v>0</v>
      </c>
      <c r="BI3779" s="54">
        <f t="shared" si="814"/>
        <v>0</v>
      </c>
      <c r="BJ3779" s="54">
        <f t="shared" si="827"/>
        <v>0</v>
      </c>
      <c r="BK3779" s="54">
        <f t="shared" si="815"/>
        <v>0</v>
      </c>
      <c r="BL3779" s="54">
        <f t="shared" si="820"/>
        <v>0</v>
      </c>
      <c r="BM3779" s="54">
        <f t="shared" si="821"/>
        <v>0</v>
      </c>
      <c r="BN3779" s="54" t="str">
        <f t="shared" si="822"/>
        <v>ne</v>
      </c>
      <c r="BO3779" s="54" t="str">
        <f t="shared" si="823"/>
        <v>ne</v>
      </c>
      <c r="BP3779" s="54" t="str">
        <f t="shared" si="823"/>
        <v>ne</v>
      </c>
      <c r="BQ3779" s="54" t="str">
        <f t="shared" si="824"/>
        <v>ne</v>
      </c>
      <c r="BR3779" s="54" t="str">
        <f t="shared" si="825"/>
        <v>ne</v>
      </c>
      <c r="BS3779" s="54" t="str">
        <f t="shared" si="816"/>
        <v>ne</v>
      </c>
    </row>
    <row r="3780" spans="2:71" x14ac:dyDescent="0.2">
      <c r="B3780" s="54" t="e">
        <f>VLOOKUP(E3780,'VPS1'!$J$10:$J$29,1,FALSE)</f>
        <v>#N/A</v>
      </c>
      <c r="C3780" s="131" t="str">
        <f t="shared" si="817"/>
        <v/>
      </c>
      <c r="D3780" s="132"/>
      <c r="E3780" s="132"/>
      <c r="F3780" s="55"/>
      <c r="G3780" s="132"/>
      <c r="H3780" s="132"/>
      <c r="I3780" s="132"/>
      <c r="J3780" s="132"/>
      <c r="K3780" s="132"/>
      <c r="L3780" s="133"/>
      <c r="M3780" s="134"/>
      <c r="N3780" s="132"/>
      <c r="O3780" s="132"/>
      <c r="P3780" s="134" t="str">
        <f t="shared" si="818"/>
        <v>nepildyti</v>
      </c>
      <c r="Q3780" s="135" t="str">
        <f t="shared" si="81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26"/>
        <v>0</v>
      </c>
      <c r="BH3780" s="54">
        <f t="shared" si="819"/>
        <v>0</v>
      </c>
      <c r="BI3780" s="54">
        <f t="shared" si="814"/>
        <v>0</v>
      </c>
      <c r="BJ3780" s="54">
        <f t="shared" si="827"/>
        <v>0</v>
      </c>
      <c r="BK3780" s="54">
        <f t="shared" si="815"/>
        <v>0</v>
      </c>
      <c r="BL3780" s="54">
        <f t="shared" si="820"/>
        <v>0</v>
      </c>
      <c r="BM3780" s="54">
        <f t="shared" si="821"/>
        <v>0</v>
      </c>
      <c r="BN3780" s="54" t="str">
        <f t="shared" si="822"/>
        <v>ne</v>
      </c>
      <c r="BO3780" s="54" t="str">
        <f t="shared" si="823"/>
        <v>ne</v>
      </c>
      <c r="BP3780" s="54" t="str">
        <f t="shared" si="823"/>
        <v>ne</v>
      </c>
      <c r="BQ3780" s="54" t="str">
        <f t="shared" si="824"/>
        <v>ne</v>
      </c>
      <c r="BR3780" s="54" t="str">
        <f t="shared" si="825"/>
        <v>ne</v>
      </c>
      <c r="BS3780" s="54" t="str">
        <f t="shared" si="816"/>
        <v>ne</v>
      </c>
    </row>
    <row r="3781" spans="2:71" x14ac:dyDescent="0.2">
      <c r="B3781" s="54" t="e">
        <f>VLOOKUP(E3781,'VPS1'!$J$10:$J$29,1,FALSE)</f>
        <v>#N/A</v>
      </c>
      <c r="C3781" s="131" t="str">
        <f t="shared" si="817"/>
        <v/>
      </c>
      <c r="D3781" s="132"/>
      <c r="E3781" s="132"/>
      <c r="F3781" s="55"/>
      <c r="G3781" s="132"/>
      <c r="H3781" s="132"/>
      <c r="I3781" s="132"/>
      <c r="J3781" s="132"/>
      <c r="K3781" s="132"/>
      <c r="L3781" s="133"/>
      <c r="M3781" s="134"/>
      <c r="N3781" s="132"/>
      <c r="O3781" s="132"/>
      <c r="P3781" s="134" t="str">
        <f t="shared" si="818"/>
        <v>nepildyti</v>
      </c>
      <c r="Q3781" s="135" t="str">
        <f t="shared" si="81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26"/>
        <v>0</v>
      </c>
      <c r="BH3781" s="54">
        <f t="shared" si="819"/>
        <v>0</v>
      </c>
      <c r="BI3781" s="54">
        <f t="shared" si="814"/>
        <v>0</v>
      </c>
      <c r="BJ3781" s="54">
        <f t="shared" si="827"/>
        <v>0</v>
      </c>
      <c r="BK3781" s="54">
        <f t="shared" si="815"/>
        <v>0</v>
      </c>
      <c r="BL3781" s="54">
        <f t="shared" si="820"/>
        <v>0</v>
      </c>
      <c r="BM3781" s="54">
        <f t="shared" si="821"/>
        <v>0</v>
      </c>
      <c r="BN3781" s="54" t="str">
        <f t="shared" si="822"/>
        <v>ne</v>
      </c>
      <c r="BO3781" s="54" t="str">
        <f t="shared" si="823"/>
        <v>ne</v>
      </c>
      <c r="BP3781" s="54" t="str">
        <f t="shared" si="823"/>
        <v>ne</v>
      </c>
      <c r="BQ3781" s="54" t="str">
        <f t="shared" si="824"/>
        <v>ne</v>
      </c>
      <c r="BR3781" s="54" t="str">
        <f t="shared" si="825"/>
        <v>ne</v>
      </c>
      <c r="BS3781" s="54" t="str">
        <f t="shared" si="816"/>
        <v>ne</v>
      </c>
    </row>
    <row r="3782" spans="2:71" x14ac:dyDescent="0.2">
      <c r="B3782" s="54" t="e">
        <f>VLOOKUP(E3782,'VPS1'!$J$10:$J$29,1,FALSE)</f>
        <v>#N/A</v>
      </c>
      <c r="C3782" s="131" t="str">
        <f t="shared" si="817"/>
        <v/>
      </c>
      <c r="D3782" s="132"/>
      <c r="E3782" s="132"/>
      <c r="F3782" s="55"/>
      <c r="G3782" s="132"/>
      <c r="H3782" s="132"/>
      <c r="I3782" s="132"/>
      <c r="J3782" s="132"/>
      <c r="K3782" s="132"/>
      <c r="L3782" s="133"/>
      <c r="M3782" s="134"/>
      <c r="N3782" s="132"/>
      <c r="O3782" s="132"/>
      <c r="P3782" s="134" t="str">
        <f t="shared" si="818"/>
        <v>nepildyti</v>
      </c>
      <c r="Q3782" s="135" t="str">
        <f t="shared" si="81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26"/>
        <v>0</v>
      </c>
      <c r="BH3782" s="54">
        <f t="shared" si="819"/>
        <v>0</v>
      </c>
      <c r="BI3782" s="54">
        <f t="shared" si="814"/>
        <v>0</v>
      </c>
      <c r="BJ3782" s="54">
        <f t="shared" si="827"/>
        <v>0</v>
      </c>
      <c r="BK3782" s="54">
        <f t="shared" si="815"/>
        <v>0</v>
      </c>
      <c r="BL3782" s="54">
        <f t="shared" si="820"/>
        <v>0</v>
      </c>
      <c r="BM3782" s="54">
        <f t="shared" si="821"/>
        <v>0</v>
      </c>
      <c r="BN3782" s="54" t="str">
        <f t="shared" si="822"/>
        <v>ne</v>
      </c>
      <c r="BO3782" s="54" t="str">
        <f t="shared" si="823"/>
        <v>ne</v>
      </c>
      <c r="BP3782" s="54" t="str">
        <f t="shared" si="823"/>
        <v>ne</v>
      </c>
      <c r="BQ3782" s="54" t="str">
        <f t="shared" si="824"/>
        <v>ne</v>
      </c>
      <c r="BR3782" s="54" t="str">
        <f t="shared" si="825"/>
        <v>ne</v>
      </c>
      <c r="BS3782" s="54" t="str">
        <f t="shared" si="816"/>
        <v>ne</v>
      </c>
    </row>
    <row r="3783" spans="2:71" x14ac:dyDescent="0.2">
      <c r="B3783" s="54" t="e">
        <f>VLOOKUP(E3783,'VPS1'!$J$10:$J$29,1,FALSE)</f>
        <v>#N/A</v>
      </c>
      <c r="C3783" s="131" t="str">
        <f t="shared" si="817"/>
        <v/>
      </c>
      <c r="D3783" s="132"/>
      <c r="E3783" s="132"/>
      <c r="F3783" s="55"/>
      <c r="G3783" s="132"/>
      <c r="H3783" s="132"/>
      <c r="I3783" s="132"/>
      <c r="J3783" s="132"/>
      <c r="K3783" s="132"/>
      <c r="L3783" s="133"/>
      <c r="M3783" s="134"/>
      <c r="N3783" s="132"/>
      <c r="O3783" s="132"/>
      <c r="P3783" s="134" t="str">
        <f t="shared" si="818"/>
        <v>nepildyti</v>
      </c>
      <c r="Q3783" s="135" t="str">
        <f t="shared" si="818"/>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26"/>
        <v>0</v>
      </c>
      <c r="BH3783" s="54">
        <f t="shared" si="819"/>
        <v>0</v>
      </c>
      <c r="BI3783" s="54">
        <f t="shared" si="814"/>
        <v>0</v>
      </c>
      <c r="BJ3783" s="54">
        <f t="shared" si="827"/>
        <v>0</v>
      </c>
      <c r="BK3783" s="54">
        <f t="shared" si="815"/>
        <v>0</v>
      </c>
      <c r="BL3783" s="54">
        <f t="shared" si="820"/>
        <v>0</v>
      </c>
      <c r="BM3783" s="54">
        <f t="shared" si="821"/>
        <v>0</v>
      </c>
      <c r="BN3783" s="54" t="str">
        <f t="shared" si="822"/>
        <v>ne</v>
      </c>
      <c r="BO3783" s="54" t="str">
        <f t="shared" si="823"/>
        <v>ne</v>
      </c>
      <c r="BP3783" s="54" t="str">
        <f t="shared" si="823"/>
        <v>ne</v>
      </c>
      <c r="BQ3783" s="54" t="str">
        <f t="shared" si="824"/>
        <v>ne</v>
      </c>
      <c r="BR3783" s="54" t="str">
        <f t="shared" si="825"/>
        <v>ne</v>
      </c>
      <c r="BS3783" s="54" t="str">
        <f t="shared" si="816"/>
        <v>ne</v>
      </c>
    </row>
    <row r="3784" spans="2:71" x14ac:dyDescent="0.2">
      <c r="B3784" s="54" t="e">
        <f>VLOOKUP(E3784,'VPS1'!$J$10:$J$29,1,FALSE)</f>
        <v>#N/A</v>
      </c>
      <c r="C3784" s="131" t="str">
        <f t="shared" si="817"/>
        <v/>
      </c>
      <c r="D3784" s="132"/>
      <c r="E3784" s="132"/>
      <c r="F3784" s="55"/>
      <c r="G3784" s="132"/>
      <c r="H3784" s="132"/>
      <c r="I3784" s="132"/>
      <c r="J3784" s="132"/>
      <c r="K3784" s="132"/>
      <c r="L3784" s="133"/>
      <c r="M3784" s="134"/>
      <c r="N3784" s="132"/>
      <c r="O3784" s="132"/>
      <c r="P3784" s="134" t="str">
        <f t="shared" si="818"/>
        <v>nepildyti</v>
      </c>
      <c r="Q3784" s="135" t="str">
        <f t="shared" si="818"/>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26"/>
        <v>0</v>
      </c>
      <c r="BH3784" s="54">
        <f t="shared" si="819"/>
        <v>0</v>
      </c>
      <c r="BI3784" s="54">
        <f t="shared" si="814"/>
        <v>0</v>
      </c>
      <c r="BJ3784" s="54">
        <f t="shared" si="827"/>
        <v>0</v>
      </c>
      <c r="BK3784" s="54">
        <f t="shared" si="815"/>
        <v>0</v>
      </c>
      <c r="BL3784" s="54">
        <f t="shared" si="820"/>
        <v>0</v>
      </c>
      <c r="BM3784" s="54">
        <f t="shared" si="821"/>
        <v>0</v>
      </c>
      <c r="BN3784" s="54" t="str">
        <f t="shared" si="822"/>
        <v>ne</v>
      </c>
      <c r="BO3784" s="54" t="str">
        <f t="shared" si="823"/>
        <v>ne</v>
      </c>
      <c r="BP3784" s="54" t="str">
        <f t="shared" si="823"/>
        <v>ne</v>
      </c>
      <c r="BQ3784" s="54" t="str">
        <f t="shared" si="824"/>
        <v>ne</v>
      </c>
      <c r="BR3784" s="54" t="str">
        <f t="shared" si="825"/>
        <v>ne</v>
      </c>
      <c r="BS3784" s="54" t="str">
        <f t="shared" si="816"/>
        <v>ne</v>
      </c>
    </row>
    <row r="3785" spans="2:71" x14ac:dyDescent="0.2">
      <c r="B3785" s="54" t="e">
        <f>VLOOKUP(E3785,'VPS1'!$J$10:$J$29,1,FALSE)</f>
        <v>#N/A</v>
      </c>
      <c r="C3785" s="131" t="str">
        <f t="shared" si="817"/>
        <v/>
      </c>
      <c r="D3785" s="132"/>
      <c r="E3785" s="132"/>
      <c r="F3785" s="55"/>
      <c r="G3785" s="132"/>
      <c r="H3785" s="132"/>
      <c r="I3785" s="132"/>
      <c r="J3785" s="132"/>
      <c r="K3785" s="132"/>
      <c r="L3785" s="133"/>
      <c r="M3785" s="134"/>
      <c r="N3785" s="132"/>
      <c r="O3785" s="132"/>
      <c r="P3785" s="134" t="str">
        <f t="shared" si="818"/>
        <v>nepildyti</v>
      </c>
      <c r="Q3785" s="135" t="str">
        <f t="shared" si="818"/>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26"/>
        <v>0</v>
      </c>
      <c r="BH3785" s="54">
        <f t="shared" si="819"/>
        <v>0</v>
      </c>
      <c r="BI3785" s="54">
        <f t="shared" si="814"/>
        <v>0</v>
      </c>
      <c r="BJ3785" s="54">
        <f t="shared" si="827"/>
        <v>0</v>
      </c>
      <c r="BK3785" s="54">
        <f t="shared" si="815"/>
        <v>0</v>
      </c>
      <c r="BL3785" s="54">
        <f t="shared" si="820"/>
        <v>0</v>
      </c>
      <c r="BM3785" s="54">
        <f t="shared" si="821"/>
        <v>0</v>
      </c>
      <c r="BN3785" s="54" t="str">
        <f t="shared" si="822"/>
        <v>ne</v>
      </c>
      <c r="BO3785" s="54" t="str">
        <f t="shared" si="823"/>
        <v>ne</v>
      </c>
      <c r="BP3785" s="54" t="str">
        <f t="shared" si="823"/>
        <v>ne</v>
      </c>
      <c r="BQ3785" s="54" t="str">
        <f t="shared" si="824"/>
        <v>ne</v>
      </c>
      <c r="BR3785" s="54" t="str">
        <f t="shared" si="825"/>
        <v>ne</v>
      </c>
      <c r="BS3785" s="54" t="str">
        <f t="shared" si="816"/>
        <v>ne</v>
      </c>
    </row>
    <row r="3786" spans="2:71" x14ac:dyDescent="0.2">
      <c r="B3786" s="54" t="e">
        <f>VLOOKUP(E3786,'VPS1'!$J$10:$J$29,1,FALSE)</f>
        <v>#N/A</v>
      </c>
      <c r="C3786" s="131" t="str">
        <f t="shared" si="817"/>
        <v/>
      </c>
      <c r="D3786" s="132"/>
      <c r="E3786" s="132"/>
      <c r="F3786" s="55"/>
      <c r="G3786" s="132"/>
      <c r="H3786" s="132"/>
      <c r="I3786" s="132"/>
      <c r="J3786" s="132"/>
      <c r="K3786" s="132"/>
      <c r="L3786" s="133"/>
      <c r="M3786" s="134"/>
      <c r="N3786" s="132"/>
      <c r="O3786" s="132"/>
      <c r="P3786" s="134" t="str">
        <f t="shared" si="818"/>
        <v>nepildyti</v>
      </c>
      <c r="Q3786" s="135" t="str">
        <f t="shared" si="818"/>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26"/>
        <v>0</v>
      </c>
      <c r="BH3786" s="54">
        <f t="shared" si="819"/>
        <v>0</v>
      </c>
      <c r="BI3786" s="54">
        <f t="shared" ref="BI3786:BI3849" si="828">IF($AH3786&gt;0,YEAR($AH3786),)</f>
        <v>0</v>
      </c>
      <c r="BJ3786" s="54">
        <f t="shared" si="827"/>
        <v>0</v>
      </c>
      <c r="BK3786" s="54">
        <f t="shared" ref="BK3786:BK3849" si="829">IF($AJ3786&gt;0,YEAR($AJ3786),)</f>
        <v>0</v>
      </c>
      <c r="BL3786" s="54">
        <f t="shared" si="820"/>
        <v>0</v>
      </c>
      <c r="BM3786" s="54">
        <f t="shared" si="821"/>
        <v>0</v>
      </c>
      <c r="BN3786" s="54" t="str">
        <f t="shared" si="822"/>
        <v>ne</v>
      </c>
      <c r="BO3786" s="54" t="str">
        <f t="shared" si="823"/>
        <v>ne</v>
      </c>
      <c r="BP3786" s="54" t="str">
        <f t="shared" si="823"/>
        <v>ne</v>
      </c>
      <c r="BQ3786" s="54" t="str">
        <f t="shared" si="824"/>
        <v>ne</v>
      </c>
      <c r="BR3786" s="54" t="str">
        <f t="shared" si="825"/>
        <v>ne</v>
      </c>
      <c r="BS3786" s="54" t="str">
        <f t="shared" ref="BS3786:BS3849" si="830">IF(BK3786&gt;0,"taip","ne")</f>
        <v>ne</v>
      </c>
    </row>
    <row r="3787" spans="2:71" x14ac:dyDescent="0.2">
      <c r="B3787" s="54" t="e">
        <f>VLOOKUP(E3787,'VPS1'!$J$10:$J$29,1,FALSE)</f>
        <v>#N/A</v>
      </c>
      <c r="C3787" s="131" t="str">
        <f t="shared" ref="C3787:C3850" si="831">LEFT(E3787,4)</f>
        <v/>
      </c>
      <c r="D3787" s="132"/>
      <c r="E3787" s="132"/>
      <c r="F3787" s="55"/>
      <c r="G3787" s="132"/>
      <c r="H3787" s="132"/>
      <c r="I3787" s="132"/>
      <c r="J3787" s="132"/>
      <c r="K3787" s="132"/>
      <c r="L3787" s="133"/>
      <c r="M3787" s="134"/>
      <c r="N3787" s="132"/>
      <c r="O3787" s="132"/>
      <c r="P3787" s="134" t="str">
        <f t="shared" ref="P3787:Q3850" si="832">IF($N3787="fizinis asmuo","užpildykite","nepildyti")</f>
        <v>nepildyti</v>
      </c>
      <c r="Q3787" s="135" t="str">
        <f t="shared" si="832"/>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26"/>
        <v>0</v>
      </c>
      <c r="BH3787" s="54">
        <f t="shared" ref="BH3787:BH3850" si="833">IF($AF3787&gt;0,YEAR($AF3787),)</f>
        <v>0</v>
      </c>
      <c r="BI3787" s="54">
        <f t="shared" si="828"/>
        <v>0</v>
      </c>
      <c r="BJ3787" s="54">
        <f t="shared" si="827"/>
        <v>0</v>
      </c>
      <c r="BK3787" s="54">
        <f t="shared" si="829"/>
        <v>0</v>
      </c>
      <c r="BL3787" s="54">
        <f t="shared" ref="BL3787:BL3850" si="834">IF($AK3787&gt;0,$AK3787,)</f>
        <v>0</v>
      </c>
      <c r="BM3787" s="54">
        <f t="shared" ref="BM3787:BM3850" si="835">IF($AL3787&gt;0,$AL3787,)</f>
        <v>0</v>
      </c>
      <c r="BN3787" s="54" t="str">
        <f t="shared" ref="BN3787:BN3850" si="836">IF(BH3787&gt;0,"taip","ne")</f>
        <v>ne</v>
      </c>
      <c r="BO3787" s="54" t="str">
        <f t="shared" ref="BO3787:BP3850" si="837">IF(BI3787&gt;0,"taip","ne")</f>
        <v>ne</v>
      </c>
      <c r="BP3787" s="54" t="str">
        <f t="shared" si="837"/>
        <v>ne</v>
      </c>
      <c r="BQ3787" s="54" t="str">
        <f t="shared" ref="BQ3787:BQ3850" si="838">IF(BL3787&gt;0,"taip","ne")</f>
        <v>ne</v>
      </c>
      <c r="BR3787" s="54" t="str">
        <f t="shared" ref="BR3787:BR3850" si="839">IF(BM3787&gt;0,"taip","ne")</f>
        <v>ne</v>
      </c>
      <c r="BS3787" s="54" t="str">
        <f t="shared" si="830"/>
        <v>ne</v>
      </c>
    </row>
    <row r="3788" spans="2:71" x14ac:dyDescent="0.2">
      <c r="B3788" s="54" t="e">
        <f>VLOOKUP(E3788,'VPS1'!$J$10:$J$29,1,FALSE)</f>
        <v>#N/A</v>
      </c>
      <c r="C3788" s="131" t="str">
        <f t="shared" si="831"/>
        <v/>
      </c>
      <c r="D3788" s="132"/>
      <c r="E3788" s="132"/>
      <c r="F3788" s="55"/>
      <c r="G3788" s="132"/>
      <c r="H3788" s="132"/>
      <c r="I3788" s="132"/>
      <c r="J3788" s="132"/>
      <c r="K3788" s="132"/>
      <c r="L3788" s="133"/>
      <c r="M3788" s="134"/>
      <c r="N3788" s="132"/>
      <c r="O3788" s="132"/>
      <c r="P3788" s="134" t="str">
        <f t="shared" si="832"/>
        <v>nepildyti</v>
      </c>
      <c r="Q3788" s="135" t="str">
        <f t="shared" si="83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26"/>
        <v>0</v>
      </c>
      <c r="BH3788" s="54">
        <f t="shared" si="833"/>
        <v>0</v>
      </c>
      <c r="BI3788" s="54">
        <f t="shared" si="828"/>
        <v>0</v>
      </c>
      <c r="BJ3788" s="54">
        <f t="shared" si="827"/>
        <v>0</v>
      </c>
      <c r="BK3788" s="54">
        <f t="shared" si="829"/>
        <v>0</v>
      </c>
      <c r="BL3788" s="54">
        <f t="shared" si="834"/>
        <v>0</v>
      </c>
      <c r="BM3788" s="54">
        <f t="shared" si="835"/>
        <v>0</v>
      </c>
      <c r="BN3788" s="54" t="str">
        <f t="shared" si="836"/>
        <v>ne</v>
      </c>
      <c r="BO3788" s="54" t="str">
        <f t="shared" si="837"/>
        <v>ne</v>
      </c>
      <c r="BP3788" s="54" t="str">
        <f t="shared" si="837"/>
        <v>ne</v>
      </c>
      <c r="BQ3788" s="54" t="str">
        <f t="shared" si="838"/>
        <v>ne</v>
      </c>
      <c r="BR3788" s="54" t="str">
        <f t="shared" si="839"/>
        <v>ne</v>
      </c>
      <c r="BS3788" s="54" t="str">
        <f t="shared" si="830"/>
        <v>ne</v>
      </c>
    </row>
    <row r="3789" spans="2:71" x14ac:dyDescent="0.2">
      <c r="B3789" s="54" t="e">
        <f>VLOOKUP(E3789,'VPS1'!$J$10:$J$29,1,FALSE)</f>
        <v>#N/A</v>
      </c>
      <c r="C3789" s="131" t="str">
        <f t="shared" si="831"/>
        <v/>
      </c>
      <c r="D3789" s="132"/>
      <c r="E3789" s="132"/>
      <c r="F3789" s="55"/>
      <c r="G3789" s="132"/>
      <c r="H3789" s="132"/>
      <c r="I3789" s="132"/>
      <c r="J3789" s="132"/>
      <c r="K3789" s="132"/>
      <c r="L3789" s="133"/>
      <c r="M3789" s="134"/>
      <c r="N3789" s="132"/>
      <c r="O3789" s="132"/>
      <c r="P3789" s="134" t="str">
        <f t="shared" si="832"/>
        <v>nepildyti</v>
      </c>
      <c r="Q3789" s="135" t="str">
        <f t="shared" si="83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26"/>
        <v>0</v>
      </c>
      <c r="BH3789" s="54">
        <f t="shared" si="833"/>
        <v>0</v>
      </c>
      <c r="BI3789" s="54">
        <f t="shared" si="828"/>
        <v>0</v>
      </c>
      <c r="BJ3789" s="54">
        <f t="shared" si="827"/>
        <v>0</v>
      </c>
      <c r="BK3789" s="54">
        <f t="shared" si="829"/>
        <v>0</v>
      </c>
      <c r="BL3789" s="54">
        <f t="shared" si="834"/>
        <v>0</v>
      </c>
      <c r="BM3789" s="54">
        <f t="shared" si="835"/>
        <v>0</v>
      </c>
      <c r="BN3789" s="54" t="str">
        <f t="shared" si="836"/>
        <v>ne</v>
      </c>
      <c r="BO3789" s="54" t="str">
        <f t="shared" si="837"/>
        <v>ne</v>
      </c>
      <c r="BP3789" s="54" t="str">
        <f t="shared" si="837"/>
        <v>ne</v>
      </c>
      <c r="BQ3789" s="54" t="str">
        <f t="shared" si="838"/>
        <v>ne</v>
      </c>
      <c r="BR3789" s="54" t="str">
        <f t="shared" si="839"/>
        <v>ne</v>
      </c>
      <c r="BS3789" s="54" t="str">
        <f t="shared" si="830"/>
        <v>ne</v>
      </c>
    </row>
    <row r="3790" spans="2:71" x14ac:dyDescent="0.2">
      <c r="B3790" s="54" t="e">
        <f>VLOOKUP(E3790,'VPS1'!$J$10:$J$29,1,FALSE)</f>
        <v>#N/A</v>
      </c>
      <c r="C3790" s="131" t="str">
        <f t="shared" si="831"/>
        <v/>
      </c>
      <c r="D3790" s="132"/>
      <c r="E3790" s="132"/>
      <c r="F3790" s="55"/>
      <c r="G3790" s="132"/>
      <c r="H3790" s="132"/>
      <c r="I3790" s="132"/>
      <c r="J3790" s="132"/>
      <c r="K3790" s="132"/>
      <c r="L3790" s="133"/>
      <c r="M3790" s="134"/>
      <c r="N3790" s="132"/>
      <c r="O3790" s="132"/>
      <c r="P3790" s="134" t="str">
        <f t="shared" si="832"/>
        <v>nepildyti</v>
      </c>
      <c r="Q3790" s="135" t="str">
        <f t="shared" si="83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26"/>
        <v>0</v>
      </c>
      <c r="BH3790" s="54">
        <f t="shared" si="833"/>
        <v>0</v>
      </c>
      <c r="BI3790" s="54">
        <f t="shared" si="828"/>
        <v>0</v>
      </c>
      <c r="BJ3790" s="54">
        <f t="shared" si="827"/>
        <v>0</v>
      </c>
      <c r="BK3790" s="54">
        <f t="shared" si="829"/>
        <v>0</v>
      </c>
      <c r="BL3790" s="54">
        <f t="shared" si="834"/>
        <v>0</v>
      </c>
      <c r="BM3790" s="54">
        <f t="shared" si="835"/>
        <v>0</v>
      </c>
      <c r="BN3790" s="54" t="str">
        <f t="shared" si="836"/>
        <v>ne</v>
      </c>
      <c r="BO3790" s="54" t="str">
        <f t="shared" si="837"/>
        <v>ne</v>
      </c>
      <c r="BP3790" s="54" t="str">
        <f t="shared" si="837"/>
        <v>ne</v>
      </c>
      <c r="BQ3790" s="54" t="str">
        <f t="shared" si="838"/>
        <v>ne</v>
      </c>
      <c r="BR3790" s="54" t="str">
        <f t="shared" si="839"/>
        <v>ne</v>
      </c>
      <c r="BS3790" s="54" t="str">
        <f t="shared" si="830"/>
        <v>ne</v>
      </c>
    </row>
    <row r="3791" spans="2:71" x14ac:dyDescent="0.2">
      <c r="B3791" s="54" t="e">
        <f>VLOOKUP(E3791,'VPS1'!$J$10:$J$29,1,FALSE)</f>
        <v>#N/A</v>
      </c>
      <c r="C3791" s="131" t="str">
        <f t="shared" si="831"/>
        <v/>
      </c>
      <c r="D3791" s="132"/>
      <c r="E3791" s="132"/>
      <c r="F3791" s="55"/>
      <c r="G3791" s="132"/>
      <c r="H3791" s="132"/>
      <c r="I3791" s="132"/>
      <c r="J3791" s="132"/>
      <c r="K3791" s="132"/>
      <c r="L3791" s="133"/>
      <c r="M3791" s="134"/>
      <c r="N3791" s="132"/>
      <c r="O3791" s="132"/>
      <c r="P3791" s="134" t="str">
        <f t="shared" si="832"/>
        <v>nepildyti</v>
      </c>
      <c r="Q3791" s="135" t="str">
        <f t="shared" si="83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26"/>
        <v>0</v>
      </c>
      <c r="BH3791" s="54">
        <f t="shared" si="833"/>
        <v>0</v>
      </c>
      <c r="BI3791" s="54">
        <f t="shared" si="828"/>
        <v>0</v>
      </c>
      <c r="BJ3791" s="54">
        <f t="shared" si="827"/>
        <v>0</v>
      </c>
      <c r="BK3791" s="54">
        <f t="shared" si="829"/>
        <v>0</v>
      </c>
      <c r="BL3791" s="54">
        <f t="shared" si="834"/>
        <v>0</v>
      </c>
      <c r="BM3791" s="54">
        <f t="shared" si="835"/>
        <v>0</v>
      </c>
      <c r="BN3791" s="54" t="str">
        <f t="shared" si="836"/>
        <v>ne</v>
      </c>
      <c r="BO3791" s="54" t="str">
        <f t="shared" si="837"/>
        <v>ne</v>
      </c>
      <c r="BP3791" s="54" t="str">
        <f t="shared" si="837"/>
        <v>ne</v>
      </c>
      <c r="BQ3791" s="54" t="str">
        <f t="shared" si="838"/>
        <v>ne</v>
      </c>
      <c r="BR3791" s="54" t="str">
        <f t="shared" si="839"/>
        <v>ne</v>
      </c>
      <c r="BS3791" s="54" t="str">
        <f t="shared" si="830"/>
        <v>ne</v>
      </c>
    </row>
    <row r="3792" spans="2:71" x14ac:dyDescent="0.2">
      <c r="B3792" s="54" t="e">
        <f>VLOOKUP(E3792,'VPS1'!$J$10:$J$29,1,FALSE)</f>
        <v>#N/A</v>
      </c>
      <c r="C3792" s="131" t="str">
        <f t="shared" si="831"/>
        <v/>
      </c>
      <c r="D3792" s="132"/>
      <c r="E3792" s="132"/>
      <c r="F3792" s="55"/>
      <c r="G3792" s="132"/>
      <c r="H3792" s="132"/>
      <c r="I3792" s="132"/>
      <c r="J3792" s="132"/>
      <c r="K3792" s="132"/>
      <c r="L3792" s="133"/>
      <c r="M3792" s="134"/>
      <c r="N3792" s="132"/>
      <c r="O3792" s="132"/>
      <c r="P3792" s="134" t="str">
        <f t="shared" si="832"/>
        <v>nepildyti</v>
      </c>
      <c r="Q3792" s="135" t="str">
        <f t="shared" si="83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26"/>
        <v>0</v>
      </c>
      <c r="BH3792" s="54">
        <f t="shared" si="833"/>
        <v>0</v>
      </c>
      <c r="BI3792" s="54">
        <f t="shared" si="828"/>
        <v>0</v>
      </c>
      <c r="BJ3792" s="54">
        <f t="shared" si="827"/>
        <v>0</v>
      </c>
      <c r="BK3792" s="54">
        <f t="shared" si="829"/>
        <v>0</v>
      </c>
      <c r="BL3792" s="54">
        <f t="shared" si="834"/>
        <v>0</v>
      </c>
      <c r="BM3792" s="54">
        <f t="shared" si="835"/>
        <v>0</v>
      </c>
      <c r="BN3792" s="54" t="str">
        <f t="shared" si="836"/>
        <v>ne</v>
      </c>
      <c r="BO3792" s="54" t="str">
        <f t="shared" si="837"/>
        <v>ne</v>
      </c>
      <c r="BP3792" s="54" t="str">
        <f t="shared" si="837"/>
        <v>ne</v>
      </c>
      <c r="BQ3792" s="54" t="str">
        <f t="shared" si="838"/>
        <v>ne</v>
      </c>
      <c r="BR3792" s="54" t="str">
        <f t="shared" si="839"/>
        <v>ne</v>
      </c>
      <c r="BS3792" s="54" t="str">
        <f t="shared" si="830"/>
        <v>ne</v>
      </c>
    </row>
    <row r="3793" spans="2:71" x14ac:dyDescent="0.2">
      <c r="B3793" s="54" t="e">
        <f>VLOOKUP(E3793,'VPS1'!$J$10:$J$29,1,FALSE)</f>
        <v>#N/A</v>
      </c>
      <c r="C3793" s="131" t="str">
        <f t="shared" si="831"/>
        <v/>
      </c>
      <c r="D3793" s="132"/>
      <c r="E3793" s="132"/>
      <c r="F3793" s="55"/>
      <c r="G3793" s="132"/>
      <c r="H3793" s="132"/>
      <c r="I3793" s="132"/>
      <c r="J3793" s="132"/>
      <c r="K3793" s="132"/>
      <c r="L3793" s="133"/>
      <c r="M3793" s="134"/>
      <c r="N3793" s="132"/>
      <c r="O3793" s="132"/>
      <c r="P3793" s="134" t="str">
        <f t="shared" si="832"/>
        <v>nepildyti</v>
      </c>
      <c r="Q3793" s="135" t="str">
        <f t="shared" si="83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26"/>
        <v>0</v>
      </c>
      <c r="BH3793" s="54">
        <f t="shared" si="833"/>
        <v>0</v>
      </c>
      <c r="BI3793" s="54">
        <f t="shared" si="828"/>
        <v>0</v>
      </c>
      <c r="BJ3793" s="54">
        <f t="shared" si="827"/>
        <v>0</v>
      </c>
      <c r="BK3793" s="54">
        <f t="shared" si="829"/>
        <v>0</v>
      </c>
      <c r="BL3793" s="54">
        <f t="shared" si="834"/>
        <v>0</v>
      </c>
      <c r="BM3793" s="54">
        <f t="shared" si="835"/>
        <v>0</v>
      </c>
      <c r="BN3793" s="54" t="str">
        <f t="shared" si="836"/>
        <v>ne</v>
      </c>
      <c r="BO3793" s="54" t="str">
        <f t="shared" si="837"/>
        <v>ne</v>
      </c>
      <c r="BP3793" s="54" t="str">
        <f t="shared" si="837"/>
        <v>ne</v>
      </c>
      <c r="BQ3793" s="54" t="str">
        <f t="shared" si="838"/>
        <v>ne</v>
      </c>
      <c r="BR3793" s="54" t="str">
        <f t="shared" si="839"/>
        <v>ne</v>
      </c>
      <c r="BS3793" s="54" t="str">
        <f t="shared" si="830"/>
        <v>ne</v>
      </c>
    </row>
    <row r="3794" spans="2:71" x14ac:dyDescent="0.2">
      <c r="B3794" s="54" t="e">
        <f>VLOOKUP(E3794,'VPS1'!$J$10:$J$29,1,FALSE)</f>
        <v>#N/A</v>
      </c>
      <c r="C3794" s="131" t="str">
        <f t="shared" si="831"/>
        <v/>
      </c>
      <c r="D3794" s="132"/>
      <c r="E3794" s="132"/>
      <c r="F3794" s="55"/>
      <c r="G3794" s="132"/>
      <c r="H3794" s="132"/>
      <c r="I3794" s="132"/>
      <c r="J3794" s="132"/>
      <c r="K3794" s="132"/>
      <c r="L3794" s="133"/>
      <c r="M3794" s="134"/>
      <c r="N3794" s="132"/>
      <c r="O3794" s="132"/>
      <c r="P3794" s="134" t="str">
        <f t="shared" si="832"/>
        <v>nepildyti</v>
      </c>
      <c r="Q3794" s="135" t="str">
        <f t="shared" si="83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si="826"/>
        <v>0</v>
      </c>
      <c r="BH3794" s="54">
        <f t="shared" si="833"/>
        <v>0</v>
      </c>
      <c r="BI3794" s="54">
        <f t="shared" si="828"/>
        <v>0</v>
      </c>
      <c r="BJ3794" s="54">
        <f t="shared" si="827"/>
        <v>0</v>
      </c>
      <c r="BK3794" s="54">
        <f t="shared" si="829"/>
        <v>0</v>
      </c>
      <c r="BL3794" s="54">
        <f t="shared" si="834"/>
        <v>0</v>
      </c>
      <c r="BM3794" s="54">
        <f t="shared" si="835"/>
        <v>0</v>
      </c>
      <c r="BN3794" s="54" t="str">
        <f t="shared" si="836"/>
        <v>ne</v>
      </c>
      <c r="BO3794" s="54" t="str">
        <f t="shared" si="837"/>
        <v>ne</v>
      </c>
      <c r="BP3794" s="54" t="str">
        <f t="shared" si="837"/>
        <v>ne</v>
      </c>
      <c r="BQ3794" s="54" t="str">
        <f t="shared" si="838"/>
        <v>ne</v>
      </c>
      <c r="BR3794" s="54" t="str">
        <f t="shared" si="839"/>
        <v>ne</v>
      </c>
      <c r="BS3794" s="54" t="str">
        <f t="shared" si="830"/>
        <v>ne</v>
      </c>
    </row>
    <row r="3795" spans="2:71" x14ac:dyDescent="0.2">
      <c r="B3795" s="54" t="e">
        <f>VLOOKUP(E3795,'VPS1'!$J$10:$J$29,1,FALSE)</f>
        <v>#N/A</v>
      </c>
      <c r="C3795" s="131" t="str">
        <f t="shared" si="831"/>
        <v/>
      </c>
      <c r="D3795" s="132"/>
      <c r="E3795" s="132"/>
      <c r="F3795" s="55"/>
      <c r="G3795" s="132"/>
      <c r="H3795" s="132"/>
      <c r="I3795" s="132"/>
      <c r="J3795" s="132"/>
      <c r="K3795" s="132"/>
      <c r="L3795" s="133"/>
      <c r="M3795" s="134"/>
      <c r="N3795" s="132"/>
      <c r="O3795" s="132"/>
      <c r="P3795" s="134" t="str">
        <f t="shared" si="832"/>
        <v>nepildyti</v>
      </c>
      <c r="Q3795" s="135" t="str">
        <f t="shared" si="83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26"/>
        <v>0</v>
      </c>
      <c r="BH3795" s="54">
        <f t="shared" si="833"/>
        <v>0</v>
      </c>
      <c r="BI3795" s="54">
        <f t="shared" si="828"/>
        <v>0</v>
      </c>
      <c r="BJ3795" s="54">
        <f t="shared" si="827"/>
        <v>0</v>
      </c>
      <c r="BK3795" s="54">
        <f t="shared" si="829"/>
        <v>0</v>
      </c>
      <c r="BL3795" s="54">
        <f t="shared" si="834"/>
        <v>0</v>
      </c>
      <c r="BM3795" s="54">
        <f t="shared" si="835"/>
        <v>0</v>
      </c>
      <c r="BN3795" s="54" t="str">
        <f t="shared" si="836"/>
        <v>ne</v>
      </c>
      <c r="BO3795" s="54" t="str">
        <f t="shared" si="837"/>
        <v>ne</v>
      </c>
      <c r="BP3795" s="54" t="str">
        <f t="shared" si="837"/>
        <v>ne</v>
      </c>
      <c r="BQ3795" s="54" t="str">
        <f t="shared" si="838"/>
        <v>ne</v>
      </c>
      <c r="BR3795" s="54" t="str">
        <f t="shared" si="839"/>
        <v>ne</v>
      </c>
      <c r="BS3795" s="54" t="str">
        <f t="shared" si="830"/>
        <v>ne</v>
      </c>
    </row>
    <row r="3796" spans="2:71" x14ac:dyDescent="0.2">
      <c r="B3796" s="54" t="e">
        <f>VLOOKUP(E3796,'VPS1'!$J$10:$J$29,1,FALSE)</f>
        <v>#N/A</v>
      </c>
      <c r="C3796" s="131" t="str">
        <f t="shared" si="831"/>
        <v/>
      </c>
      <c r="D3796" s="132"/>
      <c r="E3796" s="132"/>
      <c r="F3796" s="55"/>
      <c r="G3796" s="132"/>
      <c r="H3796" s="132"/>
      <c r="I3796" s="132"/>
      <c r="J3796" s="132"/>
      <c r="K3796" s="132"/>
      <c r="L3796" s="133"/>
      <c r="M3796" s="134"/>
      <c r="N3796" s="132"/>
      <c r="O3796" s="132"/>
      <c r="P3796" s="134" t="str">
        <f t="shared" si="832"/>
        <v>nepildyti</v>
      </c>
      <c r="Q3796" s="135" t="str">
        <f t="shared" si="83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26"/>
        <v>0</v>
      </c>
      <c r="BH3796" s="54">
        <f t="shared" si="833"/>
        <v>0</v>
      </c>
      <c r="BI3796" s="54">
        <f t="shared" si="828"/>
        <v>0</v>
      </c>
      <c r="BJ3796" s="54">
        <f t="shared" si="827"/>
        <v>0</v>
      </c>
      <c r="BK3796" s="54">
        <f t="shared" si="829"/>
        <v>0</v>
      </c>
      <c r="BL3796" s="54">
        <f t="shared" si="834"/>
        <v>0</v>
      </c>
      <c r="BM3796" s="54">
        <f t="shared" si="835"/>
        <v>0</v>
      </c>
      <c r="BN3796" s="54" t="str">
        <f t="shared" si="836"/>
        <v>ne</v>
      </c>
      <c r="BO3796" s="54" t="str">
        <f t="shared" si="837"/>
        <v>ne</v>
      </c>
      <c r="BP3796" s="54" t="str">
        <f t="shared" si="837"/>
        <v>ne</v>
      </c>
      <c r="BQ3796" s="54" t="str">
        <f t="shared" si="838"/>
        <v>ne</v>
      </c>
      <c r="BR3796" s="54" t="str">
        <f t="shared" si="839"/>
        <v>ne</v>
      </c>
      <c r="BS3796" s="54" t="str">
        <f t="shared" si="830"/>
        <v>ne</v>
      </c>
    </row>
    <row r="3797" spans="2:71" x14ac:dyDescent="0.2">
      <c r="B3797" s="54" t="e">
        <f>VLOOKUP(E3797,'VPS1'!$J$10:$J$29,1,FALSE)</f>
        <v>#N/A</v>
      </c>
      <c r="C3797" s="131" t="str">
        <f t="shared" si="831"/>
        <v/>
      </c>
      <c r="D3797" s="132"/>
      <c r="E3797" s="132"/>
      <c r="F3797" s="55"/>
      <c r="G3797" s="132"/>
      <c r="H3797" s="132"/>
      <c r="I3797" s="132"/>
      <c r="J3797" s="132"/>
      <c r="K3797" s="132"/>
      <c r="L3797" s="133"/>
      <c r="M3797" s="134"/>
      <c r="N3797" s="132"/>
      <c r="O3797" s="132"/>
      <c r="P3797" s="134" t="str">
        <f t="shared" si="832"/>
        <v>nepildyti</v>
      </c>
      <c r="Q3797" s="135" t="str">
        <f t="shared" si="83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26"/>
        <v>0</v>
      </c>
      <c r="BH3797" s="54">
        <f t="shared" si="833"/>
        <v>0</v>
      </c>
      <c r="BI3797" s="54">
        <f t="shared" si="828"/>
        <v>0</v>
      </c>
      <c r="BJ3797" s="54">
        <f t="shared" si="827"/>
        <v>0</v>
      </c>
      <c r="BK3797" s="54">
        <f t="shared" si="829"/>
        <v>0</v>
      </c>
      <c r="BL3797" s="54">
        <f t="shared" si="834"/>
        <v>0</v>
      </c>
      <c r="BM3797" s="54">
        <f t="shared" si="835"/>
        <v>0</v>
      </c>
      <c r="BN3797" s="54" t="str">
        <f t="shared" si="836"/>
        <v>ne</v>
      </c>
      <c r="BO3797" s="54" t="str">
        <f t="shared" si="837"/>
        <v>ne</v>
      </c>
      <c r="BP3797" s="54" t="str">
        <f t="shared" si="837"/>
        <v>ne</v>
      </c>
      <c r="BQ3797" s="54" t="str">
        <f t="shared" si="838"/>
        <v>ne</v>
      </c>
      <c r="BR3797" s="54" t="str">
        <f t="shared" si="839"/>
        <v>ne</v>
      </c>
      <c r="BS3797" s="54" t="str">
        <f t="shared" si="830"/>
        <v>ne</v>
      </c>
    </row>
    <row r="3798" spans="2:71" x14ac:dyDescent="0.2">
      <c r="B3798" s="54" t="e">
        <f>VLOOKUP(E3798,'VPS1'!$J$10:$J$29,1,FALSE)</f>
        <v>#N/A</v>
      </c>
      <c r="C3798" s="131" t="str">
        <f t="shared" si="831"/>
        <v/>
      </c>
      <c r="D3798" s="132"/>
      <c r="E3798" s="132"/>
      <c r="F3798" s="55"/>
      <c r="G3798" s="132"/>
      <c r="H3798" s="132"/>
      <c r="I3798" s="132"/>
      <c r="J3798" s="132"/>
      <c r="K3798" s="132"/>
      <c r="L3798" s="133"/>
      <c r="M3798" s="134"/>
      <c r="N3798" s="132"/>
      <c r="O3798" s="132"/>
      <c r="P3798" s="134" t="str">
        <f t="shared" si="832"/>
        <v>nepildyti</v>
      </c>
      <c r="Q3798" s="135" t="str">
        <f t="shared" si="83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ref="BG3798:BG3861" si="840">IF($F3798&gt;0,YEAR($F3798),)</f>
        <v>0</v>
      </c>
      <c r="BH3798" s="54">
        <f t="shared" si="833"/>
        <v>0</v>
      </c>
      <c r="BI3798" s="54">
        <f t="shared" si="828"/>
        <v>0</v>
      </c>
      <c r="BJ3798" s="54">
        <f t="shared" ref="BJ3798:BJ3861" si="841">IF($AI3798&gt;0,YEAR($AI3798),)</f>
        <v>0</v>
      </c>
      <c r="BK3798" s="54">
        <f t="shared" si="829"/>
        <v>0</v>
      </c>
      <c r="BL3798" s="54">
        <f t="shared" si="834"/>
        <v>0</v>
      </c>
      <c r="BM3798" s="54">
        <f t="shared" si="835"/>
        <v>0</v>
      </c>
      <c r="BN3798" s="54" t="str">
        <f t="shared" si="836"/>
        <v>ne</v>
      </c>
      <c r="BO3798" s="54" t="str">
        <f t="shared" si="837"/>
        <v>ne</v>
      </c>
      <c r="BP3798" s="54" t="str">
        <f t="shared" si="837"/>
        <v>ne</v>
      </c>
      <c r="BQ3798" s="54" t="str">
        <f t="shared" si="838"/>
        <v>ne</v>
      </c>
      <c r="BR3798" s="54" t="str">
        <f t="shared" si="839"/>
        <v>ne</v>
      </c>
      <c r="BS3798" s="54" t="str">
        <f t="shared" si="830"/>
        <v>ne</v>
      </c>
    </row>
    <row r="3799" spans="2:71" x14ac:dyDescent="0.2">
      <c r="B3799" s="54" t="e">
        <f>VLOOKUP(E3799,'VPS1'!$J$10:$J$29,1,FALSE)</f>
        <v>#N/A</v>
      </c>
      <c r="C3799" s="131" t="str">
        <f t="shared" si="831"/>
        <v/>
      </c>
      <c r="D3799" s="132"/>
      <c r="E3799" s="132"/>
      <c r="F3799" s="55"/>
      <c r="G3799" s="132"/>
      <c r="H3799" s="132"/>
      <c r="I3799" s="132"/>
      <c r="J3799" s="132"/>
      <c r="K3799" s="132"/>
      <c r="L3799" s="133"/>
      <c r="M3799" s="134"/>
      <c r="N3799" s="132"/>
      <c r="O3799" s="132"/>
      <c r="P3799" s="134" t="str">
        <f t="shared" si="832"/>
        <v>nepildyti</v>
      </c>
      <c r="Q3799" s="135" t="str">
        <f t="shared" si="83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si="840"/>
        <v>0</v>
      </c>
      <c r="BH3799" s="54">
        <f t="shared" si="833"/>
        <v>0</v>
      </c>
      <c r="BI3799" s="54">
        <f t="shared" si="828"/>
        <v>0</v>
      </c>
      <c r="BJ3799" s="54">
        <f t="shared" si="841"/>
        <v>0</v>
      </c>
      <c r="BK3799" s="54">
        <f t="shared" si="829"/>
        <v>0</v>
      </c>
      <c r="BL3799" s="54">
        <f t="shared" si="834"/>
        <v>0</v>
      </c>
      <c r="BM3799" s="54">
        <f t="shared" si="835"/>
        <v>0</v>
      </c>
      <c r="BN3799" s="54" t="str">
        <f t="shared" si="836"/>
        <v>ne</v>
      </c>
      <c r="BO3799" s="54" t="str">
        <f t="shared" si="837"/>
        <v>ne</v>
      </c>
      <c r="BP3799" s="54" t="str">
        <f t="shared" si="837"/>
        <v>ne</v>
      </c>
      <c r="BQ3799" s="54" t="str">
        <f t="shared" si="838"/>
        <v>ne</v>
      </c>
      <c r="BR3799" s="54" t="str">
        <f t="shared" si="839"/>
        <v>ne</v>
      </c>
      <c r="BS3799" s="54" t="str">
        <f t="shared" si="830"/>
        <v>ne</v>
      </c>
    </row>
    <row r="3800" spans="2:71" x14ac:dyDescent="0.2">
      <c r="B3800" s="54" t="e">
        <f>VLOOKUP(E3800,'VPS1'!$J$10:$J$29,1,FALSE)</f>
        <v>#N/A</v>
      </c>
      <c r="C3800" s="131" t="str">
        <f t="shared" si="831"/>
        <v/>
      </c>
      <c r="D3800" s="132"/>
      <c r="E3800" s="132"/>
      <c r="F3800" s="55"/>
      <c r="G3800" s="132"/>
      <c r="H3800" s="132"/>
      <c r="I3800" s="132"/>
      <c r="J3800" s="132"/>
      <c r="K3800" s="132"/>
      <c r="L3800" s="133"/>
      <c r="M3800" s="134"/>
      <c r="N3800" s="132"/>
      <c r="O3800" s="132"/>
      <c r="P3800" s="134" t="str">
        <f t="shared" si="832"/>
        <v>nepildyti</v>
      </c>
      <c r="Q3800" s="135" t="str">
        <f t="shared" si="83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40"/>
        <v>0</v>
      </c>
      <c r="BH3800" s="54">
        <f t="shared" si="833"/>
        <v>0</v>
      </c>
      <c r="BI3800" s="54">
        <f t="shared" si="828"/>
        <v>0</v>
      </c>
      <c r="BJ3800" s="54">
        <f t="shared" si="841"/>
        <v>0</v>
      </c>
      <c r="BK3800" s="54">
        <f t="shared" si="829"/>
        <v>0</v>
      </c>
      <c r="BL3800" s="54">
        <f t="shared" si="834"/>
        <v>0</v>
      </c>
      <c r="BM3800" s="54">
        <f t="shared" si="835"/>
        <v>0</v>
      </c>
      <c r="BN3800" s="54" t="str">
        <f t="shared" si="836"/>
        <v>ne</v>
      </c>
      <c r="BO3800" s="54" t="str">
        <f t="shared" si="837"/>
        <v>ne</v>
      </c>
      <c r="BP3800" s="54" t="str">
        <f t="shared" si="837"/>
        <v>ne</v>
      </c>
      <c r="BQ3800" s="54" t="str">
        <f t="shared" si="838"/>
        <v>ne</v>
      </c>
      <c r="BR3800" s="54" t="str">
        <f t="shared" si="839"/>
        <v>ne</v>
      </c>
      <c r="BS3800" s="54" t="str">
        <f t="shared" si="830"/>
        <v>ne</v>
      </c>
    </row>
    <row r="3801" spans="2:71" x14ac:dyDescent="0.2">
      <c r="B3801" s="54" t="e">
        <f>VLOOKUP(E3801,'VPS1'!$J$10:$J$29,1,FALSE)</f>
        <v>#N/A</v>
      </c>
      <c r="C3801" s="131" t="str">
        <f t="shared" si="831"/>
        <v/>
      </c>
      <c r="D3801" s="132"/>
      <c r="E3801" s="132"/>
      <c r="F3801" s="55"/>
      <c r="G3801" s="132"/>
      <c r="H3801" s="132"/>
      <c r="I3801" s="132"/>
      <c r="J3801" s="132"/>
      <c r="K3801" s="132"/>
      <c r="L3801" s="133"/>
      <c r="M3801" s="134"/>
      <c r="N3801" s="132"/>
      <c r="O3801" s="132"/>
      <c r="P3801" s="134" t="str">
        <f t="shared" si="832"/>
        <v>nepildyti</v>
      </c>
      <c r="Q3801" s="135" t="str">
        <f t="shared" si="83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40"/>
        <v>0</v>
      </c>
      <c r="BH3801" s="54">
        <f t="shared" si="833"/>
        <v>0</v>
      </c>
      <c r="BI3801" s="54">
        <f t="shared" si="828"/>
        <v>0</v>
      </c>
      <c r="BJ3801" s="54">
        <f t="shared" si="841"/>
        <v>0</v>
      </c>
      <c r="BK3801" s="54">
        <f t="shared" si="829"/>
        <v>0</v>
      </c>
      <c r="BL3801" s="54">
        <f t="shared" si="834"/>
        <v>0</v>
      </c>
      <c r="BM3801" s="54">
        <f t="shared" si="835"/>
        <v>0</v>
      </c>
      <c r="BN3801" s="54" t="str">
        <f t="shared" si="836"/>
        <v>ne</v>
      </c>
      <c r="BO3801" s="54" t="str">
        <f t="shared" si="837"/>
        <v>ne</v>
      </c>
      <c r="BP3801" s="54" t="str">
        <f t="shared" si="837"/>
        <v>ne</v>
      </c>
      <c r="BQ3801" s="54" t="str">
        <f t="shared" si="838"/>
        <v>ne</v>
      </c>
      <c r="BR3801" s="54" t="str">
        <f t="shared" si="839"/>
        <v>ne</v>
      </c>
      <c r="BS3801" s="54" t="str">
        <f t="shared" si="830"/>
        <v>ne</v>
      </c>
    </row>
    <row r="3802" spans="2:71" x14ac:dyDescent="0.2">
      <c r="B3802" s="54" t="e">
        <f>VLOOKUP(E3802,'VPS1'!$J$10:$J$29,1,FALSE)</f>
        <v>#N/A</v>
      </c>
      <c r="C3802" s="131" t="str">
        <f t="shared" si="831"/>
        <v/>
      </c>
      <c r="D3802" s="132"/>
      <c r="E3802" s="132"/>
      <c r="F3802" s="55"/>
      <c r="G3802" s="132"/>
      <c r="H3802" s="132"/>
      <c r="I3802" s="132"/>
      <c r="J3802" s="132"/>
      <c r="K3802" s="132"/>
      <c r="L3802" s="133"/>
      <c r="M3802" s="134"/>
      <c r="N3802" s="132"/>
      <c r="O3802" s="132"/>
      <c r="P3802" s="134" t="str">
        <f t="shared" si="832"/>
        <v>nepildyti</v>
      </c>
      <c r="Q3802" s="135" t="str">
        <f t="shared" si="83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40"/>
        <v>0</v>
      </c>
      <c r="BH3802" s="54">
        <f t="shared" si="833"/>
        <v>0</v>
      </c>
      <c r="BI3802" s="54">
        <f t="shared" si="828"/>
        <v>0</v>
      </c>
      <c r="BJ3802" s="54">
        <f t="shared" si="841"/>
        <v>0</v>
      </c>
      <c r="BK3802" s="54">
        <f t="shared" si="829"/>
        <v>0</v>
      </c>
      <c r="BL3802" s="54">
        <f t="shared" si="834"/>
        <v>0</v>
      </c>
      <c r="BM3802" s="54">
        <f t="shared" si="835"/>
        <v>0</v>
      </c>
      <c r="BN3802" s="54" t="str">
        <f t="shared" si="836"/>
        <v>ne</v>
      </c>
      <c r="BO3802" s="54" t="str">
        <f t="shared" si="837"/>
        <v>ne</v>
      </c>
      <c r="BP3802" s="54" t="str">
        <f t="shared" si="837"/>
        <v>ne</v>
      </c>
      <c r="BQ3802" s="54" t="str">
        <f t="shared" si="838"/>
        <v>ne</v>
      </c>
      <c r="BR3802" s="54" t="str">
        <f t="shared" si="839"/>
        <v>ne</v>
      </c>
      <c r="BS3802" s="54" t="str">
        <f t="shared" si="830"/>
        <v>ne</v>
      </c>
    </row>
    <row r="3803" spans="2:71" x14ac:dyDescent="0.2">
      <c r="B3803" s="54" t="e">
        <f>VLOOKUP(E3803,'VPS1'!$J$10:$J$29,1,FALSE)</f>
        <v>#N/A</v>
      </c>
      <c r="C3803" s="131" t="str">
        <f t="shared" si="831"/>
        <v/>
      </c>
      <c r="D3803" s="132"/>
      <c r="E3803" s="132"/>
      <c r="F3803" s="55"/>
      <c r="G3803" s="132"/>
      <c r="H3803" s="132"/>
      <c r="I3803" s="132"/>
      <c r="J3803" s="132"/>
      <c r="K3803" s="132"/>
      <c r="L3803" s="133"/>
      <c r="M3803" s="134"/>
      <c r="N3803" s="132"/>
      <c r="O3803" s="132"/>
      <c r="P3803" s="134" t="str">
        <f t="shared" si="832"/>
        <v>nepildyti</v>
      </c>
      <c r="Q3803" s="135" t="str">
        <f t="shared" si="83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40"/>
        <v>0</v>
      </c>
      <c r="BH3803" s="54">
        <f t="shared" si="833"/>
        <v>0</v>
      </c>
      <c r="BI3803" s="54">
        <f t="shared" si="828"/>
        <v>0</v>
      </c>
      <c r="BJ3803" s="54">
        <f t="shared" si="841"/>
        <v>0</v>
      </c>
      <c r="BK3803" s="54">
        <f t="shared" si="829"/>
        <v>0</v>
      </c>
      <c r="BL3803" s="54">
        <f t="shared" si="834"/>
        <v>0</v>
      </c>
      <c r="BM3803" s="54">
        <f t="shared" si="835"/>
        <v>0</v>
      </c>
      <c r="BN3803" s="54" t="str">
        <f t="shared" si="836"/>
        <v>ne</v>
      </c>
      <c r="BO3803" s="54" t="str">
        <f t="shared" si="837"/>
        <v>ne</v>
      </c>
      <c r="BP3803" s="54" t="str">
        <f t="shared" si="837"/>
        <v>ne</v>
      </c>
      <c r="BQ3803" s="54" t="str">
        <f t="shared" si="838"/>
        <v>ne</v>
      </c>
      <c r="BR3803" s="54" t="str">
        <f t="shared" si="839"/>
        <v>ne</v>
      </c>
      <c r="BS3803" s="54" t="str">
        <f t="shared" si="830"/>
        <v>ne</v>
      </c>
    </row>
    <row r="3804" spans="2:71" x14ac:dyDescent="0.2">
      <c r="B3804" s="54" t="e">
        <f>VLOOKUP(E3804,'VPS1'!$J$10:$J$29,1,FALSE)</f>
        <v>#N/A</v>
      </c>
      <c r="C3804" s="131" t="str">
        <f t="shared" si="831"/>
        <v/>
      </c>
      <c r="D3804" s="132"/>
      <c r="E3804" s="132"/>
      <c r="F3804" s="55"/>
      <c r="G3804" s="132"/>
      <c r="H3804" s="132"/>
      <c r="I3804" s="132"/>
      <c r="J3804" s="132"/>
      <c r="K3804" s="132"/>
      <c r="L3804" s="133"/>
      <c r="M3804" s="134"/>
      <c r="N3804" s="132"/>
      <c r="O3804" s="132"/>
      <c r="P3804" s="134" t="str">
        <f t="shared" si="832"/>
        <v>nepildyti</v>
      </c>
      <c r="Q3804" s="135" t="str">
        <f t="shared" si="83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40"/>
        <v>0</v>
      </c>
      <c r="BH3804" s="54">
        <f t="shared" si="833"/>
        <v>0</v>
      </c>
      <c r="BI3804" s="54">
        <f t="shared" si="828"/>
        <v>0</v>
      </c>
      <c r="BJ3804" s="54">
        <f t="shared" si="841"/>
        <v>0</v>
      </c>
      <c r="BK3804" s="54">
        <f t="shared" si="829"/>
        <v>0</v>
      </c>
      <c r="BL3804" s="54">
        <f t="shared" si="834"/>
        <v>0</v>
      </c>
      <c r="BM3804" s="54">
        <f t="shared" si="835"/>
        <v>0</v>
      </c>
      <c r="BN3804" s="54" t="str">
        <f t="shared" si="836"/>
        <v>ne</v>
      </c>
      <c r="BO3804" s="54" t="str">
        <f t="shared" si="837"/>
        <v>ne</v>
      </c>
      <c r="BP3804" s="54" t="str">
        <f t="shared" si="837"/>
        <v>ne</v>
      </c>
      <c r="BQ3804" s="54" t="str">
        <f t="shared" si="838"/>
        <v>ne</v>
      </c>
      <c r="BR3804" s="54" t="str">
        <f t="shared" si="839"/>
        <v>ne</v>
      </c>
      <c r="BS3804" s="54" t="str">
        <f t="shared" si="830"/>
        <v>ne</v>
      </c>
    </row>
    <row r="3805" spans="2:71" x14ac:dyDescent="0.2">
      <c r="B3805" s="54" t="e">
        <f>VLOOKUP(E3805,'VPS1'!$J$10:$J$29,1,FALSE)</f>
        <v>#N/A</v>
      </c>
      <c r="C3805" s="131" t="str">
        <f t="shared" si="831"/>
        <v/>
      </c>
      <c r="D3805" s="132"/>
      <c r="E3805" s="132"/>
      <c r="F3805" s="55"/>
      <c r="G3805" s="132"/>
      <c r="H3805" s="132"/>
      <c r="I3805" s="132"/>
      <c r="J3805" s="132"/>
      <c r="K3805" s="132"/>
      <c r="L3805" s="133"/>
      <c r="M3805" s="134"/>
      <c r="N3805" s="132"/>
      <c r="O3805" s="132"/>
      <c r="P3805" s="134" t="str">
        <f t="shared" si="832"/>
        <v>nepildyti</v>
      </c>
      <c r="Q3805" s="135" t="str">
        <f t="shared" si="83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40"/>
        <v>0</v>
      </c>
      <c r="BH3805" s="54">
        <f t="shared" si="833"/>
        <v>0</v>
      </c>
      <c r="BI3805" s="54">
        <f t="shared" si="828"/>
        <v>0</v>
      </c>
      <c r="BJ3805" s="54">
        <f t="shared" si="841"/>
        <v>0</v>
      </c>
      <c r="BK3805" s="54">
        <f t="shared" si="829"/>
        <v>0</v>
      </c>
      <c r="BL3805" s="54">
        <f t="shared" si="834"/>
        <v>0</v>
      </c>
      <c r="BM3805" s="54">
        <f t="shared" si="835"/>
        <v>0</v>
      </c>
      <c r="BN3805" s="54" t="str">
        <f t="shared" si="836"/>
        <v>ne</v>
      </c>
      <c r="BO3805" s="54" t="str">
        <f t="shared" si="837"/>
        <v>ne</v>
      </c>
      <c r="BP3805" s="54" t="str">
        <f t="shared" si="837"/>
        <v>ne</v>
      </c>
      <c r="BQ3805" s="54" t="str">
        <f t="shared" si="838"/>
        <v>ne</v>
      </c>
      <c r="BR3805" s="54" t="str">
        <f t="shared" si="839"/>
        <v>ne</v>
      </c>
      <c r="BS3805" s="54" t="str">
        <f t="shared" si="830"/>
        <v>ne</v>
      </c>
    </row>
    <row r="3806" spans="2:71" x14ac:dyDescent="0.2">
      <c r="B3806" s="54" t="e">
        <f>VLOOKUP(E3806,'VPS1'!$J$10:$J$29,1,FALSE)</f>
        <v>#N/A</v>
      </c>
      <c r="C3806" s="131" t="str">
        <f t="shared" si="831"/>
        <v/>
      </c>
      <c r="D3806" s="132"/>
      <c r="E3806" s="132"/>
      <c r="F3806" s="55"/>
      <c r="G3806" s="132"/>
      <c r="H3806" s="132"/>
      <c r="I3806" s="132"/>
      <c r="J3806" s="132"/>
      <c r="K3806" s="132"/>
      <c r="L3806" s="133"/>
      <c r="M3806" s="134"/>
      <c r="N3806" s="132"/>
      <c r="O3806" s="132"/>
      <c r="P3806" s="134" t="str">
        <f t="shared" si="832"/>
        <v>nepildyti</v>
      </c>
      <c r="Q3806" s="135" t="str">
        <f t="shared" si="83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40"/>
        <v>0</v>
      </c>
      <c r="BH3806" s="54">
        <f t="shared" si="833"/>
        <v>0</v>
      </c>
      <c r="BI3806" s="54">
        <f t="shared" si="828"/>
        <v>0</v>
      </c>
      <c r="BJ3806" s="54">
        <f t="shared" si="841"/>
        <v>0</v>
      </c>
      <c r="BK3806" s="54">
        <f t="shared" si="829"/>
        <v>0</v>
      </c>
      <c r="BL3806" s="54">
        <f t="shared" si="834"/>
        <v>0</v>
      </c>
      <c r="BM3806" s="54">
        <f t="shared" si="835"/>
        <v>0</v>
      </c>
      <c r="BN3806" s="54" t="str">
        <f t="shared" si="836"/>
        <v>ne</v>
      </c>
      <c r="BO3806" s="54" t="str">
        <f t="shared" si="837"/>
        <v>ne</v>
      </c>
      <c r="BP3806" s="54" t="str">
        <f t="shared" si="837"/>
        <v>ne</v>
      </c>
      <c r="BQ3806" s="54" t="str">
        <f t="shared" si="838"/>
        <v>ne</v>
      </c>
      <c r="BR3806" s="54" t="str">
        <f t="shared" si="839"/>
        <v>ne</v>
      </c>
      <c r="BS3806" s="54" t="str">
        <f t="shared" si="830"/>
        <v>ne</v>
      </c>
    </row>
    <row r="3807" spans="2:71" x14ac:dyDescent="0.2">
      <c r="B3807" s="54" t="e">
        <f>VLOOKUP(E3807,'VPS1'!$J$10:$J$29,1,FALSE)</f>
        <v>#N/A</v>
      </c>
      <c r="C3807" s="131" t="str">
        <f t="shared" si="831"/>
        <v/>
      </c>
      <c r="D3807" s="132"/>
      <c r="E3807" s="132"/>
      <c r="F3807" s="55"/>
      <c r="G3807" s="132"/>
      <c r="H3807" s="132"/>
      <c r="I3807" s="132"/>
      <c r="J3807" s="132"/>
      <c r="K3807" s="132"/>
      <c r="L3807" s="133"/>
      <c r="M3807" s="134"/>
      <c r="N3807" s="132"/>
      <c r="O3807" s="132"/>
      <c r="P3807" s="134" t="str">
        <f t="shared" si="832"/>
        <v>nepildyti</v>
      </c>
      <c r="Q3807" s="135" t="str">
        <f t="shared" si="83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40"/>
        <v>0</v>
      </c>
      <c r="BH3807" s="54">
        <f t="shared" si="833"/>
        <v>0</v>
      </c>
      <c r="BI3807" s="54">
        <f t="shared" si="828"/>
        <v>0</v>
      </c>
      <c r="BJ3807" s="54">
        <f t="shared" si="841"/>
        <v>0</v>
      </c>
      <c r="BK3807" s="54">
        <f t="shared" si="829"/>
        <v>0</v>
      </c>
      <c r="BL3807" s="54">
        <f t="shared" si="834"/>
        <v>0</v>
      </c>
      <c r="BM3807" s="54">
        <f t="shared" si="835"/>
        <v>0</v>
      </c>
      <c r="BN3807" s="54" t="str">
        <f t="shared" si="836"/>
        <v>ne</v>
      </c>
      <c r="BO3807" s="54" t="str">
        <f t="shared" si="837"/>
        <v>ne</v>
      </c>
      <c r="BP3807" s="54" t="str">
        <f t="shared" si="837"/>
        <v>ne</v>
      </c>
      <c r="BQ3807" s="54" t="str">
        <f t="shared" si="838"/>
        <v>ne</v>
      </c>
      <c r="BR3807" s="54" t="str">
        <f t="shared" si="839"/>
        <v>ne</v>
      </c>
      <c r="BS3807" s="54" t="str">
        <f t="shared" si="830"/>
        <v>ne</v>
      </c>
    </row>
    <row r="3808" spans="2:71" x14ac:dyDescent="0.2">
      <c r="B3808" s="54" t="e">
        <f>VLOOKUP(E3808,'VPS1'!$J$10:$J$29,1,FALSE)</f>
        <v>#N/A</v>
      </c>
      <c r="C3808" s="131" t="str">
        <f t="shared" si="831"/>
        <v/>
      </c>
      <c r="D3808" s="132"/>
      <c r="E3808" s="132"/>
      <c r="F3808" s="55"/>
      <c r="G3808" s="132"/>
      <c r="H3808" s="132"/>
      <c r="I3808" s="132"/>
      <c r="J3808" s="132"/>
      <c r="K3808" s="132"/>
      <c r="L3808" s="133"/>
      <c r="M3808" s="134"/>
      <c r="N3808" s="132"/>
      <c r="O3808" s="132"/>
      <c r="P3808" s="134" t="str">
        <f t="shared" si="832"/>
        <v>nepildyti</v>
      </c>
      <c r="Q3808" s="135" t="str">
        <f t="shared" si="83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40"/>
        <v>0</v>
      </c>
      <c r="BH3808" s="54">
        <f t="shared" si="833"/>
        <v>0</v>
      </c>
      <c r="BI3808" s="54">
        <f t="shared" si="828"/>
        <v>0</v>
      </c>
      <c r="BJ3808" s="54">
        <f t="shared" si="841"/>
        <v>0</v>
      </c>
      <c r="BK3808" s="54">
        <f t="shared" si="829"/>
        <v>0</v>
      </c>
      <c r="BL3808" s="54">
        <f t="shared" si="834"/>
        <v>0</v>
      </c>
      <c r="BM3808" s="54">
        <f t="shared" si="835"/>
        <v>0</v>
      </c>
      <c r="BN3808" s="54" t="str">
        <f t="shared" si="836"/>
        <v>ne</v>
      </c>
      <c r="BO3808" s="54" t="str">
        <f t="shared" si="837"/>
        <v>ne</v>
      </c>
      <c r="BP3808" s="54" t="str">
        <f t="shared" si="837"/>
        <v>ne</v>
      </c>
      <c r="BQ3808" s="54" t="str">
        <f t="shared" si="838"/>
        <v>ne</v>
      </c>
      <c r="BR3808" s="54" t="str">
        <f t="shared" si="839"/>
        <v>ne</v>
      </c>
      <c r="BS3808" s="54" t="str">
        <f t="shared" si="830"/>
        <v>ne</v>
      </c>
    </row>
    <row r="3809" spans="2:71" x14ac:dyDescent="0.2">
      <c r="B3809" s="54" t="e">
        <f>VLOOKUP(E3809,'VPS1'!$J$10:$J$29,1,FALSE)</f>
        <v>#N/A</v>
      </c>
      <c r="C3809" s="131" t="str">
        <f t="shared" si="831"/>
        <v/>
      </c>
      <c r="D3809" s="132"/>
      <c r="E3809" s="132"/>
      <c r="F3809" s="55"/>
      <c r="G3809" s="132"/>
      <c r="H3809" s="132"/>
      <c r="I3809" s="132"/>
      <c r="J3809" s="132"/>
      <c r="K3809" s="132"/>
      <c r="L3809" s="133"/>
      <c r="M3809" s="134"/>
      <c r="N3809" s="132"/>
      <c r="O3809" s="132"/>
      <c r="P3809" s="134" t="str">
        <f t="shared" si="832"/>
        <v>nepildyti</v>
      </c>
      <c r="Q3809" s="135" t="str">
        <f t="shared" si="83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40"/>
        <v>0</v>
      </c>
      <c r="BH3809" s="54">
        <f t="shared" si="833"/>
        <v>0</v>
      </c>
      <c r="BI3809" s="54">
        <f t="shared" si="828"/>
        <v>0</v>
      </c>
      <c r="BJ3809" s="54">
        <f t="shared" si="841"/>
        <v>0</v>
      </c>
      <c r="BK3809" s="54">
        <f t="shared" si="829"/>
        <v>0</v>
      </c>
      <c r="BL3809" s="54">
        <f t="shared" si="834"/>
        <v>0</v>
      </c>
      <c r="BM3809" s="54">
        <f t="shared" si="835"/>
        <v>0</v>
      </c>
      <c r="BN3809" s="54" t="str">
        <f t="shared" si="836"/>
        <v>ne</v>
      </c>
      <c r="BO3809" s="54" t="str">
        <f t="shared" si="837"/>
        <v>ne</v>
      </c>
      <c r="BP3809" s="54" t="str">
        <f t="shared" si="837"/>
        <v>ne</v>
      </c>
      <c r="BQ3809" s="54" t="str">
        <f t="shared" si="838"/>
        <v>ne</v>
      </c>
      <c r="BR3809" s="54" t="str">
        <f t="shared" si="839"/>
        <v>ne</v>
      </c>
      <c r="BS3809" s="54" t="str">
        <f t="shared" si="830"/>
        <v>ne</v>
      </c>
    </row>
    <row r="3810" spans="2:71" x14ac:dyDescent="0.2">
      <c r="B3810" s="54" t="e">
        <f>VLOOKUP(E3810,'VPS1'!$J$10:$J$29,1,FALSE)</f>
        <v>#N/A</v>
      </c>
      <c r="C3810" s="131" t="str">
        <f t="shared" si="831"/>
        <v/>
      </c>
      <c r="D3810" s="132"/>
      <c r="E3810" s="132"/>
      <c r="F3810" s="55"/>
      <c r="G3810" s="132"/>
      <c r="H3810" s="132"/>
      <c r="I3810" s="132"/>
      <c r="J3810" s="132"/>
      <c r="K3810" s="132"/>
      <c r="L3810" s="133"/>
      <c r="M3810" s="134"/>
      <c r="N3810" s="132"/>
      <c r="O3810" s="132"/>
      <c r="P3810" s="134" t="str">
        <f t="shared" si="832"/>
        <v>nepildyti</v>
      </c>
      <c r="Q3810" s="135" t="str">
        <f t="shared" si="83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40"/>
        <v>0</v>
      </c>
      <c r="BH3810" s="54">
        <f t="shared" si="833"/>
        <v>0</v>
      </c>
      <c r="BI3810" s="54">
        <f t="shared" si="828"/>
        <v>0</v>
      </c>
      <c r="BJ3810" s="54">
        <f t="shared" si="841"/>
        <v>0</v>
      </c>
      <c r="BK3810" s="54">
        <f t="shared" si="829"/>
        <v>0</v>
      </c>
      <c r="BL3810" s="54">
        <f t="shared" si="834"/>
        <v>0</v>
      </c>
      <c r="BM3810" s="54">
        <f t="shared" si="835"/>
        <v>0</v>
      </c>
      <c r="BN3810" s="54" t="str">
        <f t="shared" si="836"/>
        <v>ne</v>
      </c>
      <c r="BO3810" s="54" t="str">
        <f t="shared" si="837"/>
        <v>ne</v>
      </c>
      <c r="BP3810" s="54" t="str">
        <f t="shared" si="837"/>
        <v>ne</v>
      </c>
      <c r="BQ3810" s="54" t="str">
        <f t="shared" si="838"/>
        <v>ne</v>
      </c>
      <c r="BR3810" s="54" t="str">
        <f t="shared" si="839"/>
        <v>ne</v>
      </c>
      <c r="BS3810" s="54" t="str">
        <f t="shared" si="830"/>
        <v>ne</v>
      </c>
    </row>
    <row r="3811" spans="2:71" x14ac:dyDescent="0.2">
      <c r="B3811" s="54" t="e">
        <f>VLOOKUP(E3811,'VPS1'!$J$10:$J$29,1,FALSE)</f>
        <v>#N/A</v>
      </c>
      <c r="C3811" s="131" t="str">
        <f t="shared" si="831"/>
        <v/>
      </c>
      <c r="D3811" s="132"/>
      <c r="E3811" s="132"/>
      <c r="F3811" s="55"/>
      <c r="G3811" s="132"/>
      <c r="H3811" s="132"/>
      <c r="I3811" s="132"/>
      <c r="J3811" s="132"/>
      <c r="K3811" s="132"/>
      <c r="L3811" s="133"/>
      <c r="M3811" s="134"/>
      <c r="N3811" s="132"/>
      <c r="O3811" s="132"/>
      <c r="P3811" s="134" t="str">
        <f t="shared" si="832"/>
        <v>nepildyti</v>
      </c>
      <c r="Q3811" s="135" t="str">
        <f t="shared" si="83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40"/>
        <v>0</v>
      </c>
      <c r="BH3811" s="54">
        <f t="shared" si="833"/>
        <v>0</v>
      </c>
      <c r="BI3811" s="54">
        <f t="shared" si="828"/>
        <v>0</v>
      </c>
      <c r="BJ3811" s="54">
        <f t="shared" si="841"/>
        <v>0</v>
      </c>
      <c r="BK3811" s="54">
        <f t="shared" si="829"/>
        <v>0</v>
      </c>
      <c r="BL3811" s="54">
        <f t="shared" si="834"/>
        <v>0</v>
      </c>
      <c r="BM3811" s="54">
        <f t="shared" si="835"/>
        <v>0</v>
      </c>
      <c r="BN3811" s="54" t="str">
        <f t="shared" si="836"/>
        <v>ne</v>
      </c>
      <c r="BO3811" s="54" t="str">
        <f t="shared" si="837"/>
        <v>ne</v>
      </c>
      <c r="BP3811" s="54" t="str">
        <f t="shared" si="837"/>
        <v>ne</v>
      </c>
      <c r="BQ3811" s="54" t="str">
        <f t="shared" si="838"/>
        <v>ne</v>
      </c>
      <c r="BR3811" s="54" t="str">
        <f t="shared" si="839"/>
        <v>ne</v>
      </c>
      <c r="BS3811" s="54" t="str">
        <f t="shared" si="830"/>
        <v>ne</v>
      </c>
    </row>
    <row r="3812" spans="2:71" x14ac:dyDescent="0.2">
      <c r="B3812" s="54" t="e">
        <f>VLOOKUP(E3812,'VPS1'!$J$10:$J$29,1,FALSE)</f>
        <v>#N/A</v>
      </c>
      <c r="C3812" s="131" t="str">
        <f t="shared" si="831"/>
        <v/>
      </c>
      <c r="D3812" s="132"/>
      <c r="E3812" s="132"/>
      <c r="F3812" s="55"/>
      <c r="G3812" s="132"/>
      <c r="H3812" s="132"/>
      <c r="I3812" s="132"/>
      <c r="J3812" s="132"/>
      <c r="K3812" s="132"/>
      <c r="L3812" s="133"/>
      <c r="M3812" s="134"/>
      <c r="N3812" s="132"/>
      <c r="O3812" s="132"/>
      <c r="P3812" s="134" t="str">
        <f t="shared" si="832"/>
        <v>nepildyti</v>
      </c>
      <c r="Q3812" s="135" t="str">
        <f t="shared" si="83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40"/>
        <v>0</v>
      </c>
      <c r="BH3812" s="54">
        <f t="shared" si="833"/>
        <v>0</v>
      </c>
      <c r="BI3812" s="54">
        <f t="shared" si="828"/>
        <v>0</v>
      </c>
      <c r="BJ3812" s="54">
        <f t="shared" si="841"/>
        <v>0</v>
      </c>
      <c r="BK3812" s="54">
        <f t="shared" si="829"/>
        <v>0</v>
      </c>
      <c r="BL3812" s="54">
        <f t="shared" si="834"/>
        <v>0</v>
      </c>
      <c r="BM3812" s="54">
        <f t="shared" si="835"/>
        <v>0</v>
      </c>
      <c r="BN3812" s="54" t="str">
        <f t="shared" si="836"/>
        <v>ne</v>
      </c>
      <c r="BO3812" s="54" t="str">
        <f t="shared" si="837"/>
        <v>ne</v>
      </c>
      <c r="BP3812" s="54" t="str">
        <f t="shared" si="837"/>
        <v>ne</v>
      </c>
      <c r="BQ3812" s="54" t="str">
        <f t="shared" si="838"/>
        <v>ne</v>
      </c>
      <c r="BR3812" s="54" t="str">
        <f t="shared" si="839"/>
        <v>ne</v>
      </c>
      <c r="BS3812" s="54" t="str">
        <f t="shared" si="830"/>
        <v>ne</v>
      </c>
    </row>
    <row r="3813" spans="2:71" x14ac:dyDescent="0.2">
      <c r="B3813" s="54" t="e">
        <f>VLOOKUP(E3813,'VPS1'!$J$10:$J$29,1,FALSE)</f>
        <v>#N/A</v>
      </c>
      <c r="C3813" s="131" t="str">
        <f t="shared" si="831"/>
        <v/>
      </c>
      <c r="D3813" s="132"/>
      <c r="E3813" s="132"/>
      <c r="F3813" s="55"/>
      <c r="G3813" s="132"/>
      <c r="H3813" s="132"/>
      <c r="I3813" s="132"/>
      <c r="J3813" s="132"/>
      <c r="K3813" s="132"/>
      <c r="L3813" s="133"/>
      <c r="M3813" s="134"/>
      <c r="N3813" s="132"/>
      <c r="O3813" s="132"/>
      <c r="P3813" s="134" t="str">
        <f t="shared" si="832"/>
        <v>nepildyti</v>
      </c>
      <c r="Q3813" s="135" t="str">
        <f t="shared" si="83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40"/>
        <v>0</v>
      </c>
      <c r="BH3813" s="54">
        <f t="shared" si="833"/>
        <v>0</v>
      </c>
      <c r="BI3813" s="54">
        <f t="shared" si="828"/>
        <v>0</v>
      </c>
      <c r="BJ3813" s="54">
        <f t="shared" si="841"/>
        <v>0</v>
      </c>
      <c r="BK3813" s="54">
        <f t="shared" si="829"/>
        <v>0</v>
      </c>
      <c r="BL3813" s="54">
        <f t="shared" si="834"/>
        <v>0</v>
      </c>
      <c r="BM3813" s="54">
        <f t="shared" si="835"/>
        <v>0</v>
      </c>
      <c r="BN3813" s="54" t="str">
        <f t="shared" si="836"/>
        <v>ne</v>
      </c>
      <c r="BO3813" s="54" t="str">
        <f t="shared" si="837"/>
        <v>ne</v>
      </c>
      <c r="BP3813" s="54" t="str">
        <f t="shared" si="837"/>
        <v>ne</v>
      </c>
      <c r="BQ3813" s="54" t="str">
        <f t="shared" si="838"/>
        <v>ne</v>
      </c>
      <c r="BR3813" s="54" t="str">
        <f t="shared" si="839"/>
        <v>ne</v>
      </c>
      <c r="BS3813" s="54" t="str">
        <f t="shared" si="830"/>
        <v>ne</v>
      </c>
    </row>
    <row r="3814" spans="2:71" x14ac:dyDescent="0.2">
      <c r="B3814" s="54" t="e">
        <f>VLOOKUP(E3814,'VPS1'!$J$10:$J$29,1,FALSE)</f>
        <v>#N/A</v>
      </c>
      <c r="C3814" s="131" t="str">
        <f t="shared" si="831"/>
        <v/>
      </c>
      <c r="D3814" s="132"/>
      <c r="E3814" s="132"/>
      <c r="F3814" s="55"/>
      <c r="G3814" s="132"/>
      <c r="H3814" s="132"/>
      <c r="I3814" s="132"/>
      <c r="J3814" s="132"/>
      <c r="K3814" s="132"/>
      <c r="L3814" s="133"/>
      <c r="M3814" s="134"/>
      <c r="N3814" s="132"/>
      <c r="O3814" s="132"/>
      <c r="P3814" s="134" t="str">
        <f t="shared" si="832"/>
        <v>nepildyti</v>
      </c>
      <c r="Q3814" s="135" t="str">
        <f t="shared" si="83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40"/>
        <v>0</v>
      </c>
      <c r="BH3814" s="54">
        <f t="shared" si="833"/>
        <v>0</v>
      </c>
      <c r="BI3814" s="54">
        <f t="shared" si="828"/>
        <v>0</v>
      </c>
      <c r="BJ3814" s="54">
        <f t="shared" si="841"/>
        <v>0</v>
      </c>
      <c r="BK3814" s="54">
        <f t="shared" si="829"/>
        <v>0</v>
      </c>
      <c r="BL3814" s="54">
        <f t="shared" si="834"/>
        <v>0</v>
      </c>
      <c r="BM3814" s="54">
        <f t="shared" si="835"/>
        <v>0</v>
      </c>
      <c r="BN3814" s="54" t="str">
        <f t="shared" si="836"/>
        <v>ne</v>
      </c>
      <c r="BO3814" s="54" t="str">
        <f t="shared" si="837"/>
        <v>ne</v>
      </c>
      <c r="BP3814" s="54" t="str">
        <f t="shared" si="837"/>
        <v>ne</v>
      </c>
      <c r="BQ3814" s="54" t="str">
        <f t="shared" si="838"/>
        <v>ne</v>
      </c>
      <c r="BR3814" s="54" t="str">
        <f t="shared" si="839"/>
        <v>ne</v>
      </c>
      <c r="BS3814" s="54" t="str">
        <f t="shared" si="830"/>
        <v>ne</v>
      </c>
    </row>
    <row r="3815" spans="2:71" x14ac:dyDescent="0.2">
      <c r="B3815" s="54" t="e">
        <f>VLOOKUP(E3815,'VPS1'!$J$10:$J$29,1,FALSE)</f>
        <v>#N/A</v>
      </c>
      <c r="C3815" s="131" t="str">
        <f t="shared" si="831"/>
        <v/>
      </c>
      <c r="D3815" s="132"/>
      <c r="E3815" s="132"/>
      <c r="F3815" s="55"/>
      <c r="G3815" s="132"/>
      <c r="H3815" s="132"/>
      <c r="I3815" s="132"/>
      <c r="J3815" s="132"/>
      <c r="K3815" s="132"/>
      <c r="L3815" s="133"/>
      <c r="M3815" s="134"/>
      <c r="N3815" s="132"/>
      <c r="O3815" s="132"/>
      <c r="P3815" s="134" t="str">
        <f t="shared" si="832"/>
        <v>nepildyti</v>
      </c>
      <c r="Q3815" s="135" t="str">
        <f t="shared" si="83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40"/>
        <v>0</v>
      </c>
      <c r="BH3815" s="54">
        <f t="shared" si="833"/>
        <v>0</v>
      </c>
      <c r="BI3815" s="54">
        <f t="shared" si="828"/>
        <v>0</v>
      </c>
      <c r="BJ3815" s="54">
        <f t="shared" si="841"/>
        <v>0</v>
      </c>
      <c r="BK3815" s="54">
        <f t="shared" si="829"/>
        <v>0</v>
      </c>
      <c r="BL3815" s="54">
        <f t="shared" si="834"/>
        <v>0</v>
      </c>
      <c r="BM3815" s="54">
        <f t="shared" si="835"/>
        <v>0</v>
      </c>
      <c r="BN3815" s="54" t="str">
        <f t="shared" si="836"/>
        <v>ne</v>
      </c>
      <c r="BO3815" s="54" t="str">
        <f t="shared" si="837"/>
        <v>ne</v>
      </c>
      <c r="BP3815" s="54" t="str">
        <f t="shared" si="837"/>
        <v>ne</v>
      </c>
      <c r="BQ3815" s="54" t="str">
        <f t="shared" si="838"/>
        <v>ne</v>
      </c>
      <c r="BR3815" s="54" t="str">
        <f t="shared" si="839"/>
        <v>ne</v>
      </c>
      <c r="BS3815" s="54" t="str">
        <f t="shared" si="830"/>
        <v>ne</v>
      </c>
    </row>
    <row r="3816" spans="2:71" x14ac:dyDescent="0.2">
      <c r="B3816" s="54" t="e">
        <f>VLOOKUP(E3816,'VPS1'!$J$10:$J$29,1,FALSE)</f>
        <v>#N/A</v>
      </c>
      <c r="C3816" s="131" t="str">
        <f t="shared" si="831"/>
        <v/>
      </c>
      <c r="D3816" s="132"/>
      <c r="E3816" s="132"/>
      <c r="F3816" s="55"/>
      <c r="G3816" s="132"/>
      <c r="H3816" s="132"/>
      <c r="I3816" s="132"/>
      <c r="J3816" s="132"/>
      <c r="K3816" s="132"/>
      <c r="L3816" s="133"/>
      <c r="M3816" s="134"/>
      <c r="N3816" s="132"/>
      <c r="O3816" s="132"/>
      <c r="P3816" s="134" t="str">
        <f t="shared" si="832"/>
        <v>nepildyti</v>
      </c>
      <c r="Q3816" s="135" t="str">
        <f t="shared" si="83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40"/>
        <v>0</v>
      </c>
      <c r="BH3816" s="54">
        <f t="shared" si="833"/>
        <v>0</v>
      </c>
      <c r="BI3816" s="54">
        <f t="shared" si="828"/>
        <v>0</v>
      </c>
      <c r="BJ3816" s="54">
        <f t="shared" si="841"/>
        <v>0</v>
      </c>
      <c r="BK3816" s="54">
        <f t="shared" si="829"/>
        <v>0</v>
      </c>
      <c r="BL3816" s="54">
        <f t="shared" si="834"/>
        <v>0</v>
      </c>
      <c r="BM3816" s="54">
        <f t="shared" si="835"/>
        <v>0</v>
      </c>
      <c r="BN3816" s="54" t="str">
        <f t="shared" si="836"/>
        <v>ne</v>
      </c>
      <c r="BO3816" s="54" t="str">
        <f t="shared" si="837"/>
        <v>ne</v>
      </c>
      <c r="BP3816" s="54" t="str">
        <f t="shared" si="837"/>
        <v>ne</v>
      </c>
      <c r="BQ3816" s="54" t="str">
        <f t="shared" si="838"/>
        <v>ne</v>
      </c>
      <c r="BR3816" s="54" t="str">
        <f t="shared" si="839"/>
        <v>ne</v>
      </c>
      <c r="BS3816" s="54" t="str">
        <f t="shared" si="830"/>
        <v>ne</v>
      </c>
    </row>
    <row r="3817" spans="2:71" x14ac:dyDescent="0.2">
      <c r="B3817" s="54" t="e">
        <f>VLOOKUP(E3817,'VPS1'!$J$10:$J$29,1,FALSE)</f>
        <v>#N/A</v>
      </c>
      <c r="C3817" s="131" t="str">
        <f t="shared" si="831"/>
        <v/>
      </c>
      <c r="D3817" s="132"/>
      <c r="E3817" s="132"/>
      <c r="F3817" s="55"/>
      <c r="G3817" s="132"/>
      <c r="H3817" s="132"/>
      <c r="I3817" s="132"/>
      <c r="J3817" s="132"/>
      <c r="K3817" s="132"/>
      <c r="L3817" s="133"/>
      <c r="M3817" s="134"/>
      <c r="N3817" s="132"/>
      <c r="O3817" s="132"/>
      <c r="P3817" s="134" t="str">
        <f t="shared" si="832"/>
        <v>nepildyti</v>
      </c>
      <c r="Q3817" s="135" t="str">
        <f t="shared" si="83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40"/>
        <v>0</v>
      </c>
      <c r="BH3817" s="54">
        <f t="shared" si="833"/>
        <v>0</v>
      </c>
      <c r="BI3817" s="54">
        <f t="shared" si="828"/>
        <v>0</v>
      </c>
      <c r="BJ3817" s="54">
        <f t="shared" si="841"/>
        <v>0</v>
      </c>
      <c r="BK3817" s="54">
        <f t="shared" si="829"/>
        <v>0</v>
      </c>
      <c r="BL3817" s="54">
        <f t="shared" si="834"/>
        <v>0</v>
      </c>
      <c r="BM3817" s="54">
        <f t="shared" si="835"/>
        <v>0</v>
      </c>
      <c r="BN3817" s="54" t="str">
        <f t="shared" si="836"/>
        <v>ne</v>
      </c>
      <c r="BO3817" s="54" t="str">
        <f t="shared" si="837"/>
        <v>ne</v>
      </c>
      <c r="BP3817" s="54" t="str">
        <f t="shared" si="837"/>
        <v>ne</v>
      </c>
      <c r="BQ3817" s="54" t="str">
        <f t="shared" si="838"/>
        <v>ne</v>
      </c>
      <c r="BR3817" s="54" t="str">
        <f t="shared" si="839"/>
        <v>ne</v>
      </c>
      <c r="BS3817" s="54" t="str">
        <f t="shared" si="830"/>
        <v>ne</v>
      </c>
    </row>
    <row r="3818" spans="2:71" x14ac:dyDescent="0.2">
      <c r="B3818" s="54" t="e">
        <f>VLOOKUP(E3818,'VPS1'!$J$10:$J$29,1,FALSE)</f>
        <v>#N/A</v>
      </c>
      <c r="C3818" s="131" t="str">
        <f t="shared" si="831"/>
        <v/>
      </c>
      <c r="D3818" s="132"/>
      <c r="E3818" s="132"/>
      <c r="F3818" s="55"/>
      <c r="G3818" s="132"/>
      <c r="H3818" s="132"/>
      <c r="I3818" s="132"/>
      <c r="J3818" s="132"/>
      <c r="K3818" s="132"/>
      <c r="L3818" s="133"/>
      <c r="M3818" s="134"/>
      <c r="N3818" s="132"/>
      <c r="O3818" s="132"/>
      <c r="P3818" s="134" t="str">
        <f t="shared" si="832"/>
        <v>nepildyti</v>
      </c>
      <c r="Q3818" s="135" t="str">
        <f t="shared" si="83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40"/>
        <v>0</v>
      </c>
      <c r="BH3818" s="54">
        <f t="shared" si="833"/>
        <v>0</v>
      </c>
      <c r="BI3818" s="54">
        <f t="shared" si="828"/>
        <v>0</v>
      </c>
      <c r="BJ3818" s="54">
        <f t="shared" si="841"/>
        <v>0</v>
      </c>
      <c r="BK3818" s="54">
        <f t="shared" si="829"/>
        <v>0</v>
      </c>
      <c r="BL3818" s="54">
        <f t="shared" si="834"/>
        <v>0</v>
      </c>
      <c r="BM3818" s="54">
        <f t="shared" si="835"/>
        <v>0</v>
      </c>
      <c r="BN3818" s="54" t="str">
        <f t="shared" si="836"/>
        <v>ne</v>
      </c>
      <c r="BO3818" s="54" t="str">
        <f t="shared" si="837"/>
        <v>ne</v>
      </c>
      <c r="BP3818" s="54" t="str">
        <f t="shared" si="837"/>
        <v>ne</v>
      </c>
      <c r="BQ3818" s="54" t="str">
        <f t="shared" si="838"/>
        <v>ne</v>
      </c>
      <c r="BR3818" s="54" t="str">
        <f t="shared" si="839"/>
        <v>ne</v>
      </c>
      <c r="BS3818" s="54" t="str">
        <f t="shared" si="830"/>
        <v>ne</v>
      </c>
    </row>
    <row r="3819" spans="2:71" x14ac:dyDescent="0.2">
      <c r="B3819" s="54" t="e">
        <f>VLOOKUP(E3819,'VPS1'!$J$10:$J$29,1,FALSE)</f>
        <v>#N/A</v>
      </c>
      <c r="C3819" s="131" t="str">
        <f t="shared" si="831"/>
        <v/>
      </c>
      <c r="D3819" s="132"/>
      <c r="E3819" s="132"/>
      <c r="F3819" s="55"/>
      <c r="G3819" s="132"/>
      <c r="H3819" s="132"/>
      <c r="I3819" s="132"/>
      <c r="J3819" s="132"/>
      <c r="K3819" s="132"/>
      <c r="L3819" s="133"/>
      <c r="M3819" s="134"/>
      <c r="N3819" s="132"/>
      <c r="O3819" s="132"/>
      <c r="P3819" s="134" t="str">
        <f t="shared" si="832"/>
        <v>nepildyti</v>
      </c>
      <c r="Q3819" s="135" t="str">
        <f t="shared" si="83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40"/>
        <v>0</v>
      </c>
      <c r="BH3819" s="54">
        <f t="shared" si="833"/>
        <v>0</v>
      </c>
      <c r="BI3819" s="54">
        <f t="shared" si="828"/>
        <v>0</v>
      </c>
      <c r="BJ3819" s="54">
        <f t="shared" si="841"/>
        <v>0</v>
      </c>
      <c r="BK3819" s="54">
        <f t="shared" si="829"/>
        <v>0</v>
      </c>
      <c r="BL3819" s="54">
        <f t="shared" si="834"/>
        <v>0</v>
      </c>
      <c r="BM3819" s="54">
        <f t="shared" si="835"/>
        <v>0</v>
      </c>
      <c r="BN3819" s="54" t="str">
        <f t="shared" si="836"/>
        <v>ne</v>
      </c>
      <c r="BO3819" s="54" t="str">
        <f t="shared" si="837"/>
        <v>ne</v>
      </c>
      <c r="BP3819" s="54" t="str">
        <f t="shared" si="837"/>
        <v>ne</v>
      </c>
      <c r="BQ3819" s="54" t="str">
        <f t="shared" si="838"/>
        <v>ne</v>
      </c>
      <c r="BR3819" s="54" t="str">
        <f t="shared" si="839"/>
        <v>ne</v>
      </c>
      <c r="BS3819" s="54" t="str">
        <f t="shared" si="830"/>
        <v>ne</v>
      </c>
    </row>
    <row r="3820" spans="2:71" x14ac:dyDescent="0.2">
      <c r="B3820" s="54" t="e">
        <f>VLOOKUP(E3820,'VPS1'!$J$10:$J$29,1,FALSE)</f>
        <v>#N/A</v>
      </c>
      <c r="C3820" s="131" t="str">
        <f t="shared" si="831"/>
        <v/>
      </c>
      <c r="D3820" s="132"/>
      <c r="E3820" s="132"/>
      <c r="F3820" s="55"/>
      <c r="G3820" s="132"/>
      <c r="H3820" s="132"/>
      <c r="I3820" s="132"/>
      <c r="J3820" s="132"/>
      <c r="K3820" s="132"/>
      <c r="L3820" s="133"/>
      <c r="M3820" s="134"/>
      <c r="N3820" s="132"/>
      <c r="O3820" s="132"/>
      <c r="P3820" s="134" t="str">
        <f t="shared" si="832"/>
        <v>nepildyti</v>
      </c>
      <c r="Q3820" s="135" t="str">
        <f t="shared" si="83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40"/>
        <v>0</v>
      </c>
      <c r="BH3820" s="54">
        <f t="shared" si="833"/>
        <v>0</v>
      </c>
      <c r="BI3820" s="54">
        <f t="shared" si="828"/>
        <v>0</v>
      </c>
      <c r="BJ3820" s="54">
        <f t="shared" si="841"/>
        <v>0</v>
      </c>
      <c r="BK3820" s="54">
        <f t="shared" si="829"/>
        <v>0</v>
      </c>
      <c r="BL3820" s="54">
        <f t="shared" si="834"/>
        <v>0</v>
      </c>
      <c r="BM3820" s="54">
        <f t="shared" si="835"/>
        <v>0</v>
      </c>
      <c r="BN3820" s="54" t="str">
        <f t="shared" si="836"/>
        <v>ne</v>
      </c>
      <c r="BO3820" s="54" t="str">
        <f t="shared" si="837"/>
        <v>ne</v>
      </c>
      <c r="BP3820" s="54" t="str">
        <f t="shared" si="837"/>
        <v>ne</v>
      </c>
      <c r="BQ3820" s="54" t="str">
        <f t="shared" si="838"/>
        <v>ne</v>
      </c>
      <c r="BR3820" s="54" t="str">
        <f t="shared" si="839"/>
        <v>ne</v>
      </c>
      <c r="BS3820" s="54" t="str">
        <f t="shared" si="830"/>
        <v>ne</v>
      </c>
    </row>
    <row r="3821" spans="2:71" x14ac:dyDescent="0.2">
      <c r="B3821" s="54" t="e">
        <f>VLOOKUP(E3821,'VPS1'!$J$10:$J$29,1,FALSE)</f>
        <v>#N/A</v>
      </c>
      <c r="C3821" s="131" t="str">
        <f t="shared" si="831"/>
        <v/>
      </c>
      <c r="D3821" s="132"/>
      <c r="E3821" s="132"/>
      <c r="F3821" s="55"/>
      <c r="G3821" s="132"/>
      <c r="H3821" s="132"/>
      <c r="I3821" s="132"/>
      <c r="J3821" s="132"/>
      <c r="K3821" s="132"/>
      <c r="L3821" s="133"/>
      <c r="M3821" s="134"/>
      <c r="N3821" s="132"/>
      <c r="O3821" s="132"/>
      <c r="P3821" s="134" t="str">
        <f t="shared" si="832"/>
        <v>nepildyti</v>
      </c>
      <c r="Q3821" s="135" t="str">
        <f t="shared" si="83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40"/>
        <v>0</v>
      </c>
      <c r="BH3821" s="54">
        <f t="shared" si="833"/>
        <v>0</v>
      </c>
      <c r="BI3821" s="54">
        <f t="shared" si="828"/>
        <v>0</v>
      </c>
      <c r="BJ3821" s="54">
        <f t="shared" si="841"/>
        <v>0</v>
      </c>
      <c r="BK3821" s="54">
        <f t="shared" si="829"/>
        <v>0</v>
      </c>
      <c r="BL3821" s="54">
        <f t="shared" si="834"/>
        <v>0</v>
      </c>
      <c r="BM3821" s="54">
        <f t="shared" si="835"/>
        <v>0</v>
      </c>
      <c r="BN3821" s="54" t="str">
        <f t="shared" si="836"/>
        <v>ne</v>
      </c>
      <c r="BO3821" s="54" t="str">
        <f t="shared" si="837"/>
        <v>ne</v>
      </c>
      <c r="BP3821" s="54" t="str">
        <f t="shared" si="837"/>
        <v>ne</v>
      </c>
      <c r="BQ3821" s="54" t="str">
        <f t="shared" si="838"/>
        <v>ne</v>
      </c>
      <c r="BR3821" s="54" t="str">
        <f t="shared" si="839"/>
        <v>ne</v>
      </c>
      <c r="BS3821" s="54" t="str">
        <f t="shared" si="830"/>
        <v>ne</v>
      </c>
    </row>
    <row r="3822" spans="2:71" x14ac:dyDescent="0.2">
      <c r="B3822" s="54" t="e">
        <f>VLOOKUP(E3822,'VPS1'!$J$10:$J$29,1,FALSE)</f>
        <v>#N/A</v>
      </c>
      <c r="C3822" s="131" t="str">
        <f t="shared" si="831"/>
        <v/>
      </c>
      <c r="D3822" s="132"/>
      <c r="E3822" s="132"/>
      <c r="F3822" s="55"/>
      <c r="G3822" s="132"/>
      <c r="H3822" s="132"/>
      <c r="I3822" s="132"/>
      <c r="J3822" s="132"/>
      <c r="K3822" s="132"/>
      <c r="L3822" s="133"/>
      <c r="M3822" s="134"/>
      <c r="N3822" s="132"/>
      <c r="O3822" s="132"/>
      <c r="P3822" s="134" t="str">
        <f t="shared" si="832"/>
        <v>nepildyti</v>
      </c>
      <c r="Q3822" s="135" t="str">
        <f t="shared" si="83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40"/>
        <v>0</v>
      </c>
      <c r="BH3822" s="54">
        <f t="shared" si="833"/>
        <v>0</v>
      </c>
      <c r="BI3822" s="54">
        <f t="shared" si="828"/>
        <v>0</v>
      </c>
      <c r="BJ3822" s="54">
        <f t="shared" si="841"/>
        <v>0</v>
      </c>
      <c r="BK3822" s="54">
        <f t="shared" si="829"/>
        <v>0</v>
      </c>
      <c r="BL3822" s="54">
        <f t="shared" si="834"/>
        <v>0</v>
      </c>
      <c r="BM3822" s="54">
        <f t="shared" si="835"/>
        <v>0</v>
      </c>
      <c r="BN3822" s="54" t="str">
        <f t="shared" si="836"/>
        <v>ne</v>
      </c>
      <c r="BO3822" s="54" t="str">
        <f t="shared" si="837"/>
        <v>ne</v>
      </c>
      <c r="BP3822" s="54" t="str">
        <f t="shared" si="837"/>
        <v>ne</v>
      </c>
      <c r="BQ3822" s="54" t="str">
        <f t="shared" si="838"/>
        <v>ne</v>
      </c>
      <c r="BR3822" s="54" t="str">
        <f t="shared" si="839"/>
        <v>ne</v>
      </c>
      <c r="BS3822" s="54" t="str">
        <f t="shared" si="830"/>
        <v>ne</v>
      </c>
    </row>
    <row r="3823" spans="2:71" x14ac:dyDescent="0.2">
      <c r="B3823" s="54" t="e">
        <f>VLOOKUP(E3823,'VPS1'!$J$10:$J$29,1,FALSE)</f>
        <v>#N/A</v>
      </c>
      <c r="C3823" s="131" t="str">
        <f t="shared" si="831"/>
        <v/>
      </c>
      <c r="D3823" s="132"/>
      <c r="E3823" s="132"/>
      <c r="F3823" s="55"/>
      <c r="G3823" s="132"/>
      <c r="H3823" s="132"/>
      <c r="I3823" s="132"/>
      <c r="J3823" s="132"/>
      <c r="K3823" s="132"/>
      <c r="L3823" s="133"/>
      <c r="M3823" s="134"/>
      <c r="N3823" s="132"/>
      <c r="O3823" s="132"/>
      <c r="P3823" s="134" t="str">
        <f t="shared" si="832"/>
        <v>nepildyti</v>
      </c>
      <c r="Q3823" s="135" t="str">
        <f t="shared" si="83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40"/>
        <v>0</v>
      </c>
      <c r="BH3823" s="54">
        <f t="shared" si="833"/>
        <v>0</v>
      </c>
      <c r="BI3823" s="54">
        <f t="shared" si="828"/>
        <v>0</v>
      </c>
      <c r="BJ3823" s="54">
        <f t="shared" si="841"/>
        <v>0</v>
      </c>
      <c r="BK3823" s="54">
        <f t="shared" si="829"/>
        <v>0</v>
      </c>
      <c r="BL3823" s="54">
        <f t="shared" si="834"/>
        <v>0</v>
      </c>
      <c r="BM3823" s="54">
        <f t="shared" si="835"/>
        <v>0</v>
      </c>
      <c r="BN3823" s="54" t="str">
        <f t="shared" si="836"/>
        <v>ne</v>
      </c>
      <c r="BO3823" s="54" t="str">
        <f t="shared" si="837"/>
        <v>ne</v>
      </c>
      <c r="BP3823" s="54" t="str">
        <f t="shared" si="837"/>
        <v>ne</v>
      </c>
      <c r="BQ3823" s="54" t="str">
        <f t="shared" si="838"/>
        <v>ne</v>
      </c>
      <c r="BR3823" s="54" t="str">
        <f t="shared" si="839"/>
        <v>ne</v>
      </c>
      <c r="BS3823" s="54" t="str">
        <f t="shared" si="830"/>
        <v>ne</v>
      </c>
    </row>
    <row r="3824" spans="2:71" x14ac:dyDescent="0.2">
      <c r="B3824" s="54" t="e">
        <f>VLOOKUP(E3824,'VPS1'!$J$10:$J$29,1,FALSE)</f>
        <v>#N/A</v>
      </c>
      <c r="C3824" s="131" t="str">
        <f t="shared" si="831"/>
        <v/>
      </c>
      <c r="D3824" s="132"/>
      <c r="E3824" s="132"/>
      <c r="F3824" s="55"/>
      <c r="G3824" s="132"/>
      <c r="H3824" s="132"/>
      <c r="I3824" s="132"/>
      <c r="J3824" s="132"/>
      <c r="K3824" s="132"/>
      <c r="L3824" s="133"/>
      <c r="M3824" s="134"/>
      <c r="N3824" s="132"/>
      <c r="O3824" s="132"/>
      <c r="P3824" s="134" t="str">
        <f t="shared" si="832"/>
        <v>nepildyti</v>
      </c>
      <c r="Q3824" s="135" t="str">
        <f t="shared" si="83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40"/>
        <v>0</v>
      </c>
      <c r="BH3824" s="54">
        <f t="shared" si="833"/>
        <v>0</v>
      </c>
      <c r="BI3824" s="54">
        <f t="shared" si="828"/>
        <v>0</v>
      </c>
      <c r="BJ3824" s="54">
        <f t="shared" si="841"/>
        <v>0</v>
      </c>
      <c r="BK3824" s="54">
        <f t="shared" si="829"/>
        <v>0</v>
      </c>
      <c r="BL3824" s="54">
        <f t="shared" si="834"/>
        <v>0</v>
      </c>
      <c r="BM3824" s="54">
        <f t="shared" si="835"/>
        <v>0</v>
      </c>
      <c r="BN3824" s="54" t="str">
        <f t="shared" si="836"/>
        <v>ne</v>
      </c>
      <c r="BO3824" s="54" t="str">
        <f t="shared" si="837"/>
        <v>ne</v>
      </c>
      <c r="BP3824" s="54" t="str">
        <f t="shared" si="837"/>
        <v>ne</v>
      </c>
      <c r="BQ3824" s="54" t="str">
        <f t="shared" si="838"/>
        <v>ne</v>
      </c>
      <c r="BR3824" s="54" t="str">
        <f t="shared" si="839"/>
        <v>ne</v>
      </c>
      <c r="BS3824" s="54" t="str">
        <f t="shared" si="830"/>
        <v>ne</v>
      </c>
    </row>
    <row r="3825" spans="2:71" x14ac:dyDescent="0.2">
      <c r="B3825" s="54" t="e">
        <f>VLOOKUP(E3825,'VPS1'!$J$10:$J$29,1,FALSE)</f>
        <v>#N/A</v>
      </c>
      <c r="C3825" s="131" t="str">
        <f t="shared" si="831"/>
        <v/>
      </c>
      <c r="D3825" s="132"/>
      <c r="E3825" s="132"/>
      <c r="F3825" s="55"/>
      <c r="G3825" s="132"/>
      <c r="H3825" s="132"/>
      <c r="I3825" s="132"/>
      <c r="J3825" s="132"/>
      <c r="K3825" s="132"/>
      <c r="L3825" s="133"/>
      <c r="M3825" s="134"/>
      <c r="N3825" s="132"/>
      <c r="O3825" s="132"/>
      <c r="P3825" s="134" t="str">
        <f t="shared" si="832"/>
        <v>nepildyti</v>
      </c>
      <c r="Q3825" s="135" t="str">
        <f t="shared" si="83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40"/>
        <v>0</v>
      </c>
      <c r="BH3825" s="54">
        <f t="shared" si="833"/>
        <v>0</v>
      </c>
      <c r="BI3825" s="54">
        <f t="shared" si="828"/>
        <v>0</v>
      </c>
      <c r="BJ3825" s="54">
        <f t="shared" si="841"/>
        <v>0</v>
      </c>
      <c r="BK3825" s="54">
        <f t="shared" si="829"/>
        <v>0</v>
      </c>
      <c r="BL3825" s="54">
        <f t="shared" si="834"/>
        <v>0</v>
      </c>
      <c r="BM3825" s="54">
        <f t="shared" si="835"/>
        <v>0</v>
      </c>
      <c r="BN3825" s="54" t="str">
        <f t="shared" si="836"/>
        <v>ne</v>
      </c>
      <c r="BO3825" s="54" t="str">
        <f t="shared" si="837"/>
        <v>ne</v>
      </c>
      <c r="BP3825" s="54" t="str">
        <f t="shared" si="837"/>
        <v>ne</v>
      </c>
      <c r="BQ3825" s="54" t="str">
        <f t="shared" si="838"/>
        <v>ne</v>
      </c>
      <c r="BR3825" s="54" t="str">
        <f t="shared" si="839"/>
        <v>ne</v>
      </c>
      <c r="BS3825" s="54" t="str">
        <f t="shared" si="830"/>
        <v>ne</v>
      </c>
    </row>
    <row r="3826" spans="2:71" x14ac:dyDescent="0.2">
      <c r="B3826" s="54" t="e">
        <f>VLOOKUP(E3826,'VPS1'!$J$10:$J$29,1,FALSE)</f>
        <v>#N/A</v>
      </c>
      <c r="C3826" s="131" t="str">
        <f t="shared" si="831"/>
        <v/>
      </c>
      <c r="D3826" s="132"/>
      <c r="E3826" s="132"/>
      <c r="F3826" s="55"/>
      <c r="G3826" s="132"/>
      <c r="H3826" s="132"/>
      <c r="I3826" s="132"/>
      <c r="J3826" s="132"/>
      <c r="K3826" s="132"/>
      <c r="L3826" s="133"/>
      <c r="M3826" s="134"/>
      <c r="N3826" s="132"/>
      <c r="O3826" s="132"/>
      <c r="P3826" s="134" t="str">
        <f t="shared" si="832"/>
        <v>nepildyti</v>
      </c>
      <c r="Q3826" s="135" t="str">
        <f t="shared" si="83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40"/>
        <v>0</v>
      </c>
      <c r="BH3826" s="54">
        <f t="shared" si="833"/>
        <v>0</v>
      </c>
      <c r="BI3826" s="54">
        <f t="shared" si="828"/>
        <v>0</v>
      </c>
      <c r="BJ3826" s="54">
        <f t="shared" si="841"/>
        <v>0</v>
      </c>
      <c r="BK3826" s="54">
        <f t="shared" si="829"/>
        <v>0</v>
      </c>
      <c r="BL3826" s="54">
        <f t="shared" si="834"/>
        <v>0</v>
      </c>
      <c r="BM3826" s="54">
        <f t="shared" si="835"/>
        <v>0</v>
      </c>
      <c r="BN3826" s="54" t="str">
        <f t="shared" si="836"/>
        <v>ne</v>
      </c>
      <c r="BO3826" s="54" t="str">
        <f t="shared" si="837"/>
        <v>ne</v>
      </c>
      <c r="BP3826" s="54" t="str">
        <f t="shared" si="837"/>
        <v>ne</v>
      </c>
      <c r="BQ3826" s="54" t="str">
        <f t="shared" si="838"/>
        <v>ne</v>
      </c>
      <c r="BR3826" s="54" t="str">
        <f t="shared" si="839"/>
        <v>ne</v>
      </c>
      <c r="BS3826" s="54" t="str">
        <f t="shared" si="830"/>
        <v>ne</v>
      </c>
    </row>
    <row r="3827" spans="2:71" x14ac:dyDescent="0.2">
      <c r="B3827" s="54" t="e">
        <f>VLOOKUP(E3827,'VPS1'!$J$10:$J$29,1,FALSE)</f>
        <v>#N/A</v>
      </c>
      <c r="C3827" s="131" t="str">
        <f t="shared" si="831"/>
        <v/>
      </c>
      <c r="D3827" s="132"/>
      <c r="E3827" s="132"/>
      <c r="F3827" s="55"/>
      <c r="G3827" s="132"/>
      <c r="H3827" s="132"/>
      <c r="I3827" s="132"/>
      <c r="J3827" s="132"/>
      <c r="K3827" s="132"/>
      <c r="L3827" s="133"/>
      <c r="M3827" s="134"/>
      <c r="N3827" s="132"/>
      <c r="O3827" s="132"/>
      <c r="P3827" s="134" t="str">
        <f t="shared" si="832"/>
        <v>nepildyti</v>
      </c>
      <c r="Q3827" s="135" t="str">
        <f t="shared" si="83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40"/>
        <v>0</v>
      </c>
      <c r="BH3827" s="54">
        <f t="shared" si="833"/>
        <v>0</v>
      </c>
      <c r="BI3827" s="54">
        <f t="shared" si="828"/>
        <v>0</v>
      </c>
      <c r="BJ3827" s="54">
        <f t="shared" si="841"/>
        <v>0</v>
      </c>
      <c r="BK3827" s="54">
        <f t="shared" si="829"/>
        <v>0</v>
      </c>
      <c r="BL3827" s="54">
        <f t="shared" si="834"/>
        <v>0</v>
      </c>
      <c r="BM3827" s="54">
        <f t="shared" si="835"/>
        <v>0</v>
      </c>
      <c r="BN3827" s="54" t="str">
        <f t="shared" si="836"/>
        <v>ne</v>
      </c>
      <c r="BO3827" s="54" t="str">
        <f t="shared" si="837"/>
        <v>ne</v>
      </c>
      <c r="BP3827" s="54" t="str">
        <f t="shared" si="837"/>
        <v>ne</v>
      </c>
      <c r="BQ3827" s="54" t="str">
        <f t="shared" si="838"/>
        <v>ne</v>
      </c>
      <c r="BR3827" s="54" t="str">
        <f t="shared" si="839"/>
        <v>ne</v>
      </c>
      <c r="BS3827" s="54" t="str">
        <f t="shared" si="830"/>
        <v>ne</v>
      </c>
    </row>
    <row r="3828" spans="2:71" x14ac:dyDescent="0.2">
      <c r="B3828" s="54" t="e">
        <f>VLOOKUP(E3828,'VPS1'!$J$10:$J$29,1,FALSE)</f>
        <v>#N/A</v>
      </c>
      <c r="C3828" s="131" t="str">
        <f t="shared" si="831"/>
        <v/>
      </c>
      <c r="D3828" s="132"/>
      <c r="E3828" s="132"/>
      <c r="F3828" s="55"/>
      <c r="G3828" s="132"/>
      <c r="H3828" s="132"/>
      <c r="I3828" s="132"/>
      <c r="J3828" s="132"/>
      <c r="K3828" s="132"/>
      <c r="L3828" s="133"/>
      <c r="M3828" s="134"/>
      <c r="N3828" s="132"/>
      <c r="O3828" s="132"/>
      <c r="P3828" s="134" t="str">
        <f t="shared" si="832"/>
        <v>nepildyti</v>
      </c>
      <c r="Q3828" s="135" t="str">
        <f t="shared" si="83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40"/>
        <v>0</v>
      </c>
      <c r="BH3828" s="54">
        <f t="shared" si="833"/>
        <v>0</v>
      </c>
      <c r="BI3828" s="54">
        <f t="shared" si="828"/>
        <v>0</v>
      </c>
      <c r="BJ3828" s="54">
        <f t="shared" si="841"/>
        <v>0</v>
      </c>
      <c r="BK3828" s="54">
        <f t="shared" si="829"/>
        <v>0</v>
      </c>
      <c r="BL3828" s="54">
        <f t="shared" si="834"/>
        <v>0</v>
      </c>
      <c r="BM3828" s="54">
        <f t="shared" si="835"/>
        <v>0</v>
      </c>
      <c r="BN3828" s="54" t="str">
        <f t="shared" si="836"/>
        <v>ne</v>
      </c>
      <c r="BO3828" s="54" t="str">
        <f t="shared" si="837"/>
        <v>ne</v>
      </c>
      <c r="BP3828" s="54" t="str">
        <f t="shared" si="837"/>
        <v>ne</v>
      </c>
      <c r="BQ3828" s="54" t="str">
        <f t="shared" si="838"/>
        <v>ne</v>
      </c>
      <c r="BR3828" s="54" t="str">
        <f t="shared" si="839"/>
        <v>ne</v>
      </c>
      <c r="BS3828" s="54" t="str">
        <f t="shared" si="830"/>
        <v>ne</v>
      </c>
    </row>
    <row r="3829" spans="2:71" x14ac:dyDescent="0.2">
      <c r="B3829" s="54" t="e">
        <f>VLOOKUP(E3829,'VPS1'!$J$10:$J$29,1,FALSE)</f>
        <v>#N/A</v>
      </c>
      <c r="C3829" s="131" t="str">
        <f t="shared" si="831"/>
        <v/>
      </c>
      <c r="D3829" s="132"/>
      <c r="E3829" s="132"/>
      <c r="F3829" s="55"/>
      <c r="G3829" s="132"/>
      <c r="H3829" s="132"/>
      <c r="I3829" s="132"/>
      <c r="J3829" s="132"/>
      <c r="K3829" s="132"/>
      <c r="L3829" s="133"/>
      <c r="M3829" s="134"/>
      <c r="N3829" s="132"/>
      <c r="O3829" s="132"/>
      <c r="P3829" s="134" t="str">
        <f t="shared" si="832"/>
        <v>nepildyti</v>
      </c>
      <c r="Q3829" s="135" t="str">
        <f t="shared" si="83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40"/>
        <v>0</v>
      </c>
      <c r="BH3829" s="54">
        <f t="shared" si="833"/>
        <v>0</v>
      </c>
      <c r="BI3829" s="54">
        <f t="shared" si="828"/>
        <v>0</v>
      </c>
      <c r="BJ3829" s="54">
        <f t="shared" si="841"/>
        <v>0</v>
      </c>
      <c r="BK3829" s="54">
        <f t="shared" si="829"/>
        <v>0</v>
      </c>
      <c r="BL3829" s="54">
        <f t="shared" si="834"/>
        <v>0</v>
      </c>
      <c r="BM3829" s="54">
        <f t="shared" si="835"/>
        <v>0</v>
      </c>
      <c r="BN3829" s="54" t="str">
        <f t="shared" si="836"/>
        <v>ne</v>
      </c>
      <c r="BO3829" s="54" t="str">
        <f t="shared" si="837"/>
        <v>ne</v>
      </c>
      <c r="BP3829" s="54" t="str">
        <f t="shared" si="837"/>
        <v>ne</v>
      </c>
      <c r="BQ3829" s="54" t="str">
        <f t="shared" si="838"/>
        <v>ne</v>
      </c>
      <c r="BR3829" s="54" t="str">
        <f t="shared" si="839"/>
        <v>ne</v>
      </c>
      <c r="BS3829" s="54" t="str">
        <f t="shared" si="830"/>
        <v>ne</v>
      </c>
    </row>
    <row r="3830" spans="2:71" x14ac:dyDescent="0.2">
      <c r="B3830" s="54" t="e">
        <f>VLOOKUP(E3830,'VPS1'!$J$10:$J$29,1,FALSE)</f>
        <v>#N/A</v>
      </c>
      <c r="C3830" s="131" t="str">
        <f t="shared" si="831"/>
        <v/>
      </c>
      <c r="D3830" s="132"/>
      <c r="E3830" s="132"/>
      <c r="F3830" s="55"/>
      <c r="G3830" s="132"/>
      <c r="H3830" s="132"/>
      <c r="I3830" s="132"/>
      <c r="J3830" s="132"/>
      <c r="K3830" s="132"/>
      <c r="L3830" s="133"/>
      <c r="M3830" s="134"/>
      <c r="N3830" s="132"/>
      <c r="O3830" s="132"/>
      <c r="P3830" s="134" t="str">
        <f t="shared" si="832"/>
        <v>nepildyti</v>
      </c>
      <c r="Q3830" s="135" t="str">
        <f t="shared" si="83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40"/>
        <v>0</v>
      </c>
      <c r="BH3830" s="54">
        <f t="shared" si="833"/>
        <v>0</v>
      </c>
      <c r="BI3830" s="54">
        <f t="shared" si="828"/>
        <v>0</v>
      </c>
      <c r="BJ3830" s="54">
        <f t="shared" si="841"/>
        <v>0</v>
      </c>
      <c r="BK3830" s="54">
        <f t="shared" si="829"/>
        <v>0</v>
      </c>
      <c r="BL3830" s="54">
        <f t="shared" si="834"/>
        <v>0</v>
      </c>
      <c r="BM3830" s="54">
        <f t="shared" si="835"/>
        <v>0</v>
      </c>
      <c r="BN3830" s="54" t="str">
        <f t="shared" si="836"/>
        <v>ne</v>
      </c>
      <c r="BO3830" s="54" t="str">
        <f t="shared" si="837"/>
        <v>ne</v>
      </c>
      <c r="BP3830" s="54" t="str">
        <f t="shared" si="837"/>
        <v>ne</v>
      </c>
      <c r="BQ3830" s="54" t="str">
        <f t="shared" si="838"/>
        <v>ne</v>
      </c>
      <c r="BR3830" s="54" t="str">
        <f t="shared" si="839"/>
        <v>ne</v>
      </c>
      <c r="BS3830" s="54" t="str">
        <f t="shared" si="830"/>
        <v>ne</v>
      </c>
    </row>
    <row r="3831" spans="2:71" x14ac:dyDescent="0.2">
      <c r="B3831" s="54" t="e">
        <f>VLOOKUP(E3831,'VPS1'!$J$10:$J$29,1,FALSE)</f>
        <v>#N/A</v>
      </c>
      <c r="C3831" s="131" t="str">
        <f t="shared" si="831"/>
        <v/>
      </c>
      <c r="D3831" s="132"/>
      <c r="E3831" s="132"/>
      <c r="F3831" s="55"/>
      <c r="G3831" s="132"/>
      <c r="H3831" s="132"/>
      <c r="I3831" s="132"/>
      <c r="J3831" s="132"/>
      <c r="K3831" s="132"/>
      <c r="L3831" s="133"/>
      <c r="M3831" s="134"/>
      <c r="N3831" s="132"/>
      <c r="O3831" s="132"/>
      <c r="P3831" s="134" t="str">
        <f t="shared" si="832"/>
        <v>nepildyti</v>
      </c>
      <c r="Q3831" s="135" t="str">
        <f t="shared" si="83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40"/>
        <v>0</v>
      </c>
      <c r="BH3831" s="54">
        <f t="shared" si="833"/>
        <v>0</v>
      </c>
      <c r="BI3831" s="54">
        <f t="shared" si="828"/>
        <v>0</v>
      </c>
      <c r="BJ3831" s="54">
        <f t="shared" si="841"/>
        <v>0</v>
      </c>
      <c r="BK3831" s="54">
        <f t="shared" si="829"/>
        <v>0</v>
      </c>
      <c r="BL3831" s="54">
        <f t="shared" si="834"/>
        <v>0</v>
      </c>
      <c r="BM3831" s="54">
        <f t="shared" si="835"/>
        <v>0</v>
      </c>
      <c r="BN3831" s="54" t="str">
        <f t="shared" si="836"/>
        <v>ne</v>
      </c>
      <c r="BO3831" s="54" t="str">
        <f t="shared" si="837"/>
        <v>ne</v>
      </c>
      <c r="BP3831" s="54" t="str">
        <f t="shared" si="837"/>
        <v>ne</v>
      </c>
      <c r="BQ3831" s="54" t="str">
        <f t="shared" si="838"/>
        <v>ne</v>
      </c>
      <c r="BR3831" s="54" t="str">
        <f t="shared" si="839"/>
        <v>ne</v>
      </c>
      <c r="BS3831" s="54" t="str">
        <f t="shared" si="830"/>
        <v>ne</v>
      </c>
    </row>
    <row r="3832" spans="2:71" x14ac:dyDescent="0.2">
      <c r="B3832" s="54" t="e">
        <f>VLOOKUP(E3832,'VPS1'!$J$10:$J$29,1,FALSE)</f>
        <v>#N/A</v>
      </c>
      <c r="C3832" s="131" t="str">
        <f t="shared" si="831"/>
        <v/>
      </c>
      <c r="D3832" s="132"/>
      <c r="E3832" s="132"/>
      <c r="F3832" s="55"/>
      <c r="G3832" s="132"/>
      <c r="H3832" s="132"/>
      <c r="I3832" s="132"/>
      <c r="J3832" s="132"/>
      <c r="K3832" s="132"/>
      <c r="L3832" s="133"/>
      <c r="M3832" s="134"/>
      <c r="N3832" s="132"/>
      <c r="O3832" s="132"/>
      <c r="P3832" s="134" t="str">
        <f t="shared" si="832"/>
        <v>nepildyti</v>
      </c>
      <c r="Q3832" s="135" t="str">
        <f t="shared" si="83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40"/>
        <v>0</v>
      </c>
      <c r="BH3832" s="54">
        <f t="shared" si="833"/>
        <v>0</v>
      </c>
      <c r="BI3832" s="54">
        <f t="shared" si="828"/>
        <v>0</v>
      </c>
      <c r="BJ3832" s="54">
        <f t="shared" si="841"/>
        <v>0</v>
      </c>
      <c r="BK3832" s="54">
        <f t="shared" si="829"/>
        <v>0</v>
      </c>
      <c r="BL3832" s="54">
        <f t="shared" si="834"/>
        <v>0</v>
      </c>
      <c r="BM3832" s="54">
        <f t="shared" si="835"/>
        <v>0</v>
      </c>
      <c r="BN3832" s="54" t="str">
        <f t="shared" si="836"/>
        <v>ne</v>
      </c>
      <c r="BO3832" s="54" t="str">
        <f t="shared" si="837"/>
        <v>ne</v>
      </c>
      <c r="BP3832" s="54" t="str">
        <f t="shared" si="837"/>
        <v>ne</v>
      </c>
      <c r="BQ3832" s="54" t="str">
        <f t="shared" si="838"/>
        <v>ne</v>
      </c>
      <c r="BR3832" s="54" t="str">
        <f t="shared" si="839"/>
        <v>ne</v>
      </c>
      <c r="BS3832" s="54" t="str">
        <f t="shared" si="830"/>
        <v>ne</v>
      </c>
    </row>
    <row r="3833" spans="2:71" x14ac:dyDescent="0.2">
      <c r="B3833" s="54" t="e">
        <f>VLOOKUP(E3833,'VPS1'!$J$10:$J$29,1,FALSE)</f>
        <v>#N/A</v>
      </c>
      <c r="C3833" s="131" t="str">
        <f t="shared" si="831"/>
        <v/>
      </c>
      <c r="D3833" s="132"/>
      <c r="E3833" s="132"/>
      <c r="F3833" s="55"/>
      <c r="G3833" s="132"/>
      <c r="H3833" s="132"/>
      <c r="I3833" s="132"/>
      <c r="J3833" s="132"/>
      <c r="K3833" s="132"/>
      <c r="L3833" s="133"/>
      <c r="M3833" s="134"/>
      <c r="N3833" s="132"/>
      <c r="O3833" s="132"/>
      <c r="P3833" s="134" t="str">
        <f t="shared" si="832"/>
        <v>nepildyti</v>
      </c>
      <c r="Q3833" s="135" t="str">
        <f t="shared" si="83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40"/>
        <v>0</v>
      </c>
      <c r="BH3833" s="54">
        <f t="shared" si="833"/>
        <v>0</v>
      </c>
      <c r="BI3833" s="54">
        <f t="shared" si="828"/>
        <v>0</v>
      </c>
      <c r="BJ3833" s="54">
        <f t="shared" si="841"/>
        <v>0</v>
      </c>
      <c r="BK3833" s="54">
        <f t="shared" si="829"/>
        <v>0</v>
      </c>
      <c r="BL3833" s="54">
        <f t="shared" si="834"/>
        <v>0</v>
      </c>
      <c r="BM3833" s="54">
        <f t="shared" si="835"/>
        <v>0</v>
      </c>
      <c r="BN3833" s="54" t="str">
        <f t="shared" si="836"/>
        <v>ne</v>
      </c>
      <c r="BO3833" s="54" t="str">
        <f t="shared" si="837"/>
        <v>ne</v>
      </c>
      <c r="BP3833" s="54" t="str">
        <f t="shared" si="837"/>
        <v>ne</v>
      </c>
      <c r="BQ3833" s="54" t="str">
        <f t="shared" si="838"/>
        <v>ne</v>
      </c>
      <c r="BR3833" s="54" t="str">
        <f t="shared" si="839"/>
        <v>ne</v>
      </c>
      <c r="BS3833" s="54" t="str">
        <f t="shared" si="830"/>
        <v>ne</v>
      </c>
    </row>
    <row r="3834" spans="2:71" x14ac:dyDescent="0.2">
      <c r="B3834" s="54" t="e">
        <f>VLOOKUP(E3834,'VPS1'!$J$10:$J$29,1,FALSE)</f>
        <v>#N/A</v>
      </c>
      <c r="C3834" s="131" t="str">
        <f t="shared" si="831"/>
        <v/>
      </c>
      <c r="D3834" s="132"/>
      <c r="E3834" s="132"/>
      <c r="F3834" s="55"/>
      <c r="G3834" s="132"/>
      <c r="H3834" s="132"/>
      <c r="I3834" s="132"/>
      <c r="J3834" s="132"/>
      <c r="K3834" s="132"/>
      <c r="L3834" s="133"/>
      <c r="M3834" s="134"/>
      <c r="N3834" s="132"/>
      <c r="O3834" s="132"/>
      <c r="P3834" s="134" t="str">
        <f t="shared" si="832"/>
        <v>nepildyti</v>
      </c>
      <c r="Q3834" s="135" t="str">
        <f t="shared" si="83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40"/>
        <v>0</v>
      </c>
      <c r="BH3834" s="54">
        <f t="shared" si="833"/>
        <v>0</v>
      </c>
      <c r="BI3834" s="54">
        <f t="shared" si="828"/>
        <v>0</v>
      </c>
      <c r="BJ3834" s="54">
        <f t="shared" si="841"/>
        <v>0</v>
      </c>
      <c r="BK3834" s="54">
        <f t="shared" si="829"/>
        <v>0</v>
      </c>
      <c r="BL3834" s="54">
        <f t="shared" si="834"/>
        <v>0</v>
      </c>
      <c r="BM3834" s="54">
        <f t="shared" si="835"/>
        <v>0</v>
      </c>
      <c r="BN3834" s="54" t="str">
        <f t="shared" si="836"/>
        <v>ne</v>
      </c>
      <c r="BO3834" s="54" t="str">
        <f t="shared" si="837"/>
        <v>ne</v>
      </c>
      <c r="BP3834" s="54" t="str">
        <f t="shared" si="837"/>
        <v>ne</v>
      </c>
      <c r="BQ3834" s="54" t="str">
        <f t="shared" si="838"/>
        <v>ne</v>
      </c>
      <c r="BR3834" s="54" t="str">
        <f t="shared" si="839"/>
        <v>ne</v>
      </c>
      <c r="BS3834" s="54" t="str">
        <f t="shared" si="830"/>
        <v>ne</v>
      </c>
    </row>
    <row r="3835" spans="2:71" x14ac:dyDescent="0.2">
      <c r="B3835" s="54" t="e">
        <f>VLOOKUP(E3835,'VPS1'!$J$10:$J$29,1,FALSE)</f>
        <v>#N/A</v>
      </c>
      <c r="C3835" s="131" t="str">
        <f t="shared" si="831"/>
        <v/>
      </c>
      <c r="D3835" s="132"/>
      <c r="E3835" s="132"/>
      <c r="F3835" s="55"/>
      <c r="G3835" s="132"/>
      <c r="H3835" s="132"/>
      <c r="I3835" s="132"/>
      <c r="J3835" s="132"/>
      <c r="K3835" s="132"/>
      <c r="L3835" s="133"/>
      <c r="M3835" s="134"/>
      <c r="N3835" s="132"/>
      <c r="O3835" s="132"/>
      <c r="P3835" s="134" t="str">
        <f t="shared" si="832"/>
        <v>nepildyti</v>
      </c>
      <c r="Q3835" s="135" t="str">
        <f t="shared" si="83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40"/>
        <v>0</v>
      </c>
      <c r="BH3835" s="54">
        <f t="shared" si="833"/>
        <v>0</v>
      </c>
      <c r="BI3835" s="54">
        <f t="shared" si="828"/>
        <v>0</v>
      </c>
      <c r="BJ3835" s="54">
        <f t="shared" si="841"/>
        <v>0</v>
      </c>
      <c r="BK3835" s="54">
        <f t="shared" si="829"/>
        <v>0</v>
      </c>
      <c r="BL3835" s="54">
        <f t="shared" si="834"/>
        <v>0</v>
      </c>
      <c r="BM3835" s="54">
        <f t="shared" si="835"/>
        <v>0</v>
      </c>
      <c r="BN3835" s="54" t="str">
        <f t="shared" si="836"/>
        <v>ne</v>
      </c>
      <c r="BO3835" s="54" t="str">
        <f t="shared" si="837"/>
        <v>ne</v>
      </c>
      <c r="BP3835" s="54" t="str">
        <f t="shared" si="837"/>
        <v>ne</v>
      </c>
      <c r="BQ3835" s="54" t="str">
        <f t="shared" si="838"/>
        <v>ne</v>
      </c>
      <c r="BR3835" s="54" t="str">
        <f t="shared" si="839"/>
        <v>ne</v>
      </c>
      <c r="BS3835" s="54" t="str">
        <f t="shared" si="830"/>
        <v>ne</v>
      </c>
    </row>
    <row r="3836" spans="2:71" x14ac:dyDescent="0.2">
      <c r="B3836" s="54" t="e">
        <f>VLOOKUP(E3836,'VPS1'!$J$10:$J$29,1,FALSE)</f>
        <v>#N/A</v>
      </c>
      <c r="C3836" s="131" t="str">
        <f t="shared" si="831"/>
        <v/>
      </c>
      <c r="D3836" s="132"/>
      <c r="E3836" s="132"/>
      <c r="F3836" s="55"/>
      <c r="G3836" s="132"/>
      <c r="H3836" s="132"/>
      <c r="I3836" s="132"/>
      <c r="J3836" s="132"/>
      <c r="K3836" s="132"/>
      <c r="L3836" s="133"/>
      <c r="M3836" s="134"/>
      <c r="N3836" s="132"/>
      <c r="O3836" s="132"/>
      <c r="P3836" s="134" t="str">
        <f t="shared" si="832"/>
        <v>nepildyti</v>
      </c>
      <c r="Q3836" s="135" t="str">
        <f t="shared" si="83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40"/>
        <v>0</v>
      </c>
      <c r="BH3836" s="54">
        <f t="shared" si="833"/>
        <v>0</v>
      </c>
      <c r="BI3836" s="54">
        <f t="shared" si="828"/>
        <v>0</v>
      </c>
      <c r="BJ3836" s="54">
        <f t="shared" si="841"/>
        <v>0</v>
      </c>
      <c r="BK3836" s="54">
        <f t="shared" si="829"/>
        <v>0</v>
      </c>
      <c r="BL3836" s="54">
        <f t="shared" si="834"/>
        <v>0</v>
      </c>
      <c r="BM3836" s="54">
        <f t="shared" si="835"/>
        <v>0</v>
      </c>
      <c r="BN3836" s="54" t="str">
        <f t="shared" si="836"/>
        <v>ne</v>
      </c>
      <c r="BO3836" s="54" t="str">
        <f t="shared" si="837"/>
        <v>ne</v>
      </c>
      <c r="BP3836" s="54" t="str">
        <f t="shared" si="837"/>
        <v>ne</v>
      </c>
      <c r="BQ3836" s="54" t="str">
        <f t="shared" si="838"/>
        <v>ne</v>
      </c>
      <c r="BR3836" s="54" t="str">
        <f t="shared" si="839"/>
        <v>ne</v>
      </c>
      <c r="BS3836" s="54" t="str">
        <f t="shared" si="830"/>
        <v>ne</v>
      </c>
    </row>
    <row r="3837" spans="2:71" x14ac:dyDescent="0.2">
      <c r="B3837" s="54" t="e">
        <f>VLOOKUP(E3837,'VPS1'!$J$10:$J$29,1,FALSE)</f>
        <v>#N/A</v>
      </c>
      <c r="C3837" s="131" t="str">
        <f t="shared" si="831"/>
        <v/>
      </c>
      <c r="D3837" s="132"/>
      <c r="E3837" s="132"/>
      <c r="F3837" s="55"/>
      <c r="G3837" s="132"/>
      <c r="H3837" s="132"/>
      <c r="I3837" s="132"/>
      <c r="J3837" s="132"/>
      <c r="K3837" s="132"/>
      <c r="L3837" s="133"/>
      <c r="M3837" s="134"/>
      <c r="N3837" s="132"/>
      <c r="O3837" s="132"/>
      <c r="P3837" s="134" t="str">
        <f t="shared" si="832"/>
        <v>nepildyti</v>
      </c>
      <c r="Q3837" s="135" t="str">
        <f t="shared" si="83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40"/>
        <v>0</v>
      </c>
      <c r="BH3837" s="54">
        <f t="shared" si="833"/>
        <v>0</v>
      </c>
      <c r="BI3837" s="54">
        <f t="shared" si="828"/>
        <v>0</v>
      </c>
      <c r="BJ3837" s="54">
        <f t="shared" si="841"/>
        <v>0</v>
      </c>
      <c r="BK3837" s="54">
        <f t="shared" si="829"/>
        <v>0</v>
      </c>
      <c r="BL3837" s="54">
        <f t="shared" si="834"/>
        <v>0</v>
      </c>
      <c r="BM3837" s="54">
        <f t="shared" si="835"/>
        <v>0</v>
      </c>
      <c r="BN3837" s="54" t="str">
        <f t="shared" si="836"/>
        <v>ne</v>
      </c>
      <c r="BO3837" s="54" t="str">
        <f t="shared" si="837"/>
        <v>ne</v>
      </c>
      <c r="BP3837" s="54" t="str">
        <f t="shared" si="837"/>
        <v>ne</v>
      </c>
      <c r="BQ3837" s="54" t="str">
        <f t="shared" si="838"/>
        <v>ne</v>
      </c>
      <c r="BR3837" s="54" t="str">
        <f t="shared" si="839"/>
        <v>ne</v>
      </c>
      <c r="BS3837" s="54" t="str">
        <f t="shared" si="830"/>
        <v>ne</v>
      </c>
    </row>
    <row r="3838" spans="2:71" x14ac:dyDescent="0.2">
      <c r="B3838" s="54" t="e">
        <f>VLOOKUP(E3838,'VPS1'!$J$10:$J$29,1,FALSE)</f>
        <v>#N/A</v>
      </c>
      <c r="C3838" s="131" t="str">
        <f t="shared" si="831"/>
        <v/>
      </c>
      <c r="D3838" s="132"/>
      <c r="E3838" s="132"/>
      <c r="F3838" s="55"/>
      <c r="G3838" s="132"/>
      <c r="H3838" s="132"/>
      <c r="I3838" s="132"/>
      <c r="J3838" s="132"/>
      <c r="K3838" s="132"/>
      <c r="L3838" s="133"/>
      <c r="M3838" s="134"/>
      <c r="N3838" s="132"/>
      <c r="O3838" s="132"/>
      <c r="P3838" s="134" t="str">
        <f t="shared" si="832"/>
        <v>nepildyti</v>
      </c>
      <c r="Q3838" s="135" t="str">
        <f t="shared" si="83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40"/>
        <v>0</v>
      </c>
      <c r="BH3838" s="54">
        <f t="shared" si="833"/>
        <v>0</v>
      </c>
      <c r="BI3838" s="54">
        <f t="shared" si="828"/>
        <v>0</v>
      </c>
      <c r="BJ3838" s="54">
        <f t="shared" si="841"/>
        <v>0</v>
      </c>
      <c r="BK3838" s="54">
        <f t="shared" si="829"/>
        <v>0</v>
      </c>
      <c r="BL3838" s="54">
        <f t="shared" si="834"/>
        <v>0</v>
      </c>
      <c r="BM3838" s="54">
        <f t="shared" si="835"/>
        <v>0</v>
      </c>
      <c r="BN3838" s="54" t="str">
        <f t="shared" si="836"/>
        <v>ne</v>
      </c>
      <c r="BO3838" s="54" t="str">
        <f t="shared" si="837"/>
        <v>ne</v>
      </c>
      <c r="BP3838" s="54" t="str">
        <f t="shared" si="837"/>
        <v>ne</v>
      </c>
      <c r="BQ3838" s="54" t="str">
        <f t="shared" si="838"/>
        <v>ne</v>
      </c>
      <c r="BR3838" s="54" t="str">
        <f t="shared" si="839"/>
        <v>ne</v>
      </c>
      <c r="BS3838" s="54" t="str">
        <f t="shared" si="830"/>
        <v>ne</v>
      </c>
    </row>
    <row r="3839" spans="2:71" x14ac:dyDescent="0.2">
      <c r="B3839" s="54" t="e">
        <f>VLOOKUP(E3839,'VPS1'!$J$10:$J$29,1,FALSE)</f>
        <v>#N/A</v>
      </c>
      <c r="C3839" s="131" t="str">
        <f t="shared" si="831"/>
        <v/>
      </c>
      <c r="D3839" s="132"/>
      <c r="E3839" s="132"/>
      <c r="F3839" s="55"/>
      <c r="G3839" s="132"/>
      <c r="H3839" s="132"/>
      <c r="I3839" s="132"/>
      <c r="J3839" s="132"/>
      <c r="K3839" s="132"/>
      <c r="L3839" s="133"/>
      <c r="M3839" s="134"/>
      <c r="N3839" s="132"/>
      <c r="O3839" s="132"/>
      <c r="P3839" s="134" t="str">
        <f t="shared" si="832"/>
        <v>nepildyti</v>
      </c>
      <c r="Q3839" s="135" t="str">
        <f t="shared" si="83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40"/>
        <v>0</v>
      </c>
      <c r="BH3839" s="54">
        <f t="shared" si="833"/>
        <v>0</v>
      </c>
      <c r="BI3839" s="54">
        <f t="shared" si="828"/>
        <v>0</v>
      </c>
      <c r="BJ3839" s="54">
        <f t="shared" si="841"/>
        <v>0</v>
      </c>
      <c r="BK3839" s="54">
        <f t="shared" si="829"/>
        <v>0</v>
      </c>
      <c r="BL3839" s="54">
        <f t="shared" si="834"/>
        <v>0</v>
      </c>
      <c r="BM3839" s="54">
        <f t="shared" si="835"/>
        <v>0</v>
      </c>
      <c r="BN3839" s="54" t="str">
        <f t="shared" si="836"/>
        <v>ne</v>
      </c>
      <c r="BO3839" s="54" t="str">
        <f t="shared" si="837"/>
        <v>ne</v>
      </c>
      <c r="BP3839" s="54" t="str">
        <f t="shared" si="837"/>
        <v>ne</v>
      </c>
      <c r="BQ3839" s="54" t="str">
        <f t="shared" si="838"/>
        <v>ne</v>
      </c>
      <c r="BR3839" s="54" t="str">
        <f t="shared" si="839"/>
        <v>ne</v>
      </c>
      <c r="BS3839" s="54" t="str">
        <f t="shared" si="830"/>
        <v>ne</v>
      </c>
    </row>
    <row r="3840" spans="2:71" x14ac:dyDescent="0.2">
      <c r="B3840" s="54" t="e">
        <f>VLOOKUP(E3840,'VPS1'!$J$10:$J$29,1,FALSE)</f>
        <v>#N/A</v>
      </c>
      <c r="C3840" s="131" t="str">
        <f t="shared" si="831"/>
        <v/>
      </c>
      <c r="D3840" s="132"/>
      <c r="E3840" s="132"/>
      <c r="F3840" s="55"/>
      <c r="G3840" s="132"/>
      <c r="H3840" s="132"/>
      <c r="I3840" s="132"/>
      <c r="J3840" s="132"/>
      <c r="K3840" s="132"/>
      <c r="L3840" s="133"/>
      <c r="M3840" s="134"/>
      <c r="N3840" s="132"/>
      <c r="O3840" s="132"/>
      <c r="P3840" s="134" t="str">
        <f t="shared" si="832"/>
        <v>nepildyti</v>
      </c>
      <c r="Q3840" s="135" t="str">
        <f t="shared" si="83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40"/>
        <v>0</v>
      </c>
      <c r="BH3840" s="54">
        <f t="shared" si="833"/>
        <v>0</v>
      </c>
      <c r="BI3840" s="54">
        <f t="shared" si="828"/>
        <v>0</v>
      </c>
      <c r="BJ3840" s="54">
        <f t="shared" si="841"/>
        <v>0</v>
      </c>
      <c r="BK3840" s="54">
        <f t="shared" si="829"/>
        <v>0</v>
      </c>
      <c r="BL3840" s="54">
        <f t="shared" si="834"/>
        <v>0</v>
      </c>
      <c r="BM3840" s="54">
        <f t="shared" si="835"/>
        <v>0</v>
      </c>
      <c r="BN3840" s="54" t="str">
        <f t="shared" si="836"/>
        <v>ne</v>
      </c>
      <c r="BO3840" s="54" t="str">
        <f t="shared" si="837"/>
        <v>ne</v>
      </c>
      <c r="BP3840" s="54" t="str">
        <f t="shared" si="837"/>
        <v>ne</v>
      </c>
      <c r="BQ3840" s="54" t="str">
        <f t="shared" si="838"/>
        <v>ne</v>
      </c>
      <c r="BR3840" s="54" t="str">
        <f t="shared" si="839"/>
        <v>ne</v>
      </c>
      <c r="BS3840" s="54" t="str">
        <f t="shared" si="830"/>
        <v>ne</v>
      </c>
    </row>
    <row r="3841" spans="2:71" x14ac:dyDescent="0.2">
      <c r="B3841" s="54" t="e">
        <f>VLOOKUP(E3841,'VPS1'!$J$10:$J$29,1,FALSE)</f>
        <v>#N/A</v>
      </c>
      <c r="C3841" s="131" t="str">
        <f t="shared" si="831"/>
        <v/>
      </c>
      <c r="D3841" s="132"/>
      <c r="E3841" s="132"/>
      <c r="F3841" s="55"/>
      <c r="G3841" s="132"/>
      <c r="H3841" s="132"/>
      <c r="I3841" s="132"/>
      <c r="J3841" s="132"/>
      <c r="K3841" s="132"/>
      <c r="L3841" s="133"/>
      <c r="M3841" s="134"/>
      <c r="N3841" s="132"/>
      <c r="O3841" s="132"/>
      <c r="P3841" s="134" t="str">
        <f t="shared" si="832"/>
        <v>nepildyti</v>
      </c>
      <c r="Q3841" s="135" t="str">
        <f t="shared" si="83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40"/>
        <v>0</v>
      </c>
      <c r="BH3841" s="54">
        <f t="shared" si="833"/>
        <v>0</v>
      </c>
      <c r="BI3841" s="54">
        <f t="shared" si="828"/>
        <v>0</v>
      </c>
      <c r="BJ3841" s="54">
        <f t="shared" si="841"/>
        <v>0</v>
      </c>
      <c r="BK3841" s="54">
        <f t="shared" si="829"/>
        <v>0</v>
      </c>
      <c r="BL3841" s="54">
        <f t="shared" si="834"/>
        <v>0</v>
      </c>
      <c r="BM3841" s="54">
        <f t="shared" si="835"/>
        <v>0</v>
      </c>
      <c r="BN3841" s="54" t="str">
        <f t="shared" si="836"/>
        <v>ne</v>
      </c>
      <c r="BO3841" s="54" t="str">
        <f t="shared" si="837"/>
        <v>ne</v>
      </c>
      <c r="BP3841" s="54" t="str">
        <f t="shared" si="837"/>
        <v>ne</v>
      </c>
      <c r="BQ3841" s="54" t="str">
        <f t="shared" si="838"/>
        <v>ne</v>
      </c>
      <c r="BR3841" s="54" t="str">
        <f t="shared" si="839"/>
        <v>ne</v>
      </c>
      <c r="BS3841" s="54" t="str">
        <f t="shared" si="830"/>
        <v>ne</v>
      </c>
    </row>
    <row r="3842" spans="2:71" x14ac:dyDescent="0.2">
      <c r="B3842" s="54" t="e">
        <f>VLOOKUP(E3842,'VPS1'!$J$10:$J$29,1,FALSE)</f>
        <v>#N/A</v>
      </c>
      <c r="C3842" s="131" t="str">
        <f t="shared" si="831"/>
        <v/>
      </c>
      <c r="D3842" s="132"/>
      <c r="E3842" s="132"/>
      <c r="F3842" s="55"/>
      <c r="G3842" s="132"/>
      <c r="H3842" s="132"/>
      <c r="I3842" s="132"/>
      <c r="J3842" s="132"/>
      <c r="K3842" s="132"/>
      <c r="L3842" s="133"/>
      <c r="M3842" s="134"/>
      <c r="N3842" s="132"/>
      <c r="O3842" s="132"/>
      <c r="P3842" s="134" t="str">
        <f t="shared" si="832"/>
        <v>nepildyti</v>
      </c>
      <c r="Q3842" s="135" t="str">
        <f t="shared" si="83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40"/>
        <v>0</v>
      </c>
      <c r="BH3842" s="54">
        <f t="shared" si="833"/>
        <v>0</v>
      </c>
      <c r="BI3842" s="54">
        <f t="shared" si="828"/>
        <v>0</v>
      </c>
      <c r="BJ3842" s="54">
        <f t="shared" si="841"/>
        <v>0</v>
      </c>
      <c r="BK3842" s="54">
        <f t="shared" si="829"/>
        <v>0</v>
      </c>
      <c r="BL3842" s="54">
        <f t="shared" si="834"/>
        <v>0</v>
      </c>
      <c r="BM3842" s="54">
        <f t="shared" si="835"/>
        <v>0</v>
      </c>
      <c r="BN3842" s="54" t="str">
        <f t="shared" si="836"/>
        <v>ne</v>
      </c>
      <c r="BO3842" s="54" t="str">
        <f t="shared" si="837"/>
        <v>ne</v>
      </c>
      <c r="BP3842" s="54" t="str">
        <f t="shared" si="837"/>
        <v>ne</v>
      </c>
      <c r="BQ3842" s="54" t="str">
        <f t="shared" si="838"/>
        <v>ne</v>
      </c>
      <c r="BR3842" s="54" t="str">
        <f t="shared" si="839"/>
        <v>ne</v>
      </c>
      <c r="BS3842" s="54" t="str">
        <f t="shared" si="830"/>
        <v>ne</v>
      </c>
    </row>
    <row r="3843" spans="2:71" x14ac:dyDescent="0.2">
      <c r="B3843" s="54" t="e">
        <f>VLOOKUP(E3843,'VPS1'!$J$10:$J$29,1,FALSE)</f>
        <v>#N/A</v>
      </c>
      <c r="C3843" s="131" t="str">
        <f t="shared" si="831"/>
        <v/>
      </c>
      <c r="D3843" s="132"/>
      <c r="E3843" s="132"/>
      <c r="F3843" s="55"/>
      <c r="G3843" s="132"/>
      <c r="H3843" s="132"/>
      <c r="I3843" s="132"/>
      <c r="J3843" s="132"/>
      <c r="K3843" s="132"/>
      <c r="L3843" s="133"/>
      <c r="M3843" s="134"/>
      <c r="N3843" s="132"/>
      <c r="O3843" s="132"/>
      <c r="P3843" s="134" t="str">
        <f t="shared" si="832"/>
        <v>nepildyti</v>
      </c>
      <c r="Q3843" s="135" t="str">
        <f t="shared" si="83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40"/>
        <v>0</v>
      </c>
      <c r="BH3843" s="54">
        <f t="shared" si="833"/>
        <v>0</v>
      </c>
      <c r="BI3843" s="54">
        <f t="shared" si="828"/>
        <v>0</v>
      </c>
      <c r="BJ3843" s="54">
        <f t="shared" si="841"/>
        <v>0</v>
      </c>
      <c r="BK3843" s="54">
        <f t="shared" si="829"/>
        <v>0</v>
      </c>
      <c r="BL3843" s="54">
        <f t="shared" si="834"/>
        <v>0</v>
      </c>
      <c r="BM3843" s="54">
        <f t="shared" si="835"/>
        <v>0</v>
      </c>
      <c r="BN3843" s="54" t="str">
        <f t="shared" si="836"/>
        <v>ne</v>
      </c>
      <c r="BO3843" s="54" t="str">
        <f t="shared" si="837"/>
        <v>ne</v>
      </c>
      <c r="BP3843" s="54" t="str">
        <f t="shared" si="837"/>
        <v>ne</v>
      </c>
      <c r="BQ3843" s="54" t="str">
        <f t="shared" si="838"/>
        <v>ne</v>
      </c>
      <c r="BR3843" s="54" t="str">
        <f t="shared" si="839"/>
        <v>ne</v>
      </c>
      <c r="BS3843" s="54" t="str">
        <f t="shared" si="830"/>
        <v>ne</v>
      </c>
    </row>
    <row r="3844" spans="2:71" x14ac:dyDescent="0.2">
      <c r="B3844" s="54" t="e">
        <f>VLOOKUP(E3844,'VPS1'!$J$10:$J$29,1,FALSE)</f>
        <v>#N/A</v>
      </c>
      <c r="C3844" s="131" t="str">
        <f t="shared" si="831"/>
        <v/>
      </c>
      <c r="D3844" s="132"/>
      <c r="E3844" s="132"/>
      <c r="F3844" s="55"/>
      <c r="G3844" s="132"/>
      <c r="H3844" s="132"/>
      <c r="I3844" s="132"/>
      <c r="J3844" s="132"/>
      <c r="K3844" s="132"/>
      <c r="L3844" s="133"/>
      <c r="M3844" s="134"/>
      <c r="N3844" s="132"/>
      <c r="O3844" s="132"/>
      <c r="P3844" s="134" t="str">
        <f t="shared" si="832"/>
        <v>nepildyti</v>
      </c>
      <c r="Q3844" s="135" t="str">
        <f t="shared" si="83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40"/>
        <v>0</v>
      </c>
      <c r="BH3844" s="54">
        <f t="shared" si="833"/>
        <v>0</v>
      </c>
      <c r="BI3844" s="54">
        <f t="shared" si="828"/>
        <v>0</v>
      </c>
      <c r="BJ3844" s="54">
        <f t="shared" si="841"/>
        <v>0</v>
      </c>
      <c r="BK3844" s="54">
        <f t="shared" si="829"/>
        <v>0</v>
      </c>
      <c r="BL3844" s="54">
        <f t="shared" si="834"/>
        <v>0</v>
      </c>
      <c r="BM3844" s="54">
        <f t="shared" si="835"/>
        <v>0</v>
      </c>
      <c r="BN3844" s="54" t="str">
        <f t="shared" si="836"/>
        <v>ne</v>
      </c>
      <c r="BO3844" s="54" t="str">
        <f t="shared" si="837"/>
        <v>ne</v>
      </c>
      <c r="BP3844" s="54" t="str">
        <f t="shared" si="837"/>
        <v>ne</v>
      </c>
      <c r="BQ3844" s="54" t="str">
        <f t="shared" si="838"/>
        <v>ne</v>
      </c>
      <c r="BR3844" s="54" t="str">
        <f t="shared" si="839"/>
        <v>ne</v>
      </c>
      <c r="BS3844" s="54" t="str">
        <f t="shared" si="830"/>
        <v>ne</v>
      </c>
    </row>
    <row r="3845" spans="2:71" x14ac:dyDescent="0.2">
      <c r="B3845" s="54" t="e">
        <f>VLOOKUP(E3845,'VPS1'!$J$10:$J$29,1,FALSE)</f>
        <v>#N/A</v>
      </c>
      <c r="C3845" s="131" t="str">
        <f t="shared" si="831"/>
        <v/>
      </c>
      <c r="D3845" s="132"/>
      <c r="E3845" s="132"/>
      <c r="F3845" s="55"/>
      <c r="G3845" s="132"/>
      <c r="H3845" s="132"/>
      <c r="I3845" s="132"/>
      <c r="J3845" s="132"/>
      <c r="K3845" s="132"/>
      <c r="L3845" s="133"/>
      <c r="M3845" s="134"/>
      <c r="N3845" s="132"/>
      <c r="O3845" s="132"/>
      <c r="P3845" s="134" t="str">
        <f t="shared" si="832"/>
        <v>nepildyti</v>
      </c>
      <c r="Q3845" s="135" t="str">
        <f t="shared" si="83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40"/>
        <v>0</v>
      </c>
      <c r="BH3845" s="54">
        <f t="shared" si="833"/>
        <v>0</v>
      </c>
      <c r="BI3845" s="54">
        <f t="shared" si="828"/>
        <v>0</v>
      </c>
      <c r="BJ3845" s="54">
        <f t="shared" si="841"/>
        <v>0</v>
      </c>
      <c r="BK3845" s="54">
        <f t="shared" si="829"/>
        <v>0</v>
      </c>
      <c r="BL3845" s="54">
        <f t="shared" si="834"/>
        <v>0</v>
      </c>
      <c r="BM3845" s="54">
        <f t="shared" si="835"/>
        <v>0</v>
      </c>
      <c r="BN3845" s="54" t="str">
        <f t="shared" si="836"/>
        <v>ne</v>
      </c>
      <c r="BO3845" s="54" t="str">
        <f t="shared" si="837"/>
        <v>ne</v>
      </c>
      <c r="BP3845" s="54" t="str">
        <f t="shared" si="837"/>
        <v>ne</v>
      </c>
      <c r="BQ3845" s="54" t="str">
        <f t="shared" si="838"/>
        <v>ne</v>
      </c>
      <c r="BR3845" s="54" t="str">
        <f t="shared" si="839"/>
        <v>ne</v>
      </c>
      <c r="BS3845" s="54" t="str">
        <f t="shared" si="830"/>
        <v>ne</v>
      </c>
    </row>
    <row r="3846" spans="2:71" x14ac:dyDescent="0.2">
      <c r="B3846" s="54" t="e">
        <f>VLOOKUP(E3846,'VPS1'!$J$10:$J$29,1,FALSE)</f>
        <v>#N/A</v>
      </c>
      <c r="C3846" s="131" t="str">
        <f t="shared" si="831"/>
        <v/>
      </c>
      <c r="D3846" s="132"/>
      <c r="E3846" s="132"/>
      <c r="F3846" s="55"/>
      <c r="G3846" s="132"/>
      <c r="H3846" s="132"/>
      <c r="I3846" s="132"/>
      <c r="J3846" s="132"/>
      <c r="K3846" s="132"/>
      <c r="L3846" s="133"/>
      <c r="M3846" s="134"/>
      <c r="N3846" s="132"/>
      <c r="O3846" s="132"/>
      <c r="P3846" s="134" t="str">
        <f t="shared" si="832"/>
        <v>nepildyti</v>
      </c>
      <c r="Q3846" s="135" t="str">
        <f t="shared" si="83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40"/>
        <v>0</v>
      </c>
      <c r="BH3846" s="54">
        <f t="shared" si="833"/>
        <v>0</v>
      </c>
      <c r="BI3846" s="54">
        <f t="shared" si="828"/>
        <v>0</v>
      </c>
      <c r="BJ3846" s="54">
        <f t="shared" si="841"/>
        <v>0</v>
      </c>
      <c r="BK3846" s="54">
        <f t="shared" si="829"/>
        <v>0</v>
      </c>
      <c r="BL3846" s="54">
        <f t="shared" si="834"/>
        <v>0</v>
      </c>
      <c r="BM3846" s="54">
        <f t="shared" si="835"/>
        <v>0</v>
      </c>
      <c r="BN3846" s="54" t="str">
        <f t="shared" si="836"/>
        <v>ne</v>
      </c>
      <c r="BO3846" s="54" t="str">
        <f t="shared" si="837"/>
        <v>ne</v>
      </c>
      <c r="BP3846" s="54" t="str">
        <f t="shared" si="837"/>
        <v>ne</v>
      </c>
      <c r="BQ3846" s="54" t="str">
        <f t="shared" si="838"/>
        <v>ne</v>
      </c>
      <c r="BR3846" s="54" t="str">
        <f t="shared" si="839"/>
        <v>ne</v>
      </c>
      <c r="BS3846" s="54" t="str">
        <f t="shared" si="830"/>
        <v>ne</v>
      </c>
    </row>
    <row r="3847" spans="2:71" x14ac:dyDescent="0.2">
      <c r="B3847" s="54" t="e">
        <f>VLOOKUP(E3847,'VPS1'!$J$10:$J$29,1,FALSE)</f>
        <v>#N/A</v>
      </c>
      <c r="C3847" s="131" t="str">
        <f t="shared" si="831"/>
        <v/>
      </c>
      <c r="D3847" s="132"/>
      <c r="E3847" s="132"/>
      <c r="F3847" s="55"/>
      <c r="G3847" s="132"/>
      <c r="H3847" s="132"/>
      <c r="I3847" s="132"/>
      <c r="J3847" s="132"/>
      <c r="K3847" s="132"/>
      <c r="L3847" s="133"/>
      <c r="M3847" s="134"/>
      <c r="N3847" s="132"/>
      <c r="O3847" s="132"/>
      <c r="P3847" s="134" t="str">
        <f t="shared" si="832"/>
        <v>nepildyti</v>
      </c>
      <c r="Q3847" s="135" t="str">
        <f t="shared" si="832"/>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40"/>
        <v>0</v>
      </c>
      <c r="BH3847" s="54">
        <f t="shared" si="833"/>
        <v>0</v>
      </c>
      <c r="BI3847" s="54">
        <f t="shared" si="828"/>
        <v>0</v>
      </c>
      <c r="BJ3847" s="54">
        <f t="shared" si="841"/>
        <v>0</v>
      </c>
      <c r="BK3847" s="54">
        <f t="shared" si="829"/>
        <v>0</v>
      </c>
      <c r="BL3847" s="54">
        <f t="shared" si="834"/>
        <v>0</v>
      </c>
      <c r="BM3847" s="54">
        <f t="shared" si="835"/>
        <v>0</v>
      </c>
      <c r="BN3847" s="54" t="str">
        <f t="shared" si="836"/>
        <v>ne</v>
      </c>
      <c r="BO3847" s="54" t="str">
        <f t="shared" si="837"/>
        <v>ne</v>
      </c>
      <c r="BP3847" s="54" t="str">
        <f t="shared" si="837"/>
        <v>ne</v>
      </c>
      <c r="BQ3847" s="54" t="str">
        <f t="shared" si="838"/>
        <v>ne</v>
      </c>
      <c r="BR3847" s="54" t="str">
        <f t="shared" si="839"/>
        <v>ne</v>
      </c>
      <c r="BS3847" s="54" t="str">
        <f t="shared" si="830"/>
        <v>ne</v>
      </c>
    </row>
    <row r="3848" spans="2:71" x14ac:dyDescent="0.2">
      <c r="B3848" s="54" t="e">
        <f>VLOOKUP(E3848,'VPS1'!$J$10:$J$29,1,FALSE)</f>
        <v>#N/A</v>
      </c>
      <c r="C3848" s="131" t="str">
        <f t="shared" si="831"/>
        <v/>
      </c>
      <c r="D3848" s="132"/>
      <c r="E3848" s="132"/>
      <c r="F3848" s="55"/>
      <c r="G3848" s="132"/>
      <c r="H3848" s="132"/>
      <c r="I3848" s="132"/>
      <c r="J3848" s="132"/>
      <c r="K3848" s="132"/>
      <c r="L3848" s="133"/>
      <c r="M3848" s="134"/>
      <c r="N3848" s="132"/>
      <c r="O3848" s="132"/>
      <c r="P3848" s="134" t="str">
        <f t="shared" si="832"/>
        <v>nepildyti</v>
      </c>
      <c r="Q3848" s="135" t="str">
        <f t="shared" si="832"/>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40"/>
        <v>0</v>
      </c>
      <c r="BH3848" s="54">
        <f t="shared" si="833"/>
        <v>0</v>
      </c>
      <c r="BI3848" s="54">
        <f t="shared" si="828"/>
        <v>0</v>
      </c>
      <c r="BJ3848" s="54">
        <f t="shared" si="841"/>
        <v>0</v>
      </c>
      <c r="BK3848" s="54">
        <f t="shared" si="829"/>
        <v>0</v>
      </c>
      <c r="BL3848" s="54">
        <f t="shared" si="834"/>
        <v>0</v>
      </c>
      <c r="BM3848" s="54">
        <f t="shared" si="835"/>
        <v>0</v>
      </c>
      <c r="BN3848" s="54" t="str">
        <f t="shared" si="836"/>
        <v>ne</v>
      </c>
      <c r="BO3848" s="54" t="str">
        <f t="shared" si="837"/>
        <v>ne</v>
      </c>
      <c r="BP3848" s="54" t="str">
        <f t="shared" si="837"/>
        <v>ne</v>
      </c>
      <c r="BQ3848" s="54" t="str">
        <f t="shared" si="838"/>
        <v>ne</v>
      </c>
      <c r="BR3848" s="54" t="str">
        <f t="shared" si="839"/>
        <v>ne</v>
      </c>
      <c r="BS3848" s="54" t="str">
        <f t="shared" si="830"/>
        <v>ne</v>
      </c>
    </row>
    <row r="3849" spans="2:71" x14ac:dyDescent="0.2">
      <c r="B3849" s="54" t="e">
        <f>VLOOKUP(E3849,'VPS1'!$J$10:$J$29,1,FALSE)</f>
        <v>#N/A</v>
      </c>
      <c r="C3849" s="131" t="str">
        <f t="shared" si="831"/>
        <v/>
      </c>
      <c r="D3849" s="132"/>
      <c r="E3849" s="132"/>
      <c r="F3849" s="55"/>
      <c r="G3849" s="132"/>
      <c r="H3849" s="132"/>
      <c r="I3849" s="132"/>
      <c r="J3849" s="132"/>
      <c r="K3849" s="132"/>
      <c r="L3849" s="133"/>
      <c r="M3849" s="134"/>
      <c r="N3849" s="132"/>
      <c r="O3849" s="132"/>
      <c r="P3849" s="134" t="str">
        <f t="shared" si="832"/>
        <v>nepildyti</v>
      </c>
      <c r="Q3849" s="135" t="str">
        <f t="shared" si="832"/>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40"/>
        <v>0</v>
      </c>
      <c r="BH3849" s="54">
        <f t="shared" si="833"/>
        <v>0</v>
      </c>
      <c r="BI3849" s="54">
        <f t="shared" si="828"/>
        <v>0</v>
      </c>
      <c r="BJ3849" s="54">
        <f t="shared" si="841"/>
        <v>0</v>
      </c>
      <c r="BK3849" s="54">
        <f t="shared" si="829"/>
        <v>0</v>
      </c>
      <c r="BL3849" s="54">
        <f t="shared" si="834"/>
        <v>0</v>
      </c>
      <c r="BM3849" s="54">
        <f t="shared" si="835"/>
        <v>0</v>
      </c>
      <c r="BN3849" s="54" t="str">
        <f t="shared" si="836"/>
        <v>ne</v>
      </c>
      <c r="BO3849" s="54" t="str">
        <f t="shared" si="837"/>
        <v>ne</v>
      </c>
      <c r="BP3849" s="54" t="str">
        <f t="shared" si="837"/>
        <v>ne</v>
      </c>
      <c r="BQ3849" s="54" t="str">
        <f t="shared" si="838"/>
        <v>ne</v>
      </c>
      <c r="BR3849" s="54" t="str">
        <f t="shared" si="839"/>
        <v>ne</v>
      </c>
      <c r="BS3849" s="54" t="str">
        <f t="shared" si="830"/>
        <v>ne</v>
      </c>
    </row>
    <row r="3850" spans="2:71" x14ac:dyDescent="0.2">
      <c r="B3850" s="54" t="e">
        <f>VLOOKUP(E3850,'VPS1'!$J$10:$J$29,1,FALSE)</f>
        <v>#N/A</v>
      </c>
      <c r="C3850" s="131" t="str">
        <f t="shared" si="831"/>
        <v/>
      </c>
      <c r="D3850" s="132"/>
      <c r="E3850" s="132"/>
      <c r="F3850" s="55"/>
      <c r="G3850" s="132"/>
      <c r="H3850" s="132"/>
      <c r="I3850" s="132"/>
      <c r="J3850" s="132"/>
      <c r="K3850" s="132"/>
      <c r="L3850" s="133"/>
      <c r="M3850" s="134"/>
      <c r="N3850" s="132"/>
      <c r="O3850" s="132"/>
      <c r="P3850" s="134" t="str">
        <f t="shared" si="832"/>
        <v>nepildyti</v>
      </c>
      <c r="Q3850" s="135" t="str">
        <f t="shared" si="832"/>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40"/>
        <v>0</v>
      </c>
      <c r="BH3850" s="54">
        <f t="shared" si="833"/>
        <v>0</v>
      </c>
      <c r="BI3850" s="54">
        <f t="shared" ref="BI3850:BI3913" si="842">IF($AH3850&gt;0,YEAR($AH3850),)</f>
        <v>0</v>
      </c>
      <c r="BJ3850" s="54">
        <f t="shared" si="841"/>
        <v>0</v>
      </c>
      <c r="BK3850" s="54">
        <f t="shared" ref="BK3850:BK3913" si="843">IF($AJ3850&gt;0,YEAR($AJ3850),)</f>
        <v>0</v>
      </c>
      <c r="BL3850" s="54">
        <f t="shared" si="834"/>
        <v>0</v>
      </c>
      <c r="BM3850" s="54">
        <f t="shared" si="835"/>
        <v>0</v>
      </c>
      <c r="BN3850" s="54" t="str">
        <f t="shared" si="836"/>
        <v>ne</v>
      </c>
      <c r="BO3850" s="54" t="str">
        <f t="shared" si="837"/>
        <v>ne</v>
      </c>
      <c r="BP3850" s="54" t="str">
        <f t="shared" si="837"/>
        <v>ne</v>
      </c>
      <c r="BQ3850" s="54" t="str">
        <f t="shared" si="838"/>
        <v>ne</v>
      </c>
      <c r="BR3850" s="54" t="str">
        <f t="shared" si="839"/>
        <v>ne</v>
      </c>
      <c r="BS3850" s="54" t="str">
        <f t="shared" ref="BS3850:BS3913" si="844">IF(BK3850&gt;0,"taip","ne")</f>
        <v>ne</v>
      </c>
    </row>
    <row r="3851" spans="2:71" x14ac:dyDescent="0.2">
      <c r="B3851" s="54" t="e">
        <f>VLOOKUP(E3851,'VPS1'!$J$10:$J$29,1,FALSE)</f>
        <v>#N/A</v>
      </c>
      <c r="C3851" s="131" t="str">
        <f t="shared" ref="C3851:C3914" si="845">LEFT(E3851,4)</f>
        <v/>
      </c>
      <c r="D3851" s="132"/>
      <c r="E3851" s="132"/>
      <c r="F3851" s="55"/>
      <c r="G3851" s="132"/>
      <c r="H3851" s="132"/>
      <c r="I3851" s="132"/>
      <c r="J3851" s="132"/>
      <c r="K3851" s="132"/>
      <c r="L3851" s="133"/>
      <c r="M3851" s="134"/>
      <c r="N3851" s="132"/>
      <c r="O3851" s="132"/>
      <c r="P3851" s="134" t="str">
        <f t="shared" ref="P3851:Q3914" si="846">IF($N3851="fizinis asmuo","užpildykite","nepildyti")</f>
        <v>nepildyti</v>
      </c>
      <c r="Q3851" s="135" t="str">
        <f t="shared" si="846"/>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40"/>
        <v>0</v>
      </c>
      <c r="BH3851" s="54">
        <f t="shared" ref="BH3851:BH3914" si="847">IF($AF3851&gt;0,YEAR($AF3851),)</f>
        <v>0</v>
      </c>
      <c r="BI3851" s="54">
        <f t="shared" si="842"/>
        <v>0</v>
      </c>
      <c r="BJ3851" s="54">
        <f t="shared" si="841"/>
        <v>0</v>
      </c>
      <c r="BK3851" s="54">
        <f t="shared" si="843"/>
        <v>0</v>
      </c>
      <c r="BL3851" s="54">
        <f t="shared" ref="BL3851:BL3914" si="848">IF($AK3851&gt;0,$AK3851,)</f>
        <v>0</v>
      </c>
      <c r="BM3851" s="54">
        <f t="shared" ref="BM3851:BM3914" si="849">IF($AL3851&gt;0,$AL3851,)</f>
        <v>0</v>
      </c>
      <c r="BN3851" s="54" t="str">
        <f t="shared" ref="BN3851:BN3914" si="850">IF(BH3851&gt;0,"taip","ne")</f>
        <v>ne</v>
      </c>
      <c r="BO3851" s="54" t="str">
        <f t="shared" ref="BO3851:BP3914" si="851">IF(BI3851&gt;0,"taip","ne")</f>
        <v>ne</v>
      </c>
      <c r="BP3851" s="54" t="str">
        <f t="shared" si="851"/>
        <v>ne</v>
      </c>
      <c r="BQ3851" s="54" t="str">
        <f t="shared" ref="BQ3851:BQ3914" si="852">IF(BL3851&gt;0,"taip","ne")</f>
        <v>ne</v>
      </c>
      <c r="BR3851" s="54" t="str">
        <f t="shared" ref="BR3851:BR3914" si="853">IF(BM3851&gt;0,"taip","ne")</f>
        <v>ne</v>
      </c>
      <c r="BS3851" s="54" t="str">
        <f t="shared" si="844"/>
        <v>ne</v>
      </c>
    </row>
    <row r="3852" spans="2:71" x14ac:dyDescent="0.2">
      <c r="B3852" s="54" t="e">
        <f>VLOOKUP(E3852,'VPS1'!$J$10:$J$29,1,FALSE)</f>
        <v>#N/A</v>
      </c>
      <c r="C3852" s="131" t="str">
        <f t="shared" si="845"/>
        <v/>
      </c>
      <c r="D3852" s="132"/>
      <c r="E3852" s="132"/>
      <c r="F3852" s="55"/>
      <c r="G3852" s="132"/>
      <c r="H3852" s="132"/>
      <c r="I3852" s="132"/>
      <c r="J3852" s="132"/>
      <c r="K3852" s="132"/>
      <c r="L3852" s="133"/>
      <c r="M3852" s="134"/>
      <c r="N3852" s="132"/>
      <c r="O3852" s="132"/>
      <c r="P3852" s="134" t="str">
        <f t="shared" si="846"/>
        <v>nepildyti</v>
      </c>
      <c r="Q3852" s="135" t="str">
        <f t="shared" si="84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40"/>
        <v>0</v>
      </c>
      <c r="BH3852" s="54">
        <f t="shared" si="847"/>
        <v>0</v>
      </c>
      <c r="BI3852" s="54">
        <f t="shared" si="842"/>
        <v>0</v>
      </c>
      <c r="BJ3852" s="54">
        <f t="shared" si="841"/>
        <v>0</v>
      </c>
      <c r="BK3852" s="54">
        <f t="shared" si="843"/>
        <v>0</v>
      </c>
      <c r="BL3852" s="54">
        <f t="shared" si="848"/>
        <v>0</v>
      </c>
      <c r="BM3852" s="54">
        <f t="shared" si="849"/>
        <v>0</v>
      </c>
      <c r="BN3852" s="54" t="str">
        <f t="shared" si="850"/>
        <v>ne</v>
      </c>
      <c r="BO3852" s="54" t="str">
        <f t="shared" si="851"/>
        <v>ne</v>
      </c>
      <c r="BP3852" s="54" t="str">
        <f t="shared" si="851"/>
        <v>ne</v>
      </c>
      <c r="BQ3852" s="54" t="str">
        <f t="shared" si="852"/>
        <v>ne</v>
      </c>
      <c r="BR3852" s="54" t="str">
        <f t="shared" si="853"/>
        <v>ne</v>
      </c>
      <c r="BS3852" s="54" t="str">
        <f t="shared" si="844"/>
        <v>ne</v>
      </c>
    </row>
    <row r="3853" spans="2:71" x14ac:dyDescent="0.2">
      <c r="B3853" s="54" t="e">
        <f>VLOOKUP(E3853,'VPS1'!$J$10:$J$29,1,FALSE)</f>
        <v>#N/A</v>
      </c>
      <c r="C3853" s="131" t="str">
        <f t="shared" si="845"/>
        <v/>
      </c>
      <c r="D3853" s="132"/>
      <c r="E3853" s="132"/>
      <c r="F3853" s="55"/>
      <c r="G3853" s="132"/>
      <c r="H3853" s="132"/>
      <c r="I3853" s="132"/>
      <c r="J3853" s="132"/>
      <c r="K3853" s="132"/>
      <c r="L3853" s="133"/>
      <c r="M3853" s="134"/>
      <c r="N3853" s="132"/>
      <c r="O3853" s="132"/>
      <c r="P3853" s="134" t="str">
        <f t="shared" si="846"/>
        <v>nepildyti</v>
      </c>
      <c r="Q3853" s="135" t="str">
        <f t="shared" si="84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40"/>
        <v>0</v>
      </c>
      <c r="BH3853" s="54">
        <f t="shared" si="847"/>
        <v>0</v>
      </c>
      <c r="BI3853" s="54">
        <f t="shared" si="842"/>
        <v>0</v>
      </c>
      <c r="BJ3853" s="54">
        <f t="shared" si="841"/>
        <v>0</v>
      </c>
      <c r="BK3853" s="54">
        <f t="shared" si="843"/>
        <v>0</v>
      </c>
      <c r="BL3853" s="54">
        <f t="shared" si="848"/>
        <v>0</v>
      </c>
      <c r="BM3853" s="54">
        <f t="shared" si="849"/>
        <v>0</v>
      </c>
      <c r="BN3853" s="54" t="str">
        <f t="shared" si="850"/>
        <v>ne</v>
      </c>
      <c r="BO3853" s="54" t="str">
        <f t="shared" si="851"/>
        <v>ne</v>
      </c>
      <c r="BP3853" s="54" t="str">
        <f t="shared" si="851"/>
        <v>ne</v>
      </c>
      <c r="BQ3853" s="54" t="str">
        <f t="shared" si="852"/>
        <v>ne</v>
      </c>
      <c r="BR3853" s="54" t="str">
        <f t="shared" si="853"/>
        <v>ne</v>
      </c>
      <c r="BS3853" s="54" t="str">
        <f t="shared" si="844"/>
        <v>ne</v>
      </c>
    </row>
    <row r="3854" spans="2:71" x14ac:dyDescent="0.2">
      <c r="B3854" s="54" t="e">
        <f>VLOOKUP(E3854,'VPS1'!$J$10:$J$29,1,FALSE)</f>
        <v>#N/A</v>
      </c>
      <c r="C3854" s="131" t="str">
        <f t="shared" si="845"/>
        <v/>
      </c>
      <c r="D3854" s="132"/>
      <c r="E3854" s="132"/>
      <c r="F3854" s="55"/>
      <c r="G3854" s="132"/>
      <c r="H3854" s="132"/>
      <c r="I3854" s="132"/>
      <c r="J3854" s="132"/>
      <c r="K3854" s="132"/>
      <c r="L3854" s="133"/>
      <c r="M3854" s="134"/>
      <c r="N3854" s="132"/>
      <c r="O3854" s="132"/>
      <c r="P3854" s="134" t="str">
        <f t="shared" si="846"/>
        <v>nepildyti</v>
      </c>
      <c r="Q3854" s="135" t="str">
        <f t="shared" si="84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40"/>
        <v>0</v>
      </c>
      <c r="BH3854" s="54">
        <f t="shared" si="847"/>
        <v>0</v>
      </c>
      <c r="BI3854" s="54">
        <f t="shared" si="842"/>
        <v>0</v>
      </c>
      <c r="BJ3854" s="54">
        <f t="shared" si="841"/>
        <v>0</v>
      </c>
      <c r="BK3854" s="54">
        <f t="shared" si="843"/>
        <v>0</v>
      </c>
      <c r="BL3854" s="54">
        <f t="shared" si="848"/>
        <v>0</v>
      </c>
      <c r="BM3854" s="54">
        <f t="shared" si="849"/>
        <v>0</v>
      </c>
      <c r="BN3854" s="54" t="str">
        <f t="shared" si="850"/>
        <v>ne</v>
      </c>
      <c r="BO3854" s="54" t="str">
        <f t="shared" si="851"/>
        <v>ne</v>
      </c>
      <c r="BP3854" s="54" t="str">
        <f t="shared" si="851"/>
        <v>ne</v>
      </c>
      <c r="BQ3854" s="54" t="str">
        <f t="shared" si="852"/>
        <v>ne</v>
      </c>
      <c r="BR3854" s="54" t="str">
        <f t="shared" si="853"/>
        <v>ne</v>
      </c>
      <c r="BS3854" s="54" t="str">
        <f t="shared" si="844"/>
        <v>ne</v>
      </c>
    </row>
    <row r="3855" spans="2:71" x14ac:dyDescent="0.2">
      <c r="B3855" s="54" t="e">
        <f>VLOOKUP(E3855,'VPS1'!$J$10:$J$29,1,FALSE)</f>
        <v>#N/A</v>
      </c>
      <c r="C3855" s="131" t="str">
        <f t="shared" si="845"/>
        <v/>
      </c>
      <c r="D3855" s="132"/>
      <c r="E3855" s="132"/>
      <c r="F3855" s="55"/>
      <c r="G3855" s="132"/>
      <c r="H3855" s="132"/>
      <c r="I3855" s="132"/>
      <c r="J3855" s="132"/>
      <c r="K3855" s="132"/>
      <c r="L3855" s="133"/>
      <c r="M3855" s="134"/>
      <c r="N3855" s="132"/>
      <c r="O3855" s="132"/>
      <c r="P3855" s="134" t="str">
        <f t="shared" si="846"/>
        <v>nepildyti</v>
      </c>
      <c r="Q3855" s="135" t="str">
        <f t="shared" si="84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40"/>
        <v>0</v>
      </c>
      <c r="BH3855" s="54">
        <f t="shared" si="847"/>
        <v>0</v>
      </c>
      <c r="BI3855" s="54">
        <f t="shared" si="842"/>
        <v>0</v>
      </c>
      <c r="BJ3855" s="54">
        <f t="shared" si="841"/>
        <v>0</v>
      </c>
      <c r="BK3855" s="54">
        <f t="shared" si="843"/>
        <v>0</v>
      </c>
      <c r="BL3855" s="54">
        <f t="shared" si="848"/>
        <v>0</v>
      </c>
      <c r="BM3855" s="54">
        <f t="shared" si="849"/>
        <v>0</v>
      </c>
      <c r="BN3855" s="54" t="str">
        <f t="shared" si="850"/>
        <v>ne</v>
      </c>
      <c r="BO3855" s="54" t="str">
        <f t="shared" si="851"/>
        <v>ne</v>
      </c>
      <c r="BP3855" s="54" t="str">
        <f t="shared" si="851"/>
        <v>ne</v>
      </c>
      <c r="BQ3855" s="54" t="str">
        <f t="shared" si="852"/>
        <v>ne</v>
      </c>
      <c r="BR3855" s="54" t="str">
        <f t="shared" si="853"/>
        <v>ne</v>
      </c>
      <c r="BS3855" s="54" t="str">
        <f t="shared" si="844"/>
        <v>ne</v>
      </c>
    </row>
    <row r="3856" spans="2:71" x14ac:dyDescent="0.2">
      <c r="B3856" s="54" t="e">
        <f>VLOOKUP(E3856,'VPS1'!$J$10:$J$29,1,FALSE)</f>
        <v>#N/A</v>
      </c>
      <c r="C3856" s="131" t="str">
        <f t="shared" si="845"/>
        <v/>
      </c>
      <c r="D3856" s="132"/>
      <c r="E3856" s="132"/>
      <c r="F3856" s="55"/>
      <c r="G3856" s="132"/>
      <c r="H3856" s="132"/>
      <c r="I3856" s="132"/>
      <c r="J3856" s="132"/>
      <c r="K3856" s="132"/>
      <c r="L3856" s="133"/>
      <c r="M3856" s="134"/>
      <c r="N3856" s="132"/>
      <c r="O3856" s="132"/>
      <c r="P3856" s="134" t="str">
        <f t="shared" si="846"/>
        <v>nepildyti</v>
      </c>
      <c r="Q3856" s="135" t="str">
        <f t="shared" si="84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40"/>
        <v>0</v>
      </c>
      <c r="BH3856" s="54">
        <f t="shared" si="847"/>
        <v>0</v>
      </c>
      <c r="BI3856" s="54">
        <f t="shared" si="842"/>
        <v>0</v>
      </c>
      <c r="BJ3856" s="54">
        <f t="shared" si="841"/>
        <v>0</v>
      </c>
      <c r="BK3856" s="54">
        <f t="shared" si="843"/>
        <v>0</v>
      </c>
      <c r="BL3856" s="54">
        <f t="shared" si="848"/>
        <v>0</v>
      </c>
      <c r="BM3856" s="54">
        <f t="shared" si="849"/>
        <v>0</v>
      </c>
      <c r="BN3856" s="54" t="str">
        <f t="shared" si="850"/>
        <v>ne</v>
      </c>
      <c r="BO3856" s="54" t="str">
        <f t="shared" si="851"/>
        <v>ne</v>
      </c>
      <c r="BP3856" s="54" t="str">
        <f t="shared" si="851"/>
        <v>ne</v>
      </c>
      <c r="BQ3856" s="54" t="str">
        <f t="shared" si="852"/>
        <v>ne</v>
      </c>
      <c r="BR3856" s="54" t="str">
        <f t="shared" si="853"/>
        <v>ne</v>
      </c>
      <c r="BS3856" s="54" t="str">
        <f t="shared" si="844"/>
        <v>ne</v>
      </c>
    </row>
    <row r="3857" spans="2:71" x14ac:dyDescent="0.2">
      <c r="B3857" s="54" t="e">
        <f>VLOOKUP(E3857,'VPS1'!$J$10:$J$29,1,FALSE)</f>
        <v>#N/A</v>
      </c>
      <c r="C3857" s="131" t="str">
        <f t="shared" si="845"/>
        <v/>
      </c>
      <c r="D3857" s="132"/>
      <c r="E3857" s="132"/>
      <c r="F3857" s="55"/>
      <c r="G3857" s="132"/>
      <c r="H3857" s="132"/>
      <c r="I3857" s="132"/>
      <c r="J3857" s="132"/>
      <c r="K3857" s="132"/>
      <c r="L3857" s="133"/>
      <c r="M3857" s="134"/>
      <c r="N3857" s="132"/>
      <c r="O3857" s="132"/>
      <c r="P3857" s="134" t="str">
        <f t="shared" si="846"/>
        <v>nepildyti</v>
      </c>
      <c r="Q3857" s="135" t="str">
        <f t="shared" si="84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40"/>
        <v>0</v>
      </c>
      <c r="BH3857" s="54">
        <f t="shared" si="847"/>
        <v>0</v>
      </c>
      <c r="BI3857" s="54">
        <f t="shared" si="842"/>
        <v>0</v>
      </c>
      <c r="BJ3857" s="54">
        <f t="shared" si="841"/>
        <v>0</v>
      </c>
      <c r="BK3857" s="54">
        <f t="shared" si="843"/>
        <v>0</v>
      </c>
      <c r="BL3857" s="54">
        <f t="shared" si="848"/>
        <v>0</v>
      </c>
      <c r="BM3857" s="54">
        <f t="shared" si="849"/>
        <v>0</v>
      </c>
      <c r="BN3857" s="54" t="str">
        <f t="shared" si="850"/>
        <v>ne</v>
      </c>
      <c r="BO3857" s="54" t="str">
        <f t="shared" si="851"/>
        <v>ne</v>
      </c>
      <c r="BP3857" s="54" t="str">
        <f t="shared" si="851"/>
        <v>ne</v>
      </c>
      <c r="BQ3857" s="54" t="str">
        <f t="shared" si="852"/>
        <v>ne</v>
      </c>
      <c r="BR3857" s="54" t="str">
        <f t="shared" si="853"/>
        <v>ne</v>
      </c>
      <c r="BS3857" s="54" t="str">
        <f t="shared" si="844"/>
        <v>ne</v>
      </c>
    </row>
    <row r="3858" spans="2:71" x14ac:dyDescent="0.2">
      <c r="B3858" s="54" t="e">
        <f>VLOOKUP(E3858,'VPS1'!$J$10:$J$29,1,FALSE)</f>
        <v>#N/A</v>
      </c>
      <c r="C3858" s="131" t="str">
        <f t="shared" si="845"/>
        <v/>
      </c>
      <c r="D3858" s="132"/>
      <c r="E3858" s="132"/>
      <c r="F3858" s="55"/>
      <c r="G3858" s="132"/>
      <c r="H3858" s="132"/>
      <c r="I3858" s="132"/>
      <c r="J3858" s="132"/>
      <c r="K3858" s="132"/>
      <c r="L3858" s="133"/>
      <c r="M3858" s="134"/>
      <c r="N3858" s="132"/>
      <c r="O3858" s="132"/>
      <c r="P3858" s="134" t="str">
        <f t="shared" si="846"/>
        <v>nepildyti</v>
      </c>
      <c r="Q3858" s="135" t="str">
        <f t="shared" si="84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si="840"/>
        <v>0</v>
      </c>
      <c r="BH3858" s="54">
        <f t="shared" si="847"/>
        <v>0</v>
      </c>
      <c r="BI3858" s="54">
        <f t="shared" si="842"/>
        <v>0</v>
      </c>
      <c r="BJ3858" s="54">
        <f t="shared" si="841"/>
        <v>0</v>
      </c>
      <c r="BK3858" s="54">
        <f t="shared" si="843"/>
        <v>0</v>
      </c>
      <c r="BL3858" s="54">
        <f t="shared" si="848"/>
        <v>0</v>
      </c>
      <c r="BM3858" s="54">
        <f t="shared" si="849"/>
        <v>0</v>
      </c>
      <c r="BN3858" s="54" t="str">
        <f t="shared" si="850"/>
        <v>ne</v>
      </c>
      <c r="BO3858" s="54" t="str">
        <f t="shared" si="851"/>
        <v>ne</v>
      </c>
      <c r="BP3858" s="54" t="str">
        <f t="shared" si="851"/>
        <v>ne</v>
      </c>
      <c r="BQ3858" s="54" t="str">
        <f t="shared" si="852"/>
        <v>ne</v>
      </c>
      <c r="BR3858" s="54" t="str">
        <f t="shared" si="853"/>
        <v>ne</v>
      </c>
      <c r="BS3858" s="54" t="str">
        <f t="shared" si="844"/>
        <v>ne</v>
      </c>
    </row>
    <row r="3859" spans="2:71" x14ac:dyDescent="0.2">
      <c r="B3859" s="54" t="e">
        <f>VLOOKUP(E3859,'VPS1'!$J$10:$J$29,1,FALSE)</f>
        <v>#N/A</v>
      </c>
      <c r="C3859" s="131" t="str">
        <f t="shared" si="845"/>
        <v/>
      </c>
      <c r="D3859" s="132"/>
      <c r="E3859" s="132"/>
      <c r="F3859" s="55"/>
      <c r="G3859" s="132"/>
      <c r="H3859" s="132"/>
      <c r="I3859" s="132"/>
      <c r="J3859" s="132"/>
      <c r="K3859" s="132"/>
      <c r="L3859" s="133"/>
      <c r="M3859" s="134"/>
      <c r="N3859" s="132"/>
      <c r="O3859" s="132"/>
      <c r="P3859" s="134" t="str">
        <f t="shared" si="846"/>
        <v>nepildyti</v>
      </c>
      <c r="Q3859" s="135" t="str">
        <f t="shared" si="84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40"/>
        <v>0</v>
      </c>
      <c r="BH3859" s="54">
        <f t="shared" si="847"/>
        <v>0</v>
      </c>
      <c r="BI3859" s="54">
        <f t="shared" si="842"/>
        <v>0</v>
      </c>
      <c r="BJ3859" s="54">
        <f t="shared" si="841"/>
        <v>0</v>
      </c>
      <c r="BK3859" s="54">
        <f t="shared" si="843"/>
        <v>0</v>
      </c>
      <c r="BL3859" s="54">
        <f t="shared" si="848"/>
        <v>0</v>
      </c>
      <c r="BM3859" s="54">
        <f t="shared" si="849"/>
        <v>0</v>
      </c>
      <c r="BN3859" s="54" t="str">
        <f t="shared" si="850"/>
        <v>ne</v>
      </c>
      <c r="BO3859" s="54" t="str">
        <f t="shared" si="851"/>
        <v>ne</v>
      </c>
      <c r="BP3859" s="54" t="str">
        <f t="shared" si="851"/>
        <v>ne</v>
      </c>
      <c r="BQ3859" s="54" t="str">
        <f t="shared" si="852"/>
        <v>ne</v>
      </c>
      <c r="BR3859" s="54" t="str">
        <f t="shared" si="853"/>
        <v>ne</v>
      </c>
      <c r="BS3859" s="54" t="str">
        <f t="shared" si="844"/>
        <v>ne</v>
      </c>
    </row>
    <row r="3860" spans="2:71" x14ac:dyDescent="0.2">
      <c r="B3860" s="54" t="e">
        <f>VLOOKUP(E3860,'VPS1'!$J$10:$J$29,1,FALSE)</f>
        <v>#N/A</v>
      </c>
      <c r="C3860" s="131" t="str">
        <f t="shared" si="845"/>
        <v/>
      </c>
      <c r="D3860" s="132"/>
      <c r="E3860" s="132"/>
      <c r="F3860" s="55"/>
      <c r="G3860" s="132"/>
      <c r="H3860" s="132"/>
      <c r="I3860" s="132"/>
      <c r="J3860" s="132"/>
      <c r="K3860" s="132"/>
      <c r="L3860" s="133"/>
      <c r="M3860" s="134"/>
      <c r="N3860" s="132"/>
      <c r="O3860" s="132"/>
      <c r="P3860" s="134" t="str">
        <f t="shared" si="846"/>
        <v>nepildyti</v>
      </c>
      <c r="Q3860" s="135" t="str">
        <f t="shared" si="84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40"/>
        <v>0</v>
      </c>
      <c r="BH3860" s="54">
        <f t="shared" si="847"/>
        <v>0</v>
      </c>
      <c r="BI3860" s="54">
        <f t="shared" si="842"/>
        <v>0</v>
      </c>
      <c r="BJ3860" s="54">
        <f t="shared" si="841"/>
        <v>0</v>
      </c>
      <c r="BK3860" s="54">
        <f t="shared" si="843"/>
        <v>0</v>
      </c>
      <c r="BL3860" s="54">
        <f t="shared" si="848"/>
        <v>0</v>
      </c>
      <c r="BM3860" s="54">
        <f t="shared" si="849"/>
        <v>0</v>
      </c>
      <c r="BN3860" s="54" t="str">
        <f t="shared" si="850"/>
        <v>ne</v>
      </c>
      <c r="BO3860" s="54" t="str">
        <f t="shared" si="851"/>
        <v>ne</v>
      </c>
      <c r="BP3860" s="54" t="str">
        <f t="shared" si="851"/>
        <v>ne</v>
      </c>
      <c r="BQ3860" s="54" t="str">
        <f t="shared" si="852"/>
        <v>ne</v>
      </c>
      <c r="BR3860" s="54" t="str">
        <f t="shared" si="853"/>
        <v>ne</v>
      </c>
      <c r="BS3860" s="54" t="str">
        <f t="shared" si="844"/>
        <v>ne</v>
      </c>
    </row>
    <row r="3861" spans="2:71" x14ac:dyDescent="0.2">
      <c r="B3861" s="54" t="e">
        <f>VLOOKUP(E3861,'VPS1'!$J$10:$J$29,1,FALSE)</f>
        <v>#N/A</v>
      </c>
      <c r="C3861" s="131" t="str">
        <f t="shared" si="845"/>
        <v/>
      </c>
      <c r="D3861" s="132"/>
      <c r="E3861" s="132"/>
      <c r="F3861" s="55"/>
      <c r="G3861" s="132"/>
      <c r="H3861" s="132"/>
      <c r="I3861" s="132"/>
      <c r="J3861" s="132"/>
      <c r="K3861" s="132"/>
      <c r="L3861" s="133"/>
      <c r="M3861" s="134"/>
      <c r="N3861" s="132"/>
      <c r="O3861" s="132"/>
      <c r="P3861" s="134" t="str">
        <f t="shared" si="846"/>
        <v>nepildyti</v>
      </c>
      <c r="Q3861" s="135" t="str">
        <f t="shared" si="84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40"/>
        <v>0</v>
      </c>
      <c r="BH3861" s="54">
        <f t="shared" si="847"/>
        <v>0</v>
      </c>
      <c r="BI3861" s="54">
        <f t="shared" si="842"/>
        <v>0</v>
      </c>
      <c r="BJ3861" s="54">
        <f t="shared" si="841"/>
        <v>0</v>
      </c>
      <c r="BK3861" s="54">
        <f t="shared" si="843"/>
        <v>0</v>
      </c>
      <c r="BL3861" s="54">
        <f t="shared" si="848"/>
        <v>0</v>
      </c>
      <c r="BM3861" s="54">
        <f t="shared" si="849"/>
        <v>0</v>
      </c>
      <c r="BN3861" s="54" t="str">
        <f t="shared" si="850"/>
        <v>ne</v>
      </c>
      <c r="BO3861" s="54" t="str">
        <f t="shared" si="851"/>
        <v>ne</v>
      </c>
      <c r="BP3861" s="54" t="str">
        <f t="shared" si="851"/>
        <v>ne</v>
      </c>
      <c r="BQ3861" s="54" t="str">
        <f t="shared" si="852"/>
        <v>ne</v>
      </c>
      <c r="BR3861" s="54" t="str">
        <f t="shared" si="853"/>
        <v>ne</v>
      </c>
      <c r="BS3861" s="54" t="str">
        <f t="shared" si="844"/>
        <v>ne</v>
      </c>
    </row>
    <row r="3862" spans="2:71" x14ac:dyDescent="0.2">
      <c r="B3862" s="54" t="e">
        <f>VLOOKUP(E3862,'VPS1'!$J$10:$J$29,1,FALSE)</f>
        <v>#N/A</v>
      </c>
      <c r="C3862" s="131" t="str">
        <f t="shared" si="845"/>
        <v/>
      </c>
      <c r="D3862" s="132"/>
      <c r="E3862" s="132"/>
      <c r="F3862" s="55"/>
      <c r="G3862" s="132"/>
      <c r="H3862" s="132"/>
      <c r="I3862" s="132"/>
      <c r="J3862" s="132"/>
      <c r="K3862" s="132"/>
      <c r="L3862" s="133"/>
      <c r="M3862" s="134"/>
      <c r="N3862" s="132"/>
      <c r="O3862" s="132"/>
      <c r="P3862" s="134" t="str">
        <f t="shared" si="846"/>
        <v>nepildyti</v>
      </c>
      <c r="Q3862" s="135" t="str">
        <f t="shared" si="84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ref="BG3862:BG3925" si="854">IF($F3862&gt;0,YEAR($F3862),)</f>
        <v>0</v>
      </c>
      <c r="BH3862" s="54">
        <f t="shared" si="847"/>
        <v>0</v>
      </c>
      <c r="BI3862" s="54">
        <f t="shared" si="842"/>
        <v>0</v>
      </c>
      <c r="BJ3862" s="54">
        <f t="shared" ref="BJ3862:BJ3925" si="855">IF($AI3862&gt;0,YEAR($AI3862),)</f>
        <v>0</v>
      </c>
      <c r="BK3862" s="54">
        <f t="shared" si="843"/>
        <v>0</v>
      </c>
      <c r="BL3862" s="54">
        <f t="shared" si="848"/>
        <v>0</v>
      </c>
      <c r="BM3862" s="54">
        <f t="shared" si="849"/>
        <v>0</v>
      </c>
      <c r="BN3862" s="54" t="str">
        <f t="shared" si="850"/>
        <v>ne</v>
      </c>
      <c r="BO3862" s="54" t="str">
        <f t="shared" si="851"/>
        <v>ne</v>
      </c>
      <c r="BP3862" s="54" t="str">
        <f t="shared" si="851"/>
        <v>ne</v>
      </c>
      <c r="BQ3862" s="54" t="str">
        <f t="shared" si="852"/>
        <v>ne</v>
      </c>
      <c r="BR3862" s="54" t="str">
        <f t="shared" si="853"/>
        <v>ne</v>
      </c>
      <c r="BS3862" s="54" t="str">
        <f t="shared" si="844"/>
        <v>ne</v>
      </c>
    </row>
    <row r="3863" spans="2:71" x14ac:dyDescent="0.2">
      <c r="B3863" s="54" t="e">
        <f>VLOOKUP(E3863,'VPS1'!$J$10:$J$29,1,FALSE)</f>
        <v>#N/A</v>
      </c>
      <c r="C3863" s="131" t="str">
        <f t="shared" si="845"/>
        <v/>
      </c>
      <c r="D3863" s="132"/>
      <c r="E3863" s="132"/>
      <c r="F3863" s="55"/>
      <c r="G3863" s="132"/>
      <c r="H3863" s="132"/>
      <c r="I3863" s="132"/>
      <c r="J3863" s="132"/>
      <c r="K3863" s="132"/>
      <c r="L3863" s="133"/>
      <c r="M3863" s="134"/>
      <c r="N3863" s="132"/>
      <c r="O3863" s="132"/>
      <c r="P3863" s="134" t="str">
        <f t="shared" si="846"/>
        <v>nepildyti</v>
      </c>
      <c r="Q3863" s="135" t="str">
        <f t="shared" si="84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si="854"/>
        <v>0</v>
      </c>
      <c r="BH3863" s="54">
        <f t="shared" si="847"/>
        <v>0</v>
      </c>
      <c r="BI3863" s="54">
        <f t="shared" si="842"/>
        <v>0</v>
      </c>
      <c r="BJ3863" s="54">
        <f t="shared" si="855"/>
        <v>0</v>
      </c>
      <c r="BK3863" s="54">
        <f t="shared" si="843"/>
        <v>0</v>
      </c>
      <c r="BL3863" s="54">
        <f t="shared" si="848"/>
        <v>0</v>
      </c>
      <c r="BM3863" s="54">
        <f t="shared" si="849"/>
        <v>0</v>
      </c>
      <c r="BN3863" s="54" t="str">
        <f t="shared" si="850"/>
        <v>ne</v>
      </c>
      <c r="BO3863" s="54" t="str">
        <f t="shared" si="851"/>
        <v>ne</v>
      </c>
      <c r="BP3863" s="54" t="str">
        <f t="shared" si="851"/>
        <v>ne</v>
      </c>
      <c r="BQ3863" s="54" t="str">
        <f t="shared" si="852"/>
        <v>ne</v>
      </c>
      <c r="BR3863" s="54" t="str">
        <f t="shared" si="853"/>
        <v>ne</v>
      </c>
      <c r="BS3863" s="54" t="str">
        <f t="shared" si="844"/>
        <v>ne</v>
      </c>
    </row>
    <row r="3864" spans="2:71" x14ac:dyDescent="0.2">
      <c r="B3864" s="54" t="e">
        <f>VLOOKUP(E3864,'VPS1'!$J$10:$J$29,1,FALSE)</f>
        <v>#N/A</v>
      </c>
      <c r="C3864" s="131" t="str">
        <f t="shared" si="845"/>
        <v/>
      </c>
      <c r="D3864" s="132"/>
      <c r="E3864" s="132"/>
      <c r="F3864" s="55"/>
      <c r="G3864" s="132"/>
      <c r="H3864" s="132"/>
      <c r="I3864" s="132"/>
      <c r="J3864" s="132"/>
      <c r="K3864" s="132"/>
      <c r="L3864" s="133"/>
      <c r="M3864" s="134"/>
      <c r="N3864" s="132"/>
      <c r="O3864" s="132"/>
      <c r="P3864" s="134" t="str">
        <f t="shared" si="846"/>
        <v>nepildyti</v>
      </c>
      <c r="Q3864" s="135" t="str">
        <f t="shared" si="84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54"/>
        <v>0</v>
      </c>
      <c r="BH3864" s="54">
        <f t="shared" si="847"/>
        <v>0</v>
      </c>
      <c r="BI3864" s="54">
        <f t="shared" si="842"/>
        <v>0</v>
      </c>
      <c r="BJ3864" s="54">
        <f t="shared" si="855"/>
        <v>0</v>
      </c>
      <c r="BK3864" s="54">
        <f t="shared" si="843"/>
        <v>0</v>
      </c>
      <c r="BL3864" s="54">
        <f t="shared" si="848"/>
        <v>0</v>
      </c>
      <c r="BM3864" s="54">
        <f t="shared" si="849"/>
        <v>0</v>
      </c>
      <c r="BN3864" s="54" t="str">
        <f t="shared" si="850"/>
        <v>ne</v>
      </c>
      <c r="BO3864" s="54" t="str">
        <f t="shared" si="851"/>
        <v>ne</v>
      </c>
      <c r="BP3864" s="54" t="str">
        <f t="shared" si="851"/>
        <v>ne</v>
      </c>
      <c r="BQ3864" s="54" t="str">
        <f t="shared" si="852"/>
        <v>ne</v>
      </c>
      <c r="BR3864" s="54" t="str">
        <f t="shared" si="853"/>
        <v>ne</v>
      </c>
      <c r="BS3864" s="54" t="str">
        <f t="shared" si="844"/>
        <v>ne</v>
      </c>
    </row>
    <row r="3865" spans="2:71" x14ac:dyDescent="0.2">
      <c r="B3865" s="54" t="e">
        <f>VLOOKUP(E3865,'VPS1'!$J$10:$J$29,1,FALSE)</f>
        <v>#N/A</v>
      </c>
      <c r="C3865" s="131" t="str">
        <f t="shared" si="845"/>
        <v/>
      </c>
      <c r="D3865" s="132"/>
      <c r="E3865" s="132"/>
      <c r="F3865" s="55"/>
      <c r="G3865" s="132"/>
      <c r="H3865" s="132"/>
      <c r="I3865" s="132"/>
      <c r="J3865" s="132"/>
      <c r="K3865" s="132"/>
      <c r="L3865" s="133"/>
      <c r="M3865" s="134"/>
      <c r="N3865" s="132"/>
      <c r="O3865" s="132"/>
      <c r="P3865" s="134" t="str">
        <f t="shared" si="846"/>
        <v>nepildyti</v>
      </c>
      <c r="Q3865" s="135" t="str">
        <f t="shared" si="84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54"/>
        <v>0</v>
      </c>
      <c r="BH3865" s="54">
        <f t="shared" si="847"/>
        <v>0</v>
      </c>
      <c r="BI3865" s="54">
        <f t="shared" si="842"/>
        <v>0</v>
      </c>
      <c r="BJ3865" s="54">
        <f t="shared" si="855"/>
        <v>0</v>
      </c>
      <c r="BK3865" s="54">
        <f t="shared" si="843"/>
        <v>0</v>
      </c>
      <c r="BL3865" s="54">
        <f t="shared" si="848"/>
        <v>0</v>
      </c>
      <c r="BM3865" s="54">
        <f t="shared" si="849"/>
        <v>0</v>
      </c>
      <c r="BN3865" s="54" t="str">
        <f t="shared" si="850"/>
        <v>ne</v>
      </c>
      <c r="BO3865" s="54" t="str">
        <f t="shared" si="851"/>
        <v>ne</v>
      </c>
      <c r="BP3865" s="54" t="str">
        <f t="shared" si="851"/>
        <v>ne</v>
      </c>
      <c r="BQ3865" s="54" t="str">
        <f t="shared" si="852"/>
        <v>ne</v>
      </c>
      <c r="BR3865" s="54" t="str">
        <f t="shared" si="853"/>
        <v>ne</v>
      </c>
      <c r="BS3865" s="54" t="str">
        <f t="shared" si="844"/>
        <v>ne</v>
      </c>
    </row>
    <row r="3866" spans="2:71" x14ac:dyDescent="0.2">
      <c r="B3866" s="54" t="e">
        <f>VLOOKUP(E3866,'VPS1'!$J$10:$J$29,1,FALSE)</f>
        <v>#N/A</v>
      </c>
      <c r="C3866" s="131" t="str">
        <f t="shared" si="845"/>
        <v/>
      </c>
      <c r="D3866" s="132"/>
      <c r="E3866" s="132"/>
      <c r="F3866" s="55"/>
      <c r="G3866" s="132"/>
      <c r="H3866" s="132"/>
      <c r="I3866" s="132"/>
      <c r="J3866" s="132"/>
      <c r="K3866" s="132"/>
      <c r="L3866" s="133"/>
      <c r="M3866" s="134"/>
      <c r="N3866" s="132"/>
      <c r="O3866" s="132"/>
      <c r="P3866" s="134" t="str">
        <f t="shared" si="846"/>
        <v>nepildyti</v>
      </c>
      <c r="Q3866" s="135" t="str">
        <f t="shared" si="84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54"/>
        <v>0</v>
      </c>
      <c r="BH3866" s="54">
        <f t="shared" si="847"/>
        <v>0</v>
      </c>
      <c r="BI3866" s="54">
        <f t="shared" si="842"/>
        <v>0</v>
      </c>
      <c r="BJ3866" s="54">
        <f t="shared" si="855"/>
        <v>0</v>
      </c>
      <c r="BK3866" s="54">
        <f t="shared" si="843"/>
        <v>0</v>
      </c>
      <c r="BL3866" s="54">
        <f t="shared" si="848"/>
        <v>0</v>
      </c>
      <c r="BM3866" s="54">
        <f t="shared" si="849"/>
        <v>0</v>
      </c>
      <c r="BN3866" s="54" t="str">
        <f t="shared" si="850"/>
        <v>ne</v>
      </c>
      <c r="BO3866" s="54" t="str">
        <f t="shared" si="851"/>
        <v>ne</v>
      </c>
      <c r="BP3866" s="54" t="str">
        <f t="shared" si="851"/>
        <v>ne</v>
      </c>
      <c r="BQ3866" s="54" t="str">
        <f t="shared" si="852"/>
        <v>ne</v>
      </c>
      <c r="BR3866" s="54" t="str">
        <f t="shared" si="853"/>
        <v>ne</v>
      </c>
      <c r="BS3866" s="54" t="str">
        <f t="shared" si="844"/>
        <v>ne</v>
      </c>
    </row>
    <row r="3867" spans="2:71" x14ac:dyDescent="0.2">
      <c r="B3867" s="54" t="e">
        <f>VLOOKUP(E3867,'VPS1'!$J$10:$J$29,1,FALSE)</f>
        <v>#N/A</v>
      </c>
      <c r="C3867" s="131" t="str">
        <f t="shared" si="845"/>
        <v/>
      </c>
      <c r="D3867" s="132"/>
      <c r="E3867" s="132"/>
      <c r="F3867" s="55"/>
      <c r="G3867" s="132"/>
      <c r="H3867" s="132"/>
      <c r="I3867" s="132"/>
      <c r="J3867" s="132"/>
      <c r="K3867" s="132"/>
      <c r="L3867" s="133"/>
      <c r="M3867" s="134"/>
      <c r="N3867" s="132"/>
      <c r="O3867" s="132"/>
      <c r="P3867" s="134" t="str">
        <f t="shared" si="846"/>
        <v>nepildyti</v>
      </c>
      <c r="Q3867" s="135" t="str">
        <f t="shared" si="84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54"/>
        <v>0</v>
      </c>
      <c r="BH3867" s="54">
        <f t="shared" si="847"/>
        <v>0</v>
      </c>
      <c r="BI3867" s="54">
        <f t="shared" si="842"/>
        <v>0</v>
      </c>
      <c r="BJ3867" s="54">
        <f t="shared" si="855"/>
        <v>0</v>
      </c>
      <c r="BK3867" s="54">
        <f t="shared" si="843"/>
        <v>0</v>
      </c>
      <c r="BL3867" s="54">
        <f t="shared" si="848"/>
        <v>0</v>
      </c>
      <c r="BM3867" s="54">
        <f t="shared" si="849"/>
        <v>0</v>
      </c>
      <c r="BN3867" s="54" t="str">
        <f t="shared" si="850"/>
        <v>ne</v>
      </c>
      <c r="BO3867" s="54" t="str">
        <f t="shared" si="851"/>
        <v>ne</v>
      </c>
      <c r="BP3867" s="54" t="str">
        <f t="shared" si="851"/>
        <v>ne</v>
      </c>
      <c r="BQ3867" s="54" t="str">
        <f t="shared" si="852"/>
        <v>ne</v>
      </c>
      <c r="BR3867" s="54" t="str">
        <f t="shared" si="853"/>
        <v>ne</v>
      </c>
      <c r="BS3867" s="54" t="str">
        <f t="shared" si="844"/>
        <v>ne</v>
      </c>
    </row>
    <row r="3868" spans="2:71" x14ac:dyDescent="0.2">
      <c r="B3868" s="54" t="e">
        <f>VLOOKUP(E3868,'VPS1'!$J$10:$J$29,1,FALSE)</f>
        <v>#N/A</v>
      </c>
      <c r="C3868" s="131" t="str">
        <f t="shared" si="845"/>
        <v/>
      </c>
      <c r="D3868" s="132"/>
      <c r="E3868" s="132"/>
      <c r="F3868" s="55"/>
      <c r="G3868" s="132"/>
      <c r="H3868" s="132"/>
      <c r="I3868" s="132"/>
      <c r="J3868" s="132"/>
      <c r="K3868" s="132"/>
      <c r="L3868" s="133"/>
      <c r="M3868" s="134"/>
      <c r="N3868" s="132"/>
      <c r="O3868" s="132"/>
      <c r="P3868" s="134" t="str">
        <f t="shared" si="846"/>
        <v>nepildyti</v>
      </c>
      <c r="Q3868" s="135" t="str">
        <f t="shared" si="84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54"/>
        <v>0</v>
      </c>
      <c r="BH3868" s="54">
        <f t="shared" si="847"/>
        <v>0</v>
      </c>
      <c r="BI3868" s="54">
        <f t="shared" si="842"/>
        <v>0</v>
      </c>
      <c r="BJ3868" s="54">
        <f t="shared" si="855"/>
        <v>0</v>
      </c>
      <c r="BK3868" s="54">
        <f t="shared" si="843"/>
        <v>0</v>
      </c>
      <c r="BL3868" s="54">
        <f t="shared" si="848"/>
        <v>0</v>
      </c>
      <c r="BM3868" s="54">
        <f t="shared" si="849"/>
        <v>0</v>
      </c>
      <c r="BN3868" s="54" t="str">
        <f t="shared" si="850"/>
        <v>ne</v>
      </c>
      <c r="BO3868" s="54" t="str">
        <f t="shared" si="851"/>
        <v>ne</v>
      </c>
      <c r="BP3868" s="54" t="str">
        <f t="shared" si="851"/>
        <v>ne</v>
      </c>
      <c r="BQ3868" s="54" t="str">
        <f t="shared" si="852"/>
        <v>ne</v>
      </c>
      <c r="BR3868" s="54" t="str">
        <f t="shared" si="853"/>
        <v>ne</v>
      </c>
      <c r="BS3868" s="54" t="str">
        <f t="shared" si="844"/>
        <v>ne</v>
      </c>
    </row>
    <row r="3869" spans="2:71" x14ac:dyDescent="0.2">
      <c r="B3869" s="54" t="e">
        <f>VLOOKUP(E3869,'VPS1'!$J$10:$J$29,1,FALSE)</f>
        <v>#N/A</v>
      </c>
      <c r="C3869" s="131" t="str">
        <f t="shared" si="845"/>
        <v/>
      </c>
      <c r="D3869" s="132"/>
      <c r="E3869" s="132"/>
      <c r="F3869" s="55"/>
      <c r="G3869" s="132"/>
      <c r="H3869" s="132"/>
      <c r="I3869" s="132"/>
      <c r="J3869" s="132"/>
      <c r="K3869" s="132"/>
      <c r="L3869" s="133"/>
      <c r="M3869" s="134"/>
      <c r="N3869" s="132"/>
      <c r="O3869" s="132"/>
      <c r="P3869" s="134" t="str">
        <f t="shared" si="846"/>
        <v>nepildyti</v>
      </c>
      <c r="Q3869" s="135" t="str">
        <f t="shared" si="84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54"/>
        <v>0</v>
      </c>
      <c r="BH3869" s="54">
        <f t="shared" si="847"/>
        <v>0</v>
      </c>
      <c r="BI3869" s="54">
        <f t="shared" si="842"/>
        <v>0</v>
      </c>
      <c r="BJ3869" s="54">
        <f t="shared" si="855"/>
        <v>0</v>
      </c>
      <c r="BK3869" s="54">
        <f t="shared" si="843"/>
        <v>0</v>
      </c>
      <c r="BL3869" s="54">
        <f t="shared" si="848"/>
        <v>0</v>
      </c>
      <c r="BM3869" s="54">
        <f t="shared" si="849"/>
        <v>0</v>
      </c>
      <c r="BN3869" s="54" t="str">
        <f t="shared" si="850"/>
        <v>ne</v>
      </c>
      <c r="BO3869" s="54" t="str">
        <f t="shared" si="851"/>
        <v>ne</v>
      </c>
      <c r="BP3869" s="54" t="str">
        <f t="shared" si="851"/>
        <v>ne</v>
      </c>
      <c r="BQ3869" s="54" t="str">
        <f t="shared" si="852"/>
        <v>ne</v>
      </c>
      <c r="BR3869" s="54" t="str">
        <f t="shared" si="853"/>
        <v>ne</v>
      </c>
      <c r="BS3869" s="54" t="str">
        <f t="shared" si="844"/>
        <v>ne</v>
      </c>
    </row>
    <row r="3870" spans="2:71" x14ac:dyDescent="0.2">
      <c r="B3870" s="54" t="e">
        <f>VLOOKUP(E3870,'VPS1'!$J$10:$J$29,1,FALSE)</f>
        <v>#N/A</v>
      </c>
      <c r="C3870" s="131" t="str">
        <f t="shared" si="845"/>
        <v/>
      </c>
      <c r="D3870" s="132"/>
      <c r="E3870" s="132"/>
      <c r="F3870" s="55"/>
      <c r="G3870" s="132"/>
      <c r="H3870" s="132"/>
      <c r="I3870" s="132"/>
      <c r="J3870" s="132"/>
      <c r="K3870" s="132"/>
      <c r="L3870" s="133"/>
      <c r="M3870" s="134"/>
      <c r="N3870" s="132"/>
      <c r="O3870" s="132"/>
      <c r="P3870" s="134" t="str">
        <f t="shared" si="846"/>
        <v>nepildyti</v>
      </c>
      <c r="Q3870" s="135" t="str">
        <f t="shared" si="84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54"/>
        <v>0</v>
      </c>
      <c r="BH3870" s="54">
        <f t="shared" si="847"/>
        <v>0</v>
      </c>
      <c r="BI3870" s="54">
        <f t="shared" si="842"/>
        <v>0</v>
      </c>
      <c r="BJ3870" s="54">
        <f t="shared" si="855"/>
        <v>0</v>
      </c>
      <c r="BK3870" s="54">
        <f t="shared" si="843"/>
        <v>0</v>
      </c>
      <c r="BL3870" s="54">
        <f t="shared" si="848"/>
        <v>0</v>
      </c>
      <c r="BM3870" s="54">
        <f t="shared" si="849"/>
        <v>0</v>
      </c>
      <c r="BN3870" s="54" t="str">
        <f t="shared" si="850"/>
        <v>ne</v>
      </c>
      <c r="BO3870" s="54" t="str">
        <f t="shared" si="851"/>
        <v>ne</v>
      </c>
      <c r="BP3870" s="54" t="str">
        <f t="shared" si="851"/>
        <v>ne</v>
      </c>
      <c r="BQ3870" s="54" t="str">
        <f t="shared" si="852"/>
        <v>ne</v>
      </c>
      <c r="BR3870" s="54" t="str">
        <f t="shared" si="853"/>
        <v>ne</v>
      </c>
      <c r="BS3870" s="54" t="str">
        <f t="shared" si="844"/>
        <v>ne</v>
      </c>
    </row>
    <row r="3871" spans="2:71" x14ac:dyDescent="0.2">
      <c r="B3871" s="54" t="e">
        <f>VLOOKUP(E3871,'VPS1'!$J$10:$J$29,1,FALSE)</f>
        <v>#N/A</v>
      </c>
      <c r="C3871" s="131" t="str">
        <f t="shared" si="845"/>
        <v/>
      </c>
      <c r="D3871" s="132"/>
      <c r="E3871" s="132"/>
      <c r="F3871" s="55"/>
      <c r="G3871" s="132"/>
      <c r="H3871" s="132"/>
      <c r="I3871" s="132"/>
      <c r="J3871" s="132"/>
      <c r="K3871" s="132"/>
      <c r="L3871" s="133"/>
      <c r="M3871" s="134"/>
      <c r="N3871" s="132"/>
      <c r="O3871" s="132"/>
      <c r="P3871" s="134" t="str">
        <f t="shared" si="846"/>
        <v>nepildyti</v>
      </c>
      <c r="Q3871" s="135" t="str">
        <f t="shared" si="84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54"/>
        <v>0</v>
      </c>
      <c r="BH3871" s="54">
        <f t="shared" si="847"/>
        <v>0</v>
      </c>
      <c r="BI3871" s="54">
        <f t="shared" si="842"/>
        <v>0</v>
      </c>
      <c r="BJ3871" s="54">
        <f t="shared" si="855"/>
        <v>0</v>
      </c>
      <c r="BK3871" s="54">
        <f t="shared" si="843"/>
        <v>0</v>
      </c>
      <c r="BL3871" s="54">
        <f t="shared" si="848"/>
        <v>0</v>
      </c>
      <c r="BM3871" s="54">
        <f t="shared" si="849"/>
        <v>0</v>
      </c>
      <c r="BN3871" s="54" t="str">
        <f t="shared" si="850"/>
        <v>ne</v>
      </c>
      <c r="BO3871" s="54" t="str">
        <f t="shared" si="851"/>
        <v>ne</v>
      </c>
      <c r="BP3871" s="54" t="str">
        <f t="shared" si="851"/>
        <v>ne</v>
      </c>
      <c r="BQ3871" s="54" t="str">
        <f t="shared" si="852"/>
        <v>ne</v>
      </c>
      <c r="BR3871" s="54" t="str">
        <f t="shared" si="853"/>
        <v>ne</v>
      </c>
      <c r="BS3871" s="54" t="str">
        <f t="shared" si="844"/>
        <v>ne</v>
      </c>
    </row>
    <row r="3872" spans="2:71" x14ac:dyDescent="0.2">
      <c r="B3872" s="54" t="e">
        <f>VLOOKUP(E3872,'VPS1'!$J$10:$J$29,1,FALSE)</f>
        <v>#N/A</v>
      </c>
      <c r="C3872" s="131" t="str">
        <f t="shared" si="845"/>
        <v/>
      </c>
      <c r="D3872" s="132"/>
      <c r="E3872" s="132"/>
      <c r="F3872" s="55"/>
      <c r="G3872" s="132"/>
      <c r="H3872" s="132"/>
      <c r="I3872" s="132"/>
      <c r="J3872" s="132"/>
      <c r="K3872" s="132"/>
      <c r="L3872" s="133"/>
      <c r="M3872" s="134"/>
      <c r="N3872" s="132"/>
      <c r="O3872" s="132"/>
      <c r="P3872" s="134" t="str">
        <f t="shared" si="846"/>
        <v>nepildyti</v>
      </c>
      <c r="Q3872" s="135" t="str">
        <f t="shared" si="84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54"/>
        <v>0</v>
      </c>
      <c r="BH3872" s="54">
        <f t="shared" si="847"/>
        <v>0</v>
      </c>
      <c r="BI3872" s="54">
        <f t="shared" si="842"/>
        <v>0</v>
      </c>
      <c r="BJ3872" s="54">
        <f t="shared" si="855"/>
        <v>0</v>
      </c>
      <c r="BK3872" s="54">
        <f t="shared" si="843"/>
        <v>0</v>
      </c>
      <c r="BL3872" s="54">
        <f t="shared" si="848"/>
        <v>0</v>
      </c>
      <c r="BM3872" s="54">
        <f t="shared" si="849"/>
        <v>0</v>
      </c>
      <c r="BN3872" s="54" t="str">
        <f t="shared" si="850"/>
        <v>ne</v>
      </c>
      <c r="BO3872" s="54" t="str">
        <f t="shared" si="851"/>
        <v>ne</v>
      </c>
      <c r="BP3872" s="54" t="str">
        <f t="shared" si="851"/>
        <v>ne</v>
      </c>
      <c r="BQ3872" s="54" t="str">
        <f t="shared" si="852"/>
        <v>ne</v>
      </c>
      <c r="BR3872" s="54" t="str">
        <f t="shared" si="853"/>
        <v>ne</v>
      </c>
      <c r="BS3872" s="54" t="str">
        <f t="shared" si="844"/>
        <v>ne</v>
      </c>
    </row>
    <row r="3873" spans="2:71" x14ac:dyDescent="0.2">
      <c r="B3873" s="54" t="e">
        <f>VLOOKUP(E3873,'VPS1'!$J$10:$J$29,1,FALSE)</f>
        <v>#N/A</v>
      </c>
      <c r="C3873" s="131" t="str">
        <f t="shared" si="845"/>
        <v/>
      </c>
      <c r="D3873" s="132"/>
      <c r="E3873" s="132"/>
      <c r="F3873" s="55"/>
      <c r="G3873" s="132"/>
      <c r="H3873" s="132"/>
      <c r="I3873" s="132"/>
      <c r="J3873" s="132"/>
      <c r="K3873" s="132"/>
      <c r="L3873" s="133"/>
      <c r="M3873" s="134"/>
      <c r="N3873" s="132"/>
      <c r="O3873" s="132"/>
      <c r="P3873" s="134" t="str">
        <f t="shared" si="846"/>
        <v>nepildyti</v>
      </c>
      <c r="Q3873" s="135" t="str">
        <f t="shared" si="84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54"/>
        <v>0</v>
      </c>
      <c r="BH3873" s="54">
        <f t="shared" si="847"/>
        <v>0</v>
      </c>
      <c r="BI3873" s="54">
        <f t="shared" si="842"/>
        <v>0</v>
      </c>
      <c r="BJ3873" s="54">
        <f t="shared" si="855"/>
        <v>0</v>
      </c>
      <c r="BK3873" s="54">
        <f t="shared" si="843"/>
        <v>0</v>
      </c>
      <c r="BL3873" s="54">
        <f t="shared" si="848"/>
        <v>0</v>
      </c>
      <c r="BM3873" s="54">
        <f t="shared" si="849"/>
        <v>0</v>
      </c>
      <c r="BN3873" s="54" t="str">
        <f t="shared" si="850"/>
        <v>ne</v>
      </c>
      <c r="BO3873" s="54" t="str">
        <f t="shared" si="851"/>
        <v>ne</v>
      </c>
      <c r="BP3873" s="54" t="str">
        <f t="shared" si="851"/>
        <v>ne</v>
      </c>
      <c r="BQ3873" s="54" t="str">
        <f t="shared" si="852"/>
        <v>ne</v>
      </c>
      <c r="BR3873" s="54" t="str">
        <f t="shared" si="853"/>
        <v>ne</v>
      </c>
      <c r="BS3873" s="54" t="str">
        <f t="shared" si="844"/>
        <v>ne</v>
      </c>
    </row>
    <row r="3874" spans="2:71" x14ac:dyDescent="0.2">
      <c r="B3874" s="54" t="e">
        <f>VLOOKUP(E3874,'VPS1'!$J$10:$J$29,1,FALSE)</f>
        <v>#N/A</v>
      </c>
      <c r="C3874" s="131" t="str">
        <f t="shared" si="845"/>
        <v/>
      </c>
      <c r="D3874" s="132"/>
      <c r="E3874" s="132"/>
      <c r="F3874" s="55"/>
      <c r="G3874" s="132"/>
      <c r="H3874" s="132"/>
      <c r="I3874" s="132"/>
      <c r="J3874" s="132"/>
      <c r="K3874" s="132"/>
      <c r="L3874" s="133"/>
      <c r="M3874" s="134"/>
      <c r="N3874" s="132"/>
      <c r="O3874" s="132"/>
      <c r="P3874" s="134" t="str">
        <f t="shared" si="846"/>
        <v>nepildyti</v>
      </c>
      <c r="Q3874" s="135" t="str">
        <f t="shared" si="84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54"/>
        <v>0</v>
      </c>
      <c r="BH3874" s="54">
        <f t="shared" si="847"/>
        <v>0</v>
      </c>
      <c r="BI3874" s="54">
        <f t="shared" si="842"/>
        <v>0</v>
      </c>
      <c r="BJ3874" s="54">
        <f t="shared" si="855"/>
        <v>0</v>
      </c>
      <c r="BK3874" s="54">
        <f t="shared" si="843"/>
        <v>0</v>
      </c>
      <c r="BL3874" s="54">
        <f t="shared" si="848"/>
        <v>0</v>
      </c>
      <c r="BM3874" s="54">
        <f t="shared" si="849"/>
        <v>0</v>
      </c>
      <c r="BN3874" s="54" t="str">
        <f t="shared" si="850"/>
        <v>ne</v>
      </c>
      <c r="BO3874" s="54" t="str">
        <f t="shared" si="851"/>
        <v>ne</v>
      </c>
      <c r="BP3874" s="54" t="str">
        <f t="shared" si="851"/>
        <v>ne</v>
      </c>
      <c r="BQ3874" s="54" t="str">
        <f t="shared" si="852"/>
        <v>ne</v>
      </c>
      <c r="BR3874" s="54" t="str">
        <f t="shared" si="853"/>
        <v>ne</v>
      </c>
      <c r="BS3874" s="54" t="str">
        <f t="shared" si="844"/>
        <v>ne</v>
      </c>
    </row>
    <row r="3875" spans="2:71" x14ac:dyDescent="0.2">
      <c r="B3875" s="54" t="e">
        <f>VLOOKUP(E3875,'VPS1'!$J$10:$J$29,1,FALSE)</f>
        <v>#N/A</v>
      </c>
      <c r="C3875" s="131" t="str">
        <f t="shared" si="845"/>
        <v/>
      </c>
      <c r="D3875" s="132"/>
      <c r="E3875" s="132"/>
      <c r="F3875" s="55"/>
      <c r="G3875" s="132"/>
      <c r="H3875" s="132"/>
      <c r="I3875" s="132"/>
      <c r="J3875" s="132"/>
      <c r="K3875" s="132"/>
      <c r="L3875" s="133"/>
      <c r="M3875" s="134"/>
      <c r="N3875" s="132"/>
      <c r="O3875" s="132"/>
      <c r="P3875" s="134" t="str">
        <f t="shared" si="846"/>
        <v>nepildyti</v>
      </c>
      <c r="Q3875" s="135" t="str">
        <f t="shared" si="84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54"/>
        <v>0</v>
      </c>
      <c r="BH3875" s="54">
        <f t="shared" si="847"/>
        <v>0</v>
      </c>
      <c r="BI3875" s="54">
        <f t="shared" si="842"/>
        <v>0</v>
      </c>
      <c r="BJ3875" s="54">
        <f t="shared" si="855"/>
        <v>0</v>
      </c>
      <c r="BK3875" s="54">
        <f t="shared" si="843"/>
        <v>0</v>
      </c>
      <c r="BL3875" s="54">
        <f t="shared" si="848"/>
        <v>0</v>
      </c>
      <c r="BM3875" s="54">
        <f t="shared" si="849"/>
        <v>0</v>
      </c>
      <c r="BN3875" s="54" t="str">
        <f t="shared" si="850"/>
        <v>ne</v>
      </c>
      <c r="BO3875" s="54" t="str">
        <f t="shared" si="851"/>
        <v>ne</v>
      </c>
      <c r="BP3875" s="54" t="str">
        <f t="shared" si="851"/>
        <v>ne</v>
      </c>
      <c r="BQ3875" s="54" t="str">
        <f t="shared" si="852"/>
        <v>ne</v>
      </c>
      <c r="BR3875" s="54" t="str">
        <f t="shared" si="853"/>
        <v>ne</v>
      </c>
      <c r="BS3875" s="54" t="str">
        <f t="shared" si="844"/>
        <v>ne</v>
      </c>
    </row>
    <row r="3876" spans="2:71" x14ac:dyDescent="0.2">
      <c r="B3876" s="54" t="e">
        <f>VLOOKUP(E3876,'VPS1'!$J$10:$J$29,1,FALSE)</f>
        <v>#N/A</v>
      </c>
      <c r="C3876" s="131" t="str">
        <f t="shared" si="845"/>
        <v/>
      </c>
      <c r="D3876" s="132"/>
      <c r="E3876" s="132"/>
      <c r="F3876" s="55"/>
      <c r="G3876" s="132"/>
      <c r="H3876" s="132"/>
      <c r="I3876" s="132"/>
      <c r="J3876" s="132"/>
      <c r="K3876" s="132"/>
      <c r="L3876" s="133"/>
      <c r="M3876" s="134"/>
      <c r="N3876" s="132"/>
      <c r="O3876" s="132"/>
      <c r="P3876" s="134" t="str">
        <f t="shared" si="846"/>
        <v>nepildyti</v>
      </c>
      <c r="Q3876" s="135" t="str">
        <f t="shared" si="84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54"/>
        <v>0</v>
      </c>
      <c r="BH3876" s="54">
        <f t="shared" si="847"/>
        <v>0</v>
      </c>
      <c r="BI3876" s="54">
        <f t="shared" si="842"/>
        <v>0</v>
      </c>
      <c r="BJ3876" s="54">
        <f t="shared" si="855"/>
        <v>0</v>
      </c>
      <c r="BK3876" s="54">
        <f t="shared" si="843"/>
        <v>0</v>
      </c>
      <c r="BL3876" s="54">
        <f t="shared" si="848"/>
        <v>0</v>
      </c>
      <c r="BM3876" s="54">
        <f t="shared" si="849"/>
        <v>0</v>
      </c>
      <c r="BN3876" s="54" t="str">
        <f t="shared" si="850"/>
        <v>ne</v>
      </c>
      <c r="BO3876" s="54" t="str">
        <f t="shared" si="851"/>
        <v>ne</v>
      </c>
      <c r="BP3876" s="54" t="str">
        <f t="shared" si="851"/>
        <v>ne</v>
      </c>
      <c r="BQ3876" s="54" t="str">
        <f t="shared" si="852"/>
        <v>ne</v>
      </c>
      <c r="BR3876" s="54" t="str">
        <f t="shared" si="853"/>
        <v>ne</v>
      </c>
      <c r="BS3876" s="54" t="str">
        <f t="shared" si="844"/>
        <v>ne</v>
      </c>
    </row>
    <row r="3877" spans="2:71" x14ac:dyDescent="0.2">
      <c r="B3877" s="54" t="e">
        <f>VLOOKUP(E3877,'VPS1'!$J$10:$J$29,1,FALSE)</f>
        <v>#N/A</v>
      </c>
      <c r="C3877" s="131" t="str">
        <f t="shared" si="845"/>
        <v/>
      </c>
      <c r="D3877" s="132"/>
      <c r="E3877" s="132"/>
      <c r="F3877" s="55"/>
      <c r="G3877" s="132"/>
      <c r="H3877" s="132"/>
      <c r="I3877" s="132"/>
      <c r="J3877" s="132"/>
      <c r="K3877" s="132"/>
      <c r="L3877" s="133"/>
      <c r="M3877" s="134"/>
      <c r="N3877" s="132"/>
      <c r="O3877" s="132"/>
      <c r="P3877" s="134" t="str">
        <f t="shared" si="846"/>
        <v>nepildyti</v>
      </c>
      <c r="Q3877" s="135" t="str">
        <f t="shared" si="84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54"/>
        <v>0</v>
      </c>
      <c r="BH3877" s="54">
        <f t="shared" si="847"/>
        <v>0</v>
      </c>
      <c r="BI3877" s="54">
        <f t="shared" si="842"/>
        <v>0</v>
      </c>
      <c r="BJ3877" s="54">
        <f t="shared" si="855"/>
        <v>0</v>
      </c>
      <c r="BK3877" s="54">
        <f t="shared" si="843"/>
        <v>0</v>
      </c>
      <c r="BL3877" s="54">
        <f t="shared" si="848"/>
        <v>0</v>
      </c>
      <c r="BM3877" s="54">
        <f t="shared" si="849"/>
        <v>0</v>
      </c>
      <c r="BN3877" s="54" t="str">
        <f t="shared" si="850"/>
        <v>ne</v>
      </c>
      <c r="BO3877" s="54" t="str">
        <f t="shared" si="851"/>
        <v>ne</v>
      </c>
      <c r="BP3877" s="54" t="str">
        <f t="shared" si="851"/>
        <v>ne</v>
      </c>
      <c r="BQ3877" s="54" t="str">
        <f t="shared" si="852"/>
        <v>ne</v>
      </c>
      <c r="BR3877" s="54" t="str">
        <f t="shared" si="853"/>
        <v>ne</v>
      </c>
      <c r="BS3877" s="54" t="str">
        <f t="shared" si="844"/>
        <v>ne</v>
      </c>
    </row>
    <row r="3878" spans="2:71" x14ac:dyDescent="0.2">
      <c r="B3878" s="54" t="e">
        <f>VLOOKUP(E3878,'VPS1'!$J$10:$J$29,1,FALSE)</f>
        <v>#N/A</v>
      </c>
      <c r="C3878" s="131" t="str">
        <f t="shared" si="845"/>
        <v/>
      </c>
      <c r="D3878" s="132"/>
      <c r="E3878" s="132"/>
      <c r="F3878" s="55"/>
      <c r="G3878" s="132"/>
      <c r="H3878" s="132"/>
      <c r="I3878" s="132"/>
      <c r="J3878" s="132"/>
      <c r="K3878" s="132"/>
      <c r="L3878" s="133"/>
      <c r="M3878" s="134"/>
      <c r="N3878" s="132"/>
      <c r="O3878" s="132"/>
      <c r="P3878" s="134" t="str">
        <f t="shared" si="846"/>
        <v>nepildyti</v>
      </c>
      <c r="Q3878" s="135" t="str">
        <f t="shared" si="84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54"/>
        <v>0</v>
      </c>
      <c r="BH3878" s="54">
        <f t="shared" si="847"/>
        <v>0</v>
      </c>
      <c r="BI3878" s="54">
        <f t="shared" si="842"/>
        <v>0</v>
      </c>
      <c r="BJ3878" s="54">
        <f t="shared" si="855"/>
        <v>0</v>
      </c>
      <c r="BK3878" s="54">
        <f t="shared" si="843"/>
        <v>0</v>
      </c>
      <c r="BL3878" s="54">
        <f t="shared" si="848"/>
        <v>0</v>
      </c>
      <c r="BM3878" s="54">
        <f t="shared" si="849"/>
        <v>0</v>
      </c>
      <c r="BN3878" s="54" t="str">
        <f t="shared" si="850"/>
        <v>ne</v>
      </c>
      <c r="BO3878" s="54" t="str">
        <f t="shared" si="851"/>
        <v>ne</v>
      </c>
      <c r="BP3878" s="54" t="str">
        <f t="shared" si="851"/>
        <v>ne</v>
      </c>
      <c r="BQ3878" s="54" t="str">
        <f t="shared" si="852"/>
        <v>ne</v>
      </c>
      <c r="BR3878" s="54" t="str">
        <f t="shared" si="853"/>
        <v>ne</v>
      </c>
      <c r="BS3878" s="54" t="str">
        <f t="shared" si="844"/>
        <v>ne</v>
      </c>
    </row>
    <row r="3879" spans="2:71" x14ac:dyDescent="0.2">
      <c r="B3879" s="54" t="e">
        <f>VLOOKUP(E3879,'VPS1'!$J$10:$J$29,1,FALSE)</f>
        <v>#N/A</v>
      </c>
      <c r="C3879" s="131" t="str">
        <f t="shared" si="845"/>
        <v/>
      </c>
      <c r="D3879" s="132"/>
      <c r="E3879" s="132"/>
      <c r="F3879" s="55"/>
      <c r="G3879" s="132"/>
      <c r="H3879" s="132"/>
      <c r="I3879" s="132"/>
      <c r="J3879" s="132"/>
      <c r="K3879" s="132"/>
      <c r="L3879" s="133"/>
      <c r="M3879" s="134"/>
      <c r="N3879" s="132"/>
      <c r="O3879" s="132"/>
      <c r="P3879" s="134" t="str">
        <f t="shared" si="846"/>
        <v>nepildyti</v>
      </c>
      <c r="Q3879" s="135" t="str">
        <f t="shared" si="84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54"/>
        <v>0</v>
      </c>
      <c r="BH3879" s="54">
        <f t="shared" si="847"/>
        <v>0</v>
      </c>
      <c r="BI3879" s="54">
        <f t="shared" si="842"/>
        <v>0</v>
      </c>
      <c r="BJ3879" s="54">
        <f t="shared" si="855"/>
        <v>0</v>
      </c>
      <c r="BK3879" s="54">
        <f t="shared" si="843"/>
        <v>0</v>
      </c>
      <c r="BL3879" s="54">
        <f t="shared" si="848"/>
        <v>0</v>
      </c>
      <c r="BM3879" s="54">
        <f t="shared" si="849"/>
        <v>0</v>
      </c>
      <c r="BN3879" s="54" t="str">
        <f t="shared" si="850"/>
        <v>ne</v>
      </c>
      <c r="BO3879" s="54" t="str">
        <f t="shared" si="851"/>
        <v>ne</v>
      </c>
      <c r="BP3879" s="54" t="str">
        <f t="shared" si="851"/>
        <v>ne</v>
      </c>
      <c r="BQ3879" s="54" t="str">
        <f t="shared" si="852"/>
        <v>ne</v>
      </c>
      <c r="BR3879" s="54" t="str">
        <f t="shared" si="853"/>
        <v>ne</v>
      </c>
      <c r="BS3879" s="54" t="str">
        <f t="shared" si="844"/>
        <v>ne</v>
      </c>
    </row>
    <row r="3880" spans="2:71" x14ac:dyDescent="0.2">
      <c r="B3880" s="54" t="e">
        <f>VLOOKUP(E3880,'VPS1'!$J$10:$J$29,1,FALSE)</f>
        <v>#N/A</v>
      </c>
      <c r="C3880" s="131" t="str">
        <f t="shared" si="845"/>
        <v/>
      </c>
      <c r="D3880" s="132"/>
      <c r="E3880" s="132"/>
      <c r="F3880" s="55"/>
      <c r="G3880" s="132"/>
      <c r="H3880" s="132"/>
      <c r="I3880" s="132"/>
      <c r="J3880" s="132"/>
      <c r="K3880" s="132"/>
      <c r="L3880" s="133"/>
      <c r="M3880" s="134"/>
      <c r="N3880" s="132"/>
      <c r="O3880" s="132"/>
      <c r="P3880" s="134" t="str">
        <f t="shared" si="846"/>
        <v>nepildyti</v>
      </c>
      <c r="Q3880" s="135" t="str">
        <f t="shared" si="84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54"/>
        <v>0</v>
      </c>
      <c r="BH3880" s="54">
        <f t="shared" si="847"/>
        <v>0</v>
      </c>
      <c r="BI3880" s="54">
        <f t="shared" si="842"/>
        <v>0</v>
      </c>
      <c r="BJ3880" s="54">
        <f t="shared" si="855"/>
        <v>0</v>
      </c>
      <c r="BK3880" s="54">
        <f t="shared" si="843"/>
        <v>0</v>
      </c>
      <c r="BL3880" s="54">
        <f t="shared" si="848"/>
        <v>0</v>
      </c>
      <c r="BM3880" s="54">
        <f t="shared" si="849"/>
        <v>0</v>
      </c>
      <c r="BN3880" s="54" t="str">
        <f t="shared" si="850"/>
        <v>ne</v>
      </c>
      <c r="BO3880" s="54" t="str">
        <f t="shared" si="851"/>
        <v>ne</v>
      </c>
      <c r="BP3880" s="54" t="str">
        <f t="shared" si="851"/>
        <v>ne</v>
      </c>
      <c r="BQ3880" s="54" t="str">
        <f t="shared" si="852"/>
        <v>ne</v>
      </c>
      <c r="BR3880" s="54" t="str">
        <f t="shared" si="853"/>
        <v>ne</v>
      </c>
      <c r="BS3880" s="54" t="str">
        <f t="shared" si="844"/>
        <v>ne</v>
      </c>
    </row>
    <row r="3881" spans="2:71" x14ac:dyDescent="0.2">
      <c r="B3881" s="54" t="e">
        <f>VLOOKUP(E3881,'VPS1'!$J$10:$J$29,1,FALSE)</f>
        <v>#N/A</v>
      </c>
      <c r="C3881" s="131" t="str">
        <f t="shared" si="845"/>
        <v/>
      </c>
      <c r="D3881" s="132"/>
      <c r="E3881" s="132"/>
      <c r="F3881" s="55"/>
      <c r="G3881" s="132"/>
      <c r="H3881" s="132"/>
      <c r="I3881" s="132"/>
      <c r="J3881" s="132"/>
      <c r="K3881" s="132"/>
      <c r="L3881" s="133"/>
      <c r="M3881" s="134"/>
      <c r="N3881" s="132"/>
      <c r="O3881" s="132"/>
      <c r="P3881" s="134" t="str">
        <f t="shared" si="846"/>
        <v>nepildyti</v>
      </c>
      <c r="Q3881" s="135" t="str">
        <f t="shared" si="84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54"/>
        <v>0</v>
      </c>
      <c r="BH3881" s="54">
        <f t="shared" si="847"/>
        <v>0</v>
      </c>
      <c r="BI3881" s="54">
        <f t="shared" si="842"/>
        <v>0</v>
      </c>
      <c r="BJ3881" s="54">
        <f t="shared" si="855"/>
        <v>0</v>
      </c>
      <c r="BK3881" s="54">
        <f t="shared" si="843"/>
        <v>0</v>
      </c>
      <c r="BL3881" s="54">
        <f t="shared" si="848"/>
        <v>0</v>
      </c>
      <c r="BM3881" s="54">
        <f t="shared" si="849"/>
        <v>0</v>
      </c>
      <c r="BN3881" s="54" t="str">
        <f t="shared" si="850"/>
        <v>ne</v>
      </c>
      <c r="BO3881" s="54" t="str">
        <f t="shared" si="851"/>
        <v>ne</v>
      </c>
      <c r="BP3881" s="54" t="str">
        <f t="shared" si="851"/>
        <v>ne</v>
      </c>
      <c r="BQ3881" s="54" t="str">
        <f t="shared" si="852"/>
        <v>ne</v>
      </c>
      <c r="BR3881" s="54" t="str">
        <f t="shared" si="853"/>
        <v>ne</v>
      </c>
      <c r="BS3881" s="54" t="str">
        <f t="shared" si="844"/>
        <v>ne</v>
      </c>
    </row>
    <row r="3882" spans="2:71" x14ac:dyDescent="0.2">
      <c r="B3882" s="54" t="e">
        <f>VLOOKUP(E3882,'VPS1'!$J$10:$J$29,1,FALSE)</f>
        <v>#N/A</v>
      </c>
      <c r="C3882" s="131" t="str">
        <f t="shared" si="845"/>
        <v/>
      </c>
      <c r="D3882" s="132"/>
      <c r="E3882" s="132"/>
      <c r="F3882" s="55"/>
      <c r="G3882" s="132"/>
      <c r="H3882" s="132"/>
      <c r="I3882" s="132"/>
      <c r="J3882" s="132"/>
      <c r="K3882" s="132"/>
      <c r="L3882" s="133"/>
      <c r="M3882" s="134"/>
      <c r="N3882" s="132"/>
      <c r="O3882" s="132"/>
      <c r="P3882" s="134" t="str">
        <f t="shared" si="846"/>
        <v>nepildyti</v>
      </c>
      <c r="Q3882" s="135" t="str">
        <f t="shared" si="84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54"/>
        <v>0</v>
      </c>
      <c r="BH3882" s="54">
        <f t="shared" si="847"/>
        <v>0</v>
      </c>
      <c r="BI3882" s="54">
        <f t="shared" si="842"/>
        <v>0</v>
      </c>
      <c r="BJ3882" s="54">
        <f t="shared" si="855"/>
        <v>0</v>
      </c>
      <c r="BK3882" s="54">
        <f t="shared" si="843"/>
        <v>0</v>
      </c>
      <c r="BL3882" s="54">
        <f t="shared" si="848"/>
        <v>0</v>
      </c>
      <c r="BM3882" s="54">
        <f t="shared" si="849"/>
        <v>0</v>
      </c>
      <c r="BN3882" s="54" t="str">
        <f t="shared" si="850"/>
        <v>ne</v>
      </c>
      <c r="BO3882" s="54" t="str">
        <f t="shared" si="851"/>
        <v>ne</v>
      </c>
      <c r="BP3882" s="54" t="str">
        <f t="shared" si="851"/>
        <v>ne</v>
      </c>
      <c r="BQ3882" s="54" t="str">
        <f t="shared" si="852"/>
        <v>ne</v>
      </c>
      <c r="BR3882" s="54" t="str">
        <f t="shared" si="853"/>
        <v>ne</v>
      </c>
      <c r="BS3882" s="54" t="str">
        <f t="shared" si="844"/>
        <v>ne</v>
      </c>
    </row>
    <row r="3883" spans="2:71" x14ac:dyDescent="0.2">
      <c r="B3883" s="54" t="e">
        <f>VLOOKUP(E3883,'VPS1'!$J$10:$J$29,1,FALSE)</f>
        <v>#N/A</v>
      </c>
      <c r="C3883" s="131" t="str">
        <f t="shared" si="845"/>
        <v/>
      </c>
      <c r="D3883" s="132"/>
      <c r="E3883" s="132"/>
      <c r="F3883" s="55"/>
      <c r="G3883" s="132"/>
      <c r="H3883" s="132"/>
      <c r="I3883" s="132"/>
      <c r="J3883" s="132"/>
      <c r="K3883" s="132"/>
      <c r="L3883" s="133"/>
      <c r="M3883" s="134"/>
      <c r="N3883" s="132"/>
      <c r="O3883" s="132"/>
      <c r="P3883" s="134" t="str">
        <f t="shared" si="846"/>
        <v>nepildyti</v>
      </c>
      <c r="Q3883" s="135" t="str">
        <f t="shared" si="84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54"/>
        <v>0</v>
      </c>
      <c r="BH3883" s="54">
        <f t="shared" si="847"/>
        <v>0</v>
      </c>
      <c r="BI3883" s="54">
        <f t="shared" si="842"/>
        <v>0</v>
      </c>
      <c r="BJ3883" s="54">
        <f t="shared" si="855"/>
        <v>0</v>
      </c>
      <c r="BK3883" s="54">
        <f t="shared" si="843"/>
        <v>0</v>
      </c>
      <c r="BL3883" s="54">
        <f t="shared" si="848"/>
        <v>0</v>
      </c>
      <c r="BM3883" s="54">
        <f t="shared" si="849"/>
        <v>0</v>
      </c>
      <c r="BN3883" s="54" t="str">
        <f t="shared" si="850"/>
        <v>ne</v>
      </c>
      <c r="BO3883" s="54" t="str">
        <f t="shared" si="851"/>
        <v>ne</v>
      </c>
      <c r="BP3883" s="54" t="str">
        <f t="shared" si="851"/>
        <v>ne</v>
      </c>
      <c r="BQ3883" s="54" t="str">
        <f t="shared" si="852"/>
        <v>ne</v>
      </c>
      <c r="BR3883" s="54" t="str">
        <f t="shared" si="853"/>
        <v>ne</v>
      </c>
      <c r="BS3883" s="54" t="str">
        <f t="shared" si="844"/>
        <v>ne</v>
      </c>
    </row>
    <row r="3884" spans="2:71" x14ac:dyDescent="0.2">
      <c r="B3884" s="54" t="e">
        <f>VLOOKUP(E3884,'VPS1'!$J$10:$J$29,1,FALSE)</f>
        <v>#N/A</v>
      </c>
      <c r="C3884" s="131" t="str">
        <f t="shared" si="845"/>
        <v/>
      </c>
      <c r="D3884" s="132"/>
      <c r="E3884" s="132"/>
      <c r="F3884" s="55"/>
      <c r="G3884" s="132"/>
      <c r="H3884" s="132"/>
      <c r="I3884" s="132"/>
      <c r="J3884" s="132"/>
      <c r="K3884" s="132"/>
      <c r="L3884" s="133"/>
      <c r="M3884" s="134"/>
      <c r="N3884" s="132"/>
      <c r="O3884" s="132"/>
      <c r="P3884" s="134" t="str">
        <f t="shared" si="846"/>
        <v>nepildyti</v>
      </c>
      <c r="Q3884" s="135" t="str">
        <f t="shared" si="84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54"/>
        <v>0</v>
      </c>
      <c r="BH3884" s="54">
        <f t="shared" si="847"/>
        <v>0</v>
      </c>
      <c r="BI3884" s="54">
        <f t="shared" si="842"/>
        <v>0</v>
      </c>
      <c r="BJ3884" s="54">
        <f t="shared" si="855"/>
        <v>0</v>
      </c>
      <c r="BK3884" s="54">
        <f t="shared" si="843"/>
        <v>0</v>
      </c>
      <c r="BL3884" s="54">
        <f t="shared" si="848"/>
        <v>0</v>
      </c>
      <c r="BM3884" s="54">
        <f t="shared" si="849"/>
        <v>0</v>
      </c>
      <c r="BN3884" s="54" t="str">
        <f t="shared" si="850"/>
        <v>ne</v>
      </c>
      <c r="BO3884" s="54" t="str">
        <f t="shared" si="851"/>
        <v>ne</v>
      </c>
      <c r="BP3884" s="54" t="str">
        <f t="shared" si="851"/>
        <v>ne</v>
      </c>
      <c r="BQ3884" s="54" t="str">
        <f t="shared" si="852"/>
        <v>ne</v>
      </c>
      <c r="BR3884" s="54" t="str">
        <f t="shared" si="853"/>
        <v>ne</v>
      </c>
      <c r="BS3884" s="54" t="str">
        <f t="shared" si="844"/>
        <v>ne</v>
      </c>
    </row>
    <row r="3885" spans="2:71" x14ac:dyDescent="0.2">
      <c r="B3885" s="54" t="e">
        <f>VLOOKUP(E3885,'VPS1'!$J$10:$J$29,1,FALSE)</f>
        <v>#N/A</v>
      </c>
      <c r="C3885" s="131" t="str">
        <f t="shared" si="845"/>
        <v/>
      </c>
      <c r="D3885" s="132"/>
      <c r="E3885" s="132"/>
      <c r="F3885" s="55"/>
      <c r="G3885" s="132"/>
      <c r="H3885" s="132"/>
      <c r="I3885" s="132"/>
      <c r="J3885" s="132"/>
      <c r="K3885" s="132"/>
      <c r="L3885" s="133"/>
      <c r="M3885" s="134"/>
      <c r="N3885" s="132"/>
      <c r="O3885" s="132"/>
      <c r="P3885" s="134" t="str">
        <f t="shared" si="846"/>
        <v>nepildyti</v>
      </c>
      <c r="Q3885" s="135" t="str">
        <f t="shared" si="84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54"/>
        <v>0</v>
      </c>
      <c r="BH3885" s="54">
        <f t="shared" si="847"/>
        <v>0</v>
      </c>
      <c r="BI3885" s="54">
        <f t="shared" si="842"/>
        <v>0</v>
      </c>
      <c r="BJ3885" s="54">
        <f t="shared" si="855"/>
        <v>0</v>
      </c>
      <c r="BK3885" s="54">
        <f t="shared" si="843"/>
        <v>0</v>
      </c>
      <c r="BL3885" s="54">
        <f t="shared" si="848"/>
        <v>0</v>
      </c>
      <c r="BM3885" s="54">
        <f t="shared" si="849"/>
        <v>0</v>
      </c>
      <c r="BN3885" s="54" t="str">
        <f t="shared" si="850"/>
        <v>ne</v>
      </c>
      <c r="BO3885" s="54" t="str">
        <f t="shared" si="851"/>
        <v>ne</v>
      </c>
      <c r="BP3885" s="54" t="str">
        <f t="shared" si="851"/>
        <v>ne</v>
      </c>
      <c r="BQ3885" s="54" t="str">
        <f t="shared" si="852"/>
        <v>ne</v>
      </c>
      <c r="BR3885" s="54" t="str">
        <f t="shared" si="853"/>
        <v>ne</v>
      </c>
      <c r="BS3885" s="54" t="str">
        <f t="shared" si="844"/>
        <v>ne</v>
      </c>
    </row>
    <row r="3886" spans="2:71" x14ac:dyDescent="0.2">
      <c r="B3886" s="54" t="e">
        <f>VLOOKUP(E3886,'VPS1'!$J$10:$J$29,1,FALSE)</f>
        <v>#N/A</v>
      </c>
      <c r="C3886" s="131" t="str">
        <f t="shared" si="845"/>
        <v/>
      </c>
      <c r="D3886" s="132"/>
      <c r="E3886" s="132"/>
      <c r="F3886" s="55"/>
      <c r="G3886" s="132"/>
      <c r="H3886" s="132"/>
      <c r="I3886" s="132"/>
      <c r="J3886" s="132"/>
      <c r="K3886" s="132"/>
      <c r="L3886" s="133"/>
      <c r="M3886" s="134"/>
      <c r="N3886" s="132"/>
      <c r="O3886" s="132"/>
      <c r="P3886" s="134" t="str">
        <f t="shared" si="846"/>
        <v>nepildyti</v>
      </c>
      <c r="Q3886" s="135" t="str">
        <f t="shared" si="84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54"/>
        <v>0</v>
      </c>
      <c r="BH3886" s="54">
        <f t="shared" si="847"/>
        <v>0</v>
      </c>
      <c r="BI3886" s="54">
        <f t="shared" si="842"/>
        <v>0</v>
      </c>
      <c r="BJ3886" s="54">
        <f t="shared" si="855"/>
        <v>0</v>
      </c>
      <c r="BK3886" s="54">
        <f t="shared" si="843"/>
        <v>0</v>
      </c>
      <c r="BL3886" s="54">
        <f t="shared" si="848"/>
        <v>0</v>
      </c>
      <c r="BM3886" s="54">
        <f t="shared" si="849"/>
        <v>0</v>
      </c>
      <c r="BN3886" s="54" t="str">
        <f t="shared" si="850"/>
        <v>ne</v>
      </c>
      <c r="BO3886" s="54" t="str">
        <f t="shared" si="851"/>
        <v>ne</v>
      </c>
      <c r="BP3886" s="54" t="str">
        <f t="shared" si="851"/>
        <v>ne</v>
      </c>
      <c r="BQ3886" s="54" t="str">
        <f t="shared" si="852"/>
        <v>ne</v>
      </c>
      <c r="BR3886" s="54" t="str">
        <f t="shared" si="853"/>
        <v>ne</v>
      </c>
      <c r="BS3886" s="54" t="str">
        <f t="shared" si="844"/>
        <v>ne</v>
      </c>
    </row>
    <row r="3887" spans="2:71" x14ac:dyDescent="0.2">
      <c r="B3887" s="54" t="e">
        <f>VLOOKUP(E3887,'VPS1'!$J$10:$J$29,1,FALSE)</f>
        <v>#N/A</v>
      </c>
      <c r="C3887" s="131" t="str">
        <f t="shared" si="845"/>
        <v/>
      </c>
      <c r="D3887" s="132"/>
      <c r="E3887" s="132"/>
      <c r="F3887" s="55"/>
      <c r="G3887" s="132"/>
      <c r="H3887" s="132"/>
      <c r="I3887" s="132"/>
      <c r="J3887" s="132"/>
      <c r="K3887" s="132"/>
      <c r="L3887" s="133"/>
      <c r="M3887" s="134"/>
      <c r="N3887" s="132"/>
      <c r="O3887" s="132"/>
      <c r="P3887" s="134" t="str">
        <f t="shared" si="846"/>
        <v>nepildyti</v>
      </c>
      <c r="Q3887" s="135" t="str">
        <f t="shared" si="84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54"/>
        <v>0</v>
      </c>
      <c r="BH3887" s="54">
        <f t="shared" si="847"/>
        <v>0</v>
      </c>
      <c r="BI3887" s="54">
        <f t="shared" si="842"/>
        <v>0</v>
      </c>
      <c r="BJ3887" s="54">
        <f t="shared" si="855"/>
        <v>0</v>
      </c>
      <c r="BK3887" s="54">
        <f t="shared" si="843"/>
        <v>0</v>
      </c>
      <c r="BL3887" s="54">
        <f t="shared" si="848"/>
        <v>0</v>
      </c>
      <c r="BM3887" s="54">
        <f t="shared" si="849"/>
        <v>0</v>
      </c>
      <c r="BN3887" s="54" t="str">
        <f t="shared" si="850"/>
        <v>ne</v>
      </c>
      <c r="BO3887" s="54" t="str">
        <f t="shared" si="851"/>
        <v>ne</v>
      </c>
      <c r="BP3887" s="54" t="str">
        <f t="shared" si="851"/>
        <v>ne</v>
      </c>
      <c r="BQ3887" s="54" t="str">
        <f t="shared" si="852"/>
        <v>ne</v>
      </c>
      <c r="BR3887" s="54" t="str">
        <f t="shared" si="853"/>
        <v>ne</v>
      </c>
      <c r="BS3887" s="54" t="str">
        <f t="shared" si="844"/>
        <v>ne</v>
      </c>
    </row>
    <row r="3888" spans="2:71" x14ac:dyDescent="0.2">
      <c r="B3888" s="54" t="e">
        <f>VLOOKUP(E3888,'VPS1'!$J$10:$J$29,1,FALSE)</f>
        <v>#N/A</v>
      </c>
      <c r="C3888" s="131" t="str">
        <f t="shared" si="845"/>
        <v/>
      </c>
      <c r="D3888" s="132"/>
      <c r="E3888" s="132"/>
      <c r="F3888" s="55"/>
      <c r="G3888" s="132"/>
      <c r="H3888" s="132"/>
      <c r="I3888" s="132"/>
      <c r="J3888" s="132"/>
      <c r="K3888" s="132"/>
      <c r="L3888" s="133"/>
      <c r="M3888" s="134"/>
      <c r="N3888" s="132"/>
      <c r="O3888" s="132"/>
      <c r="P3888" s="134" t="str">
        <f t="shared" si="846"/>
        <v>nepildyti</v>
      </c>
      <c r="Q3888" s="135" t="str">
        <f t="shared" si="84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54"/>
        <v>0</v>
      </c>
      <c r="BH3888" s="54">
        <f t="shared" si="847"/>
        <v>0</v>
      </c>
      <c r="BI3888" s="54">
        <f t="shared" si="842"/>
        <v>0</v>
      </c>
      <c r="BJ3888" s="54">
        <f t="shared" si="855"/>
        <v>0</v>
      </c>
      <c r="BK3888" s="54">
        <f t="shared" si="843"/>
        <v>0</v>
      </c>
      <c r="BL3888" s="54">
        <f t="shared" si="848"/>
        <v>0</v>
      </c>
      <c r="BM3888" s="54">
        <f t="shared" si="849"/>
        <v>0</v>
      </c>
      <c r="BN3888" s="54" t="str">
        <f t="shared" si="850"/>
        <v>ne</v>
      </c>
      <c r="BO3888" s="54" t="str">
        <f t="shared" si="851"/>
        <v>ne</v>
      </c>
      <c r="BP3888" s="54" t="str">
        <f t="shared" si="851"/>
        <v>ne</v>
      </c>
      <c r="BQ3888" s="54" t="str">
        <f t="shared" si="852"/>
        <v>ne</v>
      </c>
      <c r="BR3888" s="54" t="str">
        <f t="shared" si="853"/>
        <v>ne</v>
      </c>
      <c r="BS3888" s="54" t="str">
        <f t="shared" si="844"/>
        <v>ne</v>
      </c>
    </row>
    <row r="3889" spans="2:71" x14ac:dyDescent="0.2">
      <c r="B3889" s="54" t="e">
        <f>VLOOKUP(E3889,'VPS1'!$J$10:$J$29,1,FALSE)</f>
        <v>#N/A</v>
      </c>
      <c r="C3889" s="131" t="str">
        <f t="shared" si="845"/>
        <v/>
      </c>
      <c r="D3889" s="132"/>
      <c r="E3889" s="132"/>
      <c r="F3889" s="55"/>
      <c r="G3889" s="132"/>
      <c r="H3889" s="132"/>
      <c r="I3889" s="132"/>
      <c r="J3889" s="132"/>
      <c r="K3889" s="132"/>
      <c r="L3889" s="133"/>
      <c r="M3889" s="134"/>
      <c r="N3889" s="132"/>
      <c r="O3889" s="132"/>
      <c r="P3889" s="134" t="str">
        <f t="shared" si="846"/>
        <v>nepildyti</v>
      </c>
      <c r="Q3889" s="135" t="str">
        <f t="shared" si="84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54"/>
        <v>0</v>
      </c>
      <c r="BH3889" s="54">
        <f t="shared" si="847"/>
        <v>0</v>
      </c>
      <c r="BI3889" s="54">
        <f t="shared" si="842"/>
        <v>0</v>
      </c>
      <c r="BJ3889" s="54">
        <f t="shared" si="855"/>
        <v>0</v>
      </c>
      <c r="BK3889" s="54">
        <f t="shared" si="843"/>
        <v>0</v>
      </c>
      <c r="BL3889" s="54">
        <f t="shared" si="848"/>
        <v>0</v>
      </c>
      <c r="BM3889" s="54">
        <f t="shared" si="849"/>
        <v>0</v>
      </c>
      <c r="BN3889" s="54" t="str">
        <f t="shared" si="850"/>
        <v>ne</v>
      </c>
      <c r="BO3889" s="54" t="str">
        <f t="shared" si="851"/>
        <v>ne</v>
      </c>
      <c r="BP3889" s="54" t="str">
        <f t="shared" si="851"/>
        <v>ne</v>
      </c>
      <c r="BQ3889" s="54" t="str">
        <f t="shared" si="852"/>
        <v>ne</v>
      </c>
      <c r="BR3889" s="54" t="str">
        <f t="shared" si="853"/>
        <v>ne</v>
      </c>
      <c r="BS3889" s="54" t="str">
        <f t="shared" si="844"/>
        <v>ne</v>
      </c>
    </row>
    <row r="3890" spans="2:71" x14ac:dyDescent="0.2">
      <c r="B3890" s="54" t="e">
        <f>VLOOKUP(E3890,'VPS1'!$J$10:$J$29,1,FALSE)</f>
        <v>#N/A</v>
      </c>
      <c r="C3890" s="131" t="str">
        <f t="shared" si="845"/>
        <v/>
      </c>
      <c r="D3890" s="132"/>
      <c r="E3890" s="132"/>
      <c r="F3890" s="55"/>
      <c r="G3890" s="132"/>
      <c r="H3890" s="132"/>
      <c r="I3890" s="132"/>
      <c r="J3890" s="132"/>
      <c r="K3890" s="132"/>
      <c r="L3890" s="133"/>
      <c r="M3890" s="134"/>
      <c r="N3890" s="132"/>
      <c r="O3890" s="132"/>
      <c r="P3890" s="134" t="str">
        <f t="shared" si="846"/>
        <v>nepildyti</v>
      </c>
      <c r="Q3890" s="135" t="str">
        <f t="shared" si="84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54"/>
        <v>0</v>
      </c>
      <c r="BH3890" s="54">
        <f t="shared" si="847"/>
        <v>0</v>
      </c>
      <c r="BI3890" s="54">
        <f t="shared" si="842"/>
        <v>0</v>
      </c>
      <c r="BJ3890" s="54">
        <f t="shared" si="855"/>
        <v>0</v>
      </c>
      <c r="BK3890" s="54">
        <f t="shared" si="843"/>
        <v>0</v>
      </c>
      <c r="BL3890" s="54">
        <f t="shared" si="848"/>
        <v>0</v>
      </c>
      <c r="BM3890" s="54">
        <f t="shared" si="849"/>
        <v>0</v>
      </c>
      <c r="BN3890" s="54" t="str">
        <f t="shared" si="850"/>
        <v>ne</v>
      </c>
      <c r="BO3890" s="54" t="str">
        <f t="shared" si="851"/>
        <v>ne</v>
      </c>
      <c r="BP3890" s="54" t="str">
        <f t="shared" si="851"/>
        <v>ne</v>
      </c>
      <c r="BQ3890" s="54" t="str">
        <f t="shared" si="852"/>
        <v>ne</v>
      </c>
      <c r="BR3890" s="54" t="str">
        <f t="shared" si="853"/>
        <v>ne</v>
      </c>
      <c r="BS3890" s="54" t="str">
        <f t="shared" si="844"/>
        <v>ne</v>
      </c>
    </row>
    <row r="3891" spans="2:71" x14ac:dyDescent="0.2">
      <c r="B3891" s="54" t="e">
        <f>VLOOKUP(E3891,'VPS1'!$J$10:$J$29,1,FALSE)</f>
        <v>#N/A</v>
      </c>
      <c r="C3891" s="131" t="str">
        <f t="shared" si="845"/>
        <v/>
      </c>
      <c r="D3891" s="132"/>
      <c r="E3891" s="132"/>
      <c r="F3891" s="55"/>
      <c r="G3891" s="132"/>
      <c r="H3891" s="132"/>
      <c r="I3891" s="132"/>
      <c r="J3891" s="132"/>
      <c r="K3891" s="132"/>
      <c r="L3891" s="133"/>
      <c r="M3891" s="134"/>
      <c r="N3891" s="132"/>
      <c r="O3891" s="132"/>
      <c r="P3891" s="134" t="str">
        <f t="shared" si="846"/>
        <v>nepildyti</v>
      </c>
      <c r="Q3891" s="135" t="str">
        <f t="shared" si="84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54"/>
        <v>0</v>
      </c>
      <c r="BH3891" s="54">
        <f t="shared" si="847"/>
        <v>0</v>
      </c>
      <c r="BI3891" s="54">
        <f t="shared" si="842"/>
        <v>0</v>
      </c>
      <c r="BJ3891" s="54">
        <f t="shared" si="855"/>
        <v>0</v>
      </c>
      <c r="BK3891" s="54">
        <f t="shared" si="843"/>
        <v>0</v>
      </c>
      <c r="BL3891" s="54">
        <f t="shared" si="848"/>
        <v>0</v>
      </c>
      <c r="BM3891" s="54">
        <f t="shared" si="849"/>
        <v>0</v>
      </c>
      <c r="BN3891" s="54" t="str">
        <f t="shared" si="850"/>
        <v>ne</v>
      </c>
      <c r="BO3891" s="54" t="str">
        <f t="shared" si="851"/>
        <v>ne</v>
      </c>
      <c r="BP3891" s="54" t="str">
        <f t="shared" si="851"/>
        <v>ne</v>
      </c>
      <c r="BQ3891" s="54" t="str">
        <f t="shared" si="852"/>
        <v>ne</v>
      </c>
      <c r="BR3891" s="54" t="str">
        <f t="shared" si="853"/>
        <v>ne</v>
      </c>
      <c r="BS3891" s="54" t="str">
        <f t="shared" si="844"/>
        <v>ne</v>
      </c>
    </row>
    <row r="3892" spans="2:71" x14ac:dyDescent="0.2">
      <c r="B3892" s="54" t="e">
        <f>VLOOKUP(E3892,'VPS1'!$J$10:$J$29,1,FALSE)</f>
        <v>#N/A</v>
      </c>
      <c r="C3892" s="131" t="str">
        <f t="shared" si="845"/>
        <v/>
      </c>
      <c r="D3892" s="132"/>
      <c r="E3892" s="132"/>
      <c r="F3892" s="55"/>
      <c r="G3892" s="132"/>
      <c r="H3892" s="132"/>
      <c r="I3892" s="132"/>
      <c r="J3892" s="132"/>
      <c r="K3892" s="132"/>
      <c r="L3892" s="133"/>
      <c r="M3892" s="134"/>
      <c r="N3892" s="132"/>
      <c r="O3892" s="132"/>
      <c r="P3892" s="134" t="str">
        <f t="shared" si="846"/>
        <v>nepildyti</v>
      </c>
      <c r="Q3892" s="135" t="str">
        <f t="shared" si="84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54"/>
        <v>0</v>
      </c>
      <c r="BH3892" s="54">
        <f t="shared" si="847"/>
        <v>0</v>
      </c>
      <c r="BI3892" s="54">
        <f t="shared" si="842"/>
        <v>0</v>
      </c>
      <c r="BJ3892" s="54">
        <f t="shared" si="855"/>
        <v>0</v>
      </c>
      <c r="BK3892" s="54">
        <f t="shared" si="843"/>
        <v>0</v>
      </c>
      <c r="BL3892" s="54">
        <f t="shared" si="848"/>
        <v>0</v>
      </c>
      <c r="BM3892" s="54">
        <f t="shared" si="849"/>
        <v>0</v>
      </c>
      <c r="BN3892" s="54" t="str">
        <f t="shared" si="850"/>
        <v>ne</v>
      </c>
      <c r="BO3892" s="54" t="str">
        <f t="shared" si="851"/>
        <v>ne</v>
      </c>
      <c r="BP3892" s="54" t="str">
        <f t="shared" si="851"/>
        <v>ne</v>
      </c>
      <c r="BQ3892" s="54" t="str">
        <f t="shared" si="852"/>
        <v>ne</v>
      </c>
      <c r="BR3892" s="54" t="str">
        <f t="shared" si="853"/>
        <v>ne</v>
      </c>
      <c r="BS3892" s="54" t="str">
        <f t="shared" si="844"/>
        <v>ne</v>
      </c>
    </row>
    <row r="3893" spans="2:71" x14ac:dyDescent="0.2">
      <c r="B3893" s="54" t="e">
        <f>VLOOKUP(E3893,'VPS1'!$J$10:$J$29,1,FALSE)</f>
        <v>#N/A</v>
      </c>
      <c r="C3893" s="131" t="str">
        <f t="shared" si="845"/>
        <v/>
      </c>
      <c r="D3893" s="132"/>
      <c r="E3893" s="132"/>
      <c r="F3893" s="55"/>
      <c r="G3893" s="132"/>
      <c r="H3893" s="132"/>
      <c r="I3893" s="132"/>
      <c r="J3893" s="132"/>
      <c r="K3893" s="132"/>
      <c r="L3893" s="133"/>
      <c r="M3893" s="134"/>
      <c r="N3893" s="132"/>
      <c r="O3893" s="132"/>
      <c r="P3893" s="134" t="str">
        <f t="shared" si="846"/>
        <v>nepildyti</v>
      </c>
      <c r="Q3893" s="135" t="str">
        <f t="shared" si="84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54"/>
        <v>0</v>
      </c>
      <c r="BH3893" s="54">
        <f t="shared" si="847"/>
        <v>0</v>
      </c>
      <c r="BI3893" s="54">
        <f t="shared" si="842"/>
        <v>0</v>
      </c>
      <c r="BJ3893" s="54">
        <f t="shared" si="855"/>
        <v>0</v>
      </c>
      <c r="BK3893" s="54">
        <f t="shared" si="843"/>
        <v>0</v>
      </c>
      <c r="BL3893" s="54">
        <f t="shared" si="848"/>
        <v>0</v>
      </c>
      <c r="BM3893" s="54">
        <f t="shared" si="849"/>
        <v>0</v>
      </c>
      <c r="BN3893" s="54" t="str">
        <f t="shared" si="850"/>
        <v>ne</v>
      </c>
      <c r="BO3893" s="54" t="str">
        <f t="shared" si="851"/>
        <v>ne</v>
      </c>
      <c r="BP3893" s="54" t="str">
        <f t="shared" si="851"/>
        <v>ne</v>
      </c>
      <c r="BQ3893" s="54" t="str">
        <f t="shared" si="852"/>
        <v>ne</v>
      </c>
      <c r="BR3893" s="54" t="str">
        <f t="shared" si="853"/>
        <v>ne</v>
      </c>
      <c r="BS3893" s="54" t="str">
        <f t="shared" si="844"/>
        <v>ne</v>
      </c>
    </row>
    <row r="3894" spans="2:71" x14ac:dyDescent="0.2">
      <c r="B3894" s="54" t="e">
        <f>VLOOKUP(E3894,'VPS1'!$J$10:$J$29,1,FALSE)</f>
        <v>#N/A</v>
      </c>
      <c r="C3894" s="131" t="str">
        <f t="shared" si="845"/>
        <v/>
      </c>
      <c r="D3894" s="132"/>
      <c r="E3894" s="132"/>
      <c r="F3894" s="55"/>
      <c r="G3894" s="132"/>
      <c r="H3894" s="132"/>
      <c r="I3894" s="132"/>
      <c r="J3894" s="132"/>
      <c r="K3894" s="132"/>
      <c r="L3894" s="133"/>
      <c r="M3894" s="134"/>
      <c r="N3894" s="132"/>
      <c r="O3894" s="132"/>
      <c r="P3894" s="134" t="str">
        <f t="shared" si="846"/>
        <v>nepildyti</v>
      </c>
      <c r="Q3894" s="135" t="str">
        <f t="shared" si="84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54"/>
        <v>0</v>
      </c>
      <c r="BH3894" s="54">
        <f t="shared" si="847"/>
        <v>0</v>
      </c>
      <c r="BI3894" s="54">
        <f t="shared" si="842"/>
        <v>0</v>
      </c>
      <c r="BJ3894" s="54">
        <f t="shared" si="855"/>
        <v>0</v>
      </c>
      <c r="BK3894" s="54">
        <f t="shared" si="843"/>
        <v>0</v>
      </c>
      <c r="BL3894" s="54">
        <f t="shared" si="848"/>
        <v>0</v>
      </c>
      <c r="BM3894" s="54">
        <f t="shared" si="849"/>
        <v>0</v>
      </c>
      <c r="BN3894" s="54" t="str">
        <f t="shared" si="850"/>
        <v>ne</v>
      </c>
      <c r="BO3894" s="54" t="str">
        <f t="shared" si="851"/>
        <v>ne</v>
      </c>
      <c r="BP3894" s="54" t="str">
        <f t="shared" si="851"/>
        <v>ne</v>
      </c>
      <c r="BQ3894" s="54" t="str">
        <f t="shared" si="852"/>
        <v>ne</v>
      </c>
      <c r="BR3894" s="54" t="str">
        <f t="shared" si="853"/>
        <v>ne</v>
      </c>
      <c r="BS3894" s="54" t="str">
        <f t="shared" si="844"/>
        <v>ne</v>
      </c>
    </row>
    <row r="3895" spans="2:71" x14ac:dyDescent="0.2">
      <c r="B3895" s="54" t="e">
        <f>VLOOKUP(E3895,'VPS1'!$J$10:$J$29,1,FALSE)</f>
        <v>#N/A</v>
      </c>
      <c r="C3895" s="131" t="str">
        <f t="shared" si="845"/>
        <v/>
      </c>
      <c r="D3895" s="132"/>
      <c r="E3895" s="132"/>
      <c r="F3895" s="55"/>
      <c r="G3895" s="132"/>
      <c r="H3895" s="132"/>
      <c r="I3895" s="132"/>
      <c r="J3895" s="132"/>
      <c r="K3895" s="132"/>
      <c r="L3895" s="133"/>
      <c r="M3895" s="134"/>
      <c r="N3895" s="132"/>
      <c r="O3895" s="132"/>
      <c r="P3895" s="134" t="str">
        <f t="shared" si="846"/>
        <v>nepildyti</v>
      </c>
      <c r="Q3895" s="135" t="str">
        <f t="shared" si="84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54"/>
        <v>0</v>
      </c>
      <c r="BH3895" s="54">
        <f t="shared" si="847"/>
        <v>0</v>
      </c>
      <c r="BI3895" s="54">
        <f t="shared" si="842"/>
        <v>0</v>
      </c>
      <c r="BJ3895" s="54">
        <f t="shared" si="855"/>
        <v>0</v>
      </c>
      <c r="BK3895" s="54">
        <f t="shared" si="843"/>
        <v>0</v>
      </c>
      <c r="BL3895" s="54">
        <f t="shared" si="848"/>
        <v>0</v>
      </c>
      <c r="BM3895" s="54">
        <f t="shared" si="849"/>
        <v>0</v>
      </c>
      <c r="BN3895" s="54" t="str">
        <f t="shared" si="850"/>
        <v>ne</v>
      </c>
      <c r="BO3895" s="54" t="str">
        <f t="shared" si="851"/>
        <v>ne</v>
      </c>
      <c r="BP3895" s="54" t="str">
        <f t="shared" si="851"/>
        <v>ne</v>
      </c>
      <c r="BQ3895" s="54" t="str">
        <f t="shared" si="852"/>
        <v>ne</v>
      </c>
      <c r="BR3895" s="54" t="str">
        <f t="shared" si="853"/>
        <v>ne</v>
      </c>
      <c r="BS3895" s="54" t="str">
        <f t="shared" si="844"/>
        <v>ne</v>
      </c>
    </row>
    <row r="3896" spans="2:71" x14ac:dyDescent="0.2">
      <c r="B3896" s="54" t="e">
        <f>VLOOKUP(E3896,'VPS1'!$J$10:$J$29,1,FALSE)</f>
        <v>#N/A</v>
      </c>
      <c r="C3896" s="131" t="str">
        <f t="shared" si="845"/>
        <v/>
      </c>
      <c r="D3896" s="132"/>
      <c r="E3896" s="132"/>
      <c r="F3896" s="55"/>
      <c r="G3896" s="132"/>
      <c r="H3896" s="132"/>
      <c r="I3896" s="132"/>
      <c r="J3896" s="132"/>
      <c r="K3896" s="132"/>
      <c r="L3896" s="133"/>
      <c r="M3896" s="134"/>
      <c r="N3896" s="132"/>
      <c r="O3896" s="132"/>
      <c r="P3896" s="134" t="str">
        <f t="shared" si="846"/>
        <v>nepildyti</v>
      </c>
      <c r="Q3896" s="135" t="str">
        <f t="shared" si="84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54"/>
        <v>0</v>
      </c>
      <c r="BH3896" s="54">
        <f t="shared" si="847"/>
        <v>0</v>
      </c>
      <c r="BI3896" s="54">
        <f t="shared" si="842"/>
        <v>0</v>
      </c>
      <c r="BJ3896" s="54">
        <f t="shared" si="855"/>
        <v>0</v>
      </c>
      <c r="BK3896" s="54">
        <f t="shared" si="843"/>
        <v>0</v>
      </c>
      <c r="BL3896" s="54">
        <f t="shared" si="848"/>
        <v>0</v>
      </c>
      <c r="BM3896" s="54">
        <f t="shared" si="849"/>
        <v>0</v>
      </c>
      <c r="BN3896" s="54" t="str">
        <f t="shared" si="850"/>
        <v>ne</v>
      </c>
      <c r="BO3896" s="54" t="str">
        <f t="shared" si="851"/>
        <v>ne</v>
      </c>
      <c r="BP3896" s="54" t="str">
        <f t="shared" si="851"/>
        <v>ne</v>
      </c>
      <c r="BQ3896" s="54" t="str">
        <f t="shared" si="852"/>
        <v>ne</v>
      </c>
      <c r="BR3896" s="54" t="str">
        <f t="shared" si="853"/>
        <v>ne</v>
      </c>
      <c r="BS3896" s="54" t="str">
        <f t="shared" si="844"/>
        <v>ne</v>
      </c>
    </row>
    <row r="3897" spans="2:71" x14ac:dyDescent="0.2">
      <c r="B3897" s="54" t="e">
        <f>VLOOKUP(E3897,'VPS1'!$J$10:$J$29,1,FALSE)</f>
        <v>#N/A</v>
      </c>
      <c r="C3897" s="131" t="str">
        <f t="shared" si="845"/>
        <v/>
      </c>
      <c r="D3897" s="132"/>
      <c r="E3897" s="132"/>
      <c r="F3897" s="55"/>
      <c r="G3897" s="132"/>
      <c r="H3897" s="132"/>
      <c r="I3897" s="132"/>
      <c r="J3897" s="132"/>
      <c r="K3897" s="132"/>
      <c r="L3897" s="133"/>
      <c r="M3897" s="134"/>
      <c r="N3897" s="132"/>
      <c r="O3897" s="132"/>
      <c r="P3897" s="134" t="str">
        <f t="shared" si="846"/>
        <v>nepildyti</v>
      </c>
      <c r="Q3897" s="135" t="str">
        <f t="shared" si="84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54"/>
        <v>0</v>
      </c>
      <c r="BH3897" s="54">
        <f t="shared" si="847"/>
        <v>0</v>
      </c>
      <c r="BI3897" s="54">
        <f t="shared" si="842"/>
        <v>0</v>
      </c>
      <c r="BJ3897" s="54">
        <f t="shared" si="855"/>
        <v>0</v>
      </c>
      <c r="BK3897" s="54">
        <f t="shared" si="843"/>
        <v>0</v>
      </c>
      <c r="BL3897" s="54">
        <f t="shared" si="848"/>
        <v>0</v>
      </c>
      <c r="BM3897" s="54">
        <f t="shared" si="849"/>
        <v>0</v>
      </c>
      <c r="BN3897" s="54" t="str">
        <f t="shared" si="850"/>
        <v>ne</v>
      </c>
      <c r="BO3897" s="54" t="str">
        <f t="shared" si="851"/>
        <v>ne</v>
      </c>
      <c r="BP3897" s="54" t="str">
        <f t="shared" si="851"/>
        <v>ne</v>
      </c>
      <c r="BQ3897" s="54" t="str">
        <f t="shared" si="852"/>
        <v>ne</v>
      </c>
      <c r="BR3897" s="54" t="str">
        <f t="shared" si="853"/>
        <v>ne</v>
      </c>
      <c r="BS3897" s="54" t="str">
        <f t="shared" si="844"/>
        <v>ne</v>
      </c>
    </row>
    <row r="3898" spans="2:71" x14ac:dyDescent="0.2">
      <c r="B3898" s="54" t="e">
        <f>VLOOKUP(E3898,'VPS1'!$J$10:$J$29,1,FALSE)</f>
        <v>#N/A</v>
      </c>
      <c r="C3898" s="131" t="str">
        <f t="shared" si="845"/>
        <v/>
      </c>
      <c r="D3898" s="132"/>
      <c r="E3898" s="132"/>
      <c r="F3898" s="55"/>
      <c r="G3898" s="132"/>
      <c r="H3898" s="132"/>
      <c r="I3898" s="132"/>
      <c r="J3898" s="132"/>
      <c r="K3898" s="132"/>
      <c r="L3898" s="133"/>
      <c r="M3898" s="134"/>
      <c r="N3898" s="132"/>
      <c r="O3898" s="132"/>
      <c r="P3898" s="134" t="str">
        <f t="shared" si="846"/>
        <v>nepildyti</v>
      </c>
      <c r="Q3898" s="135" t="str">
        <f t="shared" si="84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54"/>
        <v>0</v>
      </c>
      <c r="BH3898" s="54">
        <f t="shared" si="847"/>
        <v>0</v>
      </c>
      <c r="BI3898" s="54">
        <f t="shared" si="842"/>
        <v>0</v>
      </c>
      <c r="BJ3898" s="54">
        <f t="shared" si="855"/>
        <v>0</v>
      </c>
      <c r="BK3898" s="54">
        <f t="shared" si="843"/>
        <v>0</v>
      </c>
      <c r="BL3898" s="54">
        <f t="shared" si="848"/>
        <v>0</v>
      </c>
      <c r="BM3898" s="54">
        <f t="shared" si="849"/>
        <v>0</v>
      </c>
      <c r="BN3898" s="54" t="str">
        <f t="shared" si="850"/>
        <v>ne</v>
      </c>
      <c r="BO3898" s="54" t="str">
        <f t="shared" si="851"/>
        <v>ne</v>
      </c>
      <c r="BP3898" s="54" t="str">
        <f t="shared" si="851"/>
        <v>ne</v>
      </c>
      <c r="BQ3898" s="54" t="str">
        <f t="shared" si="852"/>
        <v>ne</v>
      </c>
      <c r="BR3898" s="54" t="str">
        <f t="shared" si="853"/>
        <v>ne</v>
      </c>
      <c r="BS3898" s="54" t="str">
        <f t="shared" si="844"/>
        <v>ne</v>
      </c>
    </row>
    <row r="3899" spans="2:71" x14ac:dyDescent="0.2">
      <c r="B3899" s="54" t="e">
        <f>VLOOKUP(E3899,'VPS1'!$J$10:$J$29,1,FALSE)</f>
        <v>#N/A</v>
      </c>
      <c r="C3899" s="131" t="str">
        <f t="shared" si="845"/>
        <v/>
      </c>
      <c r="D3899" s="132"/>
      <c r="E3899" s="132"/>
      <c r="F3899" s="55"/>
      <c r="G3899" s="132"/>
      <c r="H3899" s="132"/>
      <c r="I3899" s="132"/>
      <c r="J3899" s="132"/>
      <c r="K3899" s="132"/>
      <c r="L3899" s="133"/>
      <c r="M3899" s="134"/>
      <c r="N3899" s="132"/>
      <c r="O3899" s="132"/>
      <c r="P3899" s="134" t="str">
        <f t="shared" si="846"/>
        <v>nepildyti</v>
      </c>
      <c r="Q3899" s="135" t="str">
        <f t="shared" si="84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54"/>
        <v>0</v>
      </c>
      <c r="BH3899" s="54">
        <f t="shared" si="847"/>
        <v>0</v>
      </c>
      <c r="BI3899" s="54">
        <f t="shared" si="842"/>
        <v>0</v>
      </c>
      <c r="BJ3899" s="54">
        <f t="shared" si="855"/>
        <v>0</v>
      </c>
      <c r="BK3899" s="54">
        <f t="shared" si="843"/>
        <v>0</v>
      </c>
      <c r="BL3899" s="54">
        <f t="shared" si="848"/>
        <v>0</v>
      </c>
      <c r="BM3899" s="54">
        <f t="shared" si="849"/>
        <v>0</v>
      </c>
      <c r="BN3899" s="54" t="str">
        <f t="shared" si="850"/>
        <v>ne</v>
      </c>
      <c r="BO3899" s="54" t="str">
        <f t="shared" si="851"/>
        <v>ne</v>
      </c>
      <c r="BP3899" s="54" t="str">
        <f t="shared" si="851"/>
        <v>ne</v>
      </c>
      <c r="BQ3899" s="54" t="str">
        <f t="shared" si="852"/>
        <v>ne</v>
      </c>
      <c r="BR3899" s="54" t="str">
        <f t="shared" si="853"/>
        <v>ne</v>
      </c>
      <c r="BS3899" s="54" t="str">
        <f t="shared" si="844"/>
        <v>ne</v>
      </c>
    </row>
    <row r="3900" spans="2:71" x14ac:dyDescent="0.2">
      <c r="B3900" s="54" t="e">
        <f>VLOOKUP(E3900,'VPS1'!$J$10:$J$29,1,FALSE)</f>
        <v>#N/A</v>
      </c>
      <c r="C3900" s="131" t="str">
        <f t="shared" si="845"/>
        <v/>
      </c>
      <c r="D3900" s="132"/>
      <c r="E3900" s="132"/>
      <c r="F3900" s="55"/>
      <c r="G3900" s="132"/>
      <c r="H3900" s="132"/>
      <c r="I3900" s="132"/>
      <c r="J3900" s="132"/>
      <c r="K3900" s="132"/>
      <c r="L3900" s="133"/>
      <c r="M3900" s="134"/>
      <c r="N3900" s="132"/>
      <c r="O3900" s="132"/>
      <c r="P3900" s="134" t="str">
        <f t="shared" si="846"/>
        <v>nepildyti</v>
      </c>
      <c r="Q3900" s="135" t="str">
        <f t="shared" si="84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54"/>
        <v>0</v>
      </c>
      <c r="BH3900" s="54">
        <f t="shared" si="847"/>
        <v>0</v>
      </c>
      <c r="BI3900" s="54">
        <f t="shared" si="842"/>
        <v>0</v>
      </c>
      <c r="BJ3900" s="54">
        <f t="shared" si="855"/>
        <v>0</v>
      </c>
      <c r="BK3900" s="54">
        <f t="shared" si="843"/>
        <v>0</v>
      </c>
      <c r="BL3900" s="54">
        <f t="shared" si="848"/>
        <v>0</v>
      </c>
      <c r="BM3900" s="54">
        <f t="shared" si="849"/>
        <v>0</v>
      </c>
      <c r="BN3900" s="54" t="str">
        <f t="shared" si="850"/>
        <v>ne</v>
      </c>
      <c r="BO3900" s="54" t="str">
        <f t="shared" si="851"/>
        <v>ne</v>
      </c>
      <c r="BP3900" s="54" t="str">
        <f t="shared" si="851"/>
        <v>ne</v>
      </c>
      <c r="BQ3900" s="54" t="str">
        <f t="shared" si="852"/>
        <v>ne</v>
      </c>
      <c r="BR3900" s="54" t="str">
        <f t="shared" si="853"/>
        <v>ne</v>
      </c>
      <c r="BS3900" s="54" t="str">
        <f t="shared" si="844"/>
        <v>ne</v>
      </c>
    </row>
    <row r="3901" spans="2:71" x14ac:dyDescent="0.2">
      <c r="B3901" s="54" t="e">
        <f>VLOOKUP(E3901,'VPS1'!$J$10:$J$29,1,FALSE)</f>
        <v>#N/A</v>
      </c>
      <c r="C3901" s="131" t="str">
        <f t="shared" si="845"/>
        <v/>
      </c>
      <c r="D3901" s="132"/>
      <c r="E3901" s="132"/>
      <c r="F3901" s="55"/>
      <c r="G3901" s="132"/>
      <c r="H3901" s="132"/>
      <c r="I3901" s="132"/>
      <c r="J3901" s="132"/>
      <c r="K3901" s="132"/>
      <c r="L3901" s="133"/>
      <c r="M3901" s="134"/>
      <c r="N3901" s="132"/>
      <c r="O3901" s="132"/>
      <c r="P3901" s="134" t="str">
        <f t="shared" si="846"/>
        <v>nepildyti</v>
      </c>
      <c r="Q3901" s="135" t="str">
        <f t="shared" si="84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54"/>
        <v>0</v>
      </c>
      <c r="BH3901" s="54">
        <f t="shared" si="847"/>
        <v>0</v>
      </c>
      <c r="BI3901" s="54">
        <f t="shared" si="842"/>
        <v>0</v>
      </c>
      <c r="BJ3901" s="54">
        <f t="shared" si="855"/>
        <v>0</v>
      </c>
      <c r="BK3901" s="54">
        <f t="shared" si="843"/>
        <v>0</v>
      </c>
      <c r="BL3901" s="54">
        <f t="shared" si="848"/>
        <v>0</v>
      </c>
      <c r="BM3901" s="54">
        <f t="shared" si="849"/>
        <v>0</v>
      </c>
      <c r="BN3901" s="54" t="str">
        <f t="shared" si="850"/>
        <v>ne</v>
      </c>
      <c r="BO3901" s="54" t="str">
        <f t="shared" si="851"/>
        <v>ne</v>
      </c>
      <c r="BP3901" s="54" t="str">
        <f t="shared" si="851"/>
        <v>ne</v>
      </c>
      <c r="BQ3901" s="54" t="str">
        <f t="shared" si="852"/>
        <v>ne</v>
      </c>
      <c r="BR3901" s="54" t="str">
        <f t="shared" si="853"/>
        <v>ne</v>
      </c>
      <c r="BS3901" s="54" t="str">
        <f t="shared" si="844"/>
        <v>ne</v>
      </c>
    </row>
    <row r="3902" spans="2:71" x14ac:dyDescent="0.2">
      <c r="B3902" s="54" t="e">
        <f>VLOOKUP(E3902,'VPS1'!$J$10:$J$29,1,FALSE)</f>
        <v>#N/A</v>
      </c>
      <c r="C3902" s="131" t="str">
        <f t="shared" si="845"/>
        <v/>
      </c>
      <c r="D3902" s="132"/>
      <c r="E3902" s="132"/>
      <c r="F3902" s="55"/>
      <c r="G3902" s="132"/>
      <c r="H3902" s="132"/>
      <c r="I3902" s="132"/>
      <c r="J3902" s="132"/>
      <c r="K3902" s="132"/>
      <c r="L3902" s="133"/>
      <c r="M3902" s="134"/>
      <c r="N3902" s="132"/>
      <c r="O3902" s="132"/>
      <c r="P3902" s="134" t="str">
        <f t="shared" si="846"/>
        <v>nepildyti</v>
      </c>
      <c r="Q3902" s="135" t="str">
        <f t="shared" si="84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54"/>
        <v>0</v>
      </c>
      <c r="BH3902" s="54">
        <f t="shared" si="847"/>
        <v>0</v>
      </c>
      <c r="BI3902" s="54">
        <f t="shared" si="842"/>
        <v>0</v>
      </c>
      <c r="BJ3902" s="54">
        <f t="shared" si="855"/>
        <v>0</v>
      </c>
      <c r="BK3902" s="54">
        <f t="shared" si="843"/>
        <v>0</v>
      </c>
      <c r="BL3902" s="54">
        <f t="shared" si="848"/>
        <v>0</v>
      </c>
      <c r="BM3902" s="54">
        <f t="shared" si="849"/>
        <v>0</v>
      </c>
      <c r="BN3902" s="54" t="str">
        <f t="shared" si="850"/>
        <v>ne</v>
      </c>
      <c r="BO3902" s="54" t="str">
        <f t="shared" si="851"/>
        <v>ne</v>
      </c>
      <c r="BP3902" s="54" t="str">
        <f t="shared" si="851"/>
        <v>ne</v>
      </c>
      <c r="BQ3902" s="54" t="str">
        <f t="shared" si="852"/>
        <v>ne</v>
      </c>
      <c r="BR3902" s="54" t="str">
        <f t="shared" si="853"/>
        <v>ne</v>
      </c>
      <c r="BS3902" s="54" t="str">
        <f t="shared" si="844"/>
        <v>ne</v>
      </c>
    </row>
    <row r="3903" spans="2:71" x14ac:dyDescent="0.2">
      <c r="B3903" s="54" t="e">
        <f>VLOOKUP(E3903,'VPS1'!$J$10:$J$29,1,FALSE)</f>
        <v>#N/A</v>
      </c>
      <c r="C3903" s="131" t="str">
        <f t="shared" si="845"/>
        <v/>
      </c>
      <c r="D3903" s="132"/>
      <c r="E3903" s="132"/>
      <c r="F3903" s="55"/>
      <c r="G3903" s="132"/>
      <c r="H3903" s="132"/>
      <c r="I3903" s="132"/>
      <c r="J3903" s="132"/>
      <c r="K3903" s="132"/>
      <c r="L3903" s="133"/>
      <c r="M3903" s="134"/>
      <c r="N3903" s="132"/>
      <c r="O3903" s="132"/>
      <c r="P3903" s="134" t="str">
        <f t="shared" si="846"/>
        <v>nepildyti</v>
      </c>
      <c r="Q3903" s="135" t="str">
        <f t="shared" si="84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54"/>
        <v>0</v>
      </c>
      <c r="BH3903" s="54">
        <f t="shared" si="847"/>
        <v>0</v>
      </c>
      <c r="BI3903" s="54">
        <f t="shared" si="842"/>
        <v>0</v>
      </c>
      <c r="BJ3903" s="54">
        <f t="shared" si="855"/>
        <v>0</v>
      </c>
      <c r="BK3903" s="54">
        <f t="shared" si="843"/>
        <v>0</v>
      </c>
      <c r="BL3903" s="54">
        <f t="shared" si="848"/>
        <v>0</v>
      </c>
      <c r="BM3903" s="54">
        <f t="shared" si="849"/>
        <v>0</v>
      </c>
      <c r="BN3903" s="54" t="str">
        <f t="shared" si="850"/>
        <v>ne</v>
      </c>
      <c r="BO3903" s="54" t="str">
        <f t="shared" si="851"/>
        <v>ne</v>
      </c>
      <c r="BP3903" s="54" t="str">
        <f t="shared" si="851"/>
        <v>ne</v>
      </c>
      <c r="BQ3903" s="54" t="str">
        <f t="shared" si="852"/>
        <v>ne</v>
      </c>
      <c r="BR3903" s="54" t="str">
        <f t="shared" si="853"/>
        <v>ne</v>
      </c>
      <c r="BS3903" s="54" t="str">
        <f t="shared" si="844"/>
        <v>ne</v>
      </c>
    </row>
    <row r="3904" spans="2:71" x14ac:dyDescent="0.2">
      <c r="B3904" s="54" t="e">
        <f>VLOOKUP(E3904,'VPS1'!$J$10:$J$29,1,FALSE)</f>
        <v>#N/A</v>
      </c>
      <c r="C3904" s="131" t="str">
        <f t="shared" si="845"/>
        <v/>
      </c>
      <c r="D3904" s="132"/>
      <c r="E3904" s="132"/>
      <c r="F3904" s="55"/>
      <c r="G3904" s="132"/>
      <c r="H3904" s="132"/>
      <c r="I3904" s="132"/>
      <c r="J3904" s="132"/>
      <c r="K3904" s="132"/>
      <c r="L3904" s="133"/>
      <c r="M3904" s="134"/>
      <c r="N3904" s="132"/>
      <c r="O3904" s="132"/>
      <c r="P3904" s="134" t="str">
        <f t="shared" si="846"/>
        <v>nepildyti</v>
      </c>
      <c r="Q3904" s="135" t="str">
        <f t="shared" si="84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54"/>
        <v>0</v>
      </c>
      <c r="BH3904" s="54">
        <f t="shared" si="847"/>
        <v>0</v>
      </c>
      <c r="BI3904" s="54">
        <f t="shared" si="842"/>
        <v>0</v>
      </c>
      <c r="BJ3904" s="54">
        <f t="shared" si="855"/>
        <v>0</v>
      </c>
      <c r="BK3904" s="54">
        <f t="shared" si="843"/>
        <v>0</v>
      </c>
      <c r="BL3904" s="54">
        <f t="shared" si="848"/>
        <v>0</v>
      </c>
      <c r="BM3904" s="54">
        <f t="shared" si="849"/>
        <v>0</v>
      </c>
      <c r="BN3904" s="54" t="str">
        <f t="shared" si="850"/>
        <v>ne</v>
      </c>
      <c r="BO3904" s="54" t="str">
        <f t="shared" si="851"/>
        <v>ne</v>
      </c>
      <c r="BP3904" s="54" t="str">
        <f t="shared" si="851"/>
        <v>ne</v>
      </c>
      <c r="BQ3904" s="54" t="str">
        <f t="shared" si="852"/>
        <v>ne</v>
      </c>
      <c r="BR3904" s="54" t="str">
        <f t="shared" si="853"/>
        <v>ne</v>
      </c>
      <c r="BS3904" s="54" t="str">
        <f t="shared" si="844"/>
        <v>ne</v>
      </c>
    </row>
    <row r="3905" spans="2:71" x14ac:dyDescent="0.2">
      <c r="B3905" s="54" t="e">
        <f>VLOOKUP(E3905,'VPS1'!$J$10:$J$29,1,FALSE)</f>
        <v>#N/A</v>
      </c>
      <c r="C3905" s="131" t="str">
        <f t="shared" si="845"/>
        <v/>
      </c>
      <c r="D3905" s="132"/>
      <c r="E3905" s="132"/>
      <c r="F3905" s="55"/>
      <c r="G3905" s="132"/>
      <c r="H3905" s="132"/>
      <c r="I3905" s="132"/>
      <c r="J3905" s="132"/>
      <c r="K3905" s="132"/>
      <c r="L3905" s="133"/>
      <c r="M3905" s="134"/>
      <c r="N3905" s="132"/>
      <c r="O3905" s="132"/>
      <c r="P3905" s="134" t="str">
        <f t="shared" si="846"/>
        <v>nepildyti</v>
      </c>
      <c r="Q3905" s="135" t="str">
        <f t="shared" si="84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54"/>
        <v>0</v>
      </c>
      <c r="BH3905" s="54">
        <f t="shared" si="847"/>
        <v>0</v>
      </c>
      <c r="BI3905" s="54">
        <f t="shared" si="842"/>
        <v>0</v>
      </c>
      <c r="BJ3905" s="54">
        <f t="shared" si="855"/>
        <v>0</v>
      </c>
      <c r="BK3905" s="54">
        <f t="shared" si="843"/>
        <v>0</v>
      </c>
      <c r="BL3905" s="54">
        <f t="shared" si="848"/>
        <v>0</v>
      </c>
      <c r="BM3905" s="54">
        <f t="shared" si="849"/>
        <v>0</v>
      </c>
      <c r="BN3905" s="54" t="str">
        <f t="shared" si="850"/>
        <v>ne</v>
      </c>
      <c r="BO3905" s="54" t="str">
        <f t="shared" si="851"/>
        <v>ne</v>
      </c>
      <c r="BP3905" s="54" t="str">
        <f t="shared" si="851"/>
        <v>ne</v>
      </c>
      <c r="BQ3905" s="54" t="str">
        <f t="shared" si="852"/>
        <v>ne</v>
      </c>
      <c r="BR3905" s="54" t="str">
        <f t="shared" si="853"/>
        <v>ne</v>
      </c>
      <c r="BS3905" s="54" t="str">
        <f t="shared" si="844"/>
        <v>ne</v>
      </c>
    </row>
    <row r="3906" spans="2:71" x14ac:dyDescent="0.2">
      <c r="B3906" s="54" t="e">
        <f>VLOOKUP(E3906,'VPS1'!$J$10:$J$29,1,FALSE)</f>
        <v>#N/A</v>
      </c>
      <c r="C3906" s="131" t="str">
        <f t="shared" si="845"/>
        <v/>
      </c>
      <c r="D3906" s="132"/>
      <c r="E3906" s="132"/>
      <c r="F3906" s="55"/>
      <c r="G3906" s="132"/>
      <c r="H3906" s="132"/>
      <c r="I3906" s="132"/>
      <c r="J3906" s="132"/>
      <c r="K3906" s="132"/>
      <c r="L3906" s="133"/>
      <c r="M3906" s="134"/>
      <c r="N3906" s="132"/>
      <c r="O3906" s="132"/>
      <c r="P3906" s="134" t="str">
        <f t="shared" si="846"/>
        <v>nepildyti</v>
      </c>
      <c r="Q3906" s="135" t="str">
        <f t="shared" si="84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54"/>
        <v>0</v>
      </c>
      <c r="BH3906" s="54">
        <f t="shared" si="847"/>
        <v>0</v>
      </c>
      <c r="BI3906" s="54">
        <f t="shared" si="842"/>
        <v>0</v>
      </c>
      <c r="BJ3906" s="54">
        <f t="shared" si="855"/>
        <v>0</v>
      </c>
      <c r="BK3906" s="54">
        <f t="shared" si="843"/>
        <v>0</v>
      </c>
      <c r="BL3906" s="54">
        <f t="shared" si="848"/>
        <v>0</v>
      </c>
      <c r="BM3906" s="54">
        <f t="shared" si="849"/>
        <v>0</v>
      </c>
      <c r="BN3906" s="54" t="str">
        <f t="shared" si="850"/>
        <v>ne</v>
      </c>
      <c r="BO3906" s="54" t="str">
        <f t="shared" si="851"/>
        <v>ne</v>
      </c>
      <c r="BP3906" s="54" t="str">
        <f t="shared" si="851"/>
        <v>ne</v>
      </c>
      <c r="BQ3906" s="54" t="str">
        <f t="shared" si="852"/>
        <v>ne</v>
      </c>
      <c r="BR3906" s="54" t="str">
        <f t="shared" si="853"/>
        <v>ne</v>
      </c>
      <c r="BS3906" s="54" t="str">
        <f t="shared" si="844"/>
        <v>ne</v>
      </c>
    </row>
    <row r="3907" spans="2:71" x14ac:dyDescent="0.2">
      <c r="B3907" s="54" t="e">
        <f>VLOOKUP(E3907,'VPS1'!$J$10:$J$29,1,FALSE)</f>
        <v>#N/A</v>
      </c>
      <c r="C3907" s="131" t="str">
        <f t="shared" si="845"/>
        <v/>
      </c>
      <c r="D3907" s="132"/>
      <c r="E3907" s="132"/>
      <c r="F3907" s="55"/>
      <c r="G3907" s="132"/>
      <c r="H3907" s="132"/>
      <c r="I3907" s="132"/>
      <c r="J3907" s="132"/>
      <c r="K3907" s="132"/>
      <c r="L3907" s="133"/>
      <c r="M3907" s="134"/>
      <c r="N3907" s="132"/>
      <c r="O3907" s="132"/>
      <c r="P3907" s="134" t="str">
        <f t="shared" si="846"/>
        <v>nepildyti</v>
      </c>
      <c r="Q3907" s="135" t="str">
        <f t="shared" si="84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54"/>
        <v>0</v>
      </c>
      <c r="BH3907" s="54">
        <f t="shared" si="847"/>
        <v>0</v>
      </c>
      <c r="BI3907" s="54">
        <f t="shared" si="842"/>
        <v>0</v>
      </c>
      <c r="BJ3907" s="54">
        <f t="shared" si="855"/>
        <v>0</v>
      </c>
      <c r="BK3907" s="54">
        <f t="shared" si="843"/>
        <v>0</v>
      </c>
      <c r="BL3907" s="54">
        <f t="shared" si="848"/>
        <v>0</v>
      </c>
      <c r="BM3907" s="54">
        <f t="shared" si="849"/>
        <v>0</v>
      </c>
      <c r="BN3907" s="54" t="str">
        <f t="shared" si="850"/>
        <v>ne</v>
      </c>
      <c r="BO3907" s="54" t="str">
        <f t="shared" si="851"/>
        <v>ne</v>
      </c>
      <c r="BP3907" s="54" t="str">
        <f t="shared" si="851"/>
        <v>ne</v>
      </c>
      <c r="BQ3907" s="54" t="str">
        <f t="shared" si="852"/>
        <v>ne</v>
      </c>
      <c r="BR3907" s="54" t="str">
        <f t="shared" si="853"/>
        <v>ne</v>
      </c>
      <c r="BS3907" s="54" t="str">
        <f t="shared" si="844"/>
        <v>ne</v>
      </c>
    </row>
    <row r="3908" spans="2:71" x14ac:dyDescent="0.2">
      <c r="B3908" s="54" t="e">
        <f>VLOOKUP(E3908,'VPS1'!$J$10:$J$29,1,FALSE)</f>
        <v>#N/A</v>
      </c>
      <c r="C3908" s="131" t="str">
        <f t="shared" si="845"/>
        <v/>
      </c>
      <c r="D3908" s="132"/>
      <c r="E3908" s="132"/>
      <c r="F3908" s="55"/>
      <c r="G3908" s="132"/>
      <c r="H3908" s="132"/>
      <c r="I3908" s="132"/>
      <c r="J3908" s="132"/>
      <c r="K3908" s="132"/>
      <c r="L3908" s="133"/>
      <c r="M3908" s="134"/>
      <c r="N3908" s="132"/>
      <c r="O3908" s="132"/>
      <c r="P3908" s="134" t="str">
        <f t="shared" si="846"/>
        <v>nepildyti</v>
      </c>
      <c r="Q3908" s="135" t="str">
        <f t="shared" si="84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54"/>
        <v>0</v>
      </c>
      <c r="BH3908" s="54">
        <f t="shared" si="847"/>
        <v>0</v>
      </c>
      <c r="BI3908" s="54">
        <f t="shared" si="842"/>
        <v>0</v>
      </c>
      <c r="BJ3908" s="54">
        <f t="shared" si="855"/>
        <v>0</v>
      </c>
      <c r="BK3908" s="54">
        <f t="shared" si="843"/>
        <v>0</v>
      </c>
      <c r="BL3908" s="54">
        <f t="shared" si="848"/>
        <v>0</v>
      </c>
      <c r="BM3908" s="54">
        <f t="shared" si="849"/>
        <v>0</v>
      </c>
      <c r="BN3908" s="54" t="str">
        <f t="shared" si="850"/>
        <v>ne</v>
      </c>
      <c r="BO3908" s="54" t="str">
        <f t="shared" si="851"/>
        <v>ne</v>
      </c>
      <c r="BP3908" s="54" t="str">
        <f t="shared" si="851"/>
        <v>ne</v>
      </c>
      <c r="BQ3908" s="54" t="str">
        <f t="shared" si="852"/>
        <v>ne</v>
      </c>
      <c r="BR3908" s="54" t="str">
        <f t="shared" si="853"/>
        <v>ne</v>
      </c>
      <c r="BS3908" s="54" t="str">
        <f t="shared" si="844"/>
        <v>ne</v>
      </c>
    </row>
    <row r="3909" spans="2:71" x14ac:dyDescent="0.2">
      <c r="B3909" s="54" t="e">
        <f>VLOOKUP(E3909,'VPS1'!$J$10:$J$29,1,FALSE)</f>
        <v>#N/A</v>
      </c>
      <c r="C3909" s="131" t="str">
        <f t="shared" si="845"/>
        <v/>
      </c>
      <c r="D3909" s="132"/>
      <c r="E3909" s="132"/>
      <c r="F3909" s="55"/>
      <c r="G3909" s="132"/>
      <c r="H3909" s="132"/>
      <c r="I3909" s="132"/>
      <c r="J3909" s="132"/>
      <c r="K3909" s="132"/>
      <c r="L3909" s="133"/>
      <c r="M3909" s="134"/>
      <c r="N3909" s="132"/>
      <c r="O3909" s="132"/>
      <c r="P3909" s="134" t="str">
        <f t="shared" si="846"/>
        <v>nepildyti</v>
      </c>
      <c r="Q3909" s="135" t="str">
        <f t="shared" si="84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54"/>
        <v>0</v>
      </c>
      <c r="BH3909" s="54">
        <f t="shared" si="847"/>
        <v>0</v>
      </c>
      <c r="BI3909" s="54">
        <f t="shared" si="842"/>
        <v>0</v>
      </c>
      <c r="BJ3909" s="54">
        <f t="shared" si="855"/>
        <v>0</v>
      </c>
      <c r="BK3909" s="54">
        <f t="shared" si="843"/>
        <v>0</v>
      </c>
      <c r="BL3909" s="54">
        <f t="shared" si="848"/>
        <v>0</v>
      </c>
      <c r="BM3909" s="54">
        <f t="shared" si="849"/>
        <v>0</v>
      </c>
      <c r="BN3909" s="54" t="str">
        <f t="shared" si="850"/>
        <v>ne</v>
      </c>
      <c r="BO3909" s="54" t="str">
        <f t="shared" si="851"/>
        <v>ne</v>
      </c>
      <c r="BP3909" s="54" t="str">
        <f t="shared" si="851"/>
        <v>ne</v>
      </c>
      <c r="BQ3909" s="54" t="str">
        <f t="shared" si="852"/>
        <v>ne</v>
      </c>
      <c r="BR3909" s="54" t="str">
        <f t="shared" si="853"/>
        <v>ne</v>
      </c>
      <c r="BS3909" s="54" t="str">
        <f t="shared" si="844"/>
        <v>ne</v>
      </c>
    </row>
    <row r="3910" spans="2:71" x14ac:dyDescent="0.2">
      <c r="B3910" s="54" t="e">
        <f>VLOOKUP(E3910,'VPS1'!$J$10:$J$29,1,FALSE)</f>
        <v>#N/A</v>
      </c>
      <c r="C3910" s="131" t="str">
        <f t="shared" si="845"/>
        <v/>
      </c>
      <c r="D3910" s="132"/>
      <c r="E3910" s="132"/>
      <c r="F3910" s="55"/>
      <c r="G3910" s="132"/>
      <c r="H3910" s="132"/>
      <c r="I3910" s="132"/>
      <c r="J3910" s="132"/>
      <c r="K3910" s="132"/>
      <c r="L3910" s="133"/>
      <c r="M3910" s="134"/>
      <c r="N3910" s="132"/>
      <c r="O3910" s="132"/>
      <c r="P3910" s="134" t="str">
        <f t="shared" si="846"/>
        <v>nepildyti</v>
      </c>
      <c r="Q3910" s="135" t="str">
        <f t="shared" si="84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54"/>
        <v>0</v>
      </c>
      <c r="BH3910" s="54">
        <f t="shared" si="847"/>
        <v>0</v>
      </c>
      <c r="BI3910" s="54">
        <f t="shared" si="842"/>
        <v>0</v>
      </c>
      <c r="BJ3910" s="54">
        <f t="shared" si="855"/>
        <v>0</v>
      </c>
      <c r="BK3910" s="54">
        <f t="shared" si="843"/>
        <v>0</v>
      </c>
      <c r="BL3910" s="54">
        <f t="shared" si="848"/>
        <v>0</v>
      </c>
      <c r="BM3910" s="54">
        <f t="shared" si="849"/>
        <v>0</v>
      </c>
      <c r="BN3910" s="54" t="str">
        <f t="shared" si="850"/>
        <v>ne</v>
      </c>
      <c r="BO3910" s="54" t="str">
        <f t="shared" si="851"/>
        <v>ne</v>
      </c>
      <c r="BP3910" s="54" t="str">
        <f t="shared" si="851"/>
        <v>ne</v>
      </c>
      <c r="BQ3910" s="54" t="str">
        <f t="shared" si="852"/>
        <v>ne</v>
      </c>
      <c r="BR3910" s="54" t="str">
        <f t="shared" si="853"/>
        <v>ne</v>
      </c>
      <c r="BS3910" s="54" t="str">
        <f t="shared" si="844"/>
        <v>ne</v>
      </c>
    </row>
    <row r="3911" spans="2:71" x14ac:dyDescent="0.2">
      <c r="B3911" s="54" t="e">
        <f>VLOOKUP(E3911,'VPS1'!$J$10:$J$29,1,FALSE)</f>
        <v>#N/A</v>
      </c>
      <c r="C3911" s="131" t="str">
        <f t="shared" si="845"/>
        <v/>
      </c>
      <c r="D3911" s="132"/>
      <c r="E3911" s="132"/>
      <c r="F3911" s="55"/>
      <c r="G3911" s="132"/>
      <c r="H3911" s="132"/>
      <c r="I3911" s="132"/>
      <c r="J3911" s="132"/>
      <c r="K3911" s="132"/>
      <c r="L3911" s="133"/>
      <c r="M3911" s="134"/>
      <c r="N3911" s="132"/>
      <c r="O3911" s="132"/>
      <c r="P3911" s="134" t="str">
        <f t="shared" si="846"/>
        <v>nepildyti</v>
      </c>
      <c r="Q3911" s="135" t="str">
        <f t="shared" si="846"/>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54"/>
        <v>0</v>
      </c>
      <c r="BH3911" s="54">
        <f t="shared" si="847"/>
        <v>0</v>
      </c>
      <c r="BI3911" s="54">
        <f t="shared" si="842"/>
        <v>0</v>
      </c>
      <c r="BJ3911" s="54">
        <f t="shared" si="855"/>
        <v>0</v>
      </c>
      <c r="BK3911" s="54">
        <f t="shared" si="843"/>
        <v>0</v>
      </c>
      <c r="BL3911" s="54">
        <f t="shared" si="848"/>
        <v>0</v>
      </c>
      <c r="BM3911" s="54">
        <f t="shared" si="849"/>
        <v>0</v>
      </c>
      <c r="BN3911" s="54" t="str">
        <f t="shared" si="850"/>
        <v>ne</v>
      </c>
      <c r="BO3911" s="54" t="str">
        <f t="shared" si="851"/>
        <v>ne</v>
      </c>
      <c r="BP3911" s="54" t="str">
        <f t="shared" si="851"/>
        <v>ne</v>
      </c>
      <c r="BQ3911" s="54" t="str">
        <f t="shared" si="852"/>
        <v>ne</v>
      </c>
      <c r="BR3911" s="54" t="str">
        <f t="shared" si="853"/>
        <v>ne</v>
      </c>
      <c r="BS3911" s="54" t="str">
        <f t="shared" si="844"/>
        <v>ne</v>
      </c>
    </row>
    <row r="3912" spans="2:71" x14ac:dyDescent="0.2">
      <c r="B3912" s="54" t="e">
        <f>VLOOKUP(E3912,'VPS1'!$J$10:$J$29,1,FALSE)</f>
        <v>#N/A</v>
      </c>
      <c r="C3912" s="131" t="str">
        <f t="shared" si="845"/>
        <v/>
      </c>
      <c r="D3912" s="132"/>
      <c r="E3912" s="132"/>
      <c r="F3912" s="55"/>
      <c r="G3912" s="132"/>
      <c r="H3912" s="132"/>
      <c r="I3912" s="132"/>
      <c r="J3912" s="132"/>
      <c r="K3912" s="132"/>
      <c r="L3912" s="133"/>
      <c r="M3912" s="134"/>
      <c r="N3912" s="132"/>
      <c r="O3912" s="132"/>
      <c r="P3912" s="134" t="str">
        <f t="shared" si="846"/>
        <v>nepildyti</v>
      </c>
      <c r="Q3912" s="135" t="str">
        <f t="shared" si="846"/>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54"/>
        <v>0</v>
      </c>
      <c r="BH3912" s="54">
        <f t="shared" si="847"/>
        <v>0</v>
      </c>
      <c r="BI3912" s="54">
        <f t="shared" si="842"/>
        <v>0</v>
      </c>
      <c r="BJ3912" s="54">
        <f t="shared" si="855"/>
        <v>0</v>
      </c>
      <c r="BK3912" s="54">
        <f t="shared" si="843"/>
        <v>0</v>
      </c>
      <c r="BL3912" s="54">
        <f t="shared" si="848"/>
        <v>0</v>
      </c>
      <c r="BM3912" s="54">
        <f t="shared" si="849"/>
        <v>0</v>
      </c>
      <c r="BN3912" s="54" t="str">
        <f t="shared" si="850"/>
        <v>ne</v>
      </c>
      <c r="BO3912" s="54" t="str">
        <f t="shared" si="851"/>
        <v>ne</v>
      </c>
      <c r="BP3912" s="54" t="str">
        <f t="shared" si="851"/>
        <v>ne</v>
      </c>
      <c r="BQ3912" s="54" t="str">
        <f t="shared" si="852"/>
        <v>ne</v>
      </c>
      <c r="BR3912" s="54" t="str">
        <f t="shared" si="853"/>
        <v>ne</v>
      </c>
      <c r="BS3912" s="54" t="str">
        <f t="shared" si="844"/>
        <v>ne</v>
      </c>
    </row>
    <row r="3913" spans="2:71" x14ac:dyDescent="0.2">
      <c r="B3913" s="54" t="e">
        <f>VLOOKUP(E3913,'VPS1'!$J$10:$J$29,1,FALSE)</f>
        <v>#N/A</v>
      </c>
      <c r="C3913" s="131" t="str">
        <f t="shared" si="845"/>
        <v/>
      </c>
      <c r="D3913" s="132"/>
      <c r="E3913" s="132"/>
      <c r="F3913" s="55"/>
      <c r="G3913" s="132"/>
      <c r="H3913" s="132"/>
      <c r="I3913" s="132"/>
      <c r="J3913" s="132"/>
      <c r="K3913" s="132"/>
      <c r="L3913" s="133"/>
      <c r="M3913" s="134"/>
      <c r="N3913" s="132"/>
      <c r="O3913" s="132"/>
      <c r="P3913" s="134" t="str">
        <f t="shared" si="846"/>
        <v>nepildyti</v>
      </c>
      <c r="Q3913" s="135" t="str">
        <f t="shared" si="846"/>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54"/>
        <v>0</v>
      </c>
      <c r="BH3913" s="54">
        <f t="shared" si="847"/>
        <v>0</v>
      </c>
      <c r="BI3913" s="54">
        <f t="shared" si="842"/>
        <v>0</v>
      </c>
      <c r="BJ3913" s="54">
        <f t="shared" si="855"/>
        <v>0</v>
      </c>
      <c r="BK3913" s="54">
        <f t="shared" si="843"/>
        <v>0</v>
      </c>
      <c r="BL3913" s="54">
        <f t="shared" si="848"/>
        <v>0</v>
      </c>
      <c r="BM3913" s="54">
        <f t="shared" si="849"/>
        <v>0</v>
      </c>
      <c r="BN3913" s="54" t="str">
        <f t="shared" si="850"/>
        <v>ne</v>
      </c>
      <c r="BO3913" s="54" t="str">
        <f t="shared" si="851"/>
        <v>ne</v>
      </c>
      <c r="BP3913" s="54" t="str">
        <f t="shared" si="851"/>
        <v>ne</v>
      </c>
      <c r="BQ3913" s="54" t="str">
        <f t="shared" si="852"/>
        <v>ne</v>
      </c>
      <c r="BR3913" s="54" t="str">
        <f t="shared" si="853"/>
        <v>ne</v>
      </c>
      <c r="BS3913" s="54" t="str">
        <f t="shared" si="844"/>
        <v>ne</v>
      </c>
    </row>
    <row r="3914" spans="2:71" x14ac:dyDescent="0.2">
      <c r="B3914" s="54" t="e">
        <f>VLOOKUP(E3914,'VPS1'!$J$10:$J$29,1,FALSE)</f>
        <v>#N/A</v>
      </c>
      <c r="C3914" s="131" t="str">
        <f t="shared" si="845"/>
        <v/>
      </c>
      <c r="D3914" s="132"/>
      <c r="E3914" s="132"/>
      <c r="F3914" s="55"/>
      <c r="G3914" s="132"/>
      <c r="H3914" s="132"/>
      <c r="I3914" s="132"/>
      <c r="J3914" s="132"/>
      <c r="K3914" s="132"/>
      <c r="L3914" s="133"/>
      <c r="M3914" s="134"/>
      <c r="N3914" s="132"/>
      <c r="O3914" s="132"/>
      <c r="P3914" s="134" t="str">
        <f t="shared" si="846"/>
        <v>nepildyti</v>
      </c>
      <c r="Q3914" s="135" t="str">
        <f t="shared" si="846"/>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54"/>
        <v>0</v>
      </c>
      <c r="BH3914" s="54">
        <f t="shared" si="847"/>
        <v>0</v>
      </c>
      <c r="BI3914" s="54">
        <f t="shared" ref="BI3914:BI3977" si="856">IF($AH3914&gt;0,YEAR($AH3914),)</f>
        <v>0</v>
      </c>
      <c r="BJ3914" s="54">
        <f t="shared" si="855"/>
        <v>0</v>
      </c>
      <c r="BK3914" s="54">
        <f t="shared" ref="BK3914:BK3977" si="857">IF($AJ3914&gt;0,YEAR($AJ3914),)</f>
        <v>0</v>
      </c>
      <c r="BL3914" s="54">
        <f t="shared" si="848"/>
        <v>0</v>
      </c>
      <c r="BM3914" s="54">
        <f t="shared" si="849"/>
        <v>0</v>
      </c>
      <c r="BN3914" s="54" t="str">
        <f t="shared" si="850"/>
        <v>ne</v>
      </c>
      <c r="BO3914" s="54" t="str">
        <f t="shared" si="851"/>
        <v>ne</v>
      </c>
      <c r="BP3914" s="54" t="str">
        <f t="shared" si="851"/>
        <v>ne</v>
      </c>
      <c r="BQ3914" s="54" t="str">
        <f t="shared" si="852"/>
        <v>ne</v>
      </c>
      <c r="BR3914" s="54" t="str">
        <f t="shared" si="853"/>
        <v>ne</v>
      </c>
      <c r="BS3914" s="54" t="str">
        <f t="shared" ref="BS3914:BS3977" si="858">IF(BK3914&gt;0,"taip","ne")</f>
        <v>ne</v>
      </c>
    </row>
    <row r="3915" spans="2:71" x14ac:dyDescent="0.2">
      <c r="B3915" s="54" t="e">
        <f>VLOOKUP(E3915,'VPS1'!$J$10:$J$29,1,FALSE)</f>
        <v>#N/A</v>
      </c>
      <c r="C3915" s="131" t="str">
        <f t="shared" ref="C3915:C3978" si="859">LEFT(E3915,4)</f>
        <v/>
      </c>
      <c r="D3915" s="132"/>
      <c r="E3915" s="132"/>
      <c r="F3915" s="55"/>
      <c r="G3915" s="132"/>
      <c r="H3915" s="132"/>
      <c r="I3915" s="132"/>
      <c r="J3915" s="132"/>
      <c r="K3915" s="132"/>
      <c r="L3915" s="133"/>
      <c r="M3915" s="134"/>
      <c r="N3915" s="132"/>
      <c r="O3915" s="132"/>
      <c r="P3915" s="134" t="str">
        <f t="shared" ref="P3915:Q3978" si="860">IF($N3915="fizinis asmuo","užpildykite","nepildyti")</f>
        <v>nepildyti</v>
      </c>
      <c r="Q3915" s="135" t="str">
        <f t="shared" si="860"/>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54"/>
        <v>0</v>
      </c>
      <c r="BH3915" s="54">
        <f t="shared" ref="BH3915:BH3978" si="861">IF($AF3915&gt;0,YEAR($AF3915),)</f>
        <v>0</v>
      </c>
      <c r="BI3915" s="54">
        <f t="shared" si="856"/>
        <v>0</v>
      </c>
      <c r="BJ3915" s="54">
        <f t="shared" si="855"/>
        <v>0</v>
      </c>
      <c r="BK3915" s="54">
        <f t="shared" si="857"/>
        <v>0</v>
      </c>
      <c r="BL3915" s="54">
        <f t="shared" ref="BL3915:BL3978" si="862">IF($AK3915&gt;0,$AK3915,)</f>
        <v>0</v>
      </c>
      <c r="BM3915" s="54">
        <f t="shared" ref="BM3915:BM3978" si="863">IF($AL3915&gt;0,$AL3915,)</f>
        <v>0</v>
      </c>
      <c r="BN3915" s="54" t="str">
        <f t="shared" ref="BN3915:BN3978" si="864">IF(BH3915&gt;0,"taip","ne")</f>
        <v>ne</v>
      </c>
      <c r="BO3915" s="54" t="str">
        <f t="shared" ref="BO3915:BP3978" si="865">IF(BI3915&gt;0,"taip","ne")</f>
        <v>ne</v>
      </c>
      <c r="BP3915" s="54" t="str">
        <f t="shared" si="865"/>
        <v>ne</v>
      </c>
      <c r="BQ3915" s="54" t="str">
        <f t="shared" ref="BQ3915:BQ3978" si="866">IF(BL3915&gt;0,"taip","ne")</f>
        <v>ne</v>
      </c>
      <c r="BR3915" s="54" t="str">
        <f t="shared" ref="BR3915:BR3978" si="867">IF(BM3915&gt;0,"taip","ne")</f>
        <v>ne</v>
      </c>
      <c r="BS3915" s="54" t="str">
        <f t="shared" si="858"/>
        <v>ne</v>
      </c>
    </row>
    <row r="3916" spans="2:71" x14ac:dyDescent="0.2">
      <c r="B3916" s="54" t="e">
        <f>VLOOKUP(E3916,'VPS1'!$J$10:$J$29,1,FALSE)</f>
        <v>#N/A</v>
      </c>
      <c r="C3916" s="131" t="str">
        <f t="shared" si="859"/>
        <v/>
      </c>
      <c r="D3916" s="132"/>
      <c r="E3916" s="132"/>
      <c r="F3916" s="55"/>
      <c r="G3916" s="132"/>
      <c r="H3916" s="132"/>
      <c r="I3916" s="132"/>
      <c r="J3916" s="132"/>
      <c r="K3916" s="132"/>
      <c r="L3916" s="133"/>
      <c r="M3916" s="134"/>
      <c r="N3916" s="132"/>
      <c r="O3916" s="132"/>
      <c r="P3916" s="134" t="str">
        <f t="shared" si="860"/>
        <v>nepildyti</v>
      </c>
      <c r="Q3916" s="135" t="str">
        <f t="shared" si="86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54"/>
        <v>0</v>
      </c>
      <c r="BH3916" s="54">
        <f t="shared" si="861"/>
        <v>0</v>
      </c>
      <c r="BI3916" s="54">
        <f t="shared" si="856"/>
        <v>0</v>
      </c>
      <c r="BJ3916" s="54">
        <f t="shared" si="855"/>
        <v>0</v>
      </c>
      <c r="BK3916" s="54">
        <f t="shared" si="857"/>
        <v>0</v>
      </c>
      <c r="BL3916" s="54">
        <f t="shared" si="862"/>
        <v>0</v>
      </c>
      <c r="BM3916" s="54">
        <f t="shared" si="863"/>
        <v>0</v>
      </c>
      <c r="BN3916" s="54" t="str">
        <f t="shared" si="864"/>
        <v>ne</v>
      </c>
      <c r="BO3916" s="54" t="str">
        <f t="shared" si="865"/>
        <v>ne</v>
      </c>
      <c r="BP3916" s="54" t="str">
        <f t="shared" si="865"/>
        <v>ne</v>
      </c>
      <c r="BQ3916" s="54" t="str">
        <f t="shared" si="866"/>
        <v>ne</v>
      </c>
      <c r="BR3916" s="54" t="str">
        <f t="shared" si="867"/>
        <v>ne</v>
      </c>
      <c r="BS3916" s="54" t="str">
        <f t="shared" si="858"/>
        <v>ne</v>
      </c>
    </row>
    <row r="3917" spans="2:71" x14ac:dyDescent="0.2">
      <c r="B3917" s="54" t="e">
        <f>VLOOKUP(E3917,'VPS1'!$J$10:$J$29,1,FALSE)</f>
        <v>#N/A</v>
      </c>
      <c r="C3917" s="131" t="str">
        <f t="shared" si="859"/>
        <v/>
      </c>
      <c r="D3917" s="132"/>
      <c r="E3917" s="132"/>
      <c r="F3917" s="55"/>
      <c r="G3917" s="132"/>
      <c r="H3917" s="132"/>
      <c r="I3917" s="132"/>
      <c r="J3917" s="132"/>
      <c r="K3917" s="132"/>
      <c r="L3917" s="133"/>
      <c r="M3917" s="134"/>
      <c r="N3917" s="132"/>
      <c r="O3917" s="132"/>
      <c r="P3917" s="134" t="str">
        <f t="shared" si="860"/>
        <v>nepildyti</v>
      </c>
      <c r="Q3917" s="135" t="str">
        <f t="shared" si="86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54"/>
        <v>0</v>
      </c>
      <c r="BH3917" s="54">
        <f t="shared" si="861"/>
        <v>0</v>
      </c>
      <c r="BI3917" s="54">
        <f t="shared" si="856"/>
        <v>0</v>
      </c>
      <c r="BJ3917" s="54">
        <f t="shared" si="855"/>
        <v>0</v>
      </c>
      <c r="BK3917" s="54">
        <f t="shared" si="857"/>
        <v>0</v>
      </c>
      <c r="BL3917" s="54">
        <f t="shared" si="862"/>
        <v>0</v>
      </c>
      <c r="BM3917" s="54">
        <f t="shared" si="863"/>
        <v>0</v>
      </c>
      <c r="BN3917" s="54" t="str">
        <f t="shared" si="864"/>
        <v>ne</v>
      </c>
      <c r="BO3917" s="54" t="str">
        <f t="shared" si="865"/>
        <v>ne</v>
      </c>
      <c r="BP3917" s="54" t="str">
        <f t="shared" si="865"/>
        <v>ne</v>
      </c>
      <c r="BQ3917" s="54" t="str">
        <f t="shared" si="866"/>
        <v>ne</v>
      </c>
      <c r="BR3917" s="54" t="str">
        <f t="shared" si="867"/>
        <v>ne</v>
      </c>
      <c r="BS3917" s="54" t="str">
        <f t="shared" si="858"/>
        <v>ne</v>
      </c>
    </row>
    <row r="3918" spans="2:71" x14ac:dyDescent="0.2">
      <c r="B3918" s="54" t="e">
        <f>VLOOKUP(E3918,'VPS1'!$J$10:$J$29,1,FALSE)</f>
        <v>#N/A</v>
      </c>
      <c r="C3918" s="131" t="str">
        <f t="shared" si="859"/>
        <v/>
      </c>
      <c r="D3918" s="132"/>
      <c r="E3918" s="132"/>
      <c r="F3918" s="55"/>
      <c r="G3918" s="132"/>
      <c r="H3918" s="132"/>
      <c r="I3918" s="132"/>
      <c r="J3918" s="132"/>
      <c r="K3918" s="132"/>
      <c r="L3918" s="133"/>
      <c r="M3918" s="134"/>
      <c r="N3918" s="132"/>
      <c r="O3918" s="132"/>
      <c r="P3918" s="134" t="str">
        <f t="shared" si="860"/>
        <v>nepildyti</v>
      </c>
      <c r="Q3918" s="135" t="str">
        <f t="shared" si="86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54"/>
        <v>0</v>
      </c>
      <c r="BH3918" s="54">
        <f t="shared" si="861"/>
        <v>0</v>
      </c>
      <c r="BI3918" s="54">
        <f t="shared" si="856"/>
        <v>0</v>
      </c>
      <c r="BJ3918" s="54">
        <f t="shared" si="855"/>
        <v>0</v>
      </c>
      <c r="BK3918" s="54">
        <f t="shared" si="857"/>
        <v>0</v>
      </c>
      <c r="BL3918" s="54">
        <f t="shared" si="862"/>
        <v>0</v>
      </c>
      <c r="BM3918" s="54">
        <f t="shared" si="863"/>
        <v>0</v>
      </c>
      <c r="BN3918" s="54" t="str">
        <f t="shared" si="864"/>
        <v>ne</v>
      </c>
      <c r="BO3918" s="54" t="str">
        <f t="shared" si="865"/>
        <v>ne</v>
      </c>
      <c r="BP3918" s="54" t="str">
        <f t="shared" si="865"/>
        <v>ne</v>
      </c>
      <c r="BQ3918" s="54" t="str">
        <f t="shared" si="866"/>
        <v>ne</v>
      </c>
      <c r="BR3918" s="54" t="str">
        <f t="shared" si="867"/>
        <v>ne</v>
      </c>
      <c r="BS3918" s="54" t="str">
        <f t="shared" si="858"/>
        <v>ne</v>
      </c>
    </row>
    <row r="3919" spans="2:71" x14ac:dyDescent="0.2">
      <c r="B3919" s="54" t="e">
        <f>VLOOKUP(E3919,'VPS1'!$J$10:$J$29,1,FALSE)</f>
        <v>#N/A</v>
      </c>
      <c r="C3919" s="131" t="str">
        <f t="shared" si="859"/>
        <v/>
      </c>
      <c r="D3919" s="132"/>
      <c r="E3919" s="132"/>
      <c r="F3919" s="55"/>
      <c r="G3919" s="132"/>
      <c r="H3919" s="132"/>
      <c r="I3919" s="132"/>
      <c r="J3919" s="132"/>
      <c r="K3919" s="132"/>
      <c r="L3919" s="133"/>
      <c r="M3919" s="134"/>
      <c r="N3919" s="132"/>
      <c r="O3919" s="132"/>
      <c r="P3919" s="134" t="str">
        <f t="shared" si="860"/>
        <v>nepildyti</v>
      </c>
      <c r="Q3919" s="135" t="str">
        <f t="shared" si="86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54"/>
        <v>0</v>
      </c>
      <c r="BH3919" s="54">
        <f t="shared" si="861"/>
        <v>0</v>
      </c>
      <c r="BI3919" s="54">
        <f t="shared" si="856"/>
        <v>0</v>
      </c>
      <c r="BJ3919" s="54">
        <f t="shared" si="855"/>
        <v>0</v>
      </c>
      <c r="BK3919" s="54">
        <f t="shared" si="857"/>
        <v>0</v>
      </c>
      <c r="BL3919" s="54">
        <f t="shared" si="862"/>
        <v>0</v>
      </c>
      <c r="BM3919" s="54">
        <f t="shared" si="863"/>
        <v>0</v>
      </c>
      <c r="BN3919" s="54" t="str">
        <f t="shared" si="864"/>
        <v>ne</v>
      </c>
      <c r="BO3919" s="54" t="str">
        <f t="shared" si="865"/>
        <v>ne</v>
      </c>
      <c r="BP3919" s="54" t="str">
        <f t="shared" si="865"/>
        <v>ne</v>
      </c>
      <c r="BQ3919" s="54" t="str">
        <f t="shared" si="866"/>
        <v>ne</v>
      </c>
      <c r="BR3919" s="54" t="str">
        <f t="shared" si="867"/>
        <v>ne</v>
      </c>
      <c r="BS3919" s="54" t="str">
        <f t="shared" si="858"/>
        <v>ne</v>
      </c>
    </row>
    <row r="3920" spans="2:71" x14ac:dyDescent="0.2">
      <c r="B3920" s="54" t="e">
        <f>VLOOKUP(E3920,'VPS1'!$J$10:$J$29,1,FALSE)</f>
        <v>#N/A</v>
      </c>
      <c r="C3920" s="131" t="str">
        <f t="shared" si="859"/>
        <v/>
      </c>
      <c r="D3920" s="132"/>
      <c r="E3920" s="132"/>
      <c r="F3920" s="55"/>
      <c r="G3920" s="132"/>
      <c r="H3920" s="132"/>
      <c r="I3920" s="132"/>
      <c r="J3920" s="132"/>
      <c r="K3920" s="132"/>
      <c r="L3920" s="133"/>
      <c r="M3920" s="134"/>
      <c r="N3920" s="132"/>
      <c r="O3920" s="132"/>
      <c r="P3920" s="134" t="str">
        <f t="shared" si="860"/>
        <v>nepildyti</v>
      </c>
      <c r="Q3920" s="135" t="str">
        <f t="shared" si="86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54"/>
        <v>0</v>
      </c>
      <c r="BH3920" s="54">
        <f t="shared" si="861"/>
        <v>0</v>
      </c>
      <c r="BI3920" s="54">
        <f t="shared" si="856"/>
        <v>0</v>
      </c>
      <c r="BJ3920" s="54">
        <f t="shared" si="855"/>
        <v>0</v>
      </c>
      <c r="BK3920" s="54">
        <f t="shared" si="857"/>
        <v>0</v>
      </c>
      <c r="BL3920" s="54">
        <f t="shared" si="862"/>
        <v>0</v>
      </c>
      <c r="BM3920" s="54">
        <f t="shared" si="863"/>
        <v>0</v>
      </c>
      <c r="BN3920" s="54" t="str">
        <f t="shared" si="864"/>
        <v>ne</v>
      </c>
      <c r="BO3920" s="54" t="str">
        <f t="shared" si="865"/>
        <v>ne</v>
      </c>
      <c r="BP3920" s="54" t="str">
        <f t="shared" si="865"/>
        <v>ne</v>
      </c>
      <c r="BQ3920" s="54" t="str">
        <f t="shared" si="866"/>
        <v>ne</v>
      </c>
      <c r="BR3920" s="54" t="str">
        <f t="shared" si="867"/>
        <v>ne</v>
      </c>
      <c r="BS3920" s="54" t="str">
        <f t="shared" si="858"/>
        <v>ne</v>
      </c>
    </row>
    <row r="3921" spans="2:71" x14ac:dyDescent="0.2">
      <c r="B3921" s="54" t="e">
        <f>VLOOKUP(E3921,'VPS1'!$J$10:$J$29,1,FALSE)</f>
        <v>#N/A</v>
      </c>
      <c r="C3921" s="131" t="str">
        <f t="shared" si="859"/>
        <v/>
      </c>
      <c r="D3921" s="132"/>
      <c r="E3921" s="132"/>
      <c r="F3921" s="55"/>
      <c r="G3921" s="132"/>
      <c r="H3921" s="132"/>
      <c r="I3921" s="132"/>
      <c r="J3921" s="132"/>
      <c r="K3921" s="132"/>
      <c r="L3921" s="133"/>
      <c r="M3921" s="134"/>
      <c r="N3921" s="132"/>
      <c r="O3921" s="132"/>
      <c r="P3921" s="134" t="str">
        <f t="shared" si="860"/>
        <v>nepildyti</v>
      </c>
      <c r="Q3921" s="135" t="str">
        <f t="shared" si="86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54"/>
        <v>0</v>
      </c>
      <c r="BH3921" s="54">
        <f t="shared" si="861"/>
        <v>0</v>
      </c>
      <c r="BI3921" s="54">
        <f t="shared" si="856"/>
        <v>0</v>
      </c>
      <c r="BJ3921" s="54">
        <f t="shared" si="855"/>
        <v>0</v>
      </c>
      <c r="BK3921" s="54">
        <f t="shared" si="857"/>
        <v>0</v>
      </c>
      <c r="BL3921" s="54">
        <f t="shared" si="862"/>
        <v>0</v>
      </c>
      <c r="BM3921" s="54">
        <f t="shared" si="863"/>
        <v>0</v>
      </c>
      <c r="BN3921" s="54" t="str">
        <f t="shared" si="864"/>
        <v>ne</v>
      </c>
      <c r="BO3921" s="54" t="str">
        <f t="shared" si="865"/>
        <v>ne</v>
      </c>
      <c r="BP3921" s="54" t="str">
        <f t="shared" si="865"/>
        <v>ne</v>
      </c>
      <c r="BQ3921" s="54" t="str">
        <f t="shared" si="866"/>
        <v>ne</v>
      </c>
      <c r="BR3921" s="54" t="str">
        <f t="shared" si="867"/>
        <v>ne</v>
      </c>
      <c r="BS3921" s="54" t="str">
        <f t="shared" si="858"/>
        <v>ne</v>
      </c>
    </row>
    <row r="3922" spans="2:71" x14ac:dyDescent="0.2">
      <c r="B3922" s="54" t="e">
        <f>VLOOKUP(E3922,'VPS1'!$J$10:$J$29,1,FALSE)</f>
        <v>#N/A</v>
      </c>
      <c r="C3922" s="131" t="str">
        <f t="shared" si="859"/>
        <v/>
      </c>
      <c r="D3922" s="132"/>
      <c r="E3922" s="132"/>
      <c r="F3922" s="55"/>
      <c r="G3922" s="132"/>
      <c r="H3922" s="132"/>
      <c r="I3922" s="132"/>
      <c r="J3922" s="132"/>
      <c r="K3922" s="132"/>
      <c r="L3922" s="133"/>
      <c r="M3922" s="134"/>
      <c r="N3922" s="132"/>
      <c r="O3922" s="132"/>
      <c r="P3922" s="134" t="str">
        <f t="shared" si="860"/>
        <v>nepildyti</v>
      </c>
      <c r="Q3922" s="135" t="str">
        <f t="shared" si="86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si="854"/>
        <v>0</v>
      </c>
      <c r="BH3922" s="54">
        <f t="shared" si="861"/>
        <v>0</v>
      </c>
      <c r="BI3922" s="54">
        <f t="shared" si="856"/>
        <v>0</v>
      </c>
      <c r="BJ3922" s="54">
        <f t="shared" si="855"/>
        <v>0</v>
      </c>
      <c r="BK3922" s="54">
        <f t="shared" si="857"/>
        <v>0</v>
      </c>
      <c r="BL3922" s="54">
        <f t="shared" si="862"/>
        <v>0</v>
      </c>
      <c r="BM3922" s="54">
        <f t="shared" si="863"/>
        <v>0</v>
      </c>
      <c r="BN3922" s="54" t="str">
        <f t="shared" si="864"/>
        <v>ne</v>
      </c>
      <c r="BO3922" s="54" t="str">
        <f t="shared" si="865"/>
        <v>ne</v>
      </c>
      <c r="BP3922" s="54" t="str">
        <f t="shared" si="865"/>
        <v>ne</v>
      </c>
      <c r="BQ3922" s="54" t="str">
        <f t="shared" si="866"/>
        <v>ne</v>
      </c>
      <c r="BR3922" s="54" t="str">
        <f t="shared" si="867"/>
        <v>ne</v>
      </c>
      <c r="BS3922" s="54" t="str">
        <f t="shared" si="858"/>
        <v>ne</v>
      </c>
    </row>
    <row r="3923" spans="2:71" x14ac:dyDescent="0.2">
      <c r="B3923" s="54" t="e">
        <f>VLOOKUP(E3923,'VPS1'!$J$10:$J$29,1,FALSE)</f>
        <v>#N/A</v>
      </c>
      <c r="C3923" s="131" t="str">
        <f t="shared" si="859"/>
        <v/>
      </c>
      <c r="D3923" s="132"/>
      <c r="E3923" s="132"/>
      <c r="F3923" s="55"/>
      <c r="G3923" s="132"/>
      <c r="H3923" s="132"/>
      <c r="I3923" s="132"/>
      <c r="J3923" s="132"/>
      <c r="K3923" s="132"/>
      <c r="L3923" s="133"/>
      <c r="M3923" s="134"/>
      <c r="N3923" s="132"/>
      <c r="O3923" s="132"/>
      <c r="P3923" s="134" t="str">
        <f t="shared" si="860"/>
        <v>nepildyti</v>
      </c>
      <c r="Q3923" s="135" t="str">
        <f t="shared" si="86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54"/>
        <v>0</v>
      </c>
      <c r="BH3923" s="54">
        <f t="shared" si="861"/>
        <v>0</v>
      </c>
      <c r="BI3923" s="54">
        <f t="shared" si="856"/>
        <v>0</v>
      </c>
      <c r="BJ3923" s="54">
        <f t="shared" si="855"/>
        <v>0</v>
      </c>
      <c r="BK3923" s="54">
        <f t="shared" si="857"/>
        <v>0</v>
      </c>
      <c r="BL3923" s="54">
        <f t="shared" si="862"/>
        <v>0</v>
      </c>
      <c r="BM3923" s="54">
        <f t="shared" si="863"/>
        <v>0</v>
      </c>
      <c r="BN3923" s="54" t="str">
        <f t="shared" si="864"/>
        <v>ne</v>
      </c>
      <c r="BO3923" s="54" t="str">
        <f t="shared" si="865"/>
        <v>ne</v>
      </c>
      <c r="BP3923" s="54" t="str">
        <f t="shared" si="865"/>
        <v>ne</v>
      </c>
      <c r="BQ3923" s="54" t="str">
        <f t="shared" si="866"/>
        <v>ne</v>
      </c>
      <c r="BR3923" s="54" t="str">
        <f t="shared" si="867"/>
        <v>ne</v>
      </c>
      <c r="BS3923" s="54" t="str">
        <f t="shared" si="858"/>
        <v>ne</v>
      </c>
    </row>
    <row r="3924" spans="2:71" x14ac:dyDescent="0.2">
      <c r="B3924" s="54" t="e">
        <f>VLOOKUP(E3924,'VPS1'!$J$10:$J$29,1,FALSE)</f>
        <v>#N/A</v>
      </c>
      <c r="C3924" s="131" t="str">
        <f t="shared" si="859"/>
        <v/>
      </c>
      <c r="D3924" s="132"/>
      <c r="E3924" s="132"/>
      <c r="F3924" s="55"/>
      <c r="G3924" s="132"/>
      <c r="H3924" s="132"/>
      <c r="I3924" s="132"/>
      <c r="J3924" s="132"/>
      <c r="K3924" s="132"/>
      <c r="L3924" s="133"/>
      <c r="M3924" s="134"/>
      <c r="N3924" s="132"/>
      <c r="O3924" s="132"/>
      <c r="P3924" s="134" t="str">
        <f t="shared" si="860"/>
        <v>nepildyti</v>
      </c>
      <c r="Q3924" s="135" t="str">
        <f t="shared" si="86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54"/>
        <v>0</v>
      </c>
      <c r="BH3924" s="54">
        <f t="shared" si="861"/>
        <v>0</v>
      </c>
      <c r="BI3924" s="54">
        <f t="shared" si="856"/>
        <v>0</v>
      </c>
      <c r="BJ3924" s="54">
        <f t="shared" si="855"/>
        <v>0</v>
      </c>
      <c r="BK3924" s="54">
        <f t="shared" si="857"/>
        <v>0</v>
      </c>
      <c r="BL3924" s="54">
        <f t="shared" si="862"/>
        <v>0</v>
      </c>
      <c r="BM3924" s="54">
        <f t="shared" si="863"/>
        <v>0</v>
      </c>
      <c r="BN3924" s="54" t="str">
        <f t="shared" si="864"/>
        <v>ne</v>
      </c>
      <c r="BO3924" s="54" t="str">
        <f t="shared" si="865"/>
        <v>ne</v>
      </c>
      <c r="BP3924" s="54" t="str">
        <f t="shared" si="865"/>
        <v>ne</v>
      </c>
      <c r="BQ3924" s="54" t="str">
        <f t="shared" si="866"/>
        <v>ne</v>
      </c>
      <c r="BR3924" s="54" t="str">
        <f t="shared" si="867"/>
        <v>ne</v>
      </c>
      <c r="BS3924" s="54" t="str">
        <f t="shared" si="858"/>
        <v>ne</v>
      </c>
    </row>
    <row r="3925" spans="2:71" x14ac:dyDescent="0.2">
      <c r="B3925" s="54" t="e">
        <f>VLOOKUP(E3925,'VPS1'!$J$10:$J$29,1,FALSE)</f>
        <v>#N/A</v>
      </c>
      <c r="C3925" s="131" t="str">
        <f t="shared" si="859"/>
        <v/>
      </c>
      <c r="D3925" s="132"/>
      <c r="E3925" s="132"/>
      <c r="F3925" s="55"/>
      <c r="G3925" s="132"/>
      <c r="H3925" s="132"/>
      <c r="I3925" s="132"/>
      <c r="J3925" s="132"/>
      <c r="K3925" s="132"/>
      <c r="L3925" s="133"/>
      <c r="M3925" s="134"/>
      <c r="N3925" s="132"/>
      <c r="O3925" s="132"/>
      <c r="P3925" s="134" t="str">
        <f t="shared" si="860"/>
        <v>nepildyti</v>
      </c>
      <c r="Q3925" s="135" t="str">
        <f t="shared" si="86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54"/>
        <v>0</v>
      </c>
      <c r="BH3925" s="54">
        <f t="shared" si="861"/>
        <v>0</v>
      </c>
      <c r="BI3925" s="54">
        <f t="shared" si="856"/>
        <v>0</v>
      </c>
      <c r="BJ3925" s="54">
        <f t="shared" si="855"/>
        <v>0</v>
      </c>
      <c r="BK3925" s="54">
        <f t="shared" si="857"/>
        <v>0</v>
      </c>
      <c r="BL3925" s="54">
        <f t="shared" si="862"/>
        <v>0</v>
      </c>
      <c r="BM3925" s="54">
        <f t="shared" si="863"/>
        <v>0</v>
      </c>
      <c r="BN3925" s="54" t="str">
        <f t="shared" si="864"/>
        <v>ne</v>
      </c>
      <c r="BO3925" s="54" t="str">
        <f t="shared" si="865"/>
        <v>ne</v>
      </c>
      <c r="BP3925" s="54" t="str">
        <f t="shared" si="865"/>
        <v>ne</v>
      </c>
      <c r="BQ3925" s="54" t="str">
        <f t="shared" si="866"/>
        <v>ne</v>
      </c>
      <c r="BR3925" s="54" t="str">
        <f t="shared" si="867"/>
        <v>ne</v>
      </c>
      <c r="BS3925" s="54" t="str">
        <f t="shared" si="858"/>
        <v>ne</v>
      </c>
    </row>
    <row r="3926" spans="2:71" x14ac:dyDescent="0.2">
      <c r="B3926" s="54" t="e">
        <f>VLOOKUP(E3926,'VPS1'!$J$10:$J$29,1,FALSE)</f>
        <v>#N/A</v>
      </c>
      <c r="C3926" s="131" t="str">
        <f t="shared" si="859"/>
        <v/>
      </c>
      <c r="D3926" s="132"/>
      <c r="E3926" s="132"/>
      <c r="F3926" s="55"/>
      <c r="G3926" s="132"/>
      <c r="H3926" s="132"/>
      <c r="I3926" s="132"/>
      <c r="J3926" s="132"/>
      <c r="K3926" s="132"/>
      <c r="L3926" s="133"/>
      <c r="M3926" s="134"/>
      <c r="N3926" s="132"/>
      <c r="O3926" s="132"/>
      <c r="P3926" s="134" t="str">
        <f t="shared" si="860"/>
        <v>nepildyti</v>
      </c>
      <c r="Q3926" s="135" t="str">
        <f t="shared" si="86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ref="BG3926:BG3989" si="868">IF($F3926&gt;0,YEAR($F3926),)</f>
        <v>0</v>
      </c>
      <c r="BH3926" s="54">
        <f t="shared" si="861"/>
        <v>0</v>
      </c>
      <c r="BI3926" s="54">
        <f t="shared" si="856"/>
        <v>0</v>
      </c>
      <c r="BJ3926" s="54">
        <f t="shared" ref="BJ3926:BJ3989" si="869">IF($AI3926&gt;0,YEAR($AI3926),)</f>
        <v>0</v>
      </c>
      <c r="BK3926" s="54">
        <f t="shared" si="857"/>
        <v>0</v>
      </c>
      <c r="BL3926" s="54">
        <f t="shared" si="862"/>
        <v>0</v>
      </c>
      <c r="BM3926" s="54">
        <f t="shared" si="863"/>
        <v>0</v>
      </c>
      <c r="BN3926" s="54" t="str">
        <f t="shared" si="864"/>
        <v>ne</v>
      </c>
      <c r="BO3926" s="54" t="str">
        <f t="shared" si="865"/>
        <v>ne</v>
      </c>
      <c r="BP3926" s="54" t="str">
        <f t="shared" si="865"/>
        <v>ne</v>
      </c>
      <c r="BQ3926" s="54" t="str">
        <f t="shared" si="866"/>
        <v>ne</v>
      </c>
      <c r="BR3926" s="54" t="str">
        <f t="shared" si="867"/>
        <v>ne</v>
      </c>
      <c r="BS3926" s="54" t="str">
        <f t="shared" si="858"/>
        <v>ne</v>
      </c>
    </row>
    <row r="3927" spans="2:71" x14ac:dyDescent="0.2">
      <c r="B3927" s="54" t="e">
        <f>VLOOKUP(E3927,'VPS1'!$J$10:$J$29,1,FALSE)</f>
        <v>#N/A</v>
      </c>
      <c r="C3927" s="131" t="str">
        <f t="shared" si="859"/>
        <v/>
      </c>
      <c r="D3927" s="132"/>
      <c r="E3927" s="132"/>
      <c r="F3927" s="55"/>
      <c r="G3927" s="132"/>
      <c r="H3927" s="132"/>
      <c r="I3927" s="132"/>
      <c r="J3927" s="132"/>
      <c r="K3927" s="132"/>
      <c r="L3927" s="133"/>
      <c r="M3927" s="134"/>
      <c r="N3927" s="132"/>
      <c r="O3927" s="132"/>
      <c r="P3927" s="134" t="str">
        <f t="shared" si="860"/>
        <v>nepildyti</v>
      </c>
      <c r="Q3927" s="135" t="str">
        <f t="shared" si="86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si="868"/>
        <v>0</v>
      </c>
      <c r="BH3927" s="54">
        <f t="shared" si="861"/>
        <v>0</v>
      </c>
      <c r="BI3927" s="54">
        <f t="shared" si="856"/>
        <v>0</v>
      </c>
      <c r="BJ3927" s="54">
        <f t="shared" si="869"/>
        <v>0</v>
      </c>
      <c r="BK3927" s="54">
        <f t="shared" si="857"/>
        <v>0</v>
      </c>
      <c r="BL3927" s="54">
        <f t="shared" si="862"/>
        <v>0</v>
      </c>
      <c r="BM3927" s="54">
        <f t="shared" si="863"/>
        <v>0</v>
      </c>
      <c r="BN3927" s="54" t="str">
        <f t="shared" si="864"/>
        <v>ne</v>
      </c>
      <c r="BO3927" s="54" t="str">
        <f t="shared" si="865"/>
        <v>ne</v>
      </c>
      <c r="BP3927" s="54" t="str">
        <f t="shared" si="865"/>
        <v>ne</v>
      </c>
      <c r="BQ3927" s="54" t="str">
        <f t="shared" si="866"/>
        <v>ne</v>
      </c>
      <c r="BR3927" s="54" t="str">
        <f t="shared" si="867"/>
        <v>ne</v>
      </c>
      <c r="BS3927" s="54" t="str">
        <f t="shared" si="858"/>
        <v>ne</v>
      </c>
    </row>
    <row r="3928" spans="2:71" x14ac:dyDescent="0.2">
      <c r="B3928" s="54" t="e">
        <f>VLOOKUP(E3928,'VPS1'!$J$10:$J$29,1,FALSE)</f>
        <v>#N/A</v>
      </c>
      <c r="C3928" s="131" t="str">
        <f t="shared" si="859"/>
        <v/>
      </c>
      <c r="D3928" s="132"/>
      <c r="E3928" s="132"/>
      <c r="F3928" s="55"/>
      <c r="G3928" s="132"/>
      <c r="H3928" s="132"/>
      <c r="I3928" s="132"/>
      <c r="J3928" s="132"/>
      <c r="K3928" s="132"/>
      <c r="L3928" s="133"/>
      <c r="M3928" s="134"/>
      <c r="N3928" s="132"/>
      <c r="O3928" s="132"/>
      <c r="P3928" s="134" t="str">
        <f t="shared" si="860"/>
        <v>nepildyti</v>
      </c>
      <c r="Q3928" s="135" t="str">
        <f t="shared" si="86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68"/>
        <v>0</v>
      </c>
      <c r="BH3928" s="54">
        <f t="shared" si="861"/>
        <v>0</v>
      </c>
      <c r="BI3928" s="54">
        <f t="shared" si="856"/>
        <v>0</v>
      </c>
      <c r="BJ3928" s="54">
        <f t="shared" si="869"/>
        <v>0</v>
      </c>
      <c r="BK3928" s="54">
        <f t="shared" si="857"/>
        <v>0</v>
      </c>
      <c r="BL3928" s="54">
        <f t="shared" si="862"/>
        <v>0</v>
      </c>
      <c r="BM3928" s="54">
        <f t="shared" si="863"/>
        <v>0</v>
      </c>
      <c r="BN3928" s="54" t="str">
        <f t="shared" si="864"/>
        <v>ne</v>
      </c>
      <c r="BO3928" s="54" t="str">
        <f t="shared" si="865"/>
        <v>ne</v>
      </c>
      <c r="BP3928" s="54" t="str">
        <f t="shared" si="865"/>
        <v>ne</v>
      </c>
      <c r="BQ3928" s="54" t="str">
        <f t="shared" si="866"/>
        <v>ne</v>
      </c>
      <c r="BR3928" s="54" t="str">
        <f t="shared" si="867"/>
        <v>ne</v>
      </c>
      <c r="BS3928" s="54" t="str">
        <f t="shared" si="858"/>
        <v>ne</v>
      </c>
    </row>
    <row r="3929" spans="2:71" x14ac:dyDescent="0.2">
      <c r="B3929" s="54" t="e">
        <f>VLOOKUP(E3929,'VPS1'!$J$10:$J$29,1,FALSE)</f>
        <v>#N/A</v>
      </c>
      <c r="C3929" s="131" t="str">
        <f t="shared" si="859"/>
        <v/>
      </c>
      <c r="D3929" s="132"/>
      <c r="E3929" s="132"/>
      <c r="F3929" s="55"/>
      <c r="G3929" s="132"/>
      <c r="H3929" s="132"/>
      <c r="I3929" s="132"/>
      <c r="J3929" s="132"/>
      <c r="K3929" s="132"/>
      <c r="L3929" s="133"/>
      <c r="M3929" s="134"/>
      <c r="N3929" s="132"/>
      <c r="O3929" s="132"/>
      <c r="P3929" s="134" t="str">
        <f t="shared" si="860"/>
        <v>nepildyti</v>
      </c>
      <c r="Q3929" s="135" t="str">
        <f t="shared" si="86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68"/>
        <v>0</v>
      </c>
      <c r="BH3929" s="54">
        <f t="shared" si="861"/>
        <v>0</v>
      </c>
      <c r="BI3929" s="54">
        <f t="shared" si="856"/>
        <v>0</v>
      </c>
      <c r="BJ3929" s="54">
        <f t="shared" si="869"/>
        <v>0</v>
      </c>
      <c r="BK3929" s="54">
        <f t="shared" si="857"/>
        <v>0</v>
      </c>
      <c r="BL3929" s="54">
        <f t="shared" si="862"/>
        <v>0</v>
      </c>
      <c r="BM3929" s="54">
        <f t="shared" si="863"/>
        <v>0</v>
      </c>
      <c r="BN3929" s="54" t="str">
        <f t="shared" si="864"/>
        <v>ne</v>
      </c>
      <c r="BO3929" s="54" t="str">
        <f t="shared" si="865"/>
        <v>ne</v>
      </c>
      <c r="BP3929" s="54" t="str">
        <f t="shared" si="865"/>
        <v>ne</v>
      </c>
      <c r="BQ3929" s="54" t="str">
        <f t="shared" si="866"/>
        <v>ne</v>
      </c>
      <c r="BR3929" s="54" t="str">
        <f t="shared" si="867"/>
        <v>ne</v>
      </c>
      <c r="BS3929" s="54" t="str">
        <f t="shared" si="858"/>
        <v>ne</v>
      </c>
    </row>
    <row r="3930" spans="2:71" x14ac:dyDescent="0.2">
      <c r="B3930" s="54" t="e">
        <f>VLOOKUP(E3930,'VPS1'!$J$10:$J$29,1,FALSE)</f>
        <v>#N/A</v>
      </c>
      <c r="C3930" s="131" t="str">
        <f t="shared" si="859"/>
        <v/>
      </c>
      <c r="D3930" s="132"/>
      <c r="E3930" s="132"/>
      <c r="F3930" s="55"/>
      <c r="G3930" s="132"/>
      <c r="H3930" s="132"/>
      <c r="I3930" s="132"/>
      <c r="J3930" s="132"/>
      <c r="K3930" s="132"/>
      <c r="L3930" s="133"/>
      <c r="M3930" s="134"/>
      <c r="N3930" s="132"/>
      <c r="O3930" s="132"/>
      <c r="P3930" s="134" t="str">
        <f t="shared" si="860"/>
        <v>nepildyti</v>
      </c>
      <c r="Q3930" s="135" t="str">
        <f t="shared" si="86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68"/>
        <v>0</v>
      </c>
      <c r="BH3930" s="54">
        <f t="shared" si="861"/>
        <v>0</v>
      </c>
      <c r="BI3930" s="54">
        <f t="shared" si="856"/>
        <v>0</v>
      </c>
      <c r="BJ3930" s="54">
        <f t="shared" si="869"/>
        <v>0</v>
      </c>
      <c r="BK3930" s="54">
        <f t="shared" si="857"/>
        <v>0</v>
      </c>
      <c r="BL3930" s="54">
        <f t="shared" si="862"/>
        <v>0</v>
      </c>
      <c r="BM3930" s="54">
        <f t="shared" si="863"/>
        <v>0</v>
      </c>
      <c r="BN3930" s="54" t="str">
        <f t="shared" si="864"/>
        <v>ne</v>
      </c>
      <c r="BO3930" s="54" t="str">
        <f t="shared" si="865"/>
        <v>ne</v>
      </c>
      <c r="BP3930" s="54" t="str">
        <f t="shared" si="865"/>
        <v>ne</v>
      </c>
      <c r="BQ3930" s="54" t="str">
        <f t="shared" si="866"/>
        <v>ne</v>
      </c>
      <c r="BR3930" s="54" t="str">
        <f t="shared" si="867"/>
        <v>ne</v>
      </c>
      <c r="BS3930" s="54" t="str">
        <f t="shared" si="858"/>
        <v>ne</v>
      </c>
    </row>
    <row r="3931" spans="2:71" x14ac:dyDescent="0.2">
      <c r="B3931" s="54" t="e">
        <f>VLOOKUP(E3931,'VPS1'!$J$10:$J$29,1,FALSE)</f>
        <v>#N/A</v>
      </c>
      <c r="C3931" s="131" t="str">
        <f t="shared" si="859"/>
        <v/>
      </c>
      <c r="D3931" s="132"/>
      <c r="E3931" s="132"/>
      <c r="F3931" s="55"/>
      <c r="G3931" s="132"/>
      <c r="H3931" s="132"/>
      <c r="I3931" s="132"/>
      <c r="J3931" s="132"/>
      <c r="K3931" s="132"/>
      <c r="L3931" s="133"/>
      <c r="M3931" s="134"/>
      <c r="N3931" s="132"/>
      <c r="O3931" s="132"/>
      <c r="P3931" s="134" t="str">
        <f t="shared" si="860"/>
        <v>nepildyti</v>
      </c>
      <c r="Q3931" s="135" t="str">
        <f t="shared" si="86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68"/>
        <v>0</v>
      </c>
      <c r="BH3931" s="54">
        <f t="shared" si="861"/>
        <v>0</v>
      </c>
      <c r="BI3931" s="54">
        <f t="shared" si="856"/>
        <v>0</v>
      </c>
      <c r="BJ3931" s="54">
        <f t="shared" si="869"/>
        <v>0</v>
      </c>
      <c r="BK3931" s="54">
        <f t="shared" si="857"/>
        <v>0</v>
      </c>
      <c r="BL3931" s="54">
        <f t="shared" si="862"/>
        <v>0</v>
      </c>
      <c r="BM3931" s="54">
        <f t="shared" si="863"/>
        <v>0</v>
      </c>
      <c r="BN3931" s="54" t="str">
        <f t="shared" si="864"/>
        <v>ne</v>
      </c>
      <c r="BO3931" s="54" t="str">
        <f t="shared" si="865"/>
        <v>ne</v>
      </c>
      <c r="BP3931" s="54" t="str">
        <f t="shared" si="865"/>
        <v>ne</v>
      </c>
      <c r="BQ3931" s="54" t="str">
        <f t="shared" si="866"/>
        <v>ne</v>
      </c>
      <c r="BR3931" s="54" t="str">
        <f t="shared" si="867"/>
        <v>ne</v>
      </c>
      <c r="BS3931" s="54" t="str">
        <f t="shared" si="858"/>
        <v>ne</v>
      </c>
    </row>
    <row r="3932" spans="2:71" x14ac:dyDescent="0.2">
      <c r="B3932" s="54" t="e">
        <f>VLOOKUP(E3932,'VPS1'!$J$10:$J$29,1,FALSE)</f>
        <v>#N/A</v>
      </c>
      <c r="C3932" s="131" t="str">
        <f t="shared" si="859"/>
        <v/>
      </c>
      <c r="D3932" s="132"/>
      <c r="E3932" s="132"/>
      <c r="F3932" s="55"/>
      <c r="G3932" s="132"/>
      <c r="H3932" s="132"/>
      <c r="I3932" s="132"/>
      <c r="J3932" s="132"/>
      <c r="K3932" s="132"/>
      <c r="L3932" s="133"/>
      <c r="M3932" s="134"/>
      <c r="N3932" s="132"/>
      <c r="O3932" s="132"/>
      <c r="P3932" s="134" t="str">
        <f t="shared" si="860"/>
        <v>nepildyti</v>
      </c>
      <c r="Q3932" s="135" t="str">
        <f t="shared" si="86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68"/>
        <v>0</v>
      </c>
      <c r="BH3932" s="54">
        <f t="shared" si="861"/>
        <v>0</v>
      </c>
      <c r="BI3932" s="54">
        <f t="shared" si="856"/>
        <v>0</v>
      </c>
      <c r="BJ3932" s="54">
        <f t="shared" si="869"/>
        <v>0</v>
      </c>
      <c r="BK3932" s="54">
        <f t="shared" si="857"/>
        <v>0</v>
      </c>
      <c r="BL3932" s="54">
        <f t="shared" si="862"/>
        <v>0</v>
      </c>
      <c r="BM3932" s="54">
        <f t="shared" si="863"/>
        <v>0</v>
      </c>
      <c r="BN3932" s="54" t="str">
        <f t="shared" si="864"/>
        <v>ne</v>
      </c>
      <c r="BO3932" s="54" t="str">
        <f t="shared" si="865"/>
        <v>ne</v>
      </c>
      <c r="BP3932" s="54" t="str">
        <f t="shared" si="865"/>
        <v>ne</v>
      </c>
      <c r="BQ3932" s="54" t="str">
        <f t="shared" si="866"/>
        <v>ne</v>
      </c>
      <c r="BR3932" s="54" t="str">
        <f t="shared" si="867"/>
        <v>ne</v>
      </c>
      <c r="BS3932" s="54" t="str">
        <f t="shared" si="858"/>
        <v>ne</v>
      </c>
    </row>
    <row r="3933" spans="2:71" x14ac:dyDescent="0.2">
      <c r="B3933" s="54" t="e">
        <f>VLOOKUP(E3933,'VPS1'!$J$10:$J$29,1,FALSE)</f>
        <v>#N/A</v>
      </c>
      <c r="C3933" s="131" t="str">
        <f t="shared" si="859"/>
        <v/>
      </c>
      <c r="D3933" s="132"/>
      <c r="E3933" s="132"/>
      <c r="F3933" s="55"/>
      <c r="G3933" s="132"/>
      <c r="H3933" s="132"/>
      <c r="I3933" s="132"/>
      <c r="J3933" s="132"/>
      <c r="K3933" s="132"/>
      <c r="L3933" s="133"/>
      <c r="M3933" s="134"/>
      <c r="N3933" s="132"/>
      <c r="O3933" s="132"/>
      <c r="P3933" s="134" t="str">
        <f t="shared" si="860"/>
        <v>nepildyti</v>
      </c>
      <c r="Q3933" s="135" t="str">
        <f t="shared" si="86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68"/>
        <v>0</v>
      </c>
      <c r="BH3933" s="54">
        <f t="shared" si="861"/>
        <v>0</v>
      </c>
      <c r="BI3933" s="54">
        <f t="shared" si="856"/>
        <v>0</v>
      </c>
      <c r="BJ3933" s="54">
        <f t="shared" si="869"/>
        <v>0</v>
      </c>
      <c r="BK3933" s="54">
        <f t="shared" si="857"/>
        <v>0</v>
      </c>
      <c r="BL3933" s="54">
        <f t="shared" si="862"/>
        <v>0</v>
      </c>
      <c r="BM3933" s="54">
        <f t="shared" si="863"/>
        <v>0</v>
      </c>
      <c r="BN3933" s="54" t="str">
        <f t="shared" si="864"/>
        <v>ne</v>
      </c>
      <c r="BO3933" s="54" t="str">
        <f t="shared" si="865"/>
        <v>ne</v>
      </c>
      <c r="BP3933" s="54" t="str">
        <f t="shared" si="865"/>
        <v>ne</v>
      </c>
      <c r="BQ3933" s="54" t="str">
        <f t="shared" si="866"/>
        <v>ne</v>
      </c>
      <c r="BR3933" s="54" t="str">
        <f t="shared" si="867"/>
        <v>ne</v>
      </c>
      <c r="BS3933" s="54" t="str">
        <f t="shared" si="858"/>
        <v>ne</v>
      </c>
    </row>
    <row r="3934" spans="2:71" x14ac:dyDescent="0.2">
      <c r="B3934" s="54" t="e">
        <f>VLOOKUP(E3934,'VPS1'!$J$10:$J$29,1,FALSE)</f>
        <v>#N/A</v>
      </c>
      <c r="C3934" s="131" t="str">
        <f t="shared" si="859"/>
        <v/>
      </c>
      <c r="D3934" s="132"/>
      <c r="E3934" s="132"/>
      <c r="F3934" s="55"/>
      <c r="G3934" s="132"/>
      <c r="H3934" s="132"/>
      <c r="I3934" s="132"/>
      <c r="J3934" s="132"/>
      <c r="K3934" s="132"/>
      <c r="L3934" s="133"/>
      <c r="M3934" s="134"/>
      <c r="N3934" s="132"/>
      <c r="O3934" s="132"/>
      <c r="P3934" s="134" t="str">
        <f t="shared" si="860"/>
        <v>nepildyti</v>
      </c>
      <c r="Q3934" s="135" t="str">
        <f t="shared" si="86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68"/>
        <v>0</v>
      </c>
      <c r="BH3934" s="54">
        <f t="shared" si="861"/>
        <v>0</v>
      </c>
      <c r="BI3934" s="54">
        <f t="shared" si="856"/>
        <v>0</v>
      </c>
      <c r="BJ3934" s="54">
        <f t="shared" si="869"/>
        <v>0</v>
      </c>
      <c r="BK3934" s="54">
        <f t="shared" si="857"/>
        <v>0</v>
      </c>
      <c r="BL3934" s="54">
        <f t="shared" si="862"/>
        <v>0</v>
      </c>
      <c r="BM3934" s="54">
        <f t="shared" si="863"/>
        <v>0</v>
      </c>
      <c r="BN3934" s="54" t="str">
        <f t="shared" si="864"/>
        <v>ne</v>
      </c>
      <c r="BO3934" s="54" t="str">
        <f t="shared" si="865"/>
        <v>ne</v>
      </c>
      <c r="BP3934" s="54" t="str">
        <f t="shared" si="865"/>
        <v>ne</v>
      </c>
      <c r="BQ3934" s="54" t="str">
        <f t="shared" si="866"/>
        <v>ne</v>
      </c>
      <c r="BR3934" s="54" t="str">
        <f t="shared" si="867"/>
        <v>ne</v>
      </c>
      <c r="BS3934" s="54" t="str">
        <f t="shared" si="858"/>
        <v>ne</v>
      </c>
    </row>
    <row r="3935" spans="2:71" x14ac:dyDescent="0.2">
      <c r="B3935" s="54" t="e">
        <f>VLOOKUP(E3935,'VPS1'!$J$10:$J$29,1,FALSE)</f>
        <v>#N/A</v>
      </c>
      <c r="C3935" s="131" t="str">
        <f t="shared" si="859"/>
        <v/>
      </c>
      <c r="D3935" s="132"/>
      <c r="E3935" s="132"/>
      <c r="F3935" s="55"/>
      <c r="G3935" s="132"/>
      <c r="H3935" s="132"/>
      <c r="I3935" s="132"/>
      <c r="J3935" s="132"/>
      <c r="K3935" s="132"/>
      <c r="L3935" s="133"/>
      <c r="M3935" s="134"/>
      <c r="N3935" s="132"/>
      <c r="O3935" s="132"/>
      <c r="P3935" s="134" t="str">
        <f t="shared" si="860"/>
        <v>nepildyti</v>
      </c>
      <c r="Q3935" s="135" t="str">
        <f t="shared" si="86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68"/>
        <v>0</v>
      </c>
      <c r="BH3935" s="54">
        <f t="shared" si="861"/>
        <v>0</v>
      </c>
      <c r="BI3935" s="54">
        <f t="shared" si="856"/>
        <v>0</v>
      </c>
      <c r="BJ3935" s="54">
        <f t="shared" si="869"/>
        <v>0</v>
      </c>
      <c r="BK3935" s="54">
        <f t="shared" si="857"/>
        <v>0</v>
      </c>
      <c r="BL3935" s="54">
        <f t="shared" si="862"/>
        <v>0</v>
      </c>
      <c r="BM3935" s="54">
        <f t="shared" si="863"/>
        <v>0</v>
      </c>
      <c r="BN3935" s="54" t="str">
        <f t="shared" si="864"/>
        <v>ne</v>
      </c>
      <c r="BO3935" s="54" t="str">
        <f t="shared" si="865"/>
        <v>ne</v>
      </c>
      <c r="BP3935" s="54" t="str">
        <f t="shared" si="865"/>
        <v>ne</v>
      </c>
      <c r="BQ3935" s="54" t="str">
        <f t="shared" si="866"/>
        <v>ne</v>
      </c>
      <c r="BR3935" s="54" t="str">
        <f t="shared" si="867"/>
        <v>ne</v>
      </c>
      <c r="BS3935" s="54" t="str">
        <f t="shared" si="858"/>
        <v>ne</v>
      </c>
    </row>
    <row r="3936" spans="2:71" x14ac:dyDescent="0.2">
      <c r="B3936" s="54" t="e">
        <f>VLOOKUP(E3936,'VPS1'!$J$10:$J$29,1,FALSE)</f>
        <v>#N/A</v>
      </c>
      <c r="C3936" s="131" t="str">
        <f t="shared" si="859"/>
        <v/>
      </c>
      <c r="D3936" s="132"/>
      <c r="E3936" s="132"/>
      <c r="F3936" s="55"/>
      <c r="G3936" s="132"/>
      <c r="H3936" s="132"/>
      <c r="I3936" s="132"/>
      <c r="J3936" s="132"/>
      <c r="K3936" s="132"/>
      <c r="L3936" s="133"/>
      <c r="M3936" s="134"/>
      <c r="N3936" s="132"/>
      <c r="O3936" s="132"/>
      <c r="P3936" s="134" t="str">
        <f t="shared" si="860"/>
        <v>nepildyti</v>
      </c>
      <c r="Q3936" s="135" t="str">
        <f t="shared" si="86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68"/>
        <v>0</v>
      </c>
      <c r="BH3936" s="54">
        <f t="shared" si="861"/>
        <v>0</v>
      </c>
      <c r="BI3936" s="54">
        <f t="shared" si="856"/>
        <v>0</v>
      </c>
      <c r="BJ3936" s="54">
        <f t="shared" si="869"/>
        <v>0</v>
      </c>
      <c r="BK3936" s="54">
        <f t="shared" si="857"/>
        <v>0</v>
      </c>
      <c r="BL3936" s="54">
        <f t="shared" si="862"/>
        <v>0</v>
      </c>
      <c r="BM3936" s="54">
        <f t="shared" si="863"/>
        <v>0</v>
      </c>
      <c r="BN3936" s="54" t="str">
        <f t="shared" si="864"/>
        <v>ne</v>
      </c>
      <c r="BO3936" s="54" t="str">
        <f t="shared" si="865"/>
        <v>ne</v>
      </c>
      <c r="BP3936" s="54" t="str">
        <f t="shared" si="865"/>
        <v>ne</v>
      </c>
      <c r="BQ3936" s="54" t="str">
        <f t="shared" si="866"/>
        <v>ne</v>
      </c>
      <c r="BR3936" s="54" t="str">
        <f t="shared" si="867"/>
        <v>ne</v>
      </c>
      <c r="BS3936" s="54" t="str">
        <f t="shared" si="858"/>
        <v>ne</v>
      </c>
    </row>
    <row r="3937" spans="2:71" x14ac:dyDescent="0.2">
      <c r="B3937" s="54" t="e">
        <f>VLOOKUP(E3937,'VPS1'!$J$10:$J$29,1,FALSE)</f>
        <v>#N/A</v>
      </c>
      <c r="C3937" s="131" t="str">
        <f t="shared" si="859"/>
        <v/>
      </c>
      <c r="D3937" s="132"/>
      <c r="E3937" s="132"/>
      <c r="F3937" s="55"/>
      <c r="G3937" s="132"/>
      <c r="H3937" s="132"/>
      <c r="I3937" s="132"/>
      <c r="J3937" s="132"/>
      <c r="K3937" s="132"/>
      <c r="L3937" s="133"/>
      <c r="M3937" s="134"/>
      <c r="N3937" s="132"/>
      <c r="O3937" s="132"/>
      <c r="P3937" s="134" t="str">
        <f t="shared" si="860"/>
        <v>nepildyti</v>
      </c>
      <c r="Q3937" s="135" t="str">
        <f t="shared" si="86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68"/>
        <v>0</v>
      </c>
      <c r="BH3937" s="54">
        <f t="shared" si="861"/>
        <v>0</v>
      </c>
      <c r="BI3937" s="54">
        <f t="shared" si="856"/>
        <v>0</v>
      </c>
      <c r="BJ3937" s="54">
        <f t="shared" si="869"/>
        <v>0</v>
      </c>
      <c r="BK3937" s="54">
        <f t="shared" si="857"/>
        <v>0</v>
      </c>
      <c r="BL3937" s="54">
        <f t="shared" si="862"/>
        <v>0</v>
      </c>
      <c r="BM3937" s="54">
        <f t="shared" si="863"/>
        <v>0</v>
      </c>
      <c r="BN3937" s="54" t="str">
        <f t="shared" si="864"/>
        <v>ne</v>
      </c>
      <c r="BO3937" s="54" t="str">
        <f t="shared" si="865"/>
        <v>ne</v>
      </c>
      <c r="BP3937" s="54" t="str">
        <f t="shared" si="865"/>
        <v>ne</v>
      </c>
      <c r="BQ3937" s="54" t="str">
        <f t="shared" si="866"/>
        <v>ne</v>
      </c>
      <c r="BR3937" s="54" t="str">
        <f t="shared" si="867"/>
        <v>ne</v>
      </c>
      <c r="BS3937" s="54" t="str">
        <f t="shared" si="858"/>
        <v>ne</v>
      </c>
    </row>
    <row r="3938" spans="2:71" x14ac:dyDescent="0.2">
      <c r="B3938" s="54" t="e">
        <f>VLOOKUP(E3938,'VPS1'!$J$10:$J$29,1,FALSE)</f>
        <v>#N/A</v>
      </c>
      <c r="C3938" s="131" t="str">
        <f t="shared" si="859"/>
        <v/>
      </c>
      <c r="D3938" s="132"/>
      <c r="E3938" s="132"/>
      <c r="F3938" s="55"/>
      <c r="G3938" s="132"/>
      <c r="H3938" s="132"/>
      <c r="I3938" s="132"/>
      <c r="J3938" s="132"/>
      <c r="K3938" s="132"/>
      <c r="L3938" s="133"/>
      <c r="M3938" s="134"/>
      <c r="N3938" s="132"/>
      <c r="O3938" s="132"/>
      <c r="P3938" s="134" t="str">
        <f t="shared" si="860"/>
        <v>nepildyti</v>
      </c>
      <c r="Q3938" s="135" t="str">
        <f t="shared" si="86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68"/>
        <v>0</v>
      </c>
      <c r="BH3938" s="54">
        <f t="shared" si="861"/>
        <v>0</v>
      </c>
      <c r="BI3938" s="54">
        <f t="shared" si="856"/>
        <v>0</v>
      </c>
      <c r="BJ3938" s="54">
        <f t="shared" si="869"/>
        <v>0</v>
      </c>
      <c r="BK3938" s="54">
        <f t="shared" si="857"/>
        <v>0</v>
      </c>
      <c r="BL3938" s="54">
        <f t="shared" si="862"/>
        <v>0</v>
      </c>
      <c r="BM3938" s="54">
        <f t="shared" si="863"/>
        <v>0</v>
      </c>
      <c r="BN3938" s="54" t="str">
        <f t="shared" si="864"/>
        <v>ne</v>
      </c>
      <c r="BO3938" s="54" t="str">
        <f t="shared" si="865"/>
        <v>ne</v>
      </c>
      <c r="BP3938" s="54" t="str">
        <f t="shared" si="865"/>
        <v>ne</v>
      </c>
      <c r="BQ3938" s="54" t="str">
        <f t="shared" si="866"/>
        <v>ne</v>
      </c>
      <c r="BR3938" s="54" t="str">
        <f t="shared" si="867"/>
        <v>ne</v>
      </c>
      <c r="BS3938" s="54" t="str">
        <f t="shared" si="858"/>
        <v>ne</v>
      </c>
    </row>
    <row r="3939" spans="2:71" x14ac:dyDescent="0.2">
      <c r="B3939" s="54" t="e">
        <f>VLOOKUP(E3939,'VPS1'!$J$10:$J$29,1,FALSE)</f>
        <v>#N/A</v>
      </c>
      <c r="C3939" s="131" t="str">
        <f t="shared" si="859"/>
        <v/>
      </c>
      <c r="D3939" s="132"/>
      <c r="E3939" s="132"/>
      <c r="F3939" s="55"/>
      <c r="G3939" s="132"/>
      <c r="H3939" s="132"/>
      <c r="I3939" s="132"/>
      <c r="J3939" s="132"/>
      <c r="K3939" s="132"/>
      <c r="L3939" s="133"/>
      <c r="M3939" s="134"/>
      <c r="N3939" s="132"/>
      <c r="O3939" s="132"/>
      <c r="P3939" s="134" t="str">
        <f t="shared" si="860"/>
        <v>nepildyti</v>
      </c>
      <c r="Q3939" s="135" t="str">
        <f t="shared" si="86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68"/>
        <v>0</v>
      </c>
      <c r="BH3939" s="54">
        <f t="shared" si="861"/>
        <v>0</v>
      </c>
      <c r="BI3939" s="54">
        <f t="shared" si="856"/>
        <v>0</v>
      </c>
      <c r="BJ3939" s="54">
        <f t="shared" si="869"/>
        <v>0</v>
      </c>
      <c r="BK3939" s="54">
        <f t="shared" si="857"/>
        <v>0</v>
      </c>
      <c r="BL3939" s="54">
        <f t="shared" si="862"/>
        <v>0</v>
      </c>
      <c r="BM3939" s="54">
        <f t="shared" si="863"/>
        <v>0</v>
      </c>
      <c r="BN3939" s="54" t="str">
        <f t="shared" si="864"/>
        <v>ne</v>
      </c>
      <c r="BO3939" s="54" t="str">
        <f t="shared" si="865"/>
        <v>ne</v>
      </c>
      <c r="BP3939" s="54" t="str">
        <f t="shared" si="865"/>
        <v>ne</v>
      </c>
      <c r="BQ3939" s="54" t="str">
        <f t="shared" si="866"/>
        <v>ne</v>
      </c>
      <c r="BR3939" s="54" t="str">
        <f t="shared" si="867"/>
        <v>ne</v>
      </c>
      <c r="BS3939" s="54" t="str">
        <f t="shared" si="858"/>
        <v>ne</v>
      </c>
    </row>
    <row r="3940" spans="2:71" x14ac:dyDescent="0.2">
      <c r="B3940" s="54" t="e">
        <f>VLOOKUP(E3940,'VPS1'!$J$10:$J$29,1,FALSE)</f>
        <v>#N/A</v>
      </c>
      <c r="C3940" s="131" t="str">
        <f t="shared" si="859"/>
        <v/>
      </c>
      <c r="D3940" s="132"/>
      <c r="E3940" s="132"/>
      <c r="F3940" s="55"/>
      <c r="G3940" s="132"/>
      <c r="H3940" s="132"/>
      <c r="I3940" s="132"/>
      <c r="J3940" s="132"/>
      <c r="K3940" s="132"/>
      <c r="L3940" s="133"/>
      <c r="M3940" s="134"/>
      <c r="N3940" s="132"/>
      <c r="O3940" s="132"/>
      <c r="P3940" s="134" t="str">
        <f t="shared" si="860"/>
        <v>nepildyti</v>
      </c>
      <c r="Q3940" s="135" t="str">
        <f t="shared" si="86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68"/>
        <v>0</v>
      </c>
      <c r="BH3940" s="54">
        <f t="shared" si="861"/>
        <v>0</v>
      </c>
      <c r="BI3940" s="54">
        <f t="shared" si="856"/>
        <v>0</v>
      </c>
      <c r="BJ3940" s="54">
        <f t="shared" si="869"/>
        <v>0</v>
      </c>
      <c r="BK3940" s="54">
        <f t="shared" si="857"/>
        <v>0</v>
      </c>
      <c r="BL3940" s="54">
        <f t="shared" si="862"/>
        <v>0</v>
      </c>
      <c r="BM3940" s="54">
        <f t="shared" si="863"/>
        <v>0</v>
      </c>
      <c r="BN3940" s="54" t="str">
        <f t="shared" si="864"/>
        <v>ne</v>
      </c>
      <c r="BO3940" s="54" t="str">
        <f t="shared" si="865"/>
        <v>ne</v>
      </c>
      <c r="BP3940" s="54" t="str">
        <f t="shared" si="865"/>
        <v>ne</v>
      </c>
      <c r="BQ3940" s="54" t="str">
        <f t="shared" si="866"/>
        <v>ne</v>
      </c>
      <c r="BR3940" s="54" t="str">
        <f t="shared" si="867"/>
        <v>ne</v>
      </c>
      <c r="BS3940" s="54" t="str">
        <f t="shared" si="858"/>
        <v>ne</v>
      </c>
    </row>
    <row r="3941" spans="2:71" x14ac:dyDescent="0.2">
      <c r="B3941" s="54" t="e">
        <f>VLOOKUP(E3941,'VPS1'!$J$10:$J$29,1,FALSE)</f>
        <v>#N/A</v>
      </c>
      <c r="C3941" s="131" t="str">
        <f t="shared" si="859"/>
        <v/>
      </c>
      <c r="D3941" s="132"/>
      <c r="E3941" s="132"/>
      <c r="F3941" s="55"/>
      <c r="G3941" s="132"/>
      <c r="H3941" s="132"/>
      <c r="I3941" s="132"/>
      <c r="J3941" s="132"/>
      <c r="K3941" s="132"/>
      <c r="L3941" s="133"/>
      <c r="M3941" s="134"/>
      <c r="N3941" s="132"/>
      <c r="O3941" s="132"/>
      <c r="P3941" s="134" t="str">
        <f t="shared" si="860"/>
        <v>nepildyti</v>
      </c>
      <c r="Q3941" s="135" t="str">
        <f t="shared" si="86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68"/>
        <v>0</v>
      </c>
      <c r="BH3941" s="54">
        <f t="shared" si="861"/>
        <v>0</v>
      </c>
      <c r="BI3941" s="54">
        <f t="shared" si="856"/>
        <v>0</v>
      </c>
      <c r="BJ3941" s="54">
        <f t="shared" si="869"/>
        <v>0</v>
      </c>
      <c r="BK3941" s="54">
        <f t="shared" si="857"/>
        <v>0</v>
      </c>
      <c r="BL3941" s="54">
        <f t="shared" si="862"/>
        <v>0</v>
      </c>
      <c r="BM3941" s="54">
        <f t="shared" si="863"/>
        <v>0</v>
      </c>
      <c r="BN3941" s="54" t="str">
        <f t="shared" si="864"/>
        <v>ne</v>
      </c>
      <c r="BO3941" s="54" t="str">
        <f t="shared" si="865"/>
        <v>ne</v>
      </c>
      <c r="BP3941" s="54" t="str">
        <f t="shared" si="865"/>
        <v>ne</v>
      </c>
      <c r="BQ3941" s="54" t="str">
        <f t="shared" si="866"/>
        <v>ne</v>
      </c>
      <c r="BR3941" s="54" t="str">
        <f t="shared" si="867"/>
        <v>ne</v>
      </c>
      <c r="BS3941" s="54" t="str">
        <f t="shared" si="858"/>
        <v>ne</v>
      </c>
    </row>
    <row r="3942" spans="2:71" x14ac:dyDescent="0.2">
      <c r="B3942" s="54" t="e">
        <f>VLOOKUP(E3942,'VPS1'!$J$10:$J$29,1,FALSE)</f>
        <v>#N/A</v>
      </c>
      <c r="C3942" s="131" t="str">
        <f t="shared" si="859"/>
        <v/>
      </c>
      <c r="D3942" s="132"/>
      <c r="E3942" s="132"/>
      <c r="F3942" s="55"/>
      <c r="G3942" s="132"/>
      <c r="H3942" s="132"/>
      <c r="I3942" s="132"/>
      <c r="J3942" s="132"/>
      <c r="K3942" s="132"/>
      <c r="L3942" s="133"/>
      <c r="M3942" s="134"/>
      <c r="N3942" s="132"/>
      <c r="O3942" s="132"/>
      <c r="P3942" s="134" t="str">
        <f t="shared" si="860"/>
        <v>nepildyti</v>
      </c>
      <c r="Q3942" s="135" t="str">
        <f t="shared" si="86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68"/>
        <v>0</v>
      </c>
      <c r="BH3942" s="54">
        <f t="shared" si="861"/>
        <v>0</v>
      </c>
      <c r="BI3942" s="54">
        <f t="shared" si="856"/>
        <v>0</v>
      </c>
      <c r="BJ3942" s="54">
        <f t="shared" si="869"/>
        <v>0</v>
      </c>
      <c r="BK3942" s="54">
        <f t="shared" si="857"/>
        <v>0</v>
      </c>
      <c r="BL3942" s="54">
        <f t="shared" si="862"/>
        <v>0</v>
      </c>
      <c r="BM3942" s="54">
        <f t="shared" si="863"/>
        <v>0</v>
      </c>
      <c r="BN3942" s="54" t="str">
        <f t="shared" si="864"/>
        <v>ne</v>
      </c>
      <c r="BO3942" s="54" t="str">
        <f t="shared" si="865"/>
        <v>ne</v>
      </c>
      <c r="BP3942" s="54" t="str">
        <f t="shared" si="865"/>
        <v>ne</v>
      </c>
      <c r="BQ3942" s="54" t="str">
        <f t="shared" si="866"/>
        <v>ne</v>
      </c>
      <c r="BR3942" s="54" t="str">
        <f t="shared" si="867"/>
        <v>ne</v>
      </c>
      <c r="BS3942" s="54" t="str">
        <f t="shared" si="858"/>
        <v>ne</v>
      </c>
    </row>
    <row r="3943" spans="2:71" x14ac:dyDescent="0.2">
      <c r="B3943" s="54" t="e">
        <f>VLOOKUP(E3943,'VPS1'!$J$10:$J$29,1,FALSE)</f>
        <v>#N/A</v>
      </c>
      <c r="C3943" s="131" t="str">
        <f t="shared" si="859"/>
        <v/>
      </c>
      <c r="D3943" s="132"/>
      <c r="E3943" s="132"/>
      <c r="F3943" s="55"/>
      <c r="G3943" s="132"/>
      <c r="H3943" s="132"/>
      <c r="I3943" s="132"/>
      <c r="J3943" s="132"/>
      <c r="K3943" s="132"/>
      <c r="L3943" s="133"/>
      <c r="M3943" s="134"/>
      <c r="N3943" s="132"/>
      <c r="O3943" s="132"/>
      <c r="P3943" s="134" t="str">
        <f t="shared" si="860"/>
        <v>nepildyti</v>
      </c>
      <c r="Q3943" s="135" t="str">
        <f t="shared" si="86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68"/>
        <v>0</v>
      </c>
      <c r="BH3943" s="54">
        <f t="shared" si="861"/>
        <v>0</v>
      </c>
      <c r="BI3943" s="54">
        <f t="shared" si="856"/>
        <v>0</v>
      </c>
      <c r="BJ3943" s="54">
        <f t="shared" si="869"/>
        <v>0</v>
      </c>
      <c r="BK3943" s="54">
        <f t="shared" si="857"/>
        <v>0</v>
      </c>
      <c r="BL3943" s="54">
        <f t="shared" si="862"/>
        <v>0</v>
      </c>
      <c r="BM3943" s="54">
        <f t="shared" si="863"/>
        <v>0</v>
      </c>
      <c r="BN3943" s="54" t="str">
        <f t="shared" si="864"/>
        <v>ne</v>
      </c>
      <c r="BO3943" s="54" t="str">
        <f t="shared" si="865"/>
        <v>ne</v>
      </c>
      <c r="BP3943" s="54" t="str">
        <f t="shared" si="865"/>
        <v>ne</v>
      </c>
      <c r="BQ3943" s="54" t="str">
        <f t="shared" si="866"/>
        <v>ne</v>
      </c>
      <c r="BR3943" s="54" t="str">
        <f t="shared" si="867"/>
        <v>ne</v>
      </c>
      <c r="BS3943" s="54" t="str">
        <f t="shared" si="858"/>
        <v>ne</v>
      </c>
    </row>
    <row r="3944" spans="2:71" x14ac:dyDescent="0.2">
      <c r="B3944" s="54" t="e">
        <f>VLOOKUP(E3944,'VPS1'!$J$10:$J$29,1,FALSE)</f>
        <v>#N/A</v>
      </c>
      <c r="C3944" s="131" t="str">
        <f t="shared" si="859"/>
        <v/>
      </c>
      <c r="D3944" s="132"/>
      <c r="E3944" s="132"/>
      <c r="F3944" s="55"/>
      <c r="G3944" s="132"/>
      <c r="H3944" s="132"/>
      <c r="I3944" s="132"/>
      <c r="J3944" s="132"/>
      <c r="K3944" s="132"/>
      <c r="L3944" s="133"/>
      <c r="M3944" s="134"/>
      <c r="N3944" s="132"/>
      <c r="O3944" s="132"/>
      <c r="P3944" s="134" t="str">
        <f t="shared" si="860"/>
        <v>nepildyti</v>
      </c>
      <c r="Q3944" s="135" t="str">
        <f t="shared" si="86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68"/>
        <v>0</v>
      </c>
      <c r="BH3944" s="54">
        <f t="shared" si="861"/>
        <v>0</v>
      </c>
      <c r="BI3944" s="54">
        <f t="shared" si="856"/>
        <v>0</v>
      </c>
      <c r="BJ3944" s="54">
        <f t="shared" si="869"/>
        <v>0</v>
      </c>
      <c r="BK3944" s="54">
        <f t="shared" si="857"/>
        <v>0</v>
      </c>
      <c r="BL3944" s="54">
        <f t="shared" si="862"/>
        <v>0</v>
      </c>
      <c r="BM3944" s="54">
        <f t="shared" si="863"/>
        <v>0</v>
      </c>
      <c r="BN3944" s="54" t="str">
        <f t="shared" si="864"/>
        <v>ne</v>
      </c>
      <c r="BO3944" s="54" t="str">
        <f t="shared" si="865"/>
        <v>ne</v>
      </c>
      <c r="BP3944" s="54" t="str">
        <f t="shared" si="865"/>
        <v>ne</v>
      </c>
      <c r="BQ3944" s="54" t="str">
        <f t="shared" si="866"/>
        <v>ne</v>
      </c>
      <c r="BR3944" s="54" t="str">
        <f t="shared" si="867"/>
        <v>ne</v>
      </c>
      <c r="BS3944" s="54" t="str">
        <f t="shared" si="858"/>
        <v>ne</v>
      </c>
    </row>
    <row r="3945" spans="2:71" x14ac:dyDescent="0.2">
      <c r="B3945" s="54" t="e">
        <f>VLOOKUP(E3945,'VPS1'!$J$10:$J$29,1,FALSE)</f>
        <v>#N/A</v>
      </c>
      <c r="C3945" s="131" t="str">
        <f t="shared" si="859"/>
        <v/>
      </c>
      <c r="D3945" s="132"/>
      <c r="E3945" s="132"/>
      <c r="F3945" s="55"/>
      <c r="G3945" s="132"/>
      <c r="H3945" s="132"/>
      <c r="I3945" s="132"/>
      <c r="J3945" s="132"/>
      <c r="K3945" s="132"/>
      <c r="L3945" s="133"/>
      <c r="M3945" s="134"/>
      <c r="N3945" s="132"/>
      <c r="O3945" s="132"/>
      <c r="P3945" s="134" t="str">
        <f t="shared" si="860"/>
        <v>nepildyti</v>
      </c>
      <c r="Q3945" s="135" t="str">
        <f t="shared" si="86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68"/>
        <v>0</v>
      </c>
      <c r="BH3945" s="54">
        <f t="shared" si="861"/>
        <v>0</v>
      </c>
      <c r="BI3945" s="54">
        <f t="shared" si="856"/>
        <v>0</v>
      </c>
      <c r="BJ3945" s="54">
        <f t="shared" si="869"/>
        <v>0</v>
      </c>
      <c r="BK3945" s="54">
        <f t="shared" si="857"/>
        <v>0</v>
      </c>
      <c r="BL3945" s="54">
        <f t="shared" si="862"/>
        <v>0</v>
      </c>
      <c r="BM3945" s="54">
        <f t="shared" si="863"/>
        <v>0</v>
      </c>
      <c r="BN3945" s="54" t="str">
        <f t="shared" si="864"/>
        <v>ne</v>
      </c>
      <c r="BO3945" s="54" t="str">
        <f t="shared" si="865"/>
        <v>ne</v>
      </c>
      <c r="BP3945" s="54" t="str">
        <f t="shared" si="865"/>
        <v>ne</v>
      </c>
      <c r="BQ3945" s="54" t="str">
        <f t="shared" si="866"/>
        <v>ne</v>
      </c>
      <c r="BR3945" s="54" t="str">
        <f t="shared" si="867"/>
        <v>ne</v>
      </c>
      <c r="BS3945" s="54" t="str">
        <f t="shared" si="858"/>
        <v>ne</v>
      </c>
    </row>
    <row r="3946" spans="2:71" x14ac:dyDescent="0.2">
      <c r="B3946" s="54" t="e">
        <f>VLOOKUP(E3946,'VPS1'!$J$10:$J$29,1,FALSE)</f>
        <v>#N/A</v>
      </c>
      <c r="C3946" s="131" t="str">
        <f t="shared" si="859"/>
        <v/>
      </c>
      <c r="D3946" s="132"/>
      <c r="E3946" s="132"/>
      <c r="F3946" s="55"/>
      <c r="G3946" s="132"/>
      <c r="H3946" s="132"/>
      <c r="I3946" s="132"/>
      <c r="J3946" s="132"/>
      <c r="K3946" s="132"/>
      <c r="L3946" s="133"/>
      <c r="M3946" s="134"/>
      <c r="N3946" s="132"/>
      <c r="O3946" s="132"/>
      <c r="P3946" s="134" t="str">
        <f t="shared" si="860"/>
        <v>nepildyti</v>
      </c>
      <c r="Q3946" s="135" t="str">
        <f t="shared" si="86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68"/>
        <v>0</v>
      </c>
      <c r="BH3946" s="54">
        <f t="shared" si="861"/>
        <v>0</v>
      </c>
      <c r="BI3946" s="54">
        <f t="shared" si="856"/>
        <v>0</v>
      </c>
      <c r="BJ3946" s="54">
        <f t="shared" si="869"/>
        <v>0</v>
      </c>
      <c r="BK3946" s="54">
        <f t="shared" si="857"/>
        <v>0</v>
      </c>
      <c r="BL3946" s="54">
        <f t="shared" si="862"/>
        <v>0</v>
      </c>
      <c r="BM3946" s="54">
        <f t="shared" si="863"/>
        <v>0</v>
      </c>
      <c r="BN3946" s="54" t="str">
        <f t="shared" si="864"/>
        <v>ne</v>
      </c>
      <c r="BO3946" s="54" t="str">
        <f t="shared" si="865"/>
        <v>ne</v>
      </c>
      <c r="BP3946" s="54" t="str">
        <f t="shared" si="865"/>
        <v>ne</v>
      </c>
      <c r="BQ3946" s="54" t="str">
        <f t="shared" si="866"/>
        <v>ne</v>
      </c>
      <c r="BR3946" s="54" t="str">
        <f t="shared" si="867"/>
        <v>ne</v>
      </c>
      <c r="BS3946" s="54" t="str">
        <f t="shared" si="858"/>
        <v>ne</v>
      </c>
    </row>
    <row r="3947" spans="2:71" x14ac:dyDescent="0.2">
      <c r="B3947" s="54" t="e">
        <f>VLOOKUP(E3947,'VPS1'!$J$10:$J$29,1,FALSE)</f>
        <v>#N/A</v>
      </c>
      <c r="C3947" s="131" t="str">
        <f t="shared" si="859"/>
        <v/>
      </c>
      <c r="D3947" s="132"/>
      <c r="E3947" s="132"/>
      <c r="F3947" s="55"/>
      <c r="G3947" s="132"/>
      <c r="H3947" s="132"/>
      <c r="I3947" s="132"/>
      <c r="J3947" s="132"/>
      <c r="K3947" s="132"/>
      <c r="L3947" s="133"/>
      <c r="M3947" s="134"/>
      <c r="N3947" s="132"/>
      <c r="O3947" s="132"/>
      <c r="P3947" s="134" t="str">
        <f t="shared" si="860"/>
        <v>nepildyti</v>
      </c>
      <c r="Q3947" s="135" t="str">
        <f t="shared" si="86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68"/>
        <v>0</v>
      </c>
      <c r="BH3947" s="54">
        <f t="shared" si="861"/>
        <v>0</v>
      </c>
      <c r="BI3947" s="54">
        <f t="shared" si="856"/>
        <v>0</v>
      </c>
      <c r="BJ3947" s="54">
        <f t="shared" si="869"/>
        <v>0</v>
      </c>
      <c r="BK3947" s="54">
        <f t="shared" si="857"/>
        <v>0</v>
      </c>
      <c r="BL3947" s="54">
        <f t="shared" si="862"/>
        <v>0</v>
      </c>
      <c r="BM3947" s="54">
        <f t="shared" si="863"/>
        <v>0</v>
      </c>
      <c r="BN3947" s="54" t="str">
        <f t="shared" si="864"/>
        <v>ne</v>
      </c>
      <c r="BO3947" s="54" t="str">
        <f t="shared" si="865"/>
        <v>ne</v>
      </c>
      <c r="BP3947" s="54" t="str">
        <f t="shared" si="865"/>
        <v>ne</v>
      </c>
      <c r="BQ3947" s="54" t="str">
        <f t="shared" si="866"/>
        <v>ne</v>
      </c>
      <c r="BR3947" s="54" t="str">
        <f t="shared" si="867"/>
        <v>ne</v>
      </c>
      <c r="BS3947" s="54" t="str">
        <f t="shared" si="858"/>
        <v>ne</v>
      </c>
    </row>
    <row r="3948" spans="2:71" x14ac:dyDescent="0.2">
      <c r="B3948" s="54" t="e">
        <f>VLOOKUP(E3948,'VPS1'!$J$10:$J$29,1,FALSE)</f>
        <v>#N/A</v>
      </c>
      <c r="C3948" s="131" t="str">
        <f t="shared" si="859"/>
        <v/>
      </c>
      <c r="D3948" s="132"/>
      <c r="E3948" s="132"/>
      <c r="F3948" s="55"/>
      <c r="G3948" s="132"/>
      <c r="H3948" s="132"/>
      <c r="I3948" s="132"/>
      <c r="J3948" s="132"/>
      <c r="K3948" s="132"/>
      <c r="L3948" s="133"/>
      <c r="M3948" s="134"/>
      <c r="N3948" s="132"/>
      <c r="O3948" s="132"/>
      <c r="P3948" s="134" t="str">
        <f t="shared" si="860"/>
        <v>nepildyti</v>
      </c>
      <c r="Q3948" s="135" t="str">
        <f t="shared" si="86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68"/>
        <v>0</v>
      </c>
      <c r="BH3948" s="54">
        <f t="shared" si="861"/>
        <v>0</v>
      </c>
      <c r="BI3948" s="54">
        <f t="shared" si="856"/>
        <v>0</v>
      </c>
      <c r="BJ3948" s="54">
        <f t="shared" si="869"/>
        <v>0</v>
      </c>
      <c r="BK3948" s="54">
        <f t="shared" si="857"/>
        <v>0</v>
      </c>
      <c r="BL3948" s="54">
        <f t="shared" si="862"/>
        <v>0</v>
      </c>
      <c r="BM3948" s="54">
        <f t="shared" si="863"/>
        <v>0</v>
      </c>
      <c r="BN3948" s="54" t="str">
        <f t="shared" si="864"/>
        <v>ne</v>
      </c>
      <c r="BO3948" s="54" t="str">
        <f t="shared" si="865"/>
        <v>ne</v>
      </c>
      <c r="BP3948" s="54" t="str">
        <f t="shared" si="865"/>
        <v>ne</v>
      </c>
      <c r="BQ3948" s="54" t="str">
        <f t="shared" si="866"/>
        <v>ne</v>
      </c>
      <c r="BR3948" s="54" t="str">
        <f t="shared" si="867"/>
        <v>ne</v>
      </c>
      <c r="BS3948" s="54" t="str">
        <f t="shared" si="858"/>
        <v>ne</v>
      </c>
    </row>
    <row r="3949" spans="2:71" x14ac:dyDescent="0.2">
      <c r="B3949" s="54" t="e">
        <f>VLOOKUP(E3949,'VPS1'!$J$10:$J$29,1,FALSE)</f>
        <v>#N/A</v>
      </c>
      <c r="C3949" s="131" t="str">
        <f t="shared" si="859"/>
        <v/>
      </c>
      <c r="D3949" s="132"/>
      <c r="E3949" s="132"/>
      <c r="F3949" s="55"/>
      <c r="G3949" s="132"/>
      <c r="H3949" s="132"/>
      <c r="I3949" s="132"/>
      <c r="J3949" s="132"/>
      <c r="K3949" s="132"/>
      <c r="L3949" s="133"/>
      <c r="M3949" s="134"/>
      <c r="N3949" s="132"/>
      <c r="O3949" s="132"/>
      <c r="P3949" s="134" t="str">
        <f t="shared" si="860"/>
        <v>nepildyti</v>
      </c>
      <c r="Q3949" s="135" t="str">
        <f t="shared" si="86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68"/>
        <v>0</v>
      </c>
      <c r="BH3949" s="54">
        <f t="shared" si="861"/>
        <v>0</v>
      </c>
      <c r="BI3949" s="54">
        <f t="shared" si="856"/>
        <v>0</v>
      </c>
      <c r="BJ3949" s="54">
        <f t="shared" si="869"/>
        <v>0</v>
      </c>
      <c r="BK3949" s="54">
        <f t="shared" si="857"/>
        <v>0</v>
      </c>
      <c r="BL3949" s="54">
        <f t="shared" si="862"/>
        <v>0</v>
      </c>
      <c r="BM3949" s="54">
        <f t="shared" si="863"/>
        <v>0</v>
      </c>
      <c r="BN3949" s="54" t="str">
        <f t="shared" si="864"/>
        <v>ne</v>
      </c>
      <c r="BO3949" s="54" t="str">
        <f t="shared" si="865"/>
        <v>ne</v>
      </c>
      <c r="BP3949" s="54" t="str">
        <f t="shared" si="865"/>
        <v>ne</v>
      </c>
      <c r="BQ3949" s="54" t="str">
        <f t="shared" si="866"/>
        <v>ne</v>
      </c>
      <c r="BR3949" s="54" t="str">
        <f t="shared" si="867"/>
        <v>ne</v>
      </c>
      <c r="BS3949" s="54" t="str">
        <f t="shared" si="858"/>
        <v>ne</v>
      </c>
    </row>
    <row r="3950" spans="2:71" x14ac:dyDescent="0.2">
      <c r="B3950" s="54" t="e">
        <f>VLOOKUP(E3950,'VPS1'!$J$10:$J$29,1,FALSE)</f>
        <v>#N/A</v>
      </c>
      <c r="C3950" s="131" t="str">
        <f t="shared" si="859"/>
        <v/>
      </c>
      <c r="D3950" s="132"/>
      <c r="E3950" s="132"/>
      <c r="F3950" s="55"/>
      <c r="G3950" s="132"/>
      <c r="H3950" s="132"/>
      <c r="I3950" s="132"/>
      <c r="J3950" s="132"/>
      <c r="K3950" s="132"/>
      <c r="L3950" s="133"/>
      <c r="M3950" s="134"/>
      <c r="N3950" s="132"/>
      <c r="O3950" s="132"/>
      <c r="P3950" s="134" t="str">
        <f t="shared" si="860"/>
        <v>nepildyti</v>
      </c>
      <c r="Q3950" s="135" t="str">
        <f t="shared" si="86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68"/>
        <v>0</v>
      </c>
      <c r="BH3950" s="54">
        <f t="shared" si="861"/>
        <v>0</v>
      </c>
      <c r="BI3950" s="54">
        <f t="shared" si="856"/>
        <v>0</v>
      </c>
      <c r="BJ3950" s="54">
        <f t="shared" si="869"/>
        <v>0</v>
      </c>
      <c r="BK3950" s="54">
        <f t="shared" si="857"/>
        <v>0</v>
      </c>
      <c r="BL3950" s="54">
        <f t="shared" si="862"/>
        <v>0</v>
      </c>
      <c r="BM3950" s="54">
        <f t="shared" si="863"/>
        <v>0</v>
      </c>
      <c r="BN3950" s="54" t="str">
        <f t="shared" si="864"/>
        <v>ne</v>
      </c>
      <c r="BO3950" s="54" t="str">
        <f t="shared" si="865"/>
        <v>ne</v>
      </c>
      <c r="BP3950" s="54" t="str">
        <f t="shared" si="865"/>
        <v>ne</v>
      </c>
      <c r="BQ3950" s="54" t="str">
        <f t="shared" si="866"/>
        <v>ne</v>
      </c>
      <c r="BR3950" s="54" t="str">
        <f t="shared" si="867"/>
        <v>ne</v>
      </c>
      <c r="BS3950" s="54" t="str">
        <f t="shared" si="858"/>
        <v>ne</v>
      </c>
    </row>
    <row r="3951" spans="2:71" x14ac:dyDescent="0.2">
      <c r="B3951" s="54" t="e">
        <f>VLOOKUP(E3951,'VPS1'!$J$10:$J$29,1,FALSE)</f>
        <v>#N/A</v>
      </c>
      <c r="C3951" s="131" t="str">
        <f t="shared" si="859"/>
        <v/>
      </c>
      <c r="D3951" s="132"/>
      <c r="E3951" s="132"/>
      <c r="F3951" s="55"/>
      <c r="G3951" s="132"/>
      <c r="H3951" s="132"/>
      <c r="I3951" s="132"/>
      <c r="J3951" s="132"/>
      <c r="K3951" s="132"/>
      <c r="L3951" s="133"/>
      <c r="M3951" s="134"/>
      <c r="N3951" s="132"/>
      <c r="O3951" s="132"/>
      <c r="P3951" s="134" t="str">
        <f t="shared" si="860"/>
        <v>nepildyti</v>
      </c>
      <c r="Q3951" s="135" t="str">
        <f t="shared" si="86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68"/>
        <v>0</v>
      </c>
      <c r="BH3951" s="54">
        <f t="shared" si="861"/>
        <v>0</v>
      </c>
      <c r="BI3951" s="54">
        <f t="shared" si="856"/>
        <v>0</v>
      </c>
      <c r="BJ3951" s="54">
        <f t="shared" si="869"/>
        <v>0</v>
      </c>
      <c r="BK3951" s="54">
        <f t="shared" si="857"/>
        <v>0</v>
      </c>
      <c r="BL3951" s="54">
        <f t="shared" si="862"/>
        <v>0</v>
      </c>
      <c r="BM3951" s="54">
        <f t="shared" si="863"/>
        <v>0</v>
      </c>
      <c r="BN3951" s="54" t="str">
        <f t="shared" si="864"/>
        <v>ne</v>
      </c>
      <c r="BO3951" s="54" t="str">
        <f t="shared" si="865"/>
        <v>ne</v>
      </c>
      <c r="BP3951" s="54" t="str">
        <f t="shared" si="865"/>
        <v>ne</v>
      </c>
      <c r="BQ3951" s="54" t="str">
        <f t="shared" si="866"/>
        <v>ne</v>
      </c>
      <c r="BR3951" s="54" t="str">
        <f t="shared" si="867"/>
        <v>ne</v>
      </c>
      <c r="BS3951" s="54" t="str">
        <f t="shared" si="858"/>
        <v>ne</v>
      </c>
    </row>
    <row r="3952" spans="2:71" x14ac:dyDescent="0.2">
      <c r="B3952" s="54" t="e">
        <f>VLOOKUP(E3952,'VPS1'!$J$10:$J$29,1,FALSE)</f>
        <v>#N/A</v>
      </c>
      <c r="C3952" s="131" t="str">
        <f t="shared" si="859"/>
        <v/>
      </c>
      <c r="D3952" s="132"/>
      <c r="E3952" s="132"/>
      <c r="F3952" s="55"/>
      <c r="G3952" s="132"/>
      <c r="H3952" s="132"/>
      <c r="I3952" s="132"/>
      <c r="J3952" s="132"/>
      <c r="K3952" s="132"/>
      <c r="L3952" s="133"/>
      <c r="M3952" s="134"/>
      <c r="N3952" s="132"/>
      <c r="O3952" s="132"/>
      <c r="P3952" s="134" t="str">
        <f t="shared" si="860"/>
        <v>nepildyti</v>
      </c>
      <c r="Q3952" s="135" t="str">
        <f t="shared" si="86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68"/>
        <v>0</v>
      </c>
      <c r="BH3952" s="54">
        <f t="shared" si="861"/>
        <v>0</v>
      </c>
      <c r="BI3952" s="54">
        <f t="shared" si="856"/>
        <v>0</v>
      </c>
      <c r="BJ3952" s="54">
        <f t="shared" si="869"/>
        <v>0</v>
      </c>
      <c r="BK3952" s="54">
        <f t="shared" si="857"/>
        <v>0</v>
      </c>
      <c r="BL3952" s="54">
        <f t="shared" si="862"/>
        <v>0</v>
      </c>
      <c r="BM3952" s="54">
        <f t="shared" si="863"/>
        <v>0</v>
      </c>
      <c r="BN3952" s="54" t="str">
        <f t="shared" si="864"/>
        <v>ne</v>
      </c>
      <c r="BO3952" s="54" t="str">
        <f t="shared" si="865"/>
        <v>ne</v>
      </c>
      <c r="BP3952" s="54" t="str">
        <f t="shared" si="865"/>
        <v>ne</v>
      </c>
      <c r="BQ3952" s="54" t="str">
        <f t="shared" si="866"/>
        <v>ne</v>
      </c>
      <c r="BR3952" s="54" t="str">
        <f t="shared" si="867"/>
        <v>ne</v>
      </c>
      <c r="BS3952" s="54" t="str">
        <f t="shared" si="858"/>
        <v>ne</v>
      </c>
    </row>
    <row r="3953" spans="2:71" x14ac:dyDescent="0.2">
      <c r="B3953" s="54" t="e">
        <f>VLOOKUP(E3953,'VPS1'!$J$10:$J$29,1,FALSE)</f>
        <v>#N/A</v>
      </c>
      <c r="C3953" s="131" t="str">
        <f t="shared" si="859"/>
        <v/>
      </c>
      <c r="D3953" s="132"/>
      <c r="E3953" s="132"/>
      <c r="F3953" s="55"/>
      <c r="G3953" s="132"/>
      <c r="H3953" s="132"/>
      <c r="I3953" s="132"/>
      <c r="J3953" s="132"/>
      <c r="K3953" s="132"/>
      <c r="L3953" s="133"/>
      <c r="M3953" s="134"/>
      <c r="N3953" s="132"/>
      <c r="O3953" s="132"/>
      <c r="P3953" s="134" t="str">
        <f t="shared" si="860"/>
        <v>nepildyti</v>
      </c>
      <c r="Q3953" s="135" t="str">
        <f t="shared" si="86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68"/>
        <v>0</v>
      </c>
      <c r="BH3953" s="54">
        <f t="shared" si="861"/>
        <v>0</v>
      </c>
      <c r="BI3953" s="54">
        <f t="shared" si="856"/>
        <v>0</v>
      </c>
      <c r="BJ3953" s="54">
        <f t="shared" si="869"/>
        <v>0</v>
      </c>
      <c r="BK3953" s="54">
        <f t="shared" si="857"/>
        <v>0</v>
      </c>
      <c r="BL3953" s="54">
        <f t="shared" si="862"/>
        <v>0</v>
      </c>
      <c r="BM3953" s="54">
        <f t="shared" si="863"/>
        <v>0</v>
      </c>
      <c r="BN3953" s="54" t="str">
        <f t="shared" si="864"/>
        <v>ne</v>
      </c>
      <c r="BO3953" s="54" t="str">
        <f t="shared" si="865"/>
        <v>ne</v>
      </c>
      <c r="BP3953" s="54" t="str">
        <f t="shared" si="865"/>
        <v>ne</v>
      </c>
      <c r="BQ3953" s="54" t="str">
        <f t="shared" si="866"/>
        <v>ne</v>
      </c>
      <c r="BR3953" s="54" t="str">
        <f t="shared" si="867"/>
        <v>ne</v>
      </c>
      <c r="BS3953" s="54" t="str">
        <f t="shared" si="858"/>
        <v>ne</v>
      </c>
    </row>
    <row r="3954" spans="2:71" x14ac:dyDescent="0.2">
      <c r="B3954" s="54" t="e">
        <f>VLOOKUP(E3954,'VPS1'!$J$10:$J$29,1,FALSE)</f>
        <v>#N/A</v>
      </c>
      <c r="C3954" s="131" t="str">
        <f t="shared" si="859"/>
        <v/>
      </c>
      <c r="D3954" s="132"/>
      <c r="E3954" s="132"/>
      <c r="F3954" s="55"/>
      <c r="G3954" s="132"/>
      <c r="H3954" s="132"/>
      <c r="I3954" s="132"/>
      <c r="J3954" s="132"/>
      <c r="K3954" s="132"/>
      <c r="L3954" s="133"/>
      <c r="M3954" s="134"/>
      <c r="N3954" s="132"/>
      <c r="O3954" s="132"/>
      <c r="P3954" s="134" t="str">
        <f t="shared" si="860"/>
        <v>nepildyti</v>
      </c>
      <c r="Q3954" s="135" t="str">
        <f t="shared" si="86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68"/>
        <v>0</v>
      </c>
      <c r="BH3954" s="54">
        <f t="shared" si="861"/>
        <v>0</v>
      </c>
      <c r="BI3954" s="54">
        <f t="shared" si="856"/>
        <v>0</v>
      </c>
      <c r="BJ3954" s="54">
        <f t="shared" si="869"/>
        <v>0</v>
      </c>
      <c r="BK3954" s="54">
        <f t="shared" si="857"/>
        <v>0</v>
      </c>
      <c r="BL3954" s="54">
        <f t="shared" si="862"/>
        <v>0</v>
      </c>
      <c r="BM3954" s="54">
        <f t="shared" si="863"/>
        <v>0</v>
      </c>
      <c r="BN3954" s="54" t="str">
        <f t="shared" si="864"/>
        <v>ne</v>
      </c>
      <c r="BO3954" s="54" t="str">
        <f t="shared" si="865"/>
        <v>ne</v>
      </c>
      <c r="BP3954" s="54" t="str">
        <f t="shared" si="865"/>
        <v>ne</v>
      </c>
      <c r="BQ3954" s="54" t="str">
        <f t="shared" si="866"/>
        <v>ne</v>
      </c>
      <c r="BR3954" s="54" t="str">
        <f t="shared" si="867"/>
        <v>ne</v>
      </c>
      <c r="BS3954" s="54" t="str">
        <f t="shared" si="858"/>
        <v>ne</v>
      </c>
    </row>
    <row r="3955" spans="2:71" x14ac:dyDescent="0.2">
      <c r="B3955" s="54" t="e">
        <f>VLOOKUP(E3955,'VPS1'!$J$10:$J$29,1,FALSE)</f>
        <v>#N/A</v>
      </c>
      <c r="C3955" s="131" t="str">
        <f t="shared" si="859"/>
        <v/>
      </c>
      <c r="D3955" s="132"/>
      <c r="E3955" s="132"/>
      <c r="F3955" s="55"/>
      <c r="G3955" s="132"/>
      <c r="H3955" s="132"/>
      <c r="I3955" s="132"/>
      <c r="J3955" s="132"/>
      <c r="K3955" s="132"/>
      <c r="L3955" s="133"/>
      <c r="M3955" s="134"/>
      <c r="N3955" s="132"/>
      <c r="O3955" s="132"/>
      <c r="P3955" s="134" t="str">
        <f t="shared" si="860"/>
        <v>nepildyti</v>
      </c>
      <c r="Q3955" s="135" t="str">
        <f t="shared" si="86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68"/>
        <v>0</v>
      </c>
      <c r="BH3955" s="54">
        <f t="shared" si="861"/>
        <v>0</v>
      </c>
      <c r="BI3955" s="54">
        <f t="shared" si="856"/>
        <v>0</v>
      </c>
      <c r="BJ3955" s="54">
        <f t="shared" si="869"/>
        <v>0</v>
      </c>
      <c r="BK3955" s="54">
        <f t="shared" si="857"/>
        <v>0</v>
      </c>
      <c r="BL3955" s="54">
        <f t="shared" si="862"/>
        <v>0</v>
      </c>
      <c r="BM3955" s="54">
        <f t="shared" si="863"/>
        <v>0</v>
      </c>
      <c r="BN3955" s="54" t="str">
        <f t="shared" si="864"/>
        <v>ne</v>
      </c>
      <c r="BO3955" s="54" t="str">
        <f t="shared" si="865"/>
        <v>ne</v>
      </c>
      <c r="BP3955" s="54" t="str">
        <f t="shared" si="865"/>
        <v>ne</v>
      </c>
      <c r="BQ3955" s="54" t="str">
        <f t="shared" si="866"/>
        <v>ne</v>
      </c>
      <c r="BR3955" s="54" t="str">
        <f t="shared" si="867"/>
        <v>ne</v>
      </c>
      <c r="BS3955" s="54" t="str">
        <f t="shared" si="858"/>
        <v>ne</v>
      </c>
    </row>
    <row r="3956" spans="2:71" x14ac:dyDescent="0.2">
      <c r="B3956" s="54" t="e">
        <f>VLOOKUP(E3956,'VPS1'!$J$10:$J$29,1,FALSE)</f>
        <v>#N/A</v>
      </c>
      <c r="C3956" s="131" t="str">
        <f t="shared" si="859"/>
        <v/>
      </c>
      <c r="D3956" s="132"/>
      <c r="E3956" s="132"/>
      <c r="F3956" s="55"/>
      <c r="G3956" s="132"/>
      <c r="H3956" s="132"/>
      <c r="I3956" s="132"/>
      <c r="J3956" s="132"/>
      <c r="K3956" s="132"/>
      <c r="L3956" s="133"/>
      <c r="M3956" s="134"/>
      <c r="N3956" s="132"/>
      <c r="O3956" s="132"/>
      <c r="P3956" s="134" t="str">
        <f t="shared" si="860"/>
        <v>nepildyti</v>
      </c>
      <c r="Q3956" s="135" t="str">
        <f t="shared" si="86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68"/>
        <v>0</v>
      </c>
      <c r="BH3956" s="54">
        <f t="shared" si="861"/>
        <v>0</v>
      </c>
      <c r="BI3956" s="54">
        <f t="shared" si="856"/>
        <v>0</v>
      </c>
      <c r="BJ3956" s="54">
        <f t="shared" si="869"/>
        <v>0</v>
      </c>
      <c r="BK3956" s="54">
        <f t="shared" si="857"/>
        <v>0</v>
      </c>
      <c r="BL3956" s="54">
        <f t="shared" si="862"/>
        <v>0</v>
      </c>
      <c r="BM3956" s="54">
        <f t="shared" si="863"/>
        <v>0</v>
      </c>
      <c r="BN3956" s="54" t="str">
        <f t="shared" si="864"/>
        <v>ne</v>
      </c>
      <c r="BO3956" s="54" t="str">
        <f t="shared" si="865"/>
        <v>ne</v>
      </c>
      <c r="BP3956" s="54" t="str">
        <f t="shared" si="865"/>
        <v>ne</v>
      </c>
      <c r="BQ3956" s="54" t="str">
        <f t="shared" si="866"/>
        <v>ne</v>
      </c>
      <c r="BR3956" s="54" t="str">
        <f t="shared" si="867"/>
        <v>ne</v>
      </c>
      <c r="BS3956" s="54" t="str">
        <f t="shared" si="858"/>
        <v>ne</v>
      </c>
    </row>
    <row r="3957" spans="2:71" x14ac:dyDescent="0.2">
      <c r="B3957" s="54" t="e">
        <f>VLOOKUP(E3957,'VPS1'!$J$10:$J$29,1,FALSE)</f>
        <v>#N/A</v>
      </c>
      <c r="C3957" s="131" t="str">
        <f t="shared" si="859"/>
        <v/>
      </c>
      <c r="D3957" s="132"/>
      <c r="E3957" s="132"/>
      <c r="F3957" s="55"/>
      <c r="G3957" s="132"/>
      <c r="H3957" s="132"/>
      <c r="I3957" s="132"/>
      <c r="J3957" s="132"/>
      <c r="K3957" s="132"/>
      <c r="L3957" s="133"/>
      <c r="M3957" s="134"/>
      <c r="N3957" s="132"/>
      <c r="O3957" s="132"/>
      <c r="P3957" s="134" t="str">
        <f t="shared" si="860"/>
        <v>nepildyti</v>
      </c>
      <c r="Q3957" s="135" t="str">
        <f t="shared" si="86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68"/>
        <v>0</v>
      </c>
      <c r="BH3957" s="54">
        <f t="shared" si="861"/>
        <v>0</v>
      </c>
      <c r="BI3957" s="54">
        <f t="shared" si="856"/>
        <v>0</v>
      </c>
      <c r="BJ3957" s="54">
        <f t="shared" si="869"/>
        <v>0</v>
      </c>
      <c r="BK3957" s="54">
        <f t="shared" si="857"/>
        <v>0</v>
      </c>
      <c r="BL3957" s="54">
        <f t="shared" si="862"/>
        <v>0</v>
      </c>
      <c r="BM3957" s="54">
        <f t="shared" si="863"/>
        <v>0</v>
      </c>
      <c r="BN3957" s="54" t="str">
        <f t="shared" si="864"/>
        <v>ne</v>
      </c>
      <c r="BO3957" s="54" t="str">
        <f t="shared" si="865"/>
        <v>ne</v>
      </c>
      <c r="BP3957" s="54" t="str">
        <f t="shared" si="865"/>
        <v>ne</v>
      </c>
      <c r="BQ3957" s="54" t="str">
        <f t="shared" si="866"/>
        <v>ne</v>
      </c>
      <c r="BR3957" s="54" t="str">
        <f t="shared" si="867"/>
        <v>ne</v>
      </c>
      <c r="BS3957" s="54" t="str">
        <f t="shared" si="858"/>
        <v>ne</v>
      </c>
    </row>
    <row r="3958" spans="2:71" x14ac:dyDescent="0.2">
      <c r="B3958" s="54" t="e">
        <f>VLOOKUP(E3958,'VPS1'!$J$10:$J$29,1,FALSE)</f>
        <v>#N/A</v>
      </c>
      <c r="C3958" s="131" t="str">
        <f t="shared" si="859"/>
        <v/>
      </c>
      <c r="D3958" s="132"/>
      <c r="E3958" s="132"/>
      <c r="F3958" s="55"/>
      <c r="G3958" s="132"/>
      <c r="H3958" s="132"/>
      <c r="I3958" s="132"/>
      <c r="J3958" s="132"/>
      <c r="K3958" s="132"/>
      <c r="L3958" s="133"/>
      <c r="M3958" s="134"/>
      <c r="N3958" s="132"/>
      <c r="O3958" s="132"/>
      <c r="P3958" s="134" t="str">
        <f t="shared" si="860"/>
        <v>nepildyti</v>
      </c>
      <c r="Q3958" s="135" t="str">
        <f t="shared" si="86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68"/>
        <v>0</v>
      </c>
      <c r="BH3958" s="54">
        <f t="shared" si="861"/>
        <v>0</v>
      </c>
      <c r="BI3958" s="54">
        <f t="shared" si="856"/>
        <v>0</v>
      </c>
      <c r="BJ3958" s="54">
        <f t="shared" si="869"/>
        <v>0</v>
      </c>
      <c r="BK3958" s="54">
        <f t="shared" si="857"/>
        <v>0</v>
      </c>
      <c r="BL3958" s="54">
        <f t="shared" si="862"/>
        <v>0</v>
      </c>
      <c r="BM3958" s="54">
        <f t="shared" si="863"/>
        <v>0</v>
      </c>
      <c r="BN3958" s="54" t="str">
        <f t="shared" si="864"/>
        <v>ne</v>
      </c>
      <c r="BO3958" s="54" t="str">
        <f t="shared" si="865"/>
        <v>ne</v>
      </c>
      <c r="BP3958" s="54" t="str">
        <f t="shared" si="865"/>
        <v>ne</v>
      </c>
      <c r="BQ3958" s="54" t="str">
        <f t="shared" si="866"/>
        <v>ne</v>
      </c>
      <c r="BR3958" s="54" t="str">
        <f t="shared" si="867"/>
        <v>ne</v>
      </c>
      <c r="BS3958" s="54" t="str">
        <f t="shared" si="858"/>
        <v>ne</v>
      </c>
    </row>
    <row r="3959" spans="2:71" x14ac:dyDescent="0.2">
      <c r="B3959" s="54" t="e">
        <f>VLOOKUP(E3959,'VPS1'!$J$10:$J$29,1,FALSE)</f>
        <v>#N/A</v>
      </c>
      <c r="C3959" s="131" t="str">
        <f t="shared" si="859"/>
        <v/>
      </c>
      <c r="D3959" s="132"/>
      <c r="E3959" s="132"/>
      <c r="F3959" s="55"/>
      <c r="G3959" s="132"/>
      <c r="H3959" s="132"/>
      <c r="I3959" s="132"/>
      <c r="J3959" s="132"/>
      <c r="K3959" s="132"/>
      <c r="L3959" s="133"/>
      <c r="M3959" s="134"/>
      <c r="N3959" s="132"/>
      <c r="O3959" s="132"/>
      <c r="P3959" s="134" t="str">
        <f t="shared" si="860"/>
        <v>nepildyti</v>
      </c>
      <c r="Q3959" s="135" t="str">
        <f t="shared" si="86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68"/>
        <v>0</v>
      </c>
      <c r="BH3959" s="54">
        <f t="shared" si="861"/>
        <v>0</v>
      </c>
      <c r="BI3959" s="54">
        <f t="shared" si="856"/>
        <v>0</v>
      </c>
      <c r="BJ3959" s="54">
        <f t="shared" si="869"/>
        <v>0</v>
      </c>
      <c r="BK3959" s="54">
        <f t="shared" si="857"/>
        <v>0</v>
      </c>
      <c r="BL3959" s="54">
        <f t="shared" si="862"/>
        <v>0</v>
      </c>
      <c r="BM3959" s="54">
        <f t="shared" si="863"/>
        <v>0</v>
      </c>
      <c r="BN3959" s="54" t="str">
        <f t="shared" si="864"/>
        <v>ne</v>
      </c>
      <c r="BO3959" s="54" t="str">
        <f t="shared" si="865"/>
        <v>ne</v>
      </c>
      <c r="BP3959" s="54" t="str">
        <f t="shared" si="865"/>
        <v>ne</v>
      </c>
      <c r="BQ3959" s="54" t="str">
        <f t="shared" si="866"/>
        <v>ne</v>
      </c>
      <c r="BR3959" s="54" t="str">
        <f t="shared" si="867"/>
        <v>ne</v>
      </c>
      <c r="BS3959" s="54" t="str">
        <f t="shared" si="858"/>
        <v>ne</v>
      </c>
    </row>
    <row r="3960" spans="2:71" x14ac:dyDescent="0.2">
      <c r="B3960" s="54" t="e">
        <f>VLOOKUP(E3960,'VPS1'!$J$10:$J$29,1,FALSE)</f>
        <v>#N/A</v>
      </c>
      <c r="C3960" s="131" t="str">
        <f t="shared" si="859"/>
        <v/>
      </c>
      <c r="D3960" s="132"/>
      <c r="E3960" s="132"/>
      <c r="F3960" s="55"/>
      <c r="G3960" s="132"/>
      <c r="H3960" s="132"/>
      <c r="I3960" s="132"/>
      <c r="J3960" s="132"/>
      <c r="K3960" s="132"/>
      <c r="L3960" s="133"/>
      <c r="M3960" s="134"/>
      <c r="N3960" s="132"/>
      <c r="O3960" s="132"/>
      <c r="P3960" s="134" t="str">
        <f t="shared" si="860"/>
        <v>nepildyti</v>
      </c>
      <c r="Q3960" s="135" t="str">
        <f t="shared" si="86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68"/>
        <v>0</v>
      </c>
      <c r="BH3960" s="54">
        <f t="shared" si="861"/>
        <v>0</v>
      </c>
      <c r="BI3960" s="54">
        <f t="shared" si="856"/>
        <v>0</v>
      </c>
      <c r="BJ3960" s="54">
        <f t="shared" si="869"/>
        <v>0</v>
      </c>
      <c r="BK3960" s="54">
        <f t="shared" si="857"/>
        <v>0</v>
      </c>
      <c r="BL3960" s="54">
        <f t="shared" si="862"/>
        <v>0</v>
      </c>
      <c r="BM3960" s="54">
        <f t="shared" si="863"/>
        <v>0</v>
      </c>
      <c r="BN3960" s="54" t="str">
        <f t="shared" si="864"/>
        <v>ne</v>
      </c>
      <c r="BO3960" s="54" t="str">
        <f t="shared" si="865"/>
        <v>ne</v>
      </c>
      <c r="BP3960" s="54" t="str">
        <f t="shared" si="865"/>
        <v>ne</v>
      </c>
      <c r="BQ3960" s="54" t="str">
        <f t="shared" si="866"/>
        <v>ne</v>
      </c>
      <c r="BR3960" s="54" t="str">
        <f t="shared" si="867"/>
        <v>ne</v>
      </c>
      <c r="BS3960" s="54" t="str">
        <f t="shared" si="858"/>
        <v>ne</v>
      </c>
    </row>
    <row r="3961" spans="2:71" x14ac:dyDescent="0.2">
      <c r="B3961" s="54" t="e">
        <f>VLOOKUP(E3961,'VPS1'!$J$10:$J$29,1,FALSE)</f>
        <v>#N/A</v>
      </c>
      <c r="C3961" s="131" t="str">
        <f t="shared" si="859"/>
        <v/>
      </c>
      <c r="D3961" s="132"/>
      <c r="E3961" s="132"/>
      <c r="F3961" s="55"/>
      <c r="G3961" s="132"/>
      <c r="H3961" s="132"/>
      <c r="I3961" s="132"/>
      <c r="J3961" s="132"/>
      <c r="K3961" s="132"/>
      <c r="L3961" s="133"/>
      <c r="M3961" s="134"/>
      <c r="N3961" s="132"/>
      <c r="O3961" s="132"/>
      <c r="P3961" s="134" t="str">
        <f t="shared" si="860"/>
        <v>nepildyti</v>
      </c>
      <c r="Q3961" s="135" t="str">
        <f t="shared" si="86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68"/>
        <v>0</v>
      </c>
      <c r="BH3961" s="54">
        <f t="shared" si="861"/>
        <v>0</v>
      </c>
      <c r="BI3961" s="54">
        <f t="shared" si="856"/>
        <v>0</v>
      </c>
      <c r="BJ3961" s="54">
        <f t="shared" si="869"/>
        <v>0</v>
      </c>
      <c r="BK3961" s="54">
        <f t="shared" si="857"/>
        <v>0</v>
      </c>
      <c r="BL3961" s="54">
        <f t="shared" si="862"/>
        <v>0</v>
      </c>
      <c r="BM3961" s="54">
        <f t="shared" si="863"/>
        <v>0</v>
      </c>
      <c r="BN3961" s="54" t="str">
        <f t="shared" si="864"/>
        <v>ne</v>
      </c>
      <c r="BO3961" s="54" t="str">
        <f t="shared" si="865"/>
        <v>ne</v>
      </c>
      <c r="BP3961" s="54" t="str">
        <f t="shared" si="865"/>
        <v>ne</v>
      </c>
      <c r="BQ3961" s="54" t="str">
        <f t="shared" si="866"/>
        <v>ne</v>
      </c>
      <c r="BR3961" s="54" t="str">
        <f t="shared" si="867"/>
        <v>ne</v>
      </c>
      <c r="BS3961" s="54" t="str">
        <f t="shared" si="858"/>
        <v>ne</v>
      </c>
    </row>
    <row r="3962" spans="2:71" x14ac:dyDescent="0.2">
      <c r="B3962" s="54" t="e">
        <f>VLOOKUP(E3962,'VPS1'!$J$10:$J$29,1,FALSE)</f>
        <v>#N/A</v>
      </c>
      <c r="C3962" s="131" t="str">
        <f t="shared" si="859"/>
        <v/>
      </c>
      <c r="D3962" s="132"/>
      <c r="E3962" s="132"/>
      <c r="F3962" s="55"/>
      <c r="G3962" s="132"/>
      <c r="H3962" s="132"/>
      <c r="I3962" s="132"/>
      <c r="J3962" s="132"/>
      <c r="K3962" s="132"/>
      <c r="L3962" s="133"/>
      <c r="M3962" s="134"/>
      <c r="N3962" s="132"/>
      <c r="O3962" s="132"/>
      <c r="P3962" s="134" t="str">
        <f t="shared" si="860"/>
        <v>nepildyti</v>
      </c>
      <c r="Q3962" s="135" t="str">
        <f t="shared" si="86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68"/>
        <v>0</v>
      </c>
      <c r="BH3962" s="54">
        <f t="shared" si="861"/>
        <v>0</v>
      </c>
      <c r="BI3962" s="54">
        <f t="shared" si="856"/>
        <v>0</v>
      </c>
      <c r="BJ3962" s="54">
        <f t="shared" si="869"/>
        <v>0</v>
      </c>
      <c r="BK3962" s="54">
        <f t="shared" si="857"/>
        <v>0</v>
      </c>
      <c r="BL3962" s="54">
        <f t="shared" si="862"/>
        <v>0</v>
      </c>
      <c r="BM3962" s="54">
        <f t="shared" si="863"/>
        <v>0</v>
      </c>
      <c r="BN3962" s="54" t="str">
        <f t="shared" si="864"/>
        <v>ne</v>
      </c>
      <c r="BO3962" s="54" t="str">
        <f t="shared" si="865"/>
        <v>ne</v>
      </c>
      <c r="BP3962" s="54" t="str">
        <f t="shared" si="865"/>
        <v>ne</v>
      </c>
      <c r="BQ3962" s="54" t="str">
        <f t="shared" si="866"/>
        <v>ne</v>
      </c>
      <c r="BR3962" s="54" t="str">
        <f t="shared" si="867"/>
        <v>ne</v>
      </c>
      <c r="BS3962" s="54" t="str">
        <f t="shared" si="858"/>
        <v>ne</v>
      </c>
    </row>
    <row r="3963" spans="2:71" x14ac:dyDescent="0.2">
      <c r="B3963" s="54" t="e">
        <f>VLOOKUP(E3963,'VPS1'!$J$10:$J$29,1,FALSE)</f>
        <v>#N/A</v>
      </c>
      <c r="C3963" s="131" t="str">
        <f t="shared" si="859"/>
        <v/>
      </c>
      <c r="D3963" s="132"/>
      <c r="E3963" s="132"/>
      <c r="F3963" s="55"/>
      <c r="G3963" s="132"/>
      <c r="H3963" s="132"/>
      <c r="I3963" s="132"/>
      <c r="J3963" s="132"/>
      <c r="K3963" s="132"/>
      <c r="L3963" s="133"/>
      <c r="M3963" s="134"/>
      <c r="N3963" s="132"/>
      <c r="O3963" s="132"/>
      <c r="P3963" s="134" t="str">
        <f t="shared" si="860"/>
        <v>nepildyti</v>
      </c>
      <c r="Q3963" s="135" t="str">
        <f t="shared" si="86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68"/>
        <v>0</v>
      </c>
      <c r="BH3963" s="54">
        <f t="shared" si="861"/>
        <v>0</v>
      </c>
      <c r="BI3963" s="54">
        <f t="shared" si="856"/>
        <v>0</v>
      </c>
      <c r="BJ3963" s="54">
        <f t="shared" si="869"/>
        <v>0</v>
      </c>
      <c r="BK3963" s="54">
        <f t="shared" si="857"/>
        <v>0</v>
      </c>
      <c r="BL3963" s="54">
        <f t="shared" si="862"/>
        <v>0</v>
      </c>
      <c r="BM3963" s="54">
        <f t="shared" si="863"/>
        <v>0</v>
      </c>
      <c r="BN3963" s="54" t="str">
        <f t="shared" si="864"/>
        <v>ne</v>
      </c>
      <c r="BO3963" s="54" t="str">
        <f t="shared" si="865"/>
        <v>ne</v>
      </c>
      <c r="BP3963" s="54" t="str">
        <f t="shared" si="865"/>
        <v>ne</v>
      </c>
      <c r="BQ3963" s="54" t="str">
        <f t="shared" si="866"/>
        <v>ne</v>
      </c>
      <c r="BR3963" s="54" t="str">
        <f t="shared" si="867"/>
        <v>ne</v>
      </c>
      <c r="BS3963" s="54" t="str">
        <f t="shared" si="858"/>
        <v>ne</v>
      </c>
    </row>
    <row r="3964" spans="2:71" x14ac:dyDescent="0.2">
      <c r="B3964" s="54" t="e">
        <f>VLOOKUP(E3964,'VPS1'!$J$10:$J$29,1,FALSE)</f>
        <v>#N/A</v>
      </c>
      <c r="C3964" s="131" t="str">
        <f t="shared" si="859"/>
        <v/>
      </c>
      <c r="D3964" s="132"/>
      <c r="E3964" s="132"/>
      <c r="F3964" s="55"/>
      <c r="G3964" s="132"/>
      <c r="H3964" s="132"/>
      <c r="I3964" s="132"/>
      <c r="J3964" s="132"/>
      <c r="K3964" s="132"/>
      <c r="L3964" s="133"/>
      <c r="M3964" s="134"/>
      <c r="N3964" s="132"/>
      <c r="O3964" s="132"/>
      <c r="P3964" s="134" t="str">
        <f t="shared" si="860"/>
        <v>nepildyti</v>
      </c>
      <c r="Q3964" s="135" t="str">
        <f t="shared" si="86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68"/>
        <v>0</v>
      </c>
      <c r="BH3964" s="54">
        <f t="shared" si="861"/>
        <v>0</v>
      </c>
      <c r="BI3964" s="54">
        <f t="shared" si="856"/>
        <v>0</v>
      </c>
      <c r="BJ3964" s="54">
        <f t="shared" si="869"/>
        <v>0</v>
      </c>
      <c r="BK3964" s="54">
        <f t="shared" si="857"/>
        <v>0</v>
      </c>
      <c r="BL3964" s="54">
        <f t="shared" si="862"/>
        <v>0</v>
      </c>
      <c r="BM3964" s="54">
        <f t="shared" si="863"/>
        <v>0</v>
      </c>
      <c r="BN3964" s="54" t="str">
        <f t="shared" si="864"/>
        <v>ne</v>
      </c>
      <c r="BO3964" s="54" t="str">
        <f t="shared" si="865"/>
        <v>ne</v>
      </c>
      <c r="BP3964" s="54" t="str">
        <f t="shared" si="865"/>
        <v>ne</v>
      </c>
      <c r="BQ3964" s="54" t="str">
        <f t="shared" si="866"/>
        <v>ne</v>
      </c>
      <c r="BR3964" s="54" t="str">
        <f t="shared" si="867"/>
        <v>ne</v>
      </c>
      <c r="BS3964" s="54" t="str">
        <f t="shared" si="858"/>
        <v>ne</v>
      </c>
    </row>
    <row r="3965" spans="2:71" x14ac:dyDescent="0.2">
      <c r="B3965" s="54" t="e">
        <f>VLOOKUP(E3965,'VPS1'!$J$10:$J$29,1,FALSE)</f>
        <v>#N/A</v>
      </c>
      <c r="C3965" s="131" t="str">
        <f t="shared" si="859"/>
        <v/>
      </c>
      <c r="D3965" s="132"/>
      <c r="E3965" s="132"/>
      <c r="F3965" s="55"/>
      <c r="G3965" s="132"/>
      <c r="H3965" s="132"/>
      <c r="I3965" s="132"/>
      <c r="J3965" s="132"/>
      <c r="K3965" s="132"/>
      <c r="L3965" s="133"/>
      <c r="M3965" s="134"/>
      <c r="N3965" s="132"/>
      <c r="O3965" s="132"/>
      <c r="P3965" s="134" t="str">
        <f t="shared" si="860"/>
        <v>nepildyti</v>
      </c>
      <c r="Q3965" s="135" t="str">
        <f t="shared" si="86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68"/>
        <v>0</v>
      </c>
      <c r="BH3965" s="54">
        <f t="shared" si="861"/>
        <v>0</v>
      </c>
      <c r="BI3965" s="54">
        <f t="shared" si="856"/>
        <v>0</v>
      </c>
      <c r="BJ3965" s="54">
        <f t="shared" si="869"/>
        <v>0</v>
      </c>
      <c r="BK3965" s="54">
        <f t="shared" si="857"/>
        <v>0</v>
      </c>
      <c r="BL3965" s="54">
        <f t="shared" si="862"/>
        <v>0</v>
      </c>
      <c r="BM3965" s="54">
        <f t="shared" si="863"/>
        <v>0</v>
      </c>
      <c r="BN3965" s="54" t="str">
        <f t="shared" si="864"/>
        <v>ne</v>
      </c>
      <c r="BO3965" s="54" t="str">
        <f t="shared" si="865"/>
        <v>ne</v>
      </c>
      <c r="BP3965" s="54" t="str">
        <f t="shared" si="865"/>
        <v>ne</v>
      </c>
      <c r="BQ3965" s="54" t="str">
        <f t="shared" si="866"/>
        <v>ne</v>
      </c>
      <c r="BR3965" s="54" t="str">
        <f t="shared" si="867"/>
        <v>ne</v>
      </c>
      <c r="BS3965" s="54" t="str">
        <f t="shared" si="858"/>
        <v>ne</v>
      </c>
    </row>
    <row r="3966" spans="2:71" x14ac:dyDescent="0.2">
      <c r="B3966" s="54" t="e">
        <f>VLOOKUP(E3966,'VPS1'!$J$10:$J$29,1,FALSE)</f>
        <v>#N/A</v>
      </c>
      <c r="C3966" s="131" t="str">
        <f t="shared" si="859"/>
        <v/>
      </c>
      <c r="D3966" s="132"/>
      <c r="E3966" s="132"/>
      <c r="F3966" s="55"/>
      <c r="G3966" s="132"/>
      <c r="H3966" s="132"/>
      <c r="I3966" s="132"/>
      <c r="J3966" s="132"/>
      <c r="K3966" s="132"/>
      <c r="L3966" s="133"/>
      <c r="M3966" s="134"/>
      <c r="N3966" s="132"/>
      <c r="O3966" s="132"/>
      <c r="P3966" s="134" t="str">
        <f t="shared" si="860"/>
        <v>nepildyti</v>
      </c>
      <c r="Q3966" s="135" t="str">
        <f t="shared" si="86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68"/>
        <v>0</v>
      </c>
      <c r="BH3966" s="54">
        <f t="shared" si="861"/>
        <v>0</v>
      </c>
      <c r="BI3966" s="54">
        <f t="shared" si="856"/>
        <v>0</v>
      </c>
      <c r="BJ3966" s="54">
        <f t="shared" si="869"/>
        <v>0</v>
      </c>
      <c r="BK3966" s="54">
        <f t="shared" si="857"/>
        <v>0</v>
      </c>
      <c r="BL3966" s="54">
        <f t="shared" si="862"/>
        <v>0</v>
      </c>
      <c r="BM3966" s="54">
        <f t="shared" si="863"/>
        <v>0</v>
      </c>
      <c r="BN3966" s="54" t="str">
        <f t="shared" si="864"/>
        <v>ne</v>
      </c>
      <c r="BO3966" s="54" t="str">
        <f t="shared" si="865"/>
        <v>ne</v>
      </c>
      <c r="BP3966" s="54" t="str">
        <f t="shared" si="865"/>
        <v>ne</v>
      </c>
      <c r="BQ3966" s="54" t="str">
        <f t="shared" si="866"/>
        <v>ne</v>
      </c>
      <c r="BR3966" s="54" t="str">
        <f t="shared" si="867"/>
        <v>ne</v>
      </c>
      <c r="BS3966" s="54" t="str">
        <f t="shared" si="858"/>
        <v>ne</v>
      </c>
    </row>
    <row r="3967" spans="2:71" x14ac:dyDescent="0.2">
      <c r="B3967" s="54" t="e">
        <f>VLOOKUP(E3967,'VPS1'!$J$10:$J$29,1,FALSE)</f>
        <v>#N/A</v>
      </c>
      <c r="C3967" s="131" t="str">
        <f t="shared" si="859"/>
        <v/>
      </c>
      <c r="D3967" s="132"/>
      <c r="E3967" s="132"/>
      <c r="F3967" s="55"/>
      <c r="G3967" s="132"/>
      <c r="H3967" s="132"/>
      <c r="I3967" s="132"/>
      <c r="J3967" s="132"/>
      <c r="K3967" s="132"/>
      <c r="L3967" s="133"/>
      <c r="M3967" s="134"/>
      <c r="N3967" s="132"/>
      <c r="O3967" s="132"/>
      <c r="P3967" s="134" t="str">
        <f t="shared" si="860"/>
        <v>nepildyti</v>
      </c>
      <c r="Q3967" s="135" t="str">
        <f t="shared" si="86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68"/>
        <v>0</v>
      </c>
      <c r="BH3967" s="54">
        <f t="shared" si="861"/>
        <v>0</v>
      </c>
      <c r="BI3967" s="54">
        <f t="shared" si="856"/>
        <v>0</v>
      </c>
      <c r="BJ3967" s="54">
        <f t="shared" si="869"/>
        <v>0</v>
      </c>
      <c r="BK3967" s="54">
        <f t="shared" si="857"/>
        <v>0</v>
      </c>
      <c r="BL3967" s="54">
        <f t="shared" si="862"/>
        <v>0</v>
      </c>
      <c r="BM3967" s="54">
        <f t="shared" si="863"/>
        <v>0</v>
      </c>
      <c r="BN3967" s="54" t="str">
        <f t="shared" si="864"/>
        <v>ne</v>
      </c>
      <c r="BO3967" s="54" t="str">
        <f t="shared" si="865"/>
        <v>ne</v>
      </c>
      <c r="BP3967" s="54" t="str">
        <f t="shared" si="865"/>
        <v>ne</v>
      </c>
      <c r="BQ3967" s="54" t="str">
        <f t="shared" si="866"/>
        <v>ne</v>
      </c>
      <c r="BR3967" s="54" t="str">
        <f t="shared" si="867"/>
        <v>ne</v>
      </c>
      <c r="BS3967" s="54" t="str">
        <f t="shared" si="858"/>
        <v>ne</v>
      </c>
    </row>
    <row r="3968" spans="2:71" x14ac:dyDescent="0.2">
      <c r="B3968" s="54" t="e">
        <f>VLOOKUP(E3968,'VPS1'!$J$10:$J$29,1,FALSE)</f>
        <v>#N/A</v>
      </c>
      <c r="C3968" s="131" t="str">
        <f t="shared" si="859"/>
        <v/>
      </c>
      <c r="D3968" s="132"/>
      <c r="E3968" s="132"/>
      <c r="F3968" s="55"/>
      <c r="G3968" s="132"/>
      <c r="H3968" s="132"/>
      <c r="I3968" s="132"/>
      <c r="J3968" s="132"/>
      <c r="K3968" s="132"/>
      <c r="L3968" s="133"/>
      <c r="M3968" s="134"/>
      <c r="N3968" s="132"/>
      <c r="O3968" s="132"/>
      <c r="P3968" s="134" t="str">
        <f t="shared" si="860"/>
        <v>nepildyti</v>
      </c>
      <c r="Q3968" s="135" t="str">
        <f t="shared" si="86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68"/>
        <v>0</v>
      </c>
      <c r="BH3968" s="54">
        <f t="shared" si="861"/>
        <v>0</v>
      </c>
      <c r="BI3968" s="54">
        <f t="shared" si="856"/>
        <v>0</v>
      </c>
      <c r="BJ3968" s="54">
        <f t="shared" si="869"/>
        <v>0</v>
      </c>
      <c r="BK3968" s="54">
        <f t="shared" si="857"/>
        <v>0</v>
      </c>
      <c r="BL3968" s="54">
        <f t="shared" si="862"/>
        <v>0</v>
      </c>
      <c r="BM3968" s="54">
        <f t="shared" si="863"/>
        <v>0</v>
      </c>
      <c r="BN3968" s="54" t="str">
        <f t="shared" si="864"/>
        <v>ne</v>
      </c>
      <c r="BO3968" s="54" t="str">
        <f t="shared" si="865"/>
        <v>ne</v>
      </c>
      <c r="BP3968" s="54" t="str">
        <f t="shared" si="865"/>
        <v>ne</v>
      </c>
      <c r="BQ3968" s="54" t="str">
        <f t="shared" si="866"/>
        <v>ne</v>
      </c>
      <c r="BR3968" s="54" t="str">
        <f t="shared" si="867"/>
        <v>ne</v>
      </c>
      <c r="BS3968" s="54" t="str">
        <f t="shared" si="858"/>
        <v>ne</v>
      </c>
    </row>
    <row r="3969" spans="2:71" x14ac:dyDescent="0.2">
      <c r="B3969" s="54" t="e">
        <f>VLOOKUP(E3969,'VPS1'!$J$10:$J$29,1,FALSE)</f>
        <v>#N/A</v>
      </c>
      <c r="C3969" s="131" t="str">
        <f t="shared" si="859"/>
        <v/>
      </c>
      <c r="D3969" s="132"/>
      <c r="E3969" s="132"/>
      <c r="F3969" s="55"/>
      <c r="G3969" s="132"/>
      <c r="H3969" s="132"/>
      <c r="I3969" s="132"/>
      <c r="J3969" s="132"/>
      <c r="K3969" s="132"/>
      <c r="L3969" s="133"/>
      <c r="M3969" s="134"/>
      <c r="N3969" s="132"/>
      <c r="O3969" s="132"/>
      <c r="P3969" s="134" t="str">
        <f t="shared" si="860"/>
        <v>nepildyti</v>
      </c>
      <c r="Q3969" s="135" t="str">
        <f t="shared" si="86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68"/>
        <v>0</v>
      </c>
      <c r="BH3969" s="54">
        <f t="shared" si="861"/>
        <v>0</v>
      </c>
      <c r="BI3969" s="54">
        <f t="shared" si="856"/>
        <v>0</v>
      </c>
      <c r="BJ3969" s="54">
        <f t="shared" si="869"/>
        <v>0</v>
      </c>
      <c r="BK3969" s="54">
        <f t="shared" si="857"/>
        <v>0</v>
      </c>
      <c r="BL3969" s="54">
        <f t="shared" si="862"/>
        <v>0</v>
      </c>
      <c r="BM3969" s="54">
        <f t="shared" si="863"/>
        <v>0</v>
      </c>
      <c r="BN3969" s="54" t="str">
        <f t="shared" si="864"/>
        <v>ne</v>
      </c>
      <c r="BO3969" s="54" t="str">
        <f t="shared" si="865"/>
        <v>ne</v>
      </c>
      <c r="BP3969" s="54" t="str">
        <f t="shared" si="865"/>
        <v>ne</v>
      </c>
      <c r="BQ3969" s="54" t="str">
        <f t="shared" si="866"/>
        <v>ne</v>
      </c>
      <c r="BR3969" s="54" t="str">
        <f t="shared" si="867"/>
        <v>ne</v>
      </c>
      <c r="BS3969" s="54" t="str">
        <f t="shared" si="858"/>
        <v>ne</v>
      </c>
    </row>
    <row r="3970" spans="2:71" x14ac:dyDescent="0.2">
      <c r="B3970" s="54" t="e">
        <f>VLOOKUP(E3970,'VPS1'!$J$10:$J$29,1,FALSE)</f>
        <v>#N/A</v>
      </c>
      <c r="C3970" s="131" t="str">
        <f t="shared" si="859"/>
        <v/>
      </c>
      <c r="D3970" s="132"/>
      <c r="E3970" s="132"/>
      <c r="F3970" s="55"/>
      <c r="G3970" s="132"/>
      <c r="H3970" s="132"/>
      <c r="I3970" s="132"/>
      <c r="J3970" s="132"/>
      <c r="K3970" s="132"/>
      <c r="L3970" s="133"/>
      <c r="M3970" s="134"/>
      <c r="N3970" s="132"/>
      <c r="O3970" s="132"/>
      <c r="P3970" s="134" t="str">
        <f t="shared" si="860"/>
        <v>nepildyti</v>
      </c>
      <c r="Q3970" s="135" t="str">
        <f t="shared" si="86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68"/>
        <v>0</v>
      </c>
      <c r="BH3970" s="54">
        <f t="shared" si="861"/>
        <v>0</v>
      </c>
      <c r="BI3970" s="54">
        <f t="shared" si="856"/>
        <v>0</v>
      </c>
      <c r="BJ3970" s="54">
        <f t="shared" si="869"/>
        <v>0</v>
      </c>
      <c r="BK3970" s="54">
        <f t="shared" si="857"/>
        <v>0</v>
      </c>
      <c r="BL3970" s="54">
        <f t="shared" si="862"/>
        <v>0</v>
      </c>
      <c r="BM3970" s="54">
        <f t="shared" si="863"/>
        <v>0</v>
      </c>
      <c r="BN3970" s="54" t="str">
        <f t="shared" si="864"/>
        <v>ne</v>
      </c>
      <c r="BO3970" s="54" t="str">
        <f t="shared" si="865"/>
        <v>ne</v>
      </c>
      <c r="BP3970" s="54" t="str">
        <f t="shared" si="865"/>
        <v>ne</v>
      </c>
      <c r="BQ3970" s="54" t="str">
        <f t="shared" si="866"/>
        <v>ne</v>
      </c>
      <c r="BR3970" s="54" t="str">
        <f t="shared" si="867"/>
        <v>ne</v>
      </c>
      <c r="BS3970" s="54" t="str">
        <f t="shared" si="858"/>
        <v>ne</v>
      </c>
    </row>
    <row r="3971" spans="2:71" x14ac:dyDescent="0.2">
      <c r="B3971" s="54" t="e">
        <f>VLOOKUP(E3971,'VPS1'!$J$10:$J$29,1,FALSE)</f>
        <v>#N/A</v>
      </c>
      <c r="C3971" s="131" t="str">
        <f t="shared" si="859"/>
        <v/>
      </c>
      <c r="D3971" s="132"/>
      <c r="E3971" s="132"/>
      <c r="F3971" s="55"/>
      <c r="G3971" s="132"/>
      <c r="H3971" s="132"/>
      <c r="I3971" s="132"/>
      <c r="J3971" s="132"/>
      <c r="K3971" s="132"/>
      <c r="L3971" s="133"/>
      <c r="M3971" s="134"/>
      <c r="N3971" s="132"/>
      <c r="O3971" s="132"/>
      <c r="P3971" s="134" t="str">
        <f t="shared" si="860"/>
        <v>nepildyti</v>
      </c>
      <c r="Q3971" s="135" t="str">
        <f t="shared" si="86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68"/>
        <v>0</v>
      </c>
      <c r="BH3971" s="54">
        <f t="shared" si="861"/>
        <v>0</v>
      </c>
      <c r="BI3971" s="54">
        <f t="shared" si="856"/>
        <v>0</v>
      </c>
      <c r="BJ3971" s="54">
        <f t="shared" si="869"/>
        <v>0</v>
      </c>
      <c r="BK3971" s="54">
        <f t="shared" si="857"/>
        <v>0</v>
      </c>
      <c r="BL3971" s="54">
        <f t="shared" si="862"/>
        <v>0</v>
      </c>
      <c r="BM3971" s="54">
        <f t="shared" si="863"/>
        <v>0</v>
      </c>
      <c r="BN3971" s="54" t="str">
        <f t="shared" si="864"/>
        <v>ne</v>
      </c>
      <c r="BO3971" s="54" t="str">
        <f t="shared" si="865"/>
        <v>ne</v>
      </c>
      <c r="BP3971" s="54" t="str">
        <f t="shared" si="865"/>
        <v>ne</v>
      </c>
      <c r="BQ3971" s="54" t="str">
        <f t="shared" si="866"/>
        <v>ne</v>
      </c>
      <c r="BR3971" s="54" t="str">
        <f t="shared" si="867"/>
        <v>ne</v>
      </c>
      <c r="BS3971" s="54" t="str">
        <f t="shared" si="858"/>
        <v>ne</v>
      </c>
    </row>
    <row r="3972" spans="2:71" x14ac:dyDescent="0.2">
      <c r="B3972" s="54" t="e">
        <f>VLOOKUP(E3972,'VPS1'!$J$10:$J$29,1,FALSE)</f>
        <v>#N/A</v>
      </c>
      <c r="C3972" s="131" t="str">
        <f t="shared" si="859"/>
        <v/>
      </c>
      <c r="D3972" s="132"/>
      <c r="E3972" s="132"/>
      <c r="F3972" s="55"/>
      <c r="G3972" s="132"/>
      <c r="H3972" s="132"/>
      <c r="I3972" s="132"/>
      <c r="J3972" s="132"/>
      <c r="K3972" s="132"/>
      <c r="L3972" s="133"/>
      <c r="M3972" s="134"/>
      <c r="N3972" s="132"/>
      <c r="O3972" s="132"/>
      <c r="P3972" s="134" t="str">
        <f t="shared" si="860"/>
        <v>nepildyti</v>
      </c>
      <c r="Q3972" s="135" t="str">
        <f t="shared" si="86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68"/>
        <v>0</v>
      </c>
      <c r="BH3972" s="54">
        <f t="shared" si="861"/>
        <v>0</v>
      </c>
      <c r="BI3972" s="54">
        <f t="shared" si="856"/>
        <v>0</v>
      </c>
      <c r="BJ3972" s="54">
        <f t="shared" si="869"/>
        <v>0</v>
      </c>
      <c r="BK3972" s="54">
        <f t="shared" si="857"/>
        <v>0</v>
      </c>
      <c r="BL3972" s="54">
        <f t="shared" si="862"/>
        <v>0</v>
      </c>
      <c r="BM3972" s="54">
        <f t="shared" si="863"/>
        <v>0</v>
      </c>
      <c r="BN3972" s="54" t="str">
        <f t="shared" si="864"/>
        <v>ne</v>
      </c>
      <c r="BO3972" s="54" t="str">
        <f t="shared" si="865"/>
        <v>ne</v>
      </c>
      <c r="BP3972" s="54" t="str">
        <f t="shared" si="865"/>
        <v>ne</v>
      </c>
      <c r="BQ3972" s="54" t="str">
        <f t="shared" si="866"/>
        <v>ne</v>
      </c>
      <c r="BR3972" s="54" t="str">
        <f t="shared" si="867"/>
        <v>ne</v>
      </c>
      <c r="BS3972" s="54" t="str">
        <f t="shared" si="858"/>
        <v>ne</v>
      </c>
    </row>
    <row r="3973" spans="2:71" x14ac:dyDescent="0.2">
      <c r="B3973" s="54" t="e">
        <f>VLOOKUP(E3973,'VPS1'!$J$10:$J$29,1,FALSE)</f>
        <v>#N/A</v>
      </c>
      <c r="C3973" s="131" t="str">
        <f t="shared" si="859"/>
        <v/>
      </c>
      <c r="D3973" s="132"/>
      <c r="E3973" s="132"/>
      <c r="F3973" s="55"/>
      <c r="G3973" s="132"/>
      <c r="H3973" s="132"/>
      <c r="I3973" s="132"/>
      <c r="J3973" s="132"/>
      <c r="K3973" s="132"/>
      <c r="L3973" s="133"/>
      <c r="M3973" s="134"/>
      <c r="N3973" s="132"/>
      <c r="O3973" s="132"/>
      <c r="P3973" s="134" t="str">
        <f t="shared" si="860"/>
        <v>nepildyti</v>
      </c>
      <c r="Q3973" s="135" t="str">
        <f t="shared" si="86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68"/>
        <v>0</v>
      </c>
      <c r="BH3973" s="54">
        <f t="shared" si="861"/>
        <v>0</v>
      </c>
      <c r="BI3973" s="54">
        <f t="shared" si="856"/>
        <v>0</v>
      </c>
      <c r="BJ3973" s="54">
        <f t="shared" si="869"/>
        <v>0</v>
      </c>
      <c r="BK3973" s="54">
        <f t="shared" si="857"/>
        <v>0</v>
      </c>
      <c r="BL3973" s="54">
        <f t="shared" si="862"/>
        <v>0</v>
      </c>
      <c r="BM3973" s="54">
        <f t="shared" si="863"/>
        <v>0</v>
      </c>
      <c r="BN3973" s="54" t="str">
        <f t="shared" si="864"/>
        <v>ne</v>
      </c>
      <c r="BO3973" s="54" t="str">
        <f t="shared" si="865"/>
        <v>ne</v>
      </c>
      <c r="BP3973" s="54" t="str">
        <f t="shared" si="865"/>
        <v>ne</v>
      </c>
      <c r="BQ3973" s="54" t="str">
        <f t="shared" si="866"/>
        <v>ne</v>
      </c>
      <c r="BR3973" s="54" t="str">
        <f t="shared" si="867"/>
        <v>ne</v>
      </c>
      <c r="BS3973" s="54" t="str">
        <f t="shared" si="858"/>
        <v>ne</v>
      </c>
    </row>
    <row r="3974" spans="2:71" x14ac:dyDescent="0.2">
      <c r="B3974" s="54" t="e">
        <f>VLOOKUP(E3974,'VPS1'!$J$10:$J$29,1,FALSE)</f>
        <v>#N/A</v>
      </c>
      <c r="C3974" s="131" t="str">
        <f t="shared" si="859"/>
        <v/>
      </c>
      <c r="D3974" s="132"/>
      <c r="E3974" s="132"/>
      <c r="F3974" s="55"/>
      <c r="G3974" s="132"/>
      <c r="H3974" s="132"/>
      <c r="I3974" s="132"/>
      <c r="J3974" s="132"/>
      <c r="K3974" s="132"/>
      <c r="L3974" s="133"/>
      <c r="M3974" s="134"/>
      <c r="N3974" s="132"/>
      <c r="O3974" s="132"/>
      <c r="P3974" s="134" t="str">
        <f t="shared" si="860"/>
        <v>nepildyti</v>
      </c>
      <c r="Q3974" s="135" t="str">
        <f t="shared" si="86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68"/>
        <v>0</v>
      </c>
      <c r="BH3974" s="54">
        <f t="shared" si="861"/>
        <v>0</v>
      </c>
      <c r="BI3974" s="54">
        <f t="shared" si="856"/>
        <v>0</v>
      </c>
      <c r="BJ3974" s="54">
        <f t="shared" si="869"/>
        <v>0</v>
      </c>
      <c r="BK3974" s="54">
        <f t="shared" si="857"/>
        <v>0</v>
      </c>
      <c r="BL3974" s="54">
        <f t="shared" si="862"/>
        <v>0</v>
      </c>
      <c r="BM3974" s="54">
        <f t="shared" si="863"/>
        <v>0</v>
      </c>
      <c r="BN3974" s="54" t="str">
        <f t="shared" si="864"/>
        <v>ne</v>
      </c>
      <c r="BO3974" s="54" t="str">
        <f t="shared" si="865"/>
        <v>ne</v>
      </c>
      <c r="BP3974" s="54" t="str">
        <f t="shared" si="865"/>
        <v>ne</v>
      </c>
      <c r="BQ3974" s="54" t="str">
        <f t="shared" si="866"/>
        <v>ne</v>
      </c>
      <c r="BR3974" s="54" t="str">
        <f t="shared" si="867"/>
        <v>ne</v>
      </c>
      <c r="BS3974" s="54" t="str">
        <f t="shared" si="858"/>
        <v>ne</v>
      </c>
    </row>
    <row r="3975" spans="2:71" x14ac:dyDescent="0.2">
      <c r="B3975" s="54" t="e">
        <f>VLOOKUP(E3975,'VPS1'!$J$10:$J$29,1,FALSE)</f>
        <v>#N/A</v>
      </c>
      <c r="C3975" s="131" t="str">
        <f t="shared" si="859"/>
        <v/>
      </c>
      <c r="D3975" s="132"/>
      <c r="E3975" s="132"/>
      <c r="F3975" s="55"/>
      <c r="G3975" s="132"/>
      <c r="H3975" s="132"/>
      <c r="I3975" s="132"/>
      <c r="J3975" s="132"/>
      <c r="K3975" s="132"/>
      <c r="L3975" s="133"/>
      <c r="M3975" s="134"/>
      <c r="N3975" s="132"/>
      <c r="O3975" s="132"/>
      <c r="P3975" s="134" t="str">
        <f t="shared" si="860"/>
        <v>nepildyti</v>
      </c>
      <c r="Q3975" s="135" t="str">
        <f t="shared" si="860"/>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68"/>
        <v>0</v>
      </c>
      <c r="BH3975" s="54">
        <f t="shared" si="861"/>
        <v>0</v>
      </c>
      <c r="BI3975" s="54">
        <f t="shared" si="856"/>
        <v>0</v>
      </c>
      <c r="BJ3975" s="54">
        <f t="shared" si="869"/>
        <v>0</v>
      </c>
      <c r="BK3975" s="54">
        <f t="shared" si="857"/>
        <v>0</v>
      </c>
      <c r="BL3975" s="54">
        <f t="shared" si="862"/>
        <v>0</v>
      </c>
      <c r="BM3975" s="54">
        <f t="shared" si="863"/>
        <v>0</v>
      </c>
      <c r="BN3975" s="54" t="str">
        <f t="shared" si="864"/>
        <v>ne</v>
      </c>
      <c r="BO3975" s="54" t="str">
        <f t="shared" si="865"/>
        <v>ne</v>
      </c>
      <c r="BP3975" s="54" t="str">
        <f t="shared" si="865"/>
        <v>ne</v>
      </c>
      <c r="BQ3975" s="54" t="str">
        <f t="shared" si="866"/>
        <v>ne</v>
      </c>
      <c r="BR3975" s="54" t="str">
        <f t="shared" si="867"/>
        <v>ne</v>
      </c>
      <c r="BS3975" s="54" t="str">
        <f t="shared" si="858"/>
        <v>ne</v>
      </c>
    </row>
    <row r="3976" spans="2:71" x14ac:dyDescent="0.2">
      <c r="B3976" s="54" t="e">
        <f>VLOOKUP(E3976,'VPS1'!$J$10:$J$29,1,FALSE)</f>
        <v>#N/A</v>
      </c>
      <c r="C3976" s="131" t="str">
        <f t="shared" si="859"/>
        <v/>
      </c>
      <c r="D3976" s="132"/>
      <c r="E3976" s="132"/>
      <c r="F3976" s="55"/>
      <c r="G3976" s="132"/>
      <c r="H3976" s="132"/>
      <c r="I3976" s="132"/>
      <c r="J3976" s="132"/>
      <c r="K3976" s="132"/>
      <c r="L3976" s="133"/>
      <c r="M3976" s="134"/>
      <c r="N3976" s="132"/>
      <c r="O3976" s="132"/>
      <c r="P3976" s="134" t="str">
        <f t="shared" si="860"/>
        <v>nepildyti</v>
      </c>
      <c r="Q3976" s="135" t="str">
        <f t="shared" si="860"/>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68"/>
        <v>0</v>
      </c>
      <c r="BH3976" s="54">
        <f t="shared" si="861"/>
        <v>0</v>
      </c>
      <c r="BI3976" s="54">
        <f t="shared" si="856"/>
        <v>0</v>
      </c>
      <c r="BJ3976" s="54">
        <f t="shared" si="869"/>
        <v>0</v>
      </c>
      <c r="BK3976" s="54">
        <f t="shared" si="857"/>
        <v>0</v>
      </c>
      <c r="BL3976" s="54">
        <f t="shared" si="862"/>
        <v>0</v>
      </c>
      <c r="BM3976" s="54">
        <f t="shared" si="863"/>
        <v>0</v>
      </c>
      <c r="BN3976" s="54" t="str">
        <f t="shared" si="864"/>
        <v>ne</v>
      </c>
      <c r="BO3976" s="54" t="str">
        <f t="shared" si="865"/>
        <v>ne</v>
      </c>
      <c r="BP3976" s="54" t="str">
        <f t="shared" si="865"/>
        <v>ne</v>
      </c>
      <c r="BQ3976" s="54" t="str">
        <f t="shared" si="866"/>
        <v>ne</v>
      </c>
      <c r="BR3976" s="54" t="str">
        <f t="shared" si="867"/>
        <v>ne</v>
      </c>
      <c r="BS3976" s="54" t="str">
        <f t="shared" si="858"/>
        <v>ne</v>
      </c>
    </row>
    <row r="3977" spans="2:71" x14ac:dyDescent="0.2">
      <c r="B3977" s="54" t="e">
        <f>VLOOKUP(E3977,'VPS1'!$J$10:$J$29,1,FALSE)</f>
        <v>#N/A</v>
      </c>
      <c r="C3977" s="131" t="str">
        <f t="shared" si="859"/>
        <v/>
      </c>
      <c r="D3977" s="132"/>
      <c r="E3977" s="132"/>
      <c r="F3977" s="55"/>
      <c r="G3977" s="132"/>
      <c r="H3977" s="132"/>
      <c r="I3977" s="132"/>
      <c r="J3977" s="132"/>
      <c r="K3977" s="132"/>
      <c r="L3977" s="133"/>
      <c r="M3977" s="134"/>
      <c r="N3977" s="132"/>
      <c r="O3977" s="132"/>
      <c r="P3977" s="134" t="str">
        <f t="shared" si="860"/>
        <v>nepildyti</v>
      </c>
      <c r="Q3977" s="135" t="str">
        <f t="shared" si="860"/>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68"/>
        <v>0</v>
      </c>
      <c r="BH3977" s="54">
        <f t="shared" si="861"/>
        <v>0</v>
      </c>
      <c r="BI3977" s="54">
        <f t="shared" si="856"/>
        <v>0</v>
      </c>
      <c r="BJ3977" s="54">
        <f t="shared" si="869"/>
        <v>0</v>
      </c>
      <c r="BK3977" s="54">
        <f t="shared" si="857"/>
        <v>0</v>
      </c>
      <c r="BL3977" s="54">
        <f t="shared" si="862"/>
        <v>0</v>
      </c>
      <c r="BM3977" s="54">
        <f t="shared" si="863"/>
        <v>0</v>
      </c>
      <c r="BN3977" s="54" t="str">
        <f t="shared" si="864"/>
        <v>ne</v>
      </c>
      <c r="BO3977" s="54" t="str">
        <f t="shared" si="865"/>
        <v>ne</v>
      </c>
      <c r="BP3977" s="54" t="str">
        <f t="shared" si="865"/>
        <v>ne</v>
      </c>
      <c r="BQ3977" s="54" t="str">
        <f t="shared" si="866"/>
        <v>ne</v>
      </c>
      <c r="BR3977" s="54" t="str">
        <f t="shared" si="867"/>
        <v>ne</v>
      </c>
      <c r="BS3977" s="54" t="str">
        <f t="shared" si="858"/>
        <v>ne</v>
      </c>
    </row>
    <row r="3978" spans="2:71" x14ac:dyDescent="0.2">
      <c r="B3978" s="54" t="e">
        <f>VLOOKUP(E3978,'VPS1'!$J$10:$J$29,1,FALSE)</f>
        <v>#N/A</v>
      </c>
      <c r="C3978" s="131" t="str">
        <f t="shared" si="859"/>
        <v/>
      </c>
      <c r="D3978" s="132"/>
      <c r="E3978" s="132"/>
      <c r="F3978" s="55"/>
      <c r="G3978" s="132"/>
      <c r="H3978" s="132"/>
      <c r="I3978" s="132"/>
      <c r="J3978" s="132"/>
      <c r="K3978" s="132"/>
      <c r="L3978" s="133"/>
      <c r="M3978" s="134"/>
      <c r="N3978" s="132"/>
      <c r="O3978" s="132"/>
      <c r="P3978" s="134" t="str">
        <f t="shared" si="860"/>
        <v>nepildyti</v>
      </c>
      <c r="Q3978" s="135" t="str">
        <f t="shared" si="860"/>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68"/>
        <v>0</v>
      </c>
      <c r="BH3978" s="54">
        <f t="shared" si="861"/>
        <v>0</v>
      </c>
      <c r="BI3978" s="54">
        <f t="shared" ref="BI3978:BI4041" si="870">IF($AH3978&gt;0,YEAR($AH3978),)</f>
        <v>0</v>
      </c>
      <c r="BJ3978" s="54">
        <f t="shared" si="869"/>
        <v>0</v>
      </c>
      <c r="BK3978" s="54">
        <f t="shared" ref="BK3978:BK4041" si="871">IF($AJ3978&gt;0,YEAR($AJ3978),)</f>
        <v>0</v>
      </c>
      <c r="BL3978" s="54">
        <f t="shared" si="862"/>
        <v>0</v>
      </c>
      <c r="BM3978" s="54">
        <f t="shared" si="863"/>
        <v>0</v>
      </c>
      <c r="BN3978" s="54" t="str">
        <f t="shared" si="864"/>
        <v>ne</v>
      </c>
      <c r="BO3978" s="54" t="str">
        <f t="shared" si="865"/>
        <v>ne</v>
      </c>
      <c r="BP3978" s="54" t="str">
        <f t="shared" si="865"/>
        <v>ne</v>
      </c>
      <c r="BQ3978" s="54" t="str">
        <f t="shared" si="866"/>
        <v>ne</v>
      </c>
      <c r="BR3978" s="54" t="str">
        <f t="shared" si="867"/>
        <v>ne</v>
      </c>
      <c r="BS3978" s="54" t="str">
        <f t="shared" ref="BS3978:BS4041" si="872">IF(BK3978&gt;0,"taip","ne")</f>
        <v>ne</v>
      </c>
    </row>
    <row r="3979" spans="2:71" x14ac:dyDescent="0.2">
      <c r="B3979" s="54" t="e">
        <f>VLOOKUP(E3979,'VPS1'!$J$10:$J$29,1,FALSE)</f>
        <v>#N/A</v>
      </c>
      <c r="C3979" s="131" t="str">
        <f t="shared" ref="C3979:C4042" si="873">LEFT(E3979,4)</f>
        <v/>
      </c>
      <c r="D3979" s="132"/>
      <c r="E3979" s="132"/>
      <c r="F3979" s="55"/>
      <c r="G3979" s="132"/>
      <c r="H3979" s="132"/>
      <c r="I3979" s="132"/>
      <c r="J3979" s="132"/>
      <c r="K3979" s="132"/>
      <c r="L3979" s="133"/>
      <c r="M3979" s="134"/>
      <c r="N3979" s="132"/>
      <c r="O3979" s="132"/>
      <c r="P3979" s="134" t="str">
        <f t="shared" ref="P3979:Q4042" si="874">IF($N3979="fizinis asmuo","užpildykite","nepildyti")</f>
        <v>nepildyti</v>
      </c>
      <c r="Q3979" s="135" t="str">
        <f t="shared" si="874"/>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68"/>
        <v>0</v>
      </c>
      <c r="BH3979" s="54">
        <f t="shared" ref="BH3979:BH4042" si="875">IF($AF3979&gt;0,YEAR($AF3979),)</f>
        <v>0</v>
      </c>
      <c r="BI3979" s="54">
        <f t="shared" si="870"/>
        <v>0</v>
      </c>
      <c r="BJ3979" s="54">
        <f t="shared" si="869"/>
        <v>0</v>
      </c>
      <c r="BK3979" s="54">
        <f t="shared" si="871"/>
        <v>0</v>
      </c>
      <c r="BL3979" s="54">
        <f t="shared" ref="BL3979:BL4042" si="876">IF($AK3979&gt;0,$AK3979,)</f>
        <v>0</v>
      </c>
      <c r="BM3979" s="54">
        <f t="shared" ref="BM3979:BM4042" si="877">IF($AL3979&gt;0,$AL3979,)</f>
        <v>0</v>
      </c>
      <c r="BN3979" s="54" t="str">
        <f t="shared" ref="BN3979:BN4042" si="878">IF(BH3979&gt;0,"taip","ne")</f>
        <v>ne</v>
      </c>
      <c r="BO3979" s="54" t="str">
        <f t="shared" ref="BO3979:BP4042" si="879">IF(BI3979&gt;0,"taip","ne")</f>
        <v>ne</v>
      </c>
      <c r="BP3979" s="54" t="str">
        <f t="shared" si="879"/>
        <v>ne</v>
      </c>
      <c r="BQ3979" s="54" t="str">
        <f t="shared" ref="BQ3979:BQ4042" si="880">IF(BL3979&gt;0,"taip","ne")</f>
        <v>ne</v>
      </c>
      <c r="BR3979" s="54" t="str">
        <f t="shared" ref="BR3979:BR4042" si="881">IF(BM3979&gt;0,"taip","ne")</f>
        <v>ne</v>
      </c>
      <c r="BS3979" s="54" t="str">
        <f t="shared" si="872"/>
        <v>ne</v>
      </c>
    </row>
    <row r="3980" spans="2:71" x14ac:dyDescent="0.2">
      <c r="B3980" s="54" t="e">
        <f>VLOOKUP(E3980,'VPS1'!$J$10:$J$29,1,FALSE)</f>
        <v>#N/A</v>
      </c>
      <c r="C3980" s="131" t="str">
        <f t="shared" si="873"/>
        <v/>
      </c>
      <c r="D3980" s="132"/>
      <c r="E3980" s="132"/>
      <c r="F3980" s="55"/>
      <c r="G3980" s="132"/>
      <c r="H3980" s="132"/>
      <c r="I3980" s="132"/>
      <c r="J3980" s="132"/>
      <c r="K3980" s="132"/>
      <c r="L3980" s="133"/>
      <c r="M3980" s="134"/>
      <c r="N3980" s="132"/>
      <c r="O3980" s="132"/>
      <c r="P3980" s="134" t="str">
        <f t="shared" si="874"/>
        <v>nepildyti</v>
      </c>
      <c r="Q3980" s="135" t="str">
        <f t="shared" si="87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68"/>
        <v>0</v>
      </c>
      <c r="BH3980" s="54">
        <f t="shared" si="875"/>
        <v>0</v>
      </c>
      <c r="BI3980" s="54">
        <f t="shared" si="870"/>
        <v>0</v>
      </c>
      <c r="BJ3980" s="54">
        <f t="shared" si="869"/>
        <v>0</v>
      </c>
      <c r="BK3980" s="54">
        <f t="shared" si="871"/>
        <v>0</v>
      </c>
      <c r="BL3980" s="54">
        <f t="shared" si="876"/>
        <v>0</v>
      </c>
      <c r="BM3980" s="54">
        <f t="shared" si="877"/>
        <v>0</v>
      </c>
      <c r="BN3980" s="54" t="str">
        <f t="shared" si="878"/>
        <v>ne</v>
      </c>
      <c r="BO3980" s="54" t="str">
        <f t="shared" si="879"/>
        <v>ne</v>
      </c>
      <c r="BP3980" s="54" t="str">
        <f t="shared" si="879"/>
        <v>ne</v>
      </c>
      <c r="BQ3980" s="54" t="str">
        <f t="shared" si="880"/>
        <v>ne</v>
      </c>
      <c r="BR3980" s="54" t="str">
        <f t="shared" si="881"/>
        <v>ne</v>
      </c>
      <c r="BS3980" s="54" t="str">
        <f t="shared" si="872"/>
        <v>ne</v>
      </c>
    </row>
    <row r="3981" spans="2:71" x14ac:dyDescent="0.2">
      <c r="B3981" s="54" t="e">
        <f>VLOOKUP(E3981,'VPS1'!$J$10:$J$29,1,FALSE)</f>
        <v>#N/A</v>
      </c>
      <c r="C3981" s="131" t="str">
        <f t="shared" si="873"/>
        <v/>
      </c>
      <c r="D3981" s="132"/>
      <c r="E3981" s="132"/>
      <c r="F3981" s="55"/>
      <c r="G3981" s="132"/>
      <c r="H3981" s="132"/>
      <c r="I3981" s="132"/>
      <c r="J3981" s="132"/>
      <c r="K3981" s="132"/>
      <c r="L3981" s="133"/>
      <c r="M3981" s="134"/>
      <c r="N3981" s="132"/>
      <c r="O3981" s="132"/>
      <c r="P3981" s="134" t="str">
        <f t="shared" si="874"/>
        <v>nepildyti</v>
      </c>
      <c r="Q3981" s="135" t="str">
        <f t="shared" si="87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68"/>
        <v>0</v>
      </c>
      <c r="BH3981" s="54">
        <f t="shared" si="875"/>
        <v>0</v>
      </c>
      <c r="BI3981" s="54">
        <f t="shared" si="870"/>
        <v>0</v>
      </c>
      <c r="BJ3981" s="54">
        <f t="shared" si="869"/>
        <v>0</v>
      </c>
      <c r="BK3981" s="54">
        <f t="shared" si="871"/>
        <v>0</v>
      </c>
      <c r="BL3981" s="54">
        <f t="shared" si="876"/>
        <v>0</v>
      </c>
      <c r="BM3981" s="54">
        <f t="shared" si="877"/>
        <v>0</v>
      </c>
      <c r="BN3981" s="54" t="str">
        <f t="shared" si="878"/>
        <v>ne</v>
      </c>
      <c r="BO3981" s="54" t="str">
        <f t="shared" si="879"/>
        <v>ne</v>
      </c>
      <c r="BP3981" s="54" t="str">
        <f t="shared" si="879"/>
        <v>ne</v>
      </c>
      <c r="BQ3981" s="54" t="str">
        <f t="shared" si="880"/>
        <v>ne</v>
      </c>
      <c r="BR3981" s="54" t="str">
        <f t="shared" si="881"/>
        <v>ne</v>
      </c>
      <c r="BS3981" s="54" t="str">
        <f t="shared" si="872"/>
        <v>ne</v>
      </c>
    </row>
    <row r="3982" spans="2:71" x14ac:dyDescent="0.2">
      <c r="B3982" s="54" t="e">
        <f>VLOOKUP(E3982,'VPS1'!$J$10:$J$29,1,FALSE)</f>
        <v>#N/A</v>
      </c>
      <c r="C3982" s="131" t="str">
        <f t="shared" si="873"/>
        <v/>
      </c>
      <c r="D3982" s="132"/>
      <c r="E3982" s="132"/>
      <c r="F3982" s="55"/>
      <c r="G3982" s="132"/>
      <c r="H3982" s="132"/>
      <c r="I3982" s="132"/>
      <c r="J3982" s="132"/>
      <c r="K3982" s="132"/>
      <c r="L3982" s="133"/>
      <c r="M3982" s="134"/>
      <c r="N3982" s="132"/>
      <c r="O3982" s="132"/>
      <c r="P3982" s="134" t="str">
        <f t="shared" si="874"/>
        <v>nepildyti</v>
      </c>
      <c r="Q3982" s="135" t="str">
        <f t="shared" si="87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68"/>
        <v>0</v>
      </c>
      <c r="BH3982" s="54">
        <f t="shared" si="875"/>
        <v>0</v>
      </c>
      <c r="BI3982" s="54">
        <f t="shared" si="870"/>
        <v>0</v>
      </c>
      <c r="BJ3982" s="54">
        <f t="shared" si="869"/>
        <v>0</v>
      </c>
      <c r="BK3982" s="54">
        <f t="shared" si="871"/>
        <v>0</v>
      </c>
      <c r="BL3982" s="54">
        <f t="shared" si="876"/>
        <v>0</v>
      </c>
      <c r="BM3982" s="54">
        <f t="shared" si="877"/>
        <v>0</v>
      </c>
      <c r="BN3982" s="54" t="str">
        <f t="shared" si="878"/>
        <v>ne</v>
      </c>
      <c r="BO3982" s="54" t="str">
        <f t="shared" si="879"/>
        <v>ne</v>
      </c>
      <c r="BP3982" s="54" t="str">
        <f t="shared" si="879"/>
        <v>ne</v>
      </c>
      <c r="BQ3982" s="54" t="str">
        <f t="shared" si="880"/>
        <v>ne</v>
      </c>
      <c r="BR3982" s="54" t="str">
        <f t="shared" si="881"/>
        <v>ne</v>
      </c>
      <c r="BS3982" s="54" t="str">
        <f t="shared" si="872"/>
        <v>ne</v>
      </c>
    </row>
    <row r="3983" spans="2:71" x14ac:dyDescent="0.2">
      <c r="B3983" s="54" t="e">
        <f>VLOOKUP(E3983,'VPS1'!$J$10:$J$29,1,FALSE)</f>
        <v>#N/A</v>
      </c>
      <c r="C3983" s="131" t="str">
        <f t="shared" si="873"/>
        <v/>
      </c>
      <c r="D3983" s="132"/>
      <c r="E3983" s="132"/>
      <c r="F3983" s="55"/>
      <c r="G3983" s="132"/>
      <c r="H3983" s="132"/>
      <c r="I3983" s="132"/>
      <c r="J3983" s="132"/>
      <c r="K3983" s="132"/>
      <c r="L3983" s="133"/>
      <c r="M3983" s="134"/>
      <c r="N3983" s="132"/>
      <c r="O3983" s="132"/>
      <c r="P3983" s="134" t="str">
        <f t="shared" si="874"/>
        <v>nepildyti</v>
      </c>
      <c r="Q3983" s="135" t="str">
        <f t="shared" si="87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68"/>
        <v>0</v>
      </c>
      <c r="BH3983" s="54">
        <f t="shared" si="875"/>
        <v>0</v>
      </c>
      <c r="BI3983" s="54">
        <f t="shared" si="870"/>
        <v>0</v>
      </c>
      <c r="BJ3983" s="54">
        <f t="shared" si="869"/>
        <v>0</v>
      </c>
      <c r="BK3983" s="54">
        <f t="shared" si="871"/>
        <v>0</v>
      </c>
      <c r="BL3983" s="54">
        <f t="shared" si="876"/>
        <v>0</v>
      </c>
      <c r="BM3983" s="54">
        <f t="shared" si="877"/>
        <v>0</v>
      </c>
      <c r="BN3983" s="54" t="str">
        <f t="shared" si="878"/>
        <v>ne</v>
      </c>
      <c r="BO3983" s="54" t="str">
        <f t="shared" si="879"/>
        <v>ne</v>
      </c>
      <c r="BP3983" s="54" t="str">
        <f t="shared" si="879"/>
        <v>ne</v>
      </c>
      <c r="BQ3983" s="54" t="str">
        <f t="shared" si="880"/>
        <v>ne</v>
      </c>
      <c r="BR3983" s="54" t="str">
        <f t="shared" si="881"/>
        <v>ne</v>
      </c>
      <c r="BS3983" s="54" t="str">
        <f t="shared" si="872"/>
        <v>ne</v>
      </c>
    </row>
    <row r="3984" spans="2:71" x14ac:dyDescent="0.2">
      <c r="B3984" s="54" t="e">
        <f>VLOOKUP(E3984,'VPS1'!$J$10:$J$29,1,FALSE)</f>
        <v>#N/A</v>
      </c>
      <c r="C3984" s="131" t="str">
        <f t="shared" si="873"/>
        <v/>
      </c>
      <c r="D3984" s="132"/>
      <c r="E3984" s="132"/>
      <c r="F3984" s="55"/>
      <c r="G3984" s="132"/>
      <c r="H3984" s="132"/>
      <c r="I3984" s="132"/>
      <c r="J3984" s="132"/>
      <c r="K3984" s="132"/>
      <c r="L3984" s="133"/>
      <c r="M3984" s="134"/>
      <c r="N3984" s="132"/>
      <c r="O3984" s="132"/>
      <c r="P3984" s="134" t="str">
        <f t="shared" si="874"/>
        <v>nepildyti</v>
      </c>
      <c r="Q3984" s="135" t="str">
        <f t="shared" si="87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68"/>
        <v>0</v>
      </c>
      <c r="BH3984" s="54">
        <f t="shared" si="875"/>
        <v>0</v>
      </c>
      <c r="BI3984" s="54">
        <f t="shared" si="870"/>
        <v>0</v>
      </c>
      <c r="BJ3984" s="54">
        <f t="shared" si="869"/>
        <v>0</v>
      </c>
      <c r="BK3984" s="54">
        <f t="shared" si="871"/>
        <v>0</v>
      </c>
      <c r="BL3984" s="54">
        <f t="shared" si="876"/>
        <v>0</v>
      </c>
      <c r="BM3984" s="54">
        <f t="shared" si="877"/>
        <v>0</v>
      </c>
      <c r="BN3984" s="54" t="str">
        <f t="shared" si="878"/>
        <v>ne</v>
      </c>
      <c r="BO3984" s="54" t="str">
        <f t="shared" si="879"/>
        <v>ne</v>
      </c>
      <c r="BP3984" s="54" t="str">
        <f t="shared" si="879"/>
        <v>ne</v>
      </c>
      <c r="BQ3984" s="54" t="str">
        <f t="shared" si="880"/>
        <v>ne</v>
      </c>
      <c r="BR3984" s="54" t="str">
        <f t="shared" si="881"/>
        <v>ne</v>
      </c>
      <c r="BS3984" s="54" t="str">
        <f t="shared" si="872"/>
        <v>ne</v>
      </c>
    </row>
    <row r="3985" spans="2:71" x14ac:dyDescent="0.2">
      <c r="B3985" s="54" t="e">
        <f>VLOOKUP(E3985,'VPS1'!$J$10:$J$29,1,FALSE)</f>
        <v>#N/A</v>
      </c>
      <c r="C3985" s="131" t="str">
        <f t="shared" si="873"/>
        <v/>
      </c>
      <c r="D3985" s="132"/>
      <c r="E3985" s="132"/>
      <c r="F3985" s="55"/>
      <c r="G3985" s="132"/>
      <c r="H3985" s="132"/>
      <c r="I3985" s="132"/>
      <c r="J3985" s="132"/>
      <c r="K3985" s="132"/>
      <c r="L3985" s="133"/>
      <c r="M3985" s="134"/>
      <c r="N3985" s="132"/>
      <c r="O3985" s="132"/>
      <c r="P3985" s="134" t="str">
        <f t="shared" si="874"/>
        <v>nepildyti</v>
      </c>
      <c r="Q3985" s="135" t="str">
        <f t="shared" si="87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68"/>
        <v>0</v>
      </c>
      <c r="BH3985" s="54">
        <f t="shared" si="875"/>
        <v>0</v>
      </c>
      <c r="BI3985" s="54">
        <f t="shared" si="870"/>
        <v>0</v>
      </c>
      <c r="BJ3985" s="54">
        <f t="shared" si="869"/>
        <v>0</v>
      </c>
      <c r="BK3985" s="54">
        <f t="shared" si="871"/>
        <v>0</v>
      </c>
      <c r="BL3985" s="54">
        <f t="shared" si="876"/>
        <v>0</v>
      </c>
      <c r="BM3985" s="54">
        <f t="shared" si="877"/>
        <v>0</v>
      </c>
      <c r="BN3985" s="54" t="str">
        <f t="shared" si="878"/>
        <v>ne</v>
      </c>
      <c r="BO3985" s="54" t="str">
        <f t="shared" si="879"/>
        <v>ne</v>
      </c>
      <c r="BP3985" s="54" t="str">
        <f t="shared" si="879"/>
        <v>ne</v>
      </c>
      <c r="BQ3985" s="54" t="str">
        <f t="shared" si="880"/>
        <v>ne</v>
      </c>
      <c r="BR3985" s="54" t="str">
        <f t="shared" si="881"/>
        <v>ne</v>
      </c>
      <c r="BS3985" s="54" t="str">
        <f t="shared" si="872"/>
        <v>ne</v>
      </c>
    </row>
    <row r="3986" spans="2:71" x14ac:dyDescent="0.2">
      <c r="B3986" s="54" t="e">
        <f>VLOOKUP(E3986,'VPS1'!$J$10:$J$29,1,FALSE)</f>
        <v>#N/A</v>
      </c>
      <c r="C3986" s="131" t="str">
        <f t="shared" si="873"/>
        <v/>
      </c>
      <c r="D3986" s="132"/>
      <c r="E3986" s="132"/>
      <c r="F3986" s="55"/>
      <c r="G3986" s="132"/>
      <c r="H3986" s="132"/>
      <c r="I3986" s="132"/>
      <c r="J3986" s="132"/>
      <c r="K3986" s="132"/>
      <c r="L3986" s="133"/>
      <c r="M3986" s="134"/>
      <c r="N3986" s="132"/>
      <c r="O3986" s="132"/>
      <c r="P3986" s="134" t="str">
        <f t="shared" si="874"/>
        <v>nepildyti</v>
      </c>
      <c r="Q3986" s="135" t="str">
        <f t="shared" si="87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si="868"/>
        <v>0</v>
      </c>
      <c r="BH3986" s="54">
        <f t="shared" si="875"/>
        <v>0</v>
      </c>
      <c r="BI3986" s="54">
        <f t="shared" si="870"/>
        <v>0</v>
      </c>
      <c r="BJ3986" s="54">
        <f t="shared" si="869"/>
        <v>0</v>
      </c>
      <c r="BK3986" s="54">
        <f t="shared" si="871"/>
        <v>0</v>
      </c>
      <c r="BL3986" s="54">
        <f t="shared" si="876"/>
        <v>0</v>
      </c>
      <c r="BM3986" s="54">
        <f t="shared" si="877"/>
        <v>0</v>
      </c>
      <c r="BN3986" s="54" t="str">
        <f t="shared" si="878"/>
        <v>ne</v>
      </c>
      <c r="BO3986" s="54" t="str">
        <f t="shared" si="879"/>
        <v>ne</v>
      </c>
      <c r="BP3986" s="54" t="str">
        <f t="shared" si="879"/>
        <v>ne</v>
      </c>
      <c r="BQ3986" s="54" t="str">
        <f t="shared" si="880"/>
        <v>ne</v>
      </c>
      <c r="BR3986" s="54" t="str">
        <f t="shared" si="881"/>
        <v>ne</v>
      </c>
      <c r="BS3986" s="54" t="str">
        <f t="shared" si="872"/>
        <v>ne</v>
      </c>
    </row>
    <row r="3987" spans="2:71" x14ac:dyDescent="0.2">
      <c r="B3987" s="54" t="e">
        <f>VLOOKUP(E3987,'VPS1'!$J$10:$J$29,1,FALSE)</f>
        <v>#N/A</v>
      </c>
      <c r="C3987" s="131" t="str">
        <f t="shared" si="873"/>
        <v/>
      </c>
      <c r="D3987" s="132"/>
      <c r="E3987" s="132"/>
      <c r="F3987" s="55"/>
      <c r="G3987" s="132"/>
      <c r="H3987" s="132"/>
      <c r="I3987" s="132"/>
      <c r="J3987" s="132"/>
      <c r="K3987" s="132"/>
      <c r="L3987" s="133"/>
      <c r="M3987" s="134"/>
      <c r="N3987" s="132"/>
      <c r="O3987" s="132"/>
      <c r="P3987" s="134" t="str">
        <f t="shared" si="874"/>
        <v>nepildyti</v>
      </c>
      <c r="Q3987" s="135" t="str">
        <f t="shared" si="87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68"/>
        <v>0</v>
      </c>
      <c r="BH3987" s="54">
        <f t="shared" si="875"/>
        <v>0</v>
      </c>
      <c r="BI3987" s="54">
        <f t="shared" si="870"/>
        <v>0</v>
      </c>
      <c r="BJ3987" s="54">
        <f t="shared" si="869"/>
        <v>0</v>
      </c>
      <c r="BK3987" s="54">
        <f t="shared" si="871"/>
        <v>0</v>
      </c>
      <c r="BL3987" s="54">
        <f t="shared" si="876"/>
        <v>0</v>
      </c>
      <c r="BM3987" s="54">
        <f t="shared" si="877"/>
        <v>0</v>
      </c>
      <c r="BN3987" s="54" t="str">
        <f t="shared" si="878"/>
        <v>ne</v>
      </c>
      <c r="BO3987" s="54" t="str">
        <f t="shared" si="879"/>
        <v>ne</v>
      </c>
      <c r="BP3987" s="54" t="str">
        <f t="shared" si="879"/>
        <v>ne</v>
      </c>
      <c r="BQ3987" s="54" t="str">
        <f t="shared" si="880"/>
        <v>ne</v>
      </c>
      <c r="BR3987" s="54" t="str">
        <f t="shared" si="881"/>
        <v>ne</v>
      </c>
      <c r="BS3987" s="54" t="str">
        <f t="shared" si="872"/>
        <v>ne</v>
      </c>
    </row>
    <row r="3988" spans="2:71" x14ac:dyDescent="0.2">
      <c r="B3988" s="54" t="e">
        <f>VLOOKUP(E3988,'VPS1'!$J$10:$J$29,1,FALSE)</f>
        <v>#N/A</v>
      </c>
      <c r="C3988" s="131" t="str">
        <f t="shared" si="873"/>
        <v/>
      </c>
      <c r="D3988" s="132"/>
      <c r="E3988" s="132"/>
      <c r="F3988" s="55"/>
      <c r="G3988" s="132"/>
      <c r="H3988" s="132"/>
      <c r="I3988" s="132"/>
      <c r="J3988" s="132"/>
      <c r="K3988" s="132"/>
      <c r="L3988" s="133"/>
      <c r="M3988" s="134"/>
      <c r="N3988" s="132"/>
      <c r="O3988" s="132"/>
      <c r="P3988" s="134" t="str">
        <f t="shared" si="874"/>
        <v>nepildyti</v>
      </c>
      <c r="Q3988" s="135" t="str">
        <f t="shared" si="87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68"/>
        <v>0</v>
      </c>
      <c r="BH3988" s="54">
        <f t="shared" si="875"/>
        <v>0</v>
      </c>
      <c r="BI3988" s="54">
        <f t="shared" si="870"/>
        <v>0</v>
      </c>
      <c r="BJ3988" s="54">
        <f t="shared" si="869"/>
        <v>0</v>
      </c>
      <c r="BK3988" s="54">
        <f t="shared" si="871"/>
        <v>0</v>
      </c>
      <c r="BL3988" s="54">
        <f t="shared" si="876"/>
        <v>0</v>
      </c>
      <c r="BM3988" s="54">
        <f t="shared" si="877"/>
        <v>0</v>
      </c>
      <c r="BN3988" s="54" t="str">
        <f t="shared" si="878"/>
        <v>ne</v>
      </c>
      <c r="BO3988" s="54" t="str">
        <f t="shared" si="879"/>
        <v>ne</v>
      </c>
      <c r="BP3988" s="54" t="str">
        <f t="shared" si="879"/>
        <v>ne</v>
      </c>
      <c r="BQ3988" s="54" t="str">
        <f t="shared" si="880"/>
        <v>ne</v>
      </c>
      <c r="BR3988" s="54" t="str">
        <f t="shared" si="881"/>
        <v>ne</v>
      </c>
      <c r="BS3988" s="54" t="str">
        <f t="shared" si="872"/>
        <v>ne</v>
      </c>
    </row>
    <row r="3989" spans="2:71" x14ac:dyDescent="0.2">
      <c r="B3989" s="54" t="e">
        <f>VLOOKUP(E3989,'VPS1'!$J$10:$J$29,1,FALSE)</f>
        <v>#N/A</v>
      </c>
      <c r="C3989" s="131" t="str">
        <f t="shared" si="873"/>
        <v/>
      </c>
      <c r="D3989" s="132"/>
      <c r="E3989" s="132"/>
      <c r="F3989" s="55"/>
      <c r="G3989" s="132"/>
      <c r="H3989" s="132"/>
      <c r="I3989" s="132"/>
      <c r="J3989" s="132"/>
      <c r="K3989" s="132"/>
      <c r="L3989" s="133"/>
      <c r="M3989" s="134"/>
      <c r="N3989" s="132"/>
      <c r="O3989" s="132"/>
      <c r="P3989" s="134" t="str">
        <f t="shared" si="874"/>
        <v>nepildyti</v>
      </c>
      <c r="Q3989" s="135" t="str">
        <f t="shared" si="87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68"/>
        <v>0</v>
      </c>
      <c r="BH3989" s="54">
        <f t="shared" si="875"/>
        <v>0</v>
      </c>
      <c r="BI3989" s="54">
        <f t="shared" si="870"/>
        <v>0</v>
      </c>
      <c r="BJ3989" s="54">
        <f t="shared" si="869"/>
        <v>0</v>
      </c>
      <c r="BK3989" s="54">
        <f t="shared" si="871"/>
        <v>0</v>
      </c>
      <c r="BL3989" s="54">
        <f t="shared" si="876"/>
        <v>0</v>
      </c>
      <c r="BM3989" s="54">
        <f t="shared" si="877"/>
        <v>0</v>
      </c>
      <c r="BN3989" s="54" t="str">
        <f t="shared" si="878"/>
        <v>ne</v>
      </c>
      <c r="BO3989" s="54" t="str">
        <f t="shared" si="879"/>
        <v>ne</v>
      </c>
      <c r="BP3989" s="54" t="str">
        <f t="shared" si="879"/>
        <v>ne</v>
      </c>
      <c r="BQ3989" s="54" t="str">
        <f t="shared" si="880"/>
        <v>ne</v>
      </c>
      <c r="BR3989" s="54" t="str">
        <f t="shared" si="881"/>
        <v>ne</v>
      </c>
      <c r="BS3989" s="54" t="str">
        <f t="shared" si="872"/>
        <v>ne</v>
      </c>
    </row>
    <row r="3990" spans="2:71" x14ac:dyDescent="0.2">
      <c r="B3990" s="54" t="e">
        <f>VLOOKUP(E3990,'VPS1'!$J$10:$J$29,1,FALSE)</f>
        <v>#N/A</v>
      </c>
      <c r="C3990" s="131" t="str">
        <f t="shared" si="873"/>
        <v/>
      </c>
      <c r="D3990" s="132"/>
      <c r="E3990" s="132"/>
      <c r="F3990" s="55"/>
      <c r="G3990" s="132"/>
      <c r="H3990" s="132"/>
      <c r="I3990" s="132"/>
      <c r="J3990" s="132"/>
      <c r="K3990" s="132"/>
      <c r="L3990" s="133"/>
      <c r="M3990" s="134"/>
      <c r="N3990" s="132"/>
      <c r="O3990" s="132"/>
      <c r="P3990" s="134" t="str">
        <f t="shared" si="874"/>
        <v>nepildyti</v>
      </c>
      <c r="Q3990" s="135" t="str">
        <f t="shared" si="87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ref="BG3990:BG4053" si="882">IF($F3990&gt;0,YEAR($F3990),)</f>
        <v>0</v>
      </c>
      <c r="BH3990" s="54">
        <f t="shared" si="875"/>
        <v>0</v>
      </c>
      <c r="BI3990" s="54">
        <f t="shared" si="870"/>
        <v>0</v>
      </c>
      <c r="BJ3990" s="54">
        <f t="shared" ref="BJ3990:BJ4053" si="883">IF($AI3990&gt;0,YEAR($AI3990),)</f>
        <v>0</v>
      </c>
      <c r="BK3990" s="54">
        <f t="shared" si="871"/>
        <v>0</v>
      </c>
      <c r="BL3990" s="54">
        <f t="shared" si="876"/>
        <v>0</v>
      </c>
      <c r="BM3990" s="54">
        <f t="shared" si="877"/>
        <v>0</v>
      </c>
      <c r="BN3990" s="54" t="str">
        <f t="shared" si="878"/>
        <v>ne</v>
      </c>
      <c r="BO3990" s="54" t="str">
        <f t="shared" si="879"/>
        <v>ne</v>
      </c>
      <c r="BP3990" s="54" t="str">
        <f t="shared" si="879"/>
        <v>ne</v>
      </c>
      <c r="BQ3990" s="54" t="str">
        <f t="shared" si="880"/>
        <v>ne</v>
      </c>
      <c r="BR3990" s="54" t="str">
        <f t="shared" si="881"/>
        <v>ne</v>
      </c>
      <c r="BS3990" s="54" t="str">
        <f t="shared" si="872"/>
        <v>ne</v>
      </c>
    </row>
    <row r="3991" spans="2:71" x14ac:dyDescent="0.2">
      <c r="B3991" s="54" t="e">
        <f>VLOOKUP(E3991,'VPS1'!$J$10:$J$29,1,FALSE)</f>
        <v>#N/A</v>
      </c>
      <c r="C3991" s="131" t="str">
        <f t="shared" si="873"/>
        <v/>
      </c>
      <c r="D3991" s="132"/>
      <c r="E3991" s="132"/>
      <c r="F3991" s="55"/>
      <c r="G3991" s="132"/>
      <c r="H3991" s="132"/>
      <c r="I3991" s="132"/>
      <c r="J3991" s="132"/>
      <c r="K3991" s="132"/>
      <c r="L3991" s="133"/>
      <c r="M3991" s="134"/>
      <c r="N3991" s="132"/>
      <c r="O3991" s="132"/>
      <c r="P3991" s="134" t="str">
        <f t="shared" si="874"/>
        <v>nepildyti</v>
      </c>
      <c r="Q3991" s="135" t="str">
        <f t="shared" si="87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si="882"/>
        <v>0</v>
      </c>
      <c r="BH3991" s="54">
        <f t="shared" si="875"/>
        <v>0</v>
      </c>
      <c r="BI3991" s="54">
        <f t="shared" si="870"/>
        <v>0</v>
      </c>
      <c r="BJ3991" s="54">
        <f t="shared" si="883"/>
        <v>0</v>
      </c>
      <c r="BK3991" s="54">
        <f t="shared" si="871"/>
        <v>0</v>
      </c>
      <c r="BL3991" s="54">
        <f t="shared" si="876"/>
        <v>0</v>
      </c>
      <c r="BM3991" s="54">
        <f t="shared" si="877"/>
        <v>0</v>
      </c>
      <c r="BN3991" s="54" t="str">
        <f t="shared" si="878"/>
        <v>ne</v>
      </c>
      <c r="BO3991" s="54" t="str">
        <f t="shared" si="879"/>
        <v>ne</v>
      </c>
      <c r="BP3991" s="54" t="str">
        <f t="shared" si="879"/>
        <v>ne</v>
      </c>
      <c r="BQ3991" s="54" t="str">
        <f t="shared" si="880"/>
        <v>ne</v>
      </c>
      <c r="BR3991" s="54" t="str">
        <f t="shared" si="881"/>
        <v>ne</v>
      </c>
      <c r="BS3991" s="54" t="str">
        <f t="shared" si="872"/>
        <v>ne</v>
      </c>
    </row>
    <row r="3992" spans="2:71" x14ac:dyDescent="0.2">
      <c r="B3992" s="54" t="e">
        <f>VLOOKUP(E3992,'VPS1'!$J$10:$J$29,1,FALSE)</f>
        <v>#N/A</v>
      </c>
      <c r="C3992" s="131" t="str">
        <f t="shared" si="873"/>
        <v/>
      </c>
      <c r="D3992" s="132"/>
      <c r="E3992" s="132"/>
      <c r="F3992" s="55"/>
      <c r="G3992" s="132"/>
      <c r="H3992" s="132"/>
      <c r="I3992" s="132"/>
      <c r="J3992" s="132"/>
      <c r="K3992" s="132"/>
      <c r="L3992" s="133"/>
      <c r="M3992" s="134"/>
      <c r="N3992" s="132"/>
      <c r="O3992" s="132"/>
      <c r="P3992" s="134" t="str">
        <f t="shared" si="874"/>
        <v>nepildyti</v>
      </c>
      <c r="Q3992" s="135" t="str">
        <f t="shared" si="87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82"/>
        <v>0</v>
      </c>
      <c r="BH3992" s="54">
        <f t="shared" si="875"/>
        <v>0</v>
      </c>
      <c r="BI3992" s="54">
        <f t="shared" si="870"/>
        <v>0</v>
      </c>
      <c r="BJ3992" s="54">
        <f t="shared" si="883"/>
        <v>0</v>
      </c>
      <c r="BK3992" s="54">
        <f t="shared" si="871"/>
        <v>0</v>
      </c>
      <c r="BL3992" s="54">
        <f t="shared" si="876"/>
        <v>0</v>
      </c>
      <c r="BM3992" s="54">
        <f t="shared" si="877"/>
        <v>0</v>
      </c>
      <c r="BN3992" s="54" t="str">
        <f t="shared" si="878"/>
        <v>ne</v>
      </c>
      <c r="BO3992" s="54" t="str">
        <f t="shared" si="879"/>
        <v>ne</v>
      </c>
      <c r="BP3992" s="54" t="str">
        <f t="shared" si="879"/>
        <v>ne</v>
      </c>
      <c r="BQ3992" s="54" t="str">
        <f t="shared" si="880"/>
        <v>ne</v>
      </c>
      <c r="BR3992" s="54" t="str">
        <f t="shared" si="881"/>
        <v>ne</v>
      </c>
      <c r="BS3992" s="54" t="str">
        <f t="shared" si="872"/>
        <v>ne</v>
      </c>
    </row>
    <row r="3993" spans="2:71" x14ac:dyDescent="0.2">
      <c r="B3993" s="54" t="e">
        <f>VLOOKUP(E3993,'VPS1'!$J$10:$J$29,1,FALSE)</f>
        <v>#N/A</v>
      </c>
      <c r="C3993" s="131" t="str">
        <f t="shared" si="873"/>
        <v/>
      </c>
      <c r="D3993" s="132"/>
      <c r="E3993" s="132"/>
      <c r="F3993" s="55"/>
      <c r="G3993" s="132"/>
      <c r="H3993" s="132"/>
      <c r="I3993" s="132"/>
      <c r="J3993" s="132"/>
      <c r="K3993" s="132"/>
      <c r="L3993" s="133"/>
      <c r="M3993" s="134"/>
      <c r="N3993" s="132"/>
      <c r="O3993" s="132"/>
      <c r="P3993" s="134" t="str">
        <f t="shared" si="874"/>
        <v>nepildyti</v>
      </c>
      <c r="Q3993" s="135" t="str">
        <f t="shared" si="87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82"/>
        <v>0</v>
      </c>
      <c r="BH3993" s="54">
        <f t="shared" si="875"/>
        <v>0</v>
      </c>
      <c r="BI3993" s="54">
        <f t="shared" si="870"/>
        <v>0</v>
      </c>
      <c r="BJ3993" s="54">
        <f t="shared" si="883"/>
        <v>0</v>
      </c>
      <c r="BK3993" s="54">
        <f t="shared" si="871"/>
        <v>0</v>
      </c>
      <c r="BL3993" s="54">
        <f t="shared" si="876"/>
        <v>0</v>
      </c>
      <c r="BM3993" s="54">
        <f t="shared" si="877"/>
        <v>0</v>
      </c>
      <c r="BN3993" s="54" t="str">
        <f t="shared" si="878"/>
        <v>ne</v>
      </c>
      <c r="BO3993" s="54" t="str">
        <f t="shared" si="879"/>
        <v>ne</v>
      </c>
      <c r="BP3993" s="54" t="str">
        <f t="shared" si="879"/>
        <v>ne</v>
      </c>
      <c r="BQ3993" s="54" t="str">
        <f t="shared" si="880"/>
        <v>ne</v>
      </c>
      <c r="BR3993" s="54" t="str">
        <f t="shared" si="881"/>
        <v>ne</v>
      </c>
      <c r="BS3993" s="54" t="str">
        <f t="shared" si="872"/>
        <v>ne</v>
      </c>
    </row>
    <row r="3994" spans="2:71" x14ac:dyDescent="0.2">
      <c r="B3994" s="54" t="e">
        <f>VLOOKUP(E3994,'VPS1'!$J$10:$J$29,1,FALSE)</f>
        <v>#N/A</v>
      </c>
      <c r="C3994" s="131" t="str">
        <f t="shared" si="873"/>
        <v/>
      </c>
      <c r="D3994" s="132"/>
      <c r="E3994" s="132"/>
      <c r="F3994" s="55"/>
      <c r="G3994" s="132"/>
      <c r="H3994" s="132"/>
      <c r="I3994" s="132"/>
      <c r="J3994" s="132"/>
      <c r="K3994" s="132"/>
      <c r="L3994" s="133"/>
      <c r="M3994" s="134"/>
      <c r="N3994" s="132"/>
      <c r="O3994" s="132"/>
      <c r="P3994" s="134" t="str">
        <f t="shared" si="874"/>
        <v>nepildyti</v>
      </c>
      <c r="Q3994" s="135" t="str">
        <f t="shared" si="87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82"/>
        <v>0</v>
      </c>
      <c r="BH3994" s="54">
        <f t="shared" si="875"/>
        <v>0</v>
      </c>
      <c r="BI3994" s="54">
        <f t="shared" si="870"/>
        <v>0</v>
      </c>
      <c r="BJ3994" s="54">
        <f t="shared" si="883"/>
        <v>0</v>
      </c>
      <c r="BK3994" s="54">
        <f t="shared" si="871"/>
        <v>0</v>
      </c>
      <c r="BL3994" s="54">
        <f t="shared" si="876"/>
        <v>0</v>
      </c>
      <c r="BM3994" s="54">
        <f t="shared" si="877"/>
        <v>0</v>
      </c>
      <c r="BN3994" s="54" t="str">
        <f t="shared" si="878"/>
        <v>ne</v>
      </c>
      <c r="BO3994" s="54" t="str">
        <f t="shared" si="879"/>
        <v>ne</v>
      </c>
      <c r="BP3994" s="54" t="str">
        <f t="shared" si="879"/>
        <v>ne</v>
      </c>
      <c r="BQ3994" s="54" t="str">
        <f t="shared" si="880"/>
        <v>ne</v>
      </c>
      <c r="BR3994" s="54" t="str">
        <f t="shared" si="881"/>
        <v>ne</v>
      </c>
      <c r="BS3994" s="54" t="str">
        <f t="shared" si="872"/>
        <v>ne</v>
      </c>
    </row>
    <row r="3995" spans="2:71" x14ac:dyDescent="0.2">
      <c r="B3995" s="54" t="e">
        <f>VLOOKUP(E3995,'VPS1'!$J$10:$J$29,1,FALSE)</f>
        <v>#N/A</v>
      </c>
      <c r="C3995" s="131" t="str">
        <f t="shared" si="873"/>
        <v/>
      </c>
      <c r="D3995" s="132"/>
      <c r="E3995" s="132"/>
      <c r="F3995" s="55"/>
      <c r="G3995" s="132"/>
      <c r="H3995" s="132"/>
      <c r="I3995" s="132"/>
      <c r="J3995" s="132"/>
      <c r="K3995" s="132"/>
      <c r="L3995" s="133"/>
      <c r="M3995" s="134"/>
      <c r="N3995" s="132"/>
      <c r="O3995" s="132"/>
      <c r="P3995" s="134" t="str">
        <f t="shared" si="874"/>
        <v>nepildyti</v>
      </c>
      <c r="Q3995" s="135" t="str">
        <f t="shared" si="87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82"/>
        <v>0</v>
      </c>
      <c r="BH3995" s="54">
        <f t="shared" si="875"/>
        <v>0</v>
      </c>
      <c r="BI3995" s="54">
        <f t="shared" si="870"/>
        <v>0</v>
      </c>
      <c r="BJ3995" s="54">
        <f t="shared" si="883"/>
        <v>0</v>
      </c>
      <c r="BK3995" s="54">
        <f t="shared" si="871"/>
        <v>0</v>
      </c>
      <c r="BL3995" s="54">
        <f t="shared" si="876"/>
        <v>0</v>
      </c>
      <c r="BM3995" s="54">
        <f t="shared" si="877"/>
        <v>0</v>
      </c>
      <c r="BN3995" s="54" t="str">
        <f t="shared" si="878"/>
        <v>ne</v>
      </c>
      <c r="BO3995" s="54" t="str">
        <f t="shared" si="879"/>
        <v>ne</v>
      </c>
      <c r="BP3995" s="54" t="str">
        <f t="shared" si="879"/>
        <v>ne</v>
      </c>
      <c r="BQ3995" s="54" t="str">
        <f t="shared" si="880"/>
        <v>ne</v>
      </c>
      <c r="BR3995" s="54" t="str">
        <f t="shared" si="881"/>
        <v>ne</v>
      </c>
      <c r="BS3995" s="54" t="str">
        <f t="shared" si="872"/>
        <v>ne</v>
      </c>
    </row>
    <row r="3996" spans="2:71" x14ac:dyDescent="0.2">
      <c r="B3996" s="54" t="e">
        <f>VLOOKUP(E3996,'VPS1'!$J$10:$J$29,1,FALSE)</f>
        <v>#N/A</v>
      </c>
      <c r="C3996" s="131" t="str">
        <f t="shared" si="873"/>
        <v/>
      </c>
      <c r="D3996" s="132"/>
      <c r="E3996" s="132"/>
      <c r="F3996" s="55"/>
      <c r="G3996" s="132"/>
      <c r="H3996" s="132"/>
      <c r="I3996" s="132"/>
      <c r="J3996" s="132"/>
      <c r="K3996" s="132"/>
      <c r="L3996" s="133"/>
      <c r="M3996" s="134"/>
      <c r="N3996" s="132"/>
      <c r="O3996" s="132"/>
      <c r="P3996" s="134" t="str">
        <f t="shared" si="874"/>
        <v>nepildyti</v>
      </c>
      <c r="Q3996" s="135" t="str">
        <f t="shared" si="87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82"/>
        <v>0</v>
      </c>
      <c r="BH3996" s="54">
        <f t="shared" si="875"/>
        <v>0</v>
      </c>
      <c r="BI3996" s="54">
        <f t="shared" si="870"/>
        <v>0</v>
      </c>
      <c r="BJ3996" s="54">
        <f t="shared" si="883"/>
        <v>0</v>
      </c>
      <c r="BK3996" s="54">
        <f t="shared" si="871"/>
        <v>0</v>
      </c>
      <c r="BL3996" s="54">
        <f t="shared" si="876"/>
        <v>0</v>
      </c>
      <c r="BM3996" s="54">
        <f t="shared" si="877"/>
        <v>0</v>
      </c>
      <c r="BN3996" s="54" t="str">
        <f t="shared" si="878"/>
        <v>ne</v>
      </c>
      <c r="BO3996" s="54" t="str">
        <f t="shared" si="879"/>
        <v>ne</v>
      </c>
      <c r="BP3996" s="54" t="str">
        <f t="shared" si="879"/>
        <v>ne</v>
      </c>
      <c r="BQ3996" s="54" t="str">
        <f t="shared" si="880"/>
        <v>ne</v>
      </c>
      <c r="BR3996" s="54" t="str">
        <f t="shared" si="881"/>
        <v>ne</v>
      </c>
      <c r="BS3996" s="54" t="str">
        <f t="shared" si="872"/>
        <v>ne</v>
      </c>
    </row>
    <row r="3997" spans="2:71" x14ac:dyDescent="0.2">
      <c r="B3997" s="54" t="e">
        <f>VLOOKUP(E3997,'VPS1'!$J$10:$J$29,1,FALSE)</f>
        <v>#N/A</v>
      </c>
      <c r="C3997" s="131" t="str">
        <f t="shared" si="873"/>
        <v/>
      </c>
      <c r="D3997" s="132"/>
      <c r="E3997" s="132"/>
      <c r="F3997" s="55"/>
      <c r="G3997" s="132"/>
      <c r="H3997" s="132"/>
      <c r="I3997" s="132"/>
      <c r="J3997" s="132"/>
      <c r="K3997" s="132"/>
      <c r="L3997" s="133"/>
      <c r="M3997" s="134"/>
      <c r="N3997" s="132"/>
      <c r="O3997" s="132"/>
      <c r="P3997" s="134" t="str">
        <f t="shared" si="874"/>
        <v>nepildyti</v>
      </c>
      <c r="Q3997" s="135" t="str">
        <f t="shared" si="87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82"/>
        <v>0</v>
      </c>
      <c r="BH3997" s="54">
        <f t="shared" si="875"/>
        <v>0</v>
      </c>
      <c r="BI3997" s="54">
        <f t="shared" si="870"/>
        <v>0</v>
      </c>
      <c r="BJ3997" s="54">
        <f t="shared" si="883"/>
        <v>0</v>
      </c>
      <c r="BK3997" s="54">
        <f t="shared" si="871"/>
        <v>0</v>
      </c>
      <c r="BL3997" s="54">
        <f t="shared" si="876"/>
        <v>0</v>
      </c>
      <c r="BM3997" s="54">
        <f t="shared" si="877"/>
        <v>0</v>
      </c>
      <c r="BN3997" s="54" t="str">
        <f t="shared" si="878"/>
        <v>ne</v>
      </c>
      <c r="BO3997" s="54" t="str">
        <f t="shared" si="879"/>
        <v>ne</v>
      </c>
      <c r="BP3997" s="54" t="str">
        <f t="shared" si="879"/>
        <v>ne</v>
      </c>
      <c r="BQ3997" s="54" t="str">
        <f t="shared" si="880"/>
        <v>ne</v>
      </c>
      <c r="BR3997" s="54" t="str">
        <f t="shared" si="881"/>
        <v>ne</v>
      </c>
      <c r="BS3997" s="54" t="str">
        <f t="shared" si="872"/>
        <v>ne</v>
      </c>
    </row>
    <row r="3998" spans="2:71" x14ac:dyDescent="0.2">
      <c r="B3998" s="54" t="e">
        <f>VLOOKUP(E3998,'VPS1'!$J$10:$J$29,1,FALSE)</f>
        <v>#N/A</v>
      </c>
      <c r="C3998" s="131" t="str">
        <f t="shared" si="873"/>
        <v/>
      </c>
      <c r="D3998" s="132"/>
      <c r="E3998" s="132"/>
      <c r="F3998" s="55"/>
      <c r="G3998" s="132"/>
      <c r="H3998" s="132"/>
      <c r="I3998" s="132"/>
      <c r="J3998" s="132"/>
      <c r="K3998" s="132"/>
      <c r="L3998" s="133"/>
      <c r="M3998" s="134"/>
      <c r="N3998" s="132"/>
      <c r="O3998" s="132"/>
      <c r="P3998" s="134" t="str">
        <f t="shared" si="874"/>
        <v>nepildyti</v>
      </c>
      <c r="Q3998" s="135" t="str">
        <f t="shared" si="87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82"/>
        <v>0</v>
      </c>
      <c r="BH3998" s="54">
        <f t="shared" si="875"/>
        <v>0</v>
      </c>
      <c r="BI3998" s="54">
        <f t="shared" si="870"/>
        <v>0</v>
      </c>
      <c r="BJ3998" s="54">
        <f t="shared" si="883"/>
        <v>0</v>
      </c>
      <c r="BK3998" s="54">
        <f t="shared" si="871"/>
        <v>0</v>
      </c>
      <c r="BL3998" s="54">
        <f t="shared" si="876"/>
        <v>0</v>
      </c>
      <c r="BM3998" s="54">
        <f t="shared" si="877"/>
        <v>0</v>
      </c>
      <c r="BN3998" s="54" t="str">
        <f t="shared" si="878"/>
        <v>ne</v>
      </c>
      <c r="BO3998" s="54" t="str">
        <f t="shared" si="879"/>
        <v>ne</v>
      </c>
      <c r="BP3998" s="54" t="str">
        <f t="shared" si="879"/>
        <v>ne</v>
      </c>
      <c r="BQ3998" s="54" t="str">
        <f t="shared" si="880"/>
        <v>ne</v>
      </c>
      <c r="BR3998" s="54" t="str">
        <f t="shared" si="881"/>
        <v>ne</v>
      </c>
      <c r="BS3998" s="54" t="str">
        <f t="shared" si="872"/>
        <v>ne</v>
      </c>
    </row>
    <row r="3999" spans="2:71" x14ac:dyDescent="0.2">
      <c r="B3999" s="54" t="e">
        <f>VLOOKUP(E3999,'VPS1'!$J$10:$J$29,1,FALSE)</f>
        <v>#N/A</v>
      </c>
      <c r="C3999" s="131" t="str">
        <f t="shared" si="873"/>
        <v/>
      </c>
      <c r="D3999" s="132"/>
      <c r="E3999" s="132"/>
      <c r="F3999" s="55"/>
      <c r="G3999" s="132"/>
      <c r="H3999" s="132"/>
      <c r="I3999" s="132"/>
      <c r="J3999" s="132"/>
      <c r="K3999" s="132"/>
      <c r="L3999" s="133"/>
      <c r="M3999" s="134"/>
      <c r="N3999" s="132"/>
      <c r="O3999" s="132"/>
      <c r="P3999" s="134" t="str">
        <f t="shared" si="874"/>
        <v>nepildyti</v>
      </c>
      <c r="Q3999" s="135" t="str">
        <f t="shared" si="87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82"/>
        <v>0</v>
      </c>
      <c r="BH3999" s="54">
        <f t="shared" si="875"/>
        <v>0</v>
      </c>
      <c r="BI3999" s="54">
        <f t="shared" si="870"/>
        <v>0</v>
      </c>
      <c r="BJ3999" s="54">
        <f t="shared" si="883"/>
        <v>0</v>
      </c>
      <c r="BK3999" s="54">
        <f t="shared" si="871"/>
        <v>0</v>
      </c>
      <c r="BL3999" s="54">
        <f t="shared" si="876"/>
        <v>0</v>
      </c>
      <c r="BM3999" s="54">
        <f t="shared" si="877"/>
        <v>0</v>
      </c>
      <c r="BN3999" s="54" t="str">
        <f t="shared" si="878"/>
        <v>ne</v>
      </c>
      <c r="BO3999" s="54" t="str">
        <f t="shared" si="879"/>
        <v>ne</v>
      </c>
      <c r="BP3999" s="54" t="str">
        <f t="shared" si="879"/>
        <v>ne</v>
      </c>
      <c r="BQ3999" s="54" t="str">
        <f t="shared" si="880"/>
        <v>ne</v>
      </c>
      <c r="BR3999" s="54" t="str">
        <f t="shared" si="881"/>
        <v>ne</v>
      </c>
      <c r="BS3999" s="54" t="str">
        <f t="shared" si="872"/>
        <v>ne</v>
      </c>
    </row>
    <row r="4000" spans="2:71" x14ac:dyDescent="0.2">
      <c r="B4000" s="54" t="e">
        <f>VLOOKUP(E4000,'VPS1'!$J$10:$J$29,1,FALSE)</f>
        <v>#N/A</v>
      </c>
      <c r="C4000" s="131" t="str">
        <f t="shared" si="873"/>
        <v/>
      </c>
      <c r="D4000" s="132"/>
      <c r="E4000" s="132"/>
      <c r="F4000" s="55"/>
      <c r="G4000" s="132"/>
      <c r="H4000" s="132"/>
      <c r="I4000" s="132"/>
      <c r="J4000" s="132"/>
      <c r="K4000" s="132"/>
      <c r="L4000" s="133"/>
      <c r="M4000" s="134"/>
      <c r="N4000" s="132"/>
      <c r="O4000" s="132"/>
      <c r="P4000" s="134" t="str">
        <f t="shared" si="874"/>
        <v>nepildyti</v>
      </c>
      <c r="Q4000" s="135" t="str">
        <f t="shared" si="87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82"/>
        <v>0</v>
      </c>
      <c r="BH4000" s="54">
        <f t="shared" si="875"/>
        <v>0</v>
      </c>
      <c r="BI4000" s="54">
        <f t="shared" si="870"/>
        <v>0</v>
      </c>
      <c r="BJ4000" s="54">
        <f t="shared" si="883"/>
        <v>0</v>
      </c>
      <c r="BK4000" s="54">
        <f t="shared" si="871"/>
        <v>0</v>
      </c>
      <c r="BL4000" s="54">
        <f t="shared" si="876"/>
        <v>0</v>
      </c>
      <c r="BM4000" s="54">
        <f t="shared" si="877"/>
        <v>0</v>
      </c>
      <c r="BN4000" s="54" t="str">
        <f t="shared" si="878"/>
        <v>ne</v>
      </c>
      <c r="BO4000" s="54" t="str">
        <f t="shared" si="879"/>
        <v>ne</v>
      </c>
      <c r="BP4000" s="54" t="str">
        <f t="shared" si="879"/>
        <v>ne</v>
      </c>
      <c r="BQ4000" s="54" t="str">
        <f t="shared" si="880"/>
        <v>ne</v>
      </c>
      <c r="BR4000" s="54" t="str">
        <f t="shared" si="881"/>
        <v>ne</v>
      </c>
      <c r="BS4000" s="54" t="str">
        <f t="shared" si="872"/>
        <v>ne</v>
      </c>
    </row>
    <row r="4001" spans="2:71" x14ac:dyDescent="0.2">
      <c r="B4001" s="54" t="e">
        <f>VLOOKUP(E4001,'VPS1'!$J$10:$J$29,1,FALSE)</f>
        <v>#N/A</v>
      </c>
      <c r="C4001" s="131" t="str">
        <f t="shared" si="873"/>
        <v/>
      </c>
      <c r="D4001" s="132"/>
      <c r="E4001" s="132"/>
      <c r="F4001" s="55"/>
      <c r="G4001" s="132"/>
      <c r="H4001" s="132"/>
      <c r="I4001" s="132"/>
      <c r="J4001" s="132"/>
      <c r="K4001" s="132"/>
      <c r="L4001" s="133"/>
      <c r="M4001" s="134"/>
      <c r="N4001" s="132"/>
      <c r="O4001" s="132"/>
      <c r="P4001" s="134" t="str">
        <f t="shared" si="874"/>
        <v>nepildyti</v>
      </c>
      <c r="Q4001" s="135" t="str">
        <f t="shared" si="87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82"/>
        <v>0</v>
      </c>
      <c r="BH4001" s="54">
        <f t="shared" si="875"/>
        <v>0</v>
      </c>
      <c r="BI4001" s="54">
        <f t="shared" si="870"/>
        <v>0</v>
      </c>
      <c r="BJ4001" s="54">
        <f t="shared" si="883"/>
        <v>0</v>
      </c>
      <c r="BK4001" s="54">
        <f t="shared" si="871"/>
        <v>0</v>
      </c>
      <c r="BL4001" s="54">
        <f t="shared" si="876"/>
        <v>0</v>
      </c>
      <c r="BM4001" s="54">
        <f t="shared" si="877"/>
        <v>0</v>
      </c>
      <c r="BN4001" s="54" t="str">
        <f t="shared" si="878"/>
        <v>ne</v>
      </c>
      <c r="BO4001" s="54" t="str">
        <f t="shared" si="879"/>
        <v>ne</v>
      </c>
      <c r="BP4001" s="54" t="str">
        <f t="shared" si="879"/>
        <v>ne</v>
      </c>
      <c r="BQ4001" s="54" t="str">
        <f t="shared" si="880"/>
        <v>ne</v>
      </c>
      <c r="BR4001" s="54" t="str">
        <f t="shared" si="881"/>
        <v>ne</v>
      </c>
      <c r="BS4001" s="54" t="str">
        <f t="shared" si="872"/>
        <v>ne</v>
      </c>
    </row>
    <row r="4002" spans="2:71" x14ac:dyDescent="0.2">
      <c r="B4002" s="54" t="e">
        <f>VLOOKUP(E4002,'VPS1'!$J$10:$J$29,1,FALSE)</f>
        <v>#N/A</v>
      </c>
      <c r="C4002" s="131" t="str">
        <f t="shared" si="873"/>
        <v/>
      </c>
      <c r="D4002" s="132"/>
      <c r="E4002" s="132"/>
      <c r="F4002" s="55"/>
      <c r="G4002" s="132"/>
      <c r="H4002" s="132"/>
      <c r="I4002" s="132"/>
      <c r="J4002" s="132"/>
      <c r="K4002" s="132"/>
      <c r="L4002" s="133"/>
      <c r="M4002" s="134"/>
      <c r="N4002" s="132"/>
      <c r="O4002" s="132"/>
      <c r="P4002" s="134" t="str">
        <f t="shared" si="874"/>
        <v>nepildyti</v>
      </c>
      <c r="Q4002" s="135" t="str">
        <f t="shared" si="87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82"/>
        <v>0</v>
      </c>
      <c r="BH4002" s="54">
        <f t="shared" si="875"/>
        <v>0</v>
      </c>
      <c r="BI4002" s="54">
        <f t="shared" si="870"/>
        <v>0</v>
      </c>
      <c r="BJ4002" s="54">
        <f t="shared" si="883"/>
        <v>0</v>
      </c>
      <c r="BK4002" s="54">
        <f t="shared" si="871"/>
        <v>0</v>
      </c>
      <c r="BL4002" s="54">
        <f t="shared" si="876"/>
        <v>0</v>
      </c>
      <c r="BM4002" s="54">
        <f t="shared" si="877"/>
        <v>0</v>
      </c>
      <c r="BN4002" s="54" t="str">
        <f t="shared" si="878"/>
        <v>ne</v>
      </c>
      <c r="BO4002" s="54" t="str">
        <f t="shared" si="879"/>
        <v>ne</v>
      </c>
      <c r="BP4002" s="54" t="str">
        <f t="shared" si="879"/>
        <v>ne</v>
      </c>
      <c r="BQ4002" s="54" t="str">
        <f t="shared" si="880"/>
        <v>ne</v>
      </c>
      <c r="BR4002" s="54" t="str">
        <f t="shared" si="881"/>
        <v>ne</v>
      </c>
      <c r="BS4002" s="54" t="str">
        <f t="shared" si="872"/>
        <v>ne</v>
      </c>
    </row>
    <row r="4003" spans="2:71" x14ac:dyDescent="0.2">
      <c r="B4003" s="54" t="e">
        <f>VLOOKUP(E4003,'VPS1'!$J$10:$J$29,1,FALSE)</f>
        <v>#N/A</v>
      </c>
      <c r="C4003" s="131" t="str">
        <f t="shared" si="873"/>
        <v/>
      </c>
      <c r="D4003" s="132"/>
      <c r="E4003" s="132"/>
      <c r="F4003" s="55"/>
      <c r="G4003" s="132"/>
      <c r="H4003" s="132"/>
      <c r="I4003" s="132"/>
      <c r="J4003" s="132"/>
      <c r="K4003" s="132"/>
      <c r="L4003" s="133"/>
      <c r="M4003" s="134"/>
      <c r="N4003" s="132"/>
      <c r="O4003" s="132"/>
      <c r="P4003" s="134" t="str">
        <f t="shared" si="874"/>
        <v>nepildyti</v>
      </c>
      <c r="Q4003" s="135" t="str">
        <f t="shared" si="87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82"/>
        <v>0</v>
      </c>
      <c r="BH4003" s="54">
        <f t="shared" si="875"/>
        <v>0</v>
      </c>
      <c r="BI4003" s="54">
        <f t="shared" si="870"/>
        <v>0</v>
      </c>
      <c r="BJ4003" s="54">
        <f t="shared" si="883"/>
        <v>0</v>
      </c>
      <c r="BK4003" s="54">
        <f t="shared" si="871"/>
        <v>0</v>
      </c>
      <c r="BL4003" s="54">
        <f t="shared" si="876"/>
        <v>0</v>
      </c>
      <c r="BM4003" s="54">
        <f t="shared" si="877"/>
        <v>0</v>
      </c>
      <c r="BN4003" s="54" t="str">
        <f t="shared" si="878"/>
        <v>ne</v>
      </c>
      <c r="BO4003" s="54" t="str">
        <f t="shared" si="879"/>
        <v>ne</v>
      </c>
      <c r="BP4003" s="54" t="str">
        <f t="shared" si="879"/>
        <v>ne</v>
      </c>
      <c r="BQ4003" s="54" t="str">
        <f t="shared" si="880"/>
        <v>ne</v>
      </c>
      <c r="BR4003" s="54" t="str">
        <f t="shared" si="881"/>
        <v>ne</v>
      </c>
      <c r="BS4003" s="54" t="str">
        <f t="shared" si="872"/>
        <v>ne</v>
      </c>
    </row>
    <row r="4004" spans="2:71" x14ac:dyDescent="0.2">
      <c r="B4004" s="54" t="e">
        <f>VLOOKUP(E4004,'VPS1'!$J$10:$J$29,1,FALSE)</f>
        <v>#N/A</v>
      </c>
      <c r="C4004" s="131" t="str">
        <f t="shared" si="873"/>
        <v/>
      </c>
      <c r="D4004" s="132"/>
      <c r="E4004" s="132"/>
      <c r="F4004" s="55"/>
      <c r="G4004" s="132"/>
      <c r="H4004" s="132"/>
      <c r="I4004" s="132"/>
      <c r="J4004" s="132"/>
      <c r="K4004" s="132"/>
      <c r="L4004" s="133"/>
      <c r="M4004" s="134"/>
      <c r="N4004" s="132"/>
      <c r="O4004" s="132"/>
      <c r="P4004" s="134" t="str">
        <f t="shared" si="874"/>
        <v>nepildyti</v>
      </c>
      <c r="Q4004" s="135" t="str">
        <f t="shared" si="87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82"/>
        <v>0</v>
      </c>
      <c r="BH4004" s="54">
        <f t="shared" si="875"/>
        <v>0</v>
      </c>
      <c r="BI4004" s="54">
        <f t="shared" si="870"/>
        <v>0</v>
      </c>
      <c r="BJ4004" s="54">
        <f t="shared" si="883"/>
        <v>0</v>
      </c>
      <c r="BK4004" s="54">
        <f t="shared" si="871"/>
        <v>0</v>
      </c>
      <c r="BL4004" s="54">
        <f t="shared" si="876"/>
        <v>0</v>
      </c>
      <c r="BM4004" s="54">
        <f t="shared" si="877"/>
        <v>0</v>
      </c>
      <c r="BN4004" s="54" t="str">
        <f t="shared" si="878"/>
        <v>ne</v>
      </c>
      <c r="BO4004" s="54" t="str">
        <f t="shared" si="879"/>
        <v>ne</v>
      </c>
      <c r="BP4004" s="54" t="str">
        <f t="shared" si="879"/>
        <v>ne</v>
      </c>
      <c r="BQ4004" s="54" t="str">
        <f t="shared" si="880"/>
        <v>ne</v>
      </c>
      <c r="BR4004" s="54" t="str">
        <f t="shared" si="881"/>
        <v>ne</v>
      </c>
      <c r="BS4004" s="54" t="str">
        <f t="shared" si="872"/>
        <v>ne</v>
      </c>
    </row>
    <row r="4005" spans="2:71" x14ac:dyDescent="0.2">
      <c r="B4005" s="54" t="e">
        <f>VLOOKUP(E4005,'VPS1'!$J$10:$J$29,1,FALSE)</f>
        <v>#N/A</v>
      </c>
      <c r="C4005" s="131" t="str">
        <f t="shared" si="873"/>
        <v/>
      </c>
      <c r="D4005" s="132"/>
      <c r="E4005" s="132"/>
      <c r="F4005" s="55"/>
      <c r="G4005" s="132"/>
      <c r="H4005" s="132"/>
      <c r="I4005" s="132"/>
      <c r="J4005" s="132"/>
      <c r="K4005" s="132"/>
      <c r="L4005" s="133"/>
      <c r="M4005" s="134"/>
      <c r="N4005" s="132"/>
      <c r="O4005" s="132"/>
      <c r="P4005" s="134" t="str">
        <f t="shared" si="874"/>
        <v>nepildyti</v>
      </c>
      <c r="Q4005" s="135" t="str">
        <f t="shared" si="87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82"/>
        <v>0</v>
      </c>
      <c r="BH4005" s="54">
        <f t="shared" si="875"/>
        <v>0</v>
      </c>
      <c r="BI4005" s="54">
        <f t="shared" si="870"/>
        <v>0</v>
      </c>
      <c r="BJ4005" s="54">
        <f t="shared" si="883"/>
        <v>0</v>
      </c>
      <c r="BK4005" s="54">
        <f t="shared" si="871"/>
        <v>0</v>
      </c>
      <c r="BL4005" s="54">
        <f t="shared" si="876"/>
        <v>0</v>
      </c>
      <c r="BM4005" s="54">
        <f t="shared" si="877"/>
        <v>0</v>
      </c>
      <c r="BN4005" s="54" t="str">
        <f t="shared" si="878"/>
        <v>ne</v>
      </c>
      <c r="BO4005" s="54" t="str">
        <f t="shared" si="879"/>
        <v>ne</v>
      </c>
      <c r="BP4005" s="54" t="str">
        <f t="shared" si="879"/>
        <v>ne</v>
      </c>
      <c r="BQ4005" s="54" t="str">
        <f t="shared" si="880"/>
        <v>ne</v>
      </c>
      <c r="BR4005" s="54" t="str">
        <f t="shared" si="881"/>
        <v>ne</v>
      </c>
      <c r="BS4005" s="54" t="str">
        <f t="shared" si="872"/>
        <v>ne</v>
      </c>
    </row>
    <row r="4006" spans="2:71" x14ac:dyDescent="0.2">
      <c r="B4006" s="54" t="e">
        <f>VLOOKUP(E4006,'VPS1'!$J$10:$J$29,1,FALSE)</f>
        <v>#N/A</v>
      </c>
      <c r="C4006" s="131" t="str">
        <f t="shared" si="873"/>
        <v/>
      </c>
      <c r="D4006" s="132"/>
      <c r="E4006" s="132"/>
      <c r="F4006" s="55"/>
      <c r="G4006" s="132"/>
      <c r="H4006" s="132"/>
      <c r="I4006" s="132"/>
      <c r="J4006" s="132"/>
      <c r="K4006" s="132"/>
      <c r="L4006" s="133"/>
      <c r="M4006" s="134"/>
      <c r="N4006" s="132"/>
      <c r="O4006" s="132"/>
      <c r="P4006" s="134" t="str">
        <f t="shared" si="874"/>
        <v>nepildyti</v>
      </c>
      <c r="Q4006" s="135" t="str">
        <f t="shared" si="87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82"/>
        <v>0</v>
      </c>
      <c r="BH4006" s="54">
        <f t="shared" si="875"/>
        <v>0</v>
      </c>
      <c r="BI4006" s="54">
        <f t="shared" si="870"/>
        <v>0</v>
      </c>
      <c r="BJ4006" s="54">
        <f t="shared" si="883"/>
        <v>0</v>
      </c>
      <c r="BK4006" s="54">
        <f t="shared" si="871"/>
        <v>0</v>
      </c>
      <c r="BL4006" s="54">
        <f t="shared" si="876"/>
        <v>0</v>
      </c>
      <c r="BM4006" s="54">
        <f t="shared" si="877"/>
        <v>0</v>
      </c>
      <c r="BN4006" s="54" t="str">
        <f t="shared" si="878"/>
        <v>ne</v>
      </c>
      <c r="BO4006" s="54" t="str">
        <f t="shared" si="879"/>
        <v>ne</v>
      </c>
      <c r="BP4006" s="54" t="str">
        <f t="shared" si="879"/>
        <v>ne</v>
      </c>
      <c r="BQ4006" s="54" t="str">
        <f t="shared" si="880"/>
        <v>ne</v>
      </c>
      <c r="BR4006" s="54" t="str">
        <f t="shared" si="881"/>
        <v>ne</v>
      </c>
      <c r="BS4006" s="54" t="str">
        <f t="shared" si="872"/>
        <v>ne</v>
      </c>
    </row>
    <row r="4007" spans="2:71" x14ac:dyDescent="0.2">
      <c r="B4007" s="54" t="e">
        <f>VLOOKUP(E4007,'VPS1'!$J$10:$J$29,1,FALSE)</f>
        <v>#N/A</v>
      </c>
      <c r="C4007" s="131" t="str">
        <f t="shared" si="873"/>
        <v/>
      </c>
      <c r="D4007" s="132"/>
      <c r="E4007" s="132"/>
      <c r="F4007" s="55"/>
      <c r="G4007" s="132"/>
      <c r="H4007" s="132"/>
      <c r="I4007" s="132"/>
      <c r="J4007" s="132"/>
      <c r="K4007" s="132"/>
      <c r="L4007" s="133"/>
      <c r="M4007" s="134"/>
      <c r="N4007" s="132"/>
      <c r="O4007" s="132"/>
      <c r="P4007" s="134" t="str">
        <f t="shared" si="874"/>
        <v>nepildyti</v>
      </c>
      <c r="Q4007" s="135" t="str">
        <f t="shared" si="87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82"/>
        <v>0</v>
      </c>
      <c r="BH4007" s="54">
        <f t="shared" si="875"/>
        <v>0</v>
      </c>
      <c r="BI4007" s="54">
        <f t="shared" si="870"/>
        <v>0</v>
      </c>
      <c r="BJ4007" s="54">
        <f t="shared" si="883"/>
        <v>0</v>
      </c>
      <c r="BK4007" s="54">
        <f t="shared" si="871"/>
        <v>0</v>
      </c>
      <c r="BL4007" s="54">
        <f t="shared" si="876"/>
        <v>0</v>
      </c>
      <c r="BM4007" s="54">
        <f t="shared" si="877"/>
        <v>0</v>
      </c>
      <c r="BN4007" s="54" t="str">
        <f t="shared" si="878"/>
        <v>ne</v>
      </c>
      <c r="BO4007" s="54" t="str">
        <f t="shared" si="879"/>
        <v>ne</v>
      </c>
      <c r="BP4007" s="54" t="str">
        <f t="shared" si="879"/>
        <v>ne</v>
      </c>
      <c r="BQ4007" s="54" t="str">
        <f t="shared" si="880"/>
        <v>ne</v>
      </c>
      <c r="BR4007" s="54" t="str">
        <f t="shared" si="881"/>
        <v>ne</v>
      </c>
      <c r="BS4007" s="54" t="str">
        <f t="shared" si="872"/>
        <v>ne</v>
      </c>
    </row>
    <row r="4008" spans="2:71" x14ac:dyDescent="0.2">
      <c r="B4008" s="54" t="e">
        <f>VLOOKUP(E4008,'VPS1'!$J$10:$J$29,1,FALSE)</f>
        <v>#N/A</v>
      </c>
      <c r="C4008" s="131" t="str">
        <f t="shared" si="873"/>
        <v/>
      </c>
      <c r="D4008" s="132"/>
      <c r="E4008" s="132"/>
      <c r="F4008" s="55"/>
      <c r="G4008" s="132"/>
      <c r="H4008" s="132"/>
      <c r="I4008" s="132"/>
      <c r="J4008" s="132"/>
      <c r="K4008" s="132"/>
      <c r="L4008" s="133"/>
      <c r="M4008" s="134"/>
      <c r="N4008" s="132"/>
      <c r="O4008" s="132"/>
      <c r="P4008" s="134" t="str">
        <f t="shared" si="874"/>
        <v>nepildyti</v>
      </c>
      <c r="Q4008" s="135" t="str">
        <f t="shared" si="87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82"/>
        <v>0</v>
      </c>
      <c r="BH4008" s="54">
        <f t="shared" si="875"/>
        <v>0</v>
      </c>
      <c r="BI4008" s="54">
        <f t="shared" si="870"/>
        <v>0</v>
      </c>
      <c r="BJ4008" s="54">
        <f t="shared" si="883"/>
        <v>0</v>
      </c>
      <c r="BK4008" s="54">
        <f t="shared" si="871"/>
        <v>0</v>
      </c>
      <c r="BL4008" s="54">
        <f t="shared" si="876"/>
        <v>0</v>
      </c>
      <c r="BM4008" s="54">
        <f t="shared" si="877"/>
        <v>0</v>
      </c>
      <c r="BN4008" s="54" t="str">
        <f t="shared" si="878"/>
        <v>ne</v>
      </c>
      <c r="BO4008" s="54" t="str">
        <f t="shared" si="879"/>
        <v>ne</v>
      </c>
      <c r="BP4008" s="54" t="str">
        <f t="shared" si="879"/>
        <v>ne</v>
      </c>
      <c r="BQ4008" s="54" t="str">
        <f t="shared" si="880"/>
        <v>ne</v>
      </c>
      <c r="BR4008" s="54" t="str">
        <f t="shared" si="881"/>
        <v>ne</v>
      </c>
      <c r="BS4008" s="54" t="str">
        <f t="shared" si="872"/>
        <v>ne</v>
      </c>
    </row>
    <row r="4009" spans="2:71" x14ac:dyDescent="0.2">
      <c r="B4009" s="54" t="e">
        <f>VLOOKUP(E4009,'VPS1'!$J$10:$J$29,1,FALSE)</f>
        <v>#N/A</v>
      </c>
      <c r="C4009" s="131" t="str">
        <f t="shared" si="873"/>
        <v/>
      </c>
      <c r="D4009" s="132"/>
      <c r="E4009" s="132"/>
      <c r="F4009" s="55"/>
      <c r="G4009" s="132"/>
      <c r="H4009" s="132"/>
      <c r="I4009" s="132"/>
      <c r="J4009" s="132"/>
      <c r="K4009" s="132"/>
      <c r="L4009" s="133"/>
      <c r="M4009" s="134"/>
      <c r="N4009" s="132"/>
      <c r="O4009" s="132"/>
      <c r="P4009" s="134" t="str">
        <f t="shared" si="874"/>
        <v>nepildyti</v>
      </c>
      <c r="Q4009" s="135" t="str">
        <f t="shared" si="87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82"/>
        <v>0</v>
      </c>
      <c r="BH4009" s="54">
        <f t="shared" si="875"/>
        <v>0</v>
      </c>
      <c r="BI4009" s="54">
        <f t="shared" si="870"/>
        <v>0</v>
      </c>
      <c r="BJ4009" s="54">
        <f t="shared" si="883"/>
        <v>0</v>
      </c>
      <c r="BK4009" s="54">
        <f t="shared" si="871"/>
        <v>0</v>
      </c>
      <c r="BL4009" s="54">
        <f t="shared" si="876"/>
        <v>0</v>
      </c>
      <c r="BM4009" s="54">
        <f t="shared" si="877"/>
        <v>0</v>
      </c>
      <c r="BN4009" s="54" t="str">
        <f t="shared" si="878"/>
        <v>ne</v>
      </c>
      <c r="BO4009" s="54" t="str">
        <f t="shared" si="879"/>
        <v>ne</v>
      </c>
      <c r="BP4009" s="54" t="str">
        <f t="shared" si="879"/>
        <v>ne</v>
      </c>
      <c r="BQ4009" s="54" t="str">
        <f t="shared" si="880"/>
        <v>ne</v>
      </c>
      <c r="BR4009" s="54" t="str">
        <f t="shared" si="881"/>
        <v>ne</v>
      </c>
      <c r="BS4009" s="54" t="str">
        <f t="shared" si="872"/>
        <v>ne</v>
      </c>
    </row>
    <row r="4010" spans="2:71" x14ac:dyDescent="0.2">
      <c r="B4010" s="54" t="e">
        <f>VLOOKUP(E4010,'VPS1'!$J$10:$J$29,1,FALSE)</f>
        <v>#N/A</v>
      </c>
      <c r="C4010" s="131" t="str">
        <f t="shared" si="873"/>
        <v/>
      </c>
      <c r="D4010" s="132"/>
      <c r="E4010" s="132"/>
      <c r="F4010" s="55"/>
      <c r="G4010" s="132"/>
      <c r="H4010" s="132"/>
      <c r="I4010" s="132"/>
      <c r="J4010" s="132"/>
      <c r="K4010" s="132"/>
      <c r="L4010" s="133"/>
      <c r="M4010" s="134"/>
      <c r="N4010" s="132"/>
      <c r="O4010" s="132"/>
      <c r="P4010" s="134" t="str">
        <f t="shared" si="874"/>
        <v>nepildyti</v>
      </c>
      <c r="Q4010" s="135" t="str">
        <f t="shared" si="87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82"/>
        <v>0</v>
      </c>
      <c r="BH4010" s="54">
        <f t="shared" si="875"/>
        <v>0</v>
      </c>
      <c r="BI4010" s="54">
        <f t="shared" si="870"/>
        <v>0</v>
      </c>
      <c r="BJ4010" s="54">
        <f t="shared" si="883"/>
        <v>0</v>
      </c>
      <c r="BK4010" s="54">
        <f t="shared" si="871"/>
        <v>0</v>
      </c>
      <c r="BL4010" s="54">
        <f t="shared" si="876"/>
        <v>0</v>
      </c>
      <c r="BM4010" s="54">
        <f t="shared" si="877"/>
        <v>0</v>
      </c>
      <c r="BN4010" s="54" t="str">
        <f t="shared" si="878"/>
        <v>ne</v>
      </c>
      <c r="BO4010" s="54" t="str">
        <f t="shared" si="879"/>
        <v>ne</v>
      </c>
      <c r="BP4010" s="54" t="str">
        <f t="shared" si="879"/>
        <v>ne</v>
      </c>
      <c r="BQ4010" s="54" t="str">
        <f t="shared" si="880"/>
        <v>ne</v>
      </c>
      <c r="BR4010" s="54" t="str">
        <f t="shared" si="881"/>
        <v>ne</v>
      </c>
      <c r="BS4010" s="54" t="str">
        <f t="shared" si="872"/>
        <v>ne</v>
      </c>
    </row>
    <row r="4011" spans="2:71" x14ac:dyDescent="0.2">
      <c r="B4011" s="54" t="e">
        <f>VLOOKUP(E4011,'VPS1'!$J$10:$J$29,1,FALSE)</f>
        <v>#N/A</v>
      </c>
      <c r="C4011" s="131" t="str">
        <f t="shared" si="873"/>
        <v/>
      </c>
      <c r="D4011" s="132"/>
      <c r="E4011" s="132"/>
      <c r="F4011" s="55"/>
      <c r="G4011" s="132"/>
      <c r="H4011" s="132"/>
      <c r="I4011" s="132"/>
      <c r="J4011" s="132"/>
      <c r="K4011" s="132"/>
      <c r="L4011" s="133"/>
      <c r="M4011" s="134"/>
      <c r="N4011" s="132"/>
      <c r="O4011" s="132"/>
      <c r="P4011" s="134" t="str">
        <f t="shared" si="874"/>
        <v>nepildyti</v>
      </c>
      <c r="Q4011" s="135" t="str">
        <f t="shared" si="87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82"/>
        <v>0</v>
      </c>
      <c r="BH4011" s="54">
        <f t="shared" si="875"/>
        <v>0</v>
      </c>
      <c r="BI4011" s="54">
        <f t="shared" si="870"/>
        <v>0</v>
      </c>
      <c r="BJ4011" s="54">
        <f t="shared" si="883"/>
        <v>0</v>
      </c>
      <c r="BK4011" s="54">
        <f t="shared" si="871"/>
        <v>0</v>
      </c>
      <c r="BL4011" s="54">
        <f t="shared" si="876"/>
        <v>0</v>
      </c>
      <c r="BM4011" s="54">
        <f t="shared" si="877"/>
        <v>0</v>
      </c>
      <c r="BN4011" s="54" t="str">
        <f t="shared" si="878"/>
        <v>ne</v>
      </c>
      <c r="BO4011" s="54" t="str">
        <f t="shared" si="879"/>
        <v>ne</v>
      </c>
      <c r="BP4011" s="54" t="str">
        <f t="shared" si="879"/>
        <v>ne</v>
      </c>
      <c r="BQ4011" s="54" t="str">
        <f t="shared" si="880"/>
        <v>ne</v>
      </c>
      <c r="BR4011" s="54" t="str">
        <f t="shared" si="881"/>
        <v>ne</v>
      </c>
      <c r="BS4011" s="54" t="str">
        <f t="shared" si="872"/>
        <v>ne</v>
      </c>
    </row>
    <row r="4012" spans="2:71" x14ac:dyDescent="0.2">
      <c r="B4012" s="54" t="e">
        <f>VLOOKUP(E4012,'VPS1'!$J$10:$J$29,1,FALSE)</f>
        <v>#N/A</v>
      </c>
      <c r="C4012" s="131" t="str">
        <f t="shared" si="873"/>
        <v/>
      </c>
      <c r="D4012" s="132"/>
      <c r="E4012" s="132"/>
      <c r="F4012" s="55"/>
      <c r="G4012" s="132"/>
      <c r="H4012" s="132"/>
      <c r="I4012" s="132"/>
      <c r="J4012" s="132"/>
      <c r="K4012" s="132"/>
      <c r="L4012" s="133"/>
      <c r="M4012" s="134"/>
      <c r="N4012" s="132"/>
      <c r="O4012" s="132"/>
      <c r="P4012" s="134" t="str">
        <f t="shared" si="874"/>
        <v>nepildyti</v>
      </c>
      <c r="Q4012" s="135" t="str">
        <f t="shared" si="87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82"/>
        <v>0</v>
      </c>
      <c r="BH4012" s="54">
        <f t="shared" si="875"/>
        <v>0</v>
      </c>
      <c r="BI4012" s="54">
        <f t="shared" si="870"/>
        <v>0</v>
      </c>
      <c r="BJ4012" s="54">
        <f t="shared" si="883"/>
        <v>0</v>
      </c>
      <c r="BK4012" s="54">
        <f t="shared" si="871"/>
        <v>0</v>
      </c>
      <c r="BL4012" s="54">
        <f t="shared" si="876"/>
        <v>0</v>
      </c>
      <c r="BM4012" s="54">
        <f t="shared" si="877"/>
        <v>0</v>
      </c>
      <c r="BN4012" s="54" t="str">
        <f t="shared" si="878"/>
        <v>ne</v>
      </c>
      <c r="BO4012" s="54" t="str">
        <f t="shared" si="879"/>
        <v>ne</v>
      </c>
      <c r="BP4012" s="54" t="str">
        <f t="shared" si="879"/>
        <v>ne</v>
      </c>
      <c r="BQ4012" s="54" t="str">
        <f t="shared" si="880"/>
        <v>ne</v>
      </c>
      <c r="BR4012" s="54" t="str">
        <f t="shared" si="881"/>
        <v>ne</v>
      </c>
      <c r="BS4012" s="54" t="str">
        <f t="shared" si="872"/>
        <v>ne</v>
      </c>
    </row>
    <row r="4013" spans="2:71" x14ac:dyDescent="0.2">
      <c r="B4013" s="54" t="e">
        <f>VLOOKUP(E4013,'VPS1'!$J$10:$J$29,1,FALSE)</f>
        <v>#N/A</v>
      </c>
      <c r="C4013" s="131" t="str">
        <f t="shared" si="873"/>
        <v/>
      </c>
      <c r="D4013" s="132"/>
      <c r="E4013" s="132"/>
      <c r="F4013" s="55"/>
      <c r="G4013" s="132"/>
      <c r="H4013" s="132"/>
      <c r="I4013" s="132"/>
      <c r="J4013" s="132"/>
      <c r="K4013" s="132"/>
      <c r="L4013" s="133"/>
      <c r="M4013" s="134"/>
      <c r="N4013" s="132"/>
      <c r="O4013" s="132"/>
      <c r="P4013" s="134" t="str">
        <f t="shared" si="874"/>
        <v>nepildyti</v>
      </c>
      <c r="Q4013" s="135" t="str">
        <f t="shared" si="87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82"/>
        <v>0</v>
      </c>
      <c r="BH4013" s="54">
        <f t="shared" si="875"/>
        <v>0</v>
      </c>
      <c r="BI4013" s="54">
        <f t="shared" si="870"/>
        <v>0</v>
      </c>
      <c r="BJ4013" s="54">
        <f t="shared" si="883"/>
        <v>0</v>
      </c>
      <c r="BK4013" s="54">
        <f t="shared" si="871"/>
        <v>0</v>
      </c>
      <c r="BL4013" s="54">
        <f t="shared" si="876"/>
        <v>0</v>
      </c>
      <c r="BM4013" s="54">
        <f t="shared" si="877"/>
        <v>0</v>
      </c>
      <c r="BN4013" s="54" t="str">
        <f t="shared" si="878"/>
        <v>ne</v>
      </c>
      <c r="BO4013" s="54" t="str">
        <f t="shared" si="879"/>
        <v>ne</v>
      </c>
      <c r="BP4013" s="54" t="str">
        <f t="shared" si="879"/>
        <v>ne</v>
      </c>
      <c r="BQ4013" s="54" t="str">
        <f t="shared" si="880"/>
        <v>ne</v>
      </c>
      <c r="BR4013" s="54" t="str">
        <f t="shared" si="881"/>
        <v>ne</v>
      </c>
      <c r="BS4013" s="54" t="str">
        <f t="shared" si="872"/>
        <v>ne</v>
      </c>
    </row>
    <row r="4014" spans="2:71" x14ac:dyDescent="0.2">
      <c r="B4014" s="54" t="e">
        <f>VLOOKUP(E4014,'VPS1'!$J$10:$J$29,1,FALSE)</f>
        <v>#N/A</v>
      </c>
      <c r="C4014" s="131" t="str">
        <f t="shared" si="873"/>
        <v/>
      </c>
      <c r="D4014" s="132"/>
      <c r="E4014" s="132"/>
      <c r="F4014" s="55"/>
      <c r="G4014" s="132"/>
      <c r="H4014" s="132"/>
      <c r="I4014" s="132"/>
      <c r="J4014" s="132"/>
      <c r="K4014" s="132"/>
      <c r="L4014" s="133"/>
      <c r="M4014" s="134"/>
      <c r="N4014" s="132"/>
      <c r="O4014" s="132"/>
      <c r="P4014" s="134" t="str">
        <f t="shared" si="874"/>
        <v>nepildyti</v>
      </c>
      <c r="Q4014" s="135" t="str">
        <f t="shared" si="87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82"/>
        <v>0</v>
      </c>
      <c r="BH4014" s="54">
        <f t="shared" si="875"/>
        <v>0</v>
      </c>
      <c r="BI4014" s="54">
        <f t="shared" si="870"/>
        <v>0</v>
      </c>
      <c r="BJ4014" s="54">
        <f t="shared" si="883"/>
        <v>0</v>
      </c>
      <c r="BK4014" s="54">
        <f t="shared" si="871"/>
        <v>0</v>
      </c>
      <c r="BL4014" s="54">
        <f t="shared" si="876"/>
        <v>0</v>
      </c>
      <c r="BM4014" s="54">
        <f t="shared" si="877"/>
        <v>0</v>
      </c>
      <c r="BN4014" s="54" t="str">
        <f t="shared" si="878"/>
        <v>ne</v>
      </c>
      <c r="BO4014" s="54" t="str">
        <f t="shared" si="879"/>
        <v>ne</v>
      </c>
      <c r="BP4014" s="54" t="str">
        <f t="shared" si="879"/>
        <v>ne</v>
      </c>
      <c r="BQ4014" s="54" t="str">
        <f t="shared" si="880"/>
        <v>ne</v>
      </c>
      <c r="BR4014" s="54" t="str">
        <f t="shared" si="881"/>
        <v>ne</v>
      </c>
      <c r="BS4014" s="54" t="str">
        <f t="shared" si="872"/>
        <v>ne</v>
      </c>
    </row>
    <row r="4015" spans="2:71" x14ac:dyDescent="0.2">
      <c r="B4015" s="54" t="e">
        <f>VLOOKUP(E4015,'VPS1'!$J$10:$J$29,1,FALSE)</f>
        <v>#N/A</v>
      </c>
      <c r="C4015" s="131" t="str">
        <f t="shared" si="873"/>
        <v/>
      </c>
      <c r="D4015" s="132"/>
      <c r="E4015" s="132"/>
      <c r="F4015" s="55"/>
      <c r="G4015" s="132"/>
      <c r="H4015" s="132"/>
      <c r="I4015" s="132"/>
      <c r="J4015" s="132"/>
      <c r="K4015" s="132"/>
      <c r="L4015" s="133"/>
      <c r="M4015" s="134"/>
      <c r="N4015" s="132"/>
      <c r="O4015" s="132"/>
      <c r="P4015" s="134" t="str">
        <f t="shared" si="874"/>
        <v>nepildyti</v>
      </c>
      <c r="Q4015" s="135" t="str">
        <f t="shared" si="87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82"/>
        <v>0</v>
      </c>
      <c r="BH4015" s="54">
        <f t="shared" si="875"/>
        <v>0</v>
      </c>
      <c r="BI4015" s="54">
        <f t="shared" si="870"/>
        <v>0</v>
      </c>
      <c r="BJ4015" s="54">
        <f t="shared" si="883"/>
        <v>0</v>
      </c>
      <c r="BK4015" s="54">
        <f t="shared" si="871"/>
        <v>0</v>
      </c>
      <c r="BL4015" s="54">
        <f t="shared" si="876"/>
        <v>0</v>
      </c>
      <c r="BM4015" s="54">
        <f t="shared" si="877"/>
        <v>0</v>
      </c>
      <c r="BN4015" s="54" t="str">
        <f t="shared" si="878"/>
        <v>ne</v>
      </c>
      <c r="BO4015" s="54" t="str">
        <f t="shared" si="879"/>
        <v>ne</v>
      </c>
      <c r="BP4015" s="54" t="str">
        <f t="shared" si="879"/>
        <v>ne</v>
      </c>
      <c r="BQ4015" s="54" t="str">
        <f t="shared" si="880"/>
        <v>ne</v>
      </c>
      <c r="BR4015" s="54" t="str">
        <f t="shared" si="881"/>
        <v>ne</v>
      </c>
      <c r="BS4015" s="54" t="str">
        <f t="shared" si="872"/>
        <v>ne</v>
      </c>
    </row>
    <row r="4016" spans="2:71" x14ac:dyDescent="0.2">
      <c r="B4016" s="54" t="e">
        <f>VLOOKUP(E4016,'VPS1'!$J$10:$J$29,1,FALSE)</f>
        <v>#N/A</v>
      </c>
      <c r="C4016" s="131" t="str">
        <f t="shared" si="873"/>
        <v/>
      </c>
      <c r="D4016" s="132"/>
      <c r="E4016" s="132"/>
      <c r="F4016" s="55"/>
      <c r="G4016" s="132"/>
      <c r="H4016" s="132"/>
      <c r="I4016" s="132"/>
      <c r="J4016" s="132"/>
      <c r="K4016" s="132"/>
      <c r="L4016" s="133"/>
      <c r="M4016" s="134"/>
      <c r="N4016" s="132"/>
      <c r="O4016" s="132"/>
      <c r="P4016" s="134" t="str">
        <f t="shared" si="874"/>
        <v>nepildyti</v>
      </c>
      <c r="Q4016" s="135" t="str">
        <f t="shared" si="87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82"/>
        <v>0</v>
      </c>
      <c r="BH4016" s="54">
        <f t="shared" si="875"/>
        <v>0</v>
      </c>
      <c r="BI4016" s="54">
        <f t="shared" si="870"/>
        <v>0</v>
      </c>
      <c r="BJ4016" s="54">
        <f t="shared" si="883"/>
        <v>0</v>
      </c>
      <c r="BK4016" s="54">
        <f t="shared" si="871"/>
        <v>0</v>
      </c>
      <c r="BL4016" s="54">
        <f t="shared" si="876"/>
        <v>0</v>
      </c>
      <c r="BM4016" s="54">
        <f t="shared" si="877"/>
        <v>0</v>
      </c>
      <c r="BN4016" s="54" t="str">
        <f t="shared" si="878"/>
        <v>ne</v>
      </c>
      <c r="BO4016" s="54" t="str">
        <f t="shared" si="879"/>
        <v>ne</v>
      </c>
      <c r="BP4016" s="54" t="str">
        <f t="shared" si="879"/>
        <v>ne</v>
      </c>
      <c r="BQ4016" s="54" t="str">
        <f t="shared" si="880"/>
        <v>ne</v>
      </c>
      <c r="BR4016" s="54" t="str">
        <f t="shared" si="881"/>
        <v>ne</v>
      </c>
      <c r="BS4016" s="54" t="str">
        <f t="shared" si="872"/>
        <v>ne</v>
      </c>
    </row>
    <row r="4017" spans="2:71" x14ac:dyDescent="0.2">
      <c r="B4017" s="54" t="e">
        <f>VLOOKUP(E4017,'VPS1'!$J$10:$J$29,1,FALSE)</f>
        <v>#N/A</v>
      </c>
      <c r="C4017" s="131" t="str">
        <f t="shared" si="873"/>
        <v/>
      </c>
      <c r="D4017" s="132"/>
      <c r="E4017" s="132"/>
      <c r="F4017" s="55"/>
      <c r="G4017" s="132"/>
      <c r="H4017" s="132"/>
      <c r="I4017" s="132"/>
      <c r="J4017" s="132"/>
      <c r="K4017" s="132"/>
      <c r="L4017" s="133"/>
      <c r="M4017" s="134"/>
      <c r="N4017" s="132"/>
      <c r="O4017" s="132"/>
      <c r="P4017" s="134" t="str">
        <f t="shared" si="874"/>
        <v>nepildyti</v>
      </c>
      <c r="Q4017" s="135" t="str">
        <f t="shared" si="87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82"/>
        <v>0</v>
      </c>
      <c r="BH4017" s="54">
        <f t="shared" si="875"/>
        <v>0</v>
      </c>
      <c r="BI4017" s="54">
        <f t="shared" si="870"/>
        <v>0</v>
      </c>
      <c r="BJ4017" s="54">
        <f t="shared" si="883"/>
        <v>0</v>
      </c>
      <c r="BK4017" s="54">
        <f t="shared" si="871"/>
        <v>0</v>
      </c>
      <c r="BL4017" s="54">
        <f t="shared" si="876"/>
        <v>0</v>
      </c>
      <c r="BM4017" s="54">
        <f t="shared" si="877"/>
        <v>0</v>
      </c>
      <c r="BN4017" s="54" t="str">
        <f t="shared" si="878"/>
        <v>ne</v>
      </c>
      <c r="BO4017" s="54" t="str">
        <f t="shared" si="879"/>
        <v>ne</v>
      </c>
      <c r="BP4017" s="54" t="str">
        <f t="shared" si="879"/>
        <v>ne</v>
      </c>
      <c r="BQ4017" s="54" t="str">
        <f t="shared" si="880"/>
        <v>ne</v>
      </c>
      <c r="BR4017" s="54" t="str">
        <f t="shared" si="881"/>
        <v>ne</v>
      </c>
      <c r="BS4017" s="54" t="str">
        <f t="shared" si="872"/>
        <v>ne</v>
      </c>
    </row>
    <row r="4018" spans="2:71" x14ac:dyDescent="0.2">
      <c r="B4018" s="54" t="e">
        <f>VLOOKUP(E4018,'VPS1'!$J$10:$J$29,1,FALSE)</f>
        <v>#N/A</v>
      </c>
      <c r="C4018" s="131" t="str">
        <f t="shared" si="873"/>
        <v/>
      </c>
      <c r="D4018" s="132"/>
      <c r="E4018" s="132"/>
      <c r="F4018" s="55"/>
      <c r="G4018" s="132"/>
      <c r="H4018" s="132"/>
      <c r="I4018" s="132"/>
      <c r="J4018" s="132"/>
      <c r="K4018" s="132"/>
      <c r="L4018" s="133"/>
      <c r="M4018" s="134"/>
      <c r="N4018" s="132"/>
      <c r="O4018" s="132"/>
      <c r="P4018" s="134" t="str">
        <f t="shared" si="874"/>
        <v>nepildyti</v>
      </c>
      <c r="Q4018" s="135" t="str">
        <f t="shared" si="87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82"/>
        <v>0</v>
      </c>
      <c r="BH4018" s="54">
        <f t="shared" si="875"/>
        <v>0</v>
      </c>
      <c r="BI4018" s="54">
        <f t="shared" si="870"/>
        <v>0</v>
      </c>
      <c r="BJ4018" s="54">
        <f t="shared" si="883"/>
        <v>0</v>
      </c>
      <c r="BK4018" s="54">
        <f t="shared" si="871"/>
        <v>0</v>
      </c>
      <c r="BL4018" s="54">
        <f t="shared" si="876"/>
        <v>0</v>
      </c>
      <c r="BM4018" s="54">
        <f t="shared" si="877"/>
        <v>0</v>
      </c>
      <c r="BN4018" s="54" t="str">
        <f t="shared" si="878"/>
        <v>ne</v>
      </c>
      <c r="BO4018" s="54" t="str">
        <f t="shared" si="879"/>
        <v>ne</v>
      </c>
      <c r="BP4018" s="54" t="str">
        <f t="shared" si="879"/>
        <v>ne</v>
      </c>
      <c r="BQ4018" s="54" t="str">
        <f t="shared" si="880"/>
        <v>ne</v>
      </c>
      <c r="BR4018" s="54" t="str">
        <f t="shared" si="881"/>
        <v>ne</v>
      </c>
      <c r="BS4018" s="54" t="str">
        <f t="shared" si="872"/>
        <v>ne</v>
      </c>
    </row>
    <row r="4019" spans="2:71" x14ac:dyDescent="0.2">
      <c r="B4019" s="54" t="e">
        <f>VLOOKUP(E4019,'VPS1'!$J$10:$J$29,1,FALSE)</f>
        <v>#N/A</v>
      </c>
      <c r="C4019" s="131" t="str">
        <f t="shared" si="873"/>
        <v/>
      </c>
      <c r="D4019" s="132"/>
      <c r="E4019" s="132"/>
      <c r="F4019" s="55"/>
      <c r="G4019" s="132"/>
      <c r="H4019" s="132"/>
      <c r="I4019" s="132"/>
      <c r="J4019" s="132"/>
      <c r="K4019" s="132"/>
      <c r="L4019" s="133"/>
      <c r="M4019" s="134"/>
      <c r="N4019" s="132"/>
      <c r="O4019" s="132"/>
      <c r="P4019" s="134" t="str">
        <f t="shared" si="874"/>
        <v>nepildyti</v>
      </c>
      <c r="Q4019" s="135" t="str">
        <f t="shared" si="87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82"/>
        <v>0</v>
      </c>
      <c r="BH4019" s="54">
        <f t="shared" si="875"/>
        <v>0</v>
      </c>
      <c r="BI4019" s="54">
        <f t="shared" si="870"/>
        <v>0</v>
      </c>
      <c r="BJ4019" s="54">
        <f t="shared" si="883"/>
        <v>0</v>
      </c>
      <c r="BK4019" s="54">
        <f t="shared" si="871"/>
        <v>0</v>
      </c>
      <c r="BL4019" s="54">
        <f t="shared" si="876"/>
        <v>0</v>
      </c>
      <c r="BM4019" s="54">
        <f t="shared" si="877"/>
        <v>0</v>
      </c>
      <c r="BN4019" s="54" t="str">
        <f t="shared" si="878"/>
        <v>ne</v>
      </c>
      <c r="BO4019" s="54" t="str">
        <f t="shared" si="879"/>
        <v>ne</v>
      </c>
      <c r="BP4019" s="54" t="str">
        <f t="shared" si="879"/>
        <v>ne</v>
      </c>
      <c r="BQ4019" s="54" t="str">
        <f t="shared" si="880"/>
        <v>ne</v>
      </c>
      <c r="BR4019" s="54" t="str">
        <f t="shared" si="881"/>
        <v>ne</v>
      </c>
      <c r="BS4019" s="54" t="str">
        <f t="shared" si="872"/>
        <v>ne</v>
      </c>
    </row>
    <row r="4020" spans="2:71" x14ac:dyDescent="0.2">
      <c r="B4020" s="54" t="e">
        <f>VLOOKUP(E4020,'VPS1'!$J$10:$J$29,1,FALSE)</f>
        <v>#N/A</v>
      </c>
      <c r="C4020" s="131" t="str">
        <f t="shared" si="873"/>
        <v/>
      </c>
      <c r="D4020" s="132"/>
      <c r="E4020" s="132"/>
      <c r="F4020" s="55"/>
      <c r="G4020" s="132"/>
      <c r="H4020" s="132"/>
      <c r="I4020" s="132"/>
      <c r="J4020" s="132"/>
      <c r="K4020" s="132"/>
      <c r="L4020" s="133"/>
      <c r="M4020" s="134"/>
      <c r="N4020" s="132"/>
      <c r="O4020" s="132"/>
      <c r="P4020" s="134" t="str">
        <f t="shared" si="874"/>
        <v>nepildyti</v>
      </c>
      <c r="Q4020" s="135" t="str">
        <f t="shared" si="87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82"/>
        <v>0</v>
      </c>
      <c r="BH4020" s="54">
        <f t="shared" si="875"/>
        <v>0</v>
      </c>
      <c r="BI4020" s="54">
        <f t="shared" si="870"/>
        <v>0</v>
      </c>
      <c r="BJ4020" s="54">
        <f t="shared" si="883"/>
        <v>0</v>
      </c>
      <c r="BK4020" s="54">
        <f t="shared" si="871"/>
        <v>0</v>
      </c>
      <c r="BL4020" s="54">
        <f t="shared" si="876"/>
        <v>0</v>
      </c>
      <c r="BM4020" s="54">
        <f t="shared" si="877"/>
        <v>0</v>
      </c>
      <c r="BN4020" s="54" t="str">
        <f t="shared" si="878"/>
        <v>ne</v>
      </c>
      <c r="BO4020" s="54" t="str">
        <f t="shared" si="879"/>
        <v>ne</v>
      </c>
      <c r="BP4020" s="54" t="str">
        <f t="shared" si="879"/>
        <v>ne</v>
      </c>
      <c r="BQ4020" s="54" t="str">
        <f t="shared" si="880"/>
        <v>ne</v>
      </c>
      <c r="BR4020" s="54" t="str">
        <f t="shared" si="881"/>
        <v>ne</v>
      </c>
      <c r="BS4020" s="54" t="str">
        <f t="shared" si="872"/>
        <v>ne</v>
      </c>
    </row>
    <row r="4021" spans="2:71" x14ac:dyDescent="0.2">
      <c r="B4021" s="54" t="e">
        <f>VLOOKUP(E4021,'VPS1'!$J$10:$J$29,1,FALSE)</f>
        <v>#N/A</v>
      </c>
      <c r="C4021" s="131" t="str">
        <f t="shared" si="873"/>
        <v/>
      </c>
      <c r="D4021" s="132"/>
      <c r="E4021" s="132"/>
      <c r="F4021" s="55"/>
      <c r="G4021" s="132"/>
      <c r="H4021" s="132"/>
      <c r="I4021" s="132"/>
      <c r="J4021" s="132"/>
      <c r="K4021" s="132"/>
      <c r="L4021" s="133"/>
      <c r="M4021" s="134"/>
      <c r="N4021" s="132"/>
      <c r="O4021" s="132"/>
      <c r="P4021" s="134" t="str">
        <f t="shared" si="874"/>
        <v>nepildyti</v>
      </c>
      <c r="Q4021" s="135" t="str">
        <f t="shared" si="87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82"/>
        <v>0</v>
      </c>
      <c r="BH4021" s="54">
        <f t="shared" si="875"/>
        <v>0</v>
      </c>
      <c r="BI4021" s="54">
        <f t="shared" si="870"/>
        <v>0</v>
      </c>
      <c r="BJ4021" s="54">
        <f t="shared" si="883"/>
        <v>0</v>
      </c>
      <c r="BK4021" s="54">
        <f t="shared" si="871"/>
        <v>0</v>
      </c>
      <c r="BL4021" s="54">
        <f t="shared" si="876"/>
        <v>0</v>
      </c>
      <c r="BM4021" s="54">
        <f t="shared" si="877"/>
        <v>0</v>
      </c>
      <c r="BN4021" s="54" t="str">
        <f t="shared" si="878"/>
        <v>ne</v>
      </c>
      <c r="BO4021" s="54" t="str">
        <f t="shared" si="879"/>
        <v>ne</v>
      </c>
      <c r="BP4021" s="54" t="str">
        <f t="shared" si="879"/>
        <v>ne</v>
      </c>
      <c r="BQ4021" s="54" t="str">
        <f t="shared" si="880"/>
        <v>ne</v>
      </c>
      <c r="BR4021" s="54" t="str">
        <f t="shared" si="881"/>
        <v>ne</v>
      </c>
      <c r="BS4021" s="54" t="str">
        <f t="shared" si="872"/>
        <v>ne</v>
      </c>
    </row>
    <row r="4022" spans="2:71" x14ac:dyDescent="0.2">
      <c r="B4022" s="54" t="e">
        <f>VLOOKUP(E4022,'VPS1'!$J$10:$J$29,1,FALSE)</f>
        <v>#N/A</v>
      </c>
      <c r="C4022" s="131" t="str">
        <f t="shared" si="873"/>
        <v/>
      </c>
      <c r="D4022" s="132"/>
      <c r="E4022" s="132"/>
      <c r="F4022" s="55"/>
      <c r="G4022" s="132"/>
      <c r="H4022" s="132"/>
      <c r="I4022" s="132"/>
      <c r="J4022" s="132"/>
      <c r="K4022" s="132"/>
      <c r="L4022" s="133"/>
      <c r="M4022" s="134"/>
      <c r="N4022" s="132"/>
      <c r="O4022" s="132"/>
      <c r="P4022" s="134" t="str">
        <f t="shared" si="874"/>
        <v>nepildyti</v>
      </c>
      <c r="Q4022" s="135" t="str">
        <f t="shared" si="87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82"/>
        <v>0</v>
      </c>
      <c r="BH4022" s="54">
        <f t="shared" si="875"/>
        <v>0</v>
      </c>
      <c r="BI4022" s="54">
        <f t="shared" si="870"/>
        <v>0</v>
      </c>
      <c r="BJ4022" s="54">
        <f t="shared" si="883"/>
        <v>0</v>
      </c>
      <c r="BK4022" s="54">
        <f t="shared" si="871"/>
        <v>0</v>
      </c>
      <c r="BL4022" s="54">
        <f t="shared" si="876"/>
        <v>0</v>
      </c>
      <c r="BM4022" s="54">
        <f t="shared" si="877"/>
        <v>0</v>
      </c>
      <c r="BN4022" s="54" t="str">
        <f t="shared" si="878"/>
        <v>ne</v>
      </c>
      <c r="BO4022" s="54" t="str">
        <f t="shared" si="879"/>
        <v>ne</v>
      </c>
      <c r="BP4022" s="54" t="str">
        <f t="shared" si="879"/>
        <v>ne</v>
      </c>
      <c r="BQ4022" s="54" t="str">
        <f t="shared" si="880"/>
        <v>ne</v>
      </c>
      <c r="BR4022" s="54" t="str">
        <f t="shared" si="881"/>
        <v>ne</v>
      </c>
      <c r="BS4022" s="54" t="str">
        <f t="shared" si="872"/>
        <v>ne</v>
      </c>
    </row>
    <row r="4023" spans="2:71" x14ac:dyDescent="0.2">
      <c r="B4023" s="54" t="e">
        <f>VLOOKUP(E4023,'VPS1'!$J$10:$J$29,1,FALSE)</f>
        <v>#N/A</v>
      </c>
      <c r="C4023" s="131" t="str">
        <f t="shared" si="873"/>
        <v/>
      </c>
      <c r="D4023" s="132"/>
      <c r="E4023" s="132"/>
      <c r="F4023" s="55"/>
      <c r="G4023" s="132"/>
      <c r="H4023" s="132"/>
      <c r="I4023" s="132"/>
      <c r="J4023" s="132"/>
      <c r="K4023" s="132"/>
      <c r="L4023" s="133"/>
      <c r="M4023" s="134"/>
      <c r="N4023" s="132"/>
      <c r="O4023" s="132"/>
      <c r="P4023" s="134" t="str">
        <f t="shared" si="874"/>
        <v>nepildyti</v>
      </c>
      <c r="Q4023" s="135" t="str">
        <f t="shared" si="87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82"/>
        <v>0</v>
      </c>
      <c r="BH4023" s="54">
        <f t="shared" si="875"/>
        <v>0</v>
      </c>
      <c r="BI4023" s="54">
        <f t="shared" si="870"/>
        <v>0</v>
      </c>
      <c r="BJ4023" s="54">
        <f t="shared" si="883"/>
        <v>0</v>
      </c>
      <c r="BK4023" s="54">
        <f t="shared" si="871"/>
        <v>0</v>
      </c>
      <c r="BL4023" s="54">
        <f t="shared" si="876"/>
        <v>0</v>
      </c>
      <c r="BM4023" s="54">
        <f t="shared" si="877"/>
        <v>0</v>
      </c>
      <c r="BN4023" s="54" t="str">
        <f t="shared" si="878"/>
        <v>ne</v>
      </c>
      <c r="BO4023" s="54" t="str">
        <f t="shared" si="879"/>
        <v>ne</v>
      </c>
      <c r="BP4023" s="54" t="str">
        <f t="shared" si="879"/>
        <v>ne</v>
      </c>
      <c r="BQ4023" s="54" t="str">
        <f t="shared" si="880"/>
        <v>ne</v>
      </c>
      <c r="BR4023" s="54" t="str">
        <f t="shared" si="881"/>
        <v>ne</v>
      </c>
      <c r="BS4023" s="54" t="str">
        <f t="shared" si="872"/>
        <v>ne</v>
      </c>
    </row>
    <row r="4024" spans="2:71" x14ac:dyDescent="0.2">
      <c r="B4024" s="54" t="e">
        <f>VLOOKUP(E4024,'VPS1'!$J$10:$J$29,1,FALSE)</f>
        <v>#N/A</v>
      </c>
      <c r="C4024" s="131" t="str">
        <f t="shared" si="873"/>
        <v/>
      </c>
      <c r="D4024" s="132"/>
      <c r="E4024" s="132"/>
      <c r="F4024" s="55"/>
      <c r="G4024" s="132"/>
      <c r="H4024" s="132"/>
      <c r="I4024" s="132"/>
      <c r="J4024" s="132"/>
      <c r="K4024" s="132"/>
      <c r="L4024" s="133"/>
      <c r="M4024" s="134"/>
      <c r="N4024" s="132"/>
      <c r="O4024" s="132"/>
      <c r="P4024" s="134" t="str">
        <f t="shared" si="874"/>
        <v>nepildyti</v>
      </c>
      <c r="Q4024" s="135" t="str">
        <f t="shared" si="87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82"/>
        <v>0</v>
      </c>
      <c r="BH4024" s="54">
        <f t="shared" si="875"/>
        <v>0</v>
      </c>
      <c r="BI4024" s="54">
        <f t="shared" si="870"/>
        <v>0</v>
      </c>
      <c r="BJ4024" s="54">
        <f t="shared" si="883"/>
        <v>0</v>
      </c>
      <c r="BK4024" s="54">
        <f t="shared" si="871"/>
        <v>0</v>
      </c>
      <c r="BL4024" s="54">
        <f t="shared" si="876"/>
        <v>0</v>
      </c>
      <c r="BM4024" s="54">
        <f t="shared" si="877"/>
        <v>0</v>
      </c>
      <c r="BN4024" s="54" t="str">
        <f t="shared" si="878"/>
        <v>ne</v>
      </c>
      <c r="BO4024" s="54" t="str">
        <f t="shared" si="879"/>
        <v>ne</v>
      </c>
      <c r="BP4024" s="54" t="str">
        <f t="shared" si="879"/>
        <v>ne</v>
      </c>
      <c r="BQ4024" s="54" t="str">
        <f t="shared" si="880"/>
        <v>ne</v>
      </c>
      <c r="BR4024" s="54" t="str">
        <f t="shared" si="881"/>
        <v>ne</v>
      </c>
      <c r="BS4024" s="54" t="str">
        <f t="shared" si="872"/>
        <v>ne</v>
      </c>
    </row>
    <row r="4025" spans="2:71" x14ac:dyDescent="0.2">
      <c r="B4025" s="54" t="e">
        <f>VLOOKUP(E4025,'VPS1'!$J$10:$J$29,1,FALSE)</f>
        <v>#N/A</v>
      </c>
      <c r="C4025" s="131" t="str">
        <f t="shared" si="873"/>
        <v/>
      </c>
      <c r="D4025" s="132"/>
      <c r="E4025" s="132"/>
      <c r="F4025" s="55"/>
      <c r="G4025" s="132"/>
      <c r="H4025" s="132"/>
      <c r="I4025" s="132"/>
      <c r="J4025" s="132"/>
      <c r="K4025" s="132"/>
      <c r="L4025" s="133"/>
      <c r="M4025" s="134"/>
      <c r="N4025" s="132"/>
      <c r="O4025" s="132"/>
      <c r="P4025" s="134" t="str">
        <f t="shared" si="874"/>
        <v>nepildyti</v>
      </c>
      <c r="Q4025" s="135" t="str">
        <f t="shared" si="87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82"/>
        <v>0</v>
      </c>
      <c r="BH4025" s="54">
        <f t="shared" si="875"/>
        <v>0</v>
      </c>
      <c r="BI4025" s="54">
        <f t="shared" si="870"/>
        <v>0</v>
      </c>
      <c r="BJ4025" s="54">
        <f t="shared" si="883"/>
        <v>0</v>
      </c>
      <c r="BK4025" s="54">
        <f t="shared" si="871"/>
        <v>0</v>
      </c>
      <c r="BL4025" s="54">
        <f t="shared" si="876"/>
        <v>0</v>
      </c>
      <c r="BM4025" s="54">
        <f t="shared" si="877"/>
        <v>0</v>
      </c>
      <c r="BN4025" s="54" t="str">
        <f t="shared" si="878"/>
        <v>ne</v>
      </c>
      <c r="BO4025" s="54" t="str">
        <f t="shared" si="879"/>
        <v>ne</v>
      </c>
      <c r="BP4025" s="54" t="str">
        <f t="shared" si="879"/>
        <v>ne</v>
      </c>
      <c r="BQ4025" s="54" t="str">
        <f t="shared" si="880"/>
        <v>ne</v>
      </c>
      <c r="BR4025" s="54" t="str">
        <f t="shared" si="881"/>
        <v>ne</v>
      </c>
      <c r="BS4025" s="54" t="str">
        <f t="shared" si="872"/>
        <v>ne</v>
      </c>
    </row>
    <row r="4026" spans="2:71" x14ac:dyDescent="0.2">
      <c r="B4026" s="54" t="e">
        <f>VLOOKUP(E4026,'VPS1'!$J$10:$J$29,1,FALSE)</f>
        <v>#N/A</v>
      </c>
      <c r="C4026" s="131" t="str">
        <f t="shared" si="873"/>
        <v/>
      </c>
      <c r="D4026" s="132"/>
      <c r="E4026" s="132"/>
      <c r="F4026" s="55"/>
      <c r="G4026" s="132"/>
      <c r="H4026" s="132"/>
      <c r="I4026" s="132"/>
      <c r="J4026" s="132"/>
      <c r="K4026" s="132"/>
      <c r="L4026" s="133"/>
      <c r="M4026" s="134"/>
      <c r="N4026" s="132"/>
      <c r="O4026" s="132"/>
      <c r="P4026" s="134" t="str">
        <f t="shared" si="874"/>
        <v>nepildyti</v>
      </c>
      <c r="Q4026" s="135" t="str">
        <f t="shared" si="87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82"/>
        <v>0</v>
      </c>
      <c r="BH4026" s="54">
        <f t="shared" si="875"/>
        <v>0</v>
      </c>
      <c r="BI4026" s="54">
        <f t="shared" si="870"/>
        <v>0</v>
      </c>
      <c r="BJ4026" s="54">
        <f t="shared" si="883"/>
        <v>0</v>
      </c>
      <c r="BK4026" s="54">
        <f t="shared" si="871"/>
        <v>0</v>
      </c>
      <c r="BL4026" s="54">
        <f t="shared" si="876"/>
        <v>0</v>
      </c>
      <c r="BM4026" s="54">
        <f t="shared" si="877"/>
        <v>0</v>
      </c>
      <c r="BN4026" s="54" t="str">
        <f t="shared" si="878"/>
        <v>ne</v>
      </c>
      <c r="BO4026" s="54" t="str">
        <f t="shared" si="879"/>
        <v>ne</v>
      </c>
      <c r="BP4026" s="54" t="str">
        <f t="shared" si="879"/>
        <v>ne</v>
      </c>
      <c r="BQ4026" s="54" t="str">
        <f t="shared" si="880"/>
        <v>ne</v>
      </c>
      <c r="BR4026" s="54" t="str">
        <f t="shared" si="881"/>
        <v>ne</v>
      </c>
      <c r="BS4026" s="54" t="str">
        <f t="shared" si="872"/>
        <v>ne</v>
      </c>
    </row>
    <row r="4027" spans="2:71" x14ac:dyDescent="0.2">
      <c r="B4027" s="54" t="e">
        <f>VLOOKUP(E4027,'VPS1'!$J$10:$J$29,1,FALSE)</f>
        <v>#N/A</v>
      </c>
      <c r="C4027" s="131" t="str">
        <f t="shared" si="873"/>
        <v/>
      </c>
      <c r="D4027" s="132"/>
      <c r="E4027" s="132"/>
      <c r="F4027" s="55"/>
      <c r="G4027" s="132"/>
      <c r="H4027" s="132"/>
      <c r="I4027" s="132"/>
      <c r="J4027" s="132"/>
      <c r="K4027" s="132"/>
      <c r="L4027" s="133"/>
      <c r="M4027" s="134"/>
      <c r="N4027" s="132"/>
      <c r="O4027" s="132"/>
      <c r="P4027" s="134" t="str">
        <f t="shared" si="874"/>
        <v>nepildyti</v>
      </c>
      <c r="Q4027" s="135" t="str">
        <f t="shared" si="87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82"/>
        <v>0</v>
      </c>
      <c r="BH4027" s="54">
        <f t="shared" si="875"/>
        <v>0</v>
      </c>
      <c r="BI4027" s="54">
        <f t="shared" si="870"/>
        <v>0</v>
      </c>
      <c r="BJ4027" s="54">
        <f t="shared" si="883"/>
        <v>0</v>
      </c>
      <c r="BK4027" s="54">
        <f t="shared" si="871"/>
        <v>0</v>
      </c>
      <c r="BL4027" s="54">
        <f t="shared" si="876"/>
        <v>0</v>
      </c>
      <c r="BM4027" s="54">
        <f t="shared" si="877"/>
        <v>0</v>
      </c>
      <c r="BN4027" s="54" t="str">
        <f t="shared" si="878"/>
        <v>ne</v>
      </c>
      <c r="BO4027" s="54" t="str">
        <f t="shared" si="879"/>
        <v>ne</v>
      </c>
      <c r="BP4027" s="54" t="str">
        <f t="shared" si="879"/>
        <v>ne</v>
      </c>
      <c r="BQ4027" s="54" t="str">
        <f t="shared" si="880"/>
        <v>ne</v>
      </c>
      <c r="BR4027" s="54" t="str">
        <f t="shared" si="881"/>
        <v>ne</v>
      </c>
      <c r="BS4027" s="54" t="str">
        <f t="shared" si="872"/>
        <v>ne</v>
      </c>
    </row>
    <row r="4028" spans="2:71" x14ac:dyDescent="0.2">
      <c r="B4028" s="54" t="e">
        <f>VLOOKUP(E4028,'VPS1'!$J$10:$J$29,1,FALSE)</f>
        <v>#N/A</v>
      </c>
      <c r="C4028" s="131" t="str">
        <f t="shared" si="873"/>
        <v/>
      </c>
      <c r="D4028" s="132"/>
      <c r="E4028" s="132"/>
      <c r="F4028" s="55"/>
      <c r="G4028" s="132"/>
      <c r="H4028" s="132"/>
      <c r="I4028" s="132"/>
      <c r="J4028" s="132"/>
      <c r="K4028" s="132"/>
      <c r="L4028" s="133"/>
      <c r="M4028" s="134"/>
      <c r="N4028" s="132"/>
      <c r="O4028" s="132"/>
      <c r="P4028" s="134" t="str">
        <f t="shared" si="874"/>
        <v>nepildyti</v>
      </c>
      <c r="Q4028" s="135" t="str">
        <f t="shared" si="87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82"/>
        <v>0</v>
      </c>
      <c r="BH4028" s="54">
        <f t="shared" si="875"/>
        <v>0</v>
      </c>
      <c r="BI4028" s="54">
        <f t="shared" si="870"/>
        <v>0</v>
      </c>
      <c r="BJ4028" s="54">
        <f t="shared" si="883"/>
        <v>0</v>
      </c>
      <c r="BK4028" s="54">
        <f t="shared" si="871"/>
        <v>0</v>
      </c>
      <c r="BL4028" s="54">
        <f t="shared" si="876"/>
        <v>0</v>
      </c>
      <c r="BM4028" s="54">
        <f t="shared" si="877"/>
        <v>0</v>
      </c>
      <c r="BN4028" s="54" t="str">
        <f t="shared" si="878"/>
        <v>ne</v>
      </c>
      <c r="BO4028" s="54" t="str">
        <f t="shared" si="879"/>
        <v>ne</v>
      </c>
      <c r="BP4028" s="54" t="str">
        <f t="shared" si="879"/>
        <v>ne</v>
      </c>
      <c r="BQ4028" s="54" t="str">
        <f t="shared" si="880"/>
        <v>ne</v>
      </c>
      <c r="BR4028" s="54" t="str">
        <f t="shared" si="881"/>
        <v>ne</v>
      </c>
      <c r="BS4028" s="54" t="str">
        <f t="shared" si="872"/>
        <v>ne</v>
      </c>
    </row>
    <row r="4029" spans="2:71" x14ac:dyDescent="0.2">
      <c r="B4029" s="54" t="e">
        <f>VLOOKUP(E4029,'VPS1'!$J$10:$J$29,1,FALSE)</f>
        <v>#N/A</v>
      </c>
      <c r="C4029" s="131" t="str">
        <f t="shared" si="873"/>
        <v/>
      </c>
      <c r="D4029" s="132"/>
      <c r="E4029" s="132"/>
      <c r="F4029" s="55"/>
      <c r="G4029" s="132"/>
      <c r="H4029" s="132"/>
      <c r="I4029" s="132"/>
      <c r="J4029" s="132"/>
      <c r="K4029" s="132"/>
      <c r="L4029" s="133"/>
      <c r="M4029" s="134"/>
      <c r="N4029" s="132"/>
      <c r="O4029" s="132"/>
      <c r="P4029" s="134" t="str">
        <f t="shared" si="874"/>
        <v>nepildyti</v>
      </c>
      <c r="Q4029" s="135" t="str">
        <f t="shared" si="87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82"/>
        <v>0</v>
      </c>
      <c r="BH4029" s="54">
        <f t="shared" si="875"/>
        <v>0</v>
      </c>
      <c r="BI4029" s="54">
        <f t="shared" si="870"/>
        <v>0</v>
      </c>
      <c r="BJ4029" s="54">
        <f t="shared" si="883"/>
        <v>0</v>
      </c>
      <c r="BK4029" s="54">
        <f t="shared" si="871"/>
        <v>0</v>
      </c>
      <c r="BL4029" s="54">
        <f t="shared" si="876"/>
        <v>0</v>
      </c>
      <c r="BM4029" s="54">
        <f t="shared" si="877"/>
        <v>0</v>
      </c>
      <c r="BN4029" s="54" t="str">
        <f t="shared" si="878"/>
        <v>ne</v>
      </c>
      <c r="BO4029" s="54" t="str">
        <f t="shared" si="879"/>
        <v>ne</v>
      </c>
      <c r="BP4029" s="54" t="str">
        <f t="shared" si="879"/>
        <v>ne</v>
      </c>
      <c r="BQ4029" s="54" t="str">
        <f t="shared" si="880"/>
        <v>ne</v>
      </c>
      <c r="BR4029" s="54" t="str">
        <f t="shared" si="881"/>
        <v>ne</v>
      </c>
      <c r="BS4029" s="54" t="str">
        <f t="shared" si="872"/>
        <v>ne</v>
      </c>
    </row>
    <row r="4030" spans="2:71" x14ac:dyDescent="0.2">
      <c r="B4030" s="54" t="e">
        <f>VLOOKUP(E4030,'VPS1'!$J$10:$J$29,1,FALSE)</f>
        <v>#N/A</v>
      </c>
      <c r="C4030" s="131" t="str">
        <f t="shared" si="873"/>
        <v/>
      </c>
      <c r="D4030" s="132"/>
      <c r="E4030" s="132"/>
      <c r="F4030" s="55"/>
      <c r="G4030" s="132"/>
      <c r="H4030" s="132"/>
      <c r="I4030" s="132"/>
      <c r="J4030" s="132"/>
      <c r="K4030" s="132"/>
      <c r="L4030" s="133"/>
      <c r="M4030" s="134"/>
      <c r="N4030" s="132"/>
      <c r="O4030" s="132"/>
      <c r="P4030" s="134" t="str">
        <f t="shared" si="874"/>
        <v>nepildyti</v>
      </c>
      <c r="Q4030" s="135" t="str">
        <f t="shared" si="87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82"/>
        <v>0</v>
      </c>
      <c r="BH4030" s="54">
        <f t="shared" si="875"/>
        <v>0</v>
      </c>
      <c r="BI4030" s="54">
        <f t="shared" si="870"/>
        <v>0</v>
      </c>
      <c r="BJ4030" s="54">
        <f t="shared" si="883"/>
        <v>0</v>
      </c>
      <c r="BK4030" s="54">
        <f t="shared" si="871"/>
        <v>0</v>
      </c>
      <c r="BL4030" s="54">
        <f t="shared" si="876"/>
        <v>0</v>
      </c>
      <c r="BM4030" s="54">
        <f t="shared" si="877"/>
        <v>0</v>
      </c>
      <c r="BN4030" s="54" t="str">
        <f t="shared" si="878"/>
        <v>ne</v>
      </c>
      <c r="BO4030" s="54" t="str">
        <f t="shared" si="879"/>
        <v>ne</v>
      </c>
      <c r="BP4030" s="54" t="str">
        <f t="shared" si="879"/>
        <v>ne</v>
      </c>
      <c r="BQ4030" s="54" t="str">
        <f t="shared" si="880"/>
        <v>ne</v>
      </c>
      <c r="BR4030" s="54" t="str">
        <f t="shared" si="881"/>
        <v>ne</v>
      </c>
      <c r="BS4030" s="54" t="str">
        <f t="shared" si="872"/>
        <v>ne</v>
      </c>
    </row>
    <row r="4031" spans="2:71" x14ac:dyDescent="0.2">
      <c r="B4031" s="54" t="e">
        <f>VLOOKUP(E4031,'VPS1'!$J$10:$J$29,1,FALSE)</f>
        <v>#N/A</v>
      </c>
      <c r="C4031" s="131" t="str">
        <f t="shared" si="873"/>
        <v/>
      </c>
      <c r="D4031" s="132"/>
      <c r="E4031" s="132"/>
      <c r="F4031" s="55"/>
      <c r="G4031" s="132"/>
      <c r="H4031" s="132"/>
      <c r="I4031" s="132"/>
      <c r="J4031" s="132"/>
      <c r="K4031" s="132"/>
      <c r="L4031" s="133"/>
      <c r="M4031" s="134"/>
      <c r="N4031" s="132"/>
      <c r="O4031" s="132"/>
      <c r="P4031" s="134" t="str">
        <f t="shared" si="874"/>
        <v>nepildyti</v>
      </c>
      <c r="Q4031" s="135" t="str">
        <f t="shared" si="87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82"/>
        <v>0</v>
      </c>
      <c r="BH4031" s="54">
        <f t="shared" si="875"/>
        <v>0</v>
      </c>
      <c r="BI4031" s="54">
        <f t="shared" si="870"/>
        <v>0</v>
      </c>
      <c r="BJ4031" s="54">
        <f t="shared" si="883"/>
        <v>0</v>
      </c>
      <c r="BK4031" s="54">
        <f t="shared" si="871"/>
        <v>0</v>
      </c>
      <c r="BL4031" s="54">
        <f t="shared" si="876"/>
        <v>0</v>
      </c>
      <c r="BM4031" s="54">
        <f t="shared" si="877"/>
        <v>0</v>
      </c>
      <c r="BN4031" s="54" t="str">
        <f t="shared" si="878"/>
        <v>ne</v>
      </c>
      <c r="BO4031" s="54" t="str">
        <f t="shared" si="879"/>
        <v>ne</v>
      </c>
      <c r="BP4031" s="54" t="str">
        <f t="shared" si="879"/>
        <v>ne</v>
      </c>
      <c r="BQ4031" s="54" t="str">
        <f t="shared" si="880"/>
        <v>ne</v>
      </c>
      <c r="BR4031" s="54" t="str">
        <f t="shared" si="881"/>
        <v>ne</v>
      </c>
      <c r="BS4031" s="54" t="str">
        <f t="shared" si="872"/>
        <v>ne</v>
      </c>
    </row>
    <row r="4032" spans="2:71" x14ac:dyDescent="0.2">
      <c r="B4032" s="54" t="e">
        <f>VLOOKUP(E4032,'VPS1'!$J$10:$J$29,1,FALSE)</f>
        <v>#N/A</v>
      </c>
      <c r="C4032" s="131" t="str">
        <f t="shared" si="873"/>
        <v/>
      </c>
      <c r="D4032" s="132"/>
      <c r="E4032" s="132"/>
      <c r="F4032" s="55"/>
      <c r="G4032" s="132"/>
      <c r="H4032" s="132"/>
      <c r="I4032" s="132"/>
      <c r="J4032" s="132"/>
      <c r="K4032" s="132"/>
      <c r="L4032" s="133"/>
      <c r="M4032" s="134"/>
      <c r="N4032" s="132"/>
      <c r="O4032" s="132"/>
      <c r="P4032" s="134" t="str">
        <f t="shared" si="874"/>
        <v>nepildyti</v>
      </c>
      <c r="Q4032" s="135" t="str">
        <f t="shared" si="87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82"/>
        <v>0</v>
      </c>
      <c r="BH4032" s="54">
        <f t="shared" si="875"/>
        <v>0</v>
      </c>
      <c r="BI4032" s="54">
        <f t="shared" si="870"/>
        <v>0</v>
      </c>
      <c r="BJ4032" s="54">
        <f t="shared" si="883"/>
        <v>0</v>
      </c>
      <c r="BK4032" s="54">
        <f t="shared" si="871"/>
        <v>0</v>
      </c>
      <c r="BL4032" s="54">
        <f t="shared" si="876"/>
        <v>0</v>
      </c>
      <c r="BM4032" s="54">
        <f t="shared" si="877"/>
        <v>0</v>
      </c>
      <c r="BN4032" s="54" t="str">
        <f t="shared" si="878"/>
        <v>ne</v>
      </c>
      <c r="BO4032" s="54" t="str">
        <f t="shared" si="879"/>
        <v>ne</v>
      </c>
      <c r="BP4032" s="54" t="str">
        <f t="shared" si="879"/>
        <v>ne</v>
      </c>
      <c r="BQ4032" s="54" t="str">
        <f t="shared" si="880"/>
        <v>ne</v>
      </c>
      <c r="BR4032" s="54" t="str">
        <f t="shared" si="881"/>
        <v>ne</v>
      </c>
      <c r="BS4032" s="54" t="str">
        <f t="shared" si="872"/>
        <v>ne</v>
      </c>
    </row>
    <row r="4033" spans="2:71" x14ac:dyDescent="0.2">
      <c r="B4033" s="54" t="e">
        <f>VLOOKUP(E4033,'VPS1'!$J$10:$J$29,1,FALSE)</f>
        <v>#N/A</v>
      </c>
      <c r="C4033" s="131" t="str">
        <f t="shared" si="873"/>
        <v/>
      </c>
      <c r="D4033" s="132"/>
      <c r="E4033" s="132"/>
      <c r="F4033" s="55"/>
      <c r="G4033" s="132"/>
      <c r="H4033" s="132"/>
      <c r="I4033" s="132"/>
      <c r="J4033" s="132"/>
      <c r="K4033" s="132"/>
      <c r="L4033" s="133"/>
      <c r="M4033" s="134"/>
      <c r="N4033" s="132"/>
      <c r="O4033" s="132"/>
      <c r="P4033" s="134" t="str">
        <f t="shared" si="874"/>
        <v>nepildyti</v>
      </c>
      <c r="Q4033" s="135" t="str">
        <f t="shared" si="87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82"/>
        <v>0</v>
      </c>
      <c r="BH4033" s="54">
        <f t="shared" si="875"/>
        <v>0</v>
      </c>
      <c r="BI4033" s="54">
        <f t="shared" si="870"/>
        <v>0</v>
      </c>
      <c r="BJ4033" s="54">
        <f t="shared" si="883"/>
        <v>0</v>
      </c>
      <c r="BK4033" s="54">
        <f t="shared" si="871"/>
        <v>0</v>
      </c>
      <c r="BL4033" s="54">
        <f t="shared" si="876"/>
        <v>0</v>
      </c>
      <c r="BM4033" s="54">
        <f t="shared" si="877"/>
        <v>0</v>
      </c>
      <c r="BN4033" s="54" t="str">
        <f t="shared" si="878"/>
        <v>ne</v>
      </c>
      <c r="BO4033" s="54" t="str">
        <f t="shared" si="879"/>
        <v>ne</v>
      </c>
      <c r="BP4033" s="54" t="str">
        <f t="shared" si="879"/>
        <v>ne</v>
      </c>
      <c r="BQ4033" s="54" t="str">
        <f t="shared" si="880"/>
        <v>ne</v>
      </c>
      <c r="BR4033" s="54" t="str">
        <f t="shared" si="881"/>
        <v>ne</v>
      </c>
      <c r="BS4033" s="54" t="str">
        <f t="shared" si="872"/>
        <v>ne</v>
      </c>
    </row>
    <row r="4034" spans="2:71" x14ac:dyDescent="0.2">
      <c r="B4034" s="54" t="e">
        <f>VLOOKUP(E4034,'VPS1'!$J$10:$J$29,1,FALSE)</f>
        <v>#N/A</v>
      </c>
      <c r="C4034" s="131" t="str">
        <f t="shared" si="873"/>
        <v/>
      </c>
      <c r="D4034" s="132"/>
      <c r="E4034" s="132"/>
      <c r="F4034" s="55"/>
      <c r="G4034" s="132"/>
      <c r="H4034" s="132"/>
      <c r="I4034" s="132"/>
      <c r="J4034" s="132"/>
      <c r="K4034" s="132"/>
      <c r="L4034" s="133"/>
      <c r="M4034" s="134"/>
      <c r="N4034" s="132"/>
      <c r="O4034" s="132"/>
      <c r="P4034" s="134" t="str">
        <f t="shared" si="874"/>
        <v>nepildyti</v>
      </c>
      <c r="Q4034" s="135" t="str">
        <f t="shared" si="87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82"/>
        <v>0</v>
      </c>
      <c r="BH4034" s="54">
        <f t="shared" si="875"/>
        <v>0</v>
      </c>
      <c r="BI4034" s="54">
        <f t="shared" si="870"/>
        <v>0</v>
      </c>
      <c r="BJ4034" s="54">
        <f t="shared" si="883"/>
        <v>0</v>
      </c>
      <c r="BK4034" s="54">
        <f t="shared" si="871"/>
        <v>0</v>
      </c>
      <c r="BL4034" s="54">
        <f t="shared" si="876"/>
        <v>0</v>
      </c>
      <c r="BM4034" s="54">
        <f t="shared" si="877"/>
        <v>0</v>
      </c>
      <c r="BN4034" s="54" t="str">
        <f t="shared" si="878"/>
        <v>ne</v>
      </c>
      <c r="BO4034" s="54" t="str">
        <f t="shared" si="879"/>
        <v>ne</v>
      </c>
      <c r="BP4034" s="54" t="str">
        <f t="shared" si="879"/>
        <v>ne</v>
      </c>
      <c r="BQ4034" s="54" t="str">
        <f t="shared" si="880"/>
        <v>ne</v>
      </c>
      <c r="BR4034" s="54" t="str">
        <f t="shared" si="881"/>
        <v>ne</v>
      </c>
      <c r="BS4034" s="54" t="str">
        <f t="shared" si="872"/>
        <v>ne</v>
      </c>
    </row>
    <row r="4035" spans="2:71" x14ac:dyDescent="0.2">
      <c r="B4035" s="54" t="e">
        <f>VLOOKUP(E4035,'VPS1'!$J$10:$J$29,1,FALSE)</f>
        <v>#N/A</v>
      </c>
      <c r="C4035" s="131" t="str">
        <f t="shared" si="873"/>
        <v/>
      </c>
      <c r="D4035" s="132"/>
      <c r="E4035" s="132"/>
      <c r="F4035" s="55"/>
      <c r="G4035" s="132"/>
      <c r="H4035" s="132"/>
      <c r="I4035" s="132"/>
      <c r="J4035" s="132"/>
      <c r="K4035" s="132"/>
      <c r="L4035" s="133"/>
      <c r="M4035" s="134"/>
      <c r="N4035" s="132"/>
      <c r="O4035" s="132"/>
      <c r="P4035" s="134" t="str">
        <f t="shared" si="874"/>
        <v>nepildyti</v>
      </c>
      <c r="Q4035" s="135" t="str">
        <f t="shared" si="87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82"/>
        <v>0</v>
      </c>
      <c r="BH4035" s="54">
        <f t="shared" si="875"/>
        <v>0</v>
      </c>
      <c r="BI4035" s="54">
        <f t="shared" si="870"/>
        <v>0</v>
      </c>
      <c r="BJ4035" s="54">
        <f t="shared" si="883"/>
        <v>0</v>
      </c>
      <c r="BK4035" s="54">
        <f t="shared" si="871"/>
        <v>0</v>
      </c>
      <c r="BL4035" s="54">
        <f t="shared" si="876"/>
        <v>0</v>
      </c>
      <c r="BM4035" s="54">
        <f t="shared" si="877"/>
        <v>0</v>
      </c>
      <c r="BN4035" s="54" t="str">
        <f t="shared" si="878"/>
        <v>ne</v>
      </c>
      <c r="BO4035" s="54" t="str">
        <f t="shared" si="879"/>
        <v>ne</v>
      </c>
      <c r="BP4035" s="54" t="str">
        <f t="shared" si="879"/>
        <v>ne</v>
      </c>
      <c r="BQ4035" s="54" t="str">
        <f t="shared" si="880"/>
        <v>ne</v>
      </c>
      <c r="BR4035" s="54" t="str">
        <f t="shared" si="881"/>
        <v>ne</v>
      </c>
      <c r="BS4035" s="54" t="str">
        <f t="shared" si="872"/>
        <v>ne</v>
      </c>
    </row>
    <row r="4036" spans="2:71" x14ac:dyDescent="0.2">
      <c r="B4036" s="54" t="e">
        <f>VLOOKUP(E4036,'VPS1'!$J$10:$J$29,1,FALSE)</f>
        <v>#N/A</v>
      </c>
      <c r="C4036" s="131" t="str">
        <f t="shared" si="873"/>
        <v/>
      </c>
      <c r="D4036" s="132"/>
      <c r="E4036" s="132"/>
      <c r="F4036" s="55"/>
      <c r="G4036" s="132"/>
      <c r="H4036" s="132"/>
      <c r="I4036" s="132"/>
      <c r="J4036" s="132"/>
      <c r="K4036" s="132"/>
      <c r="L4036" s="133"/>
      <c r="M4036" s="134"/>
      <c r="N4036" s="132"/>
      <c r="O4036" s="132"/>
      <c r="P4036" s="134" t="str">
        <f t="shared" si="874"/>
        <v>nepildyti</v>
      </c>
      <c r="Q4036" s="135" t="str">
        <f t="shared" si="87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82"/>
        <v>0</v>
      </c>
      <c r="BH4036" s="54">
        <f t="shared" si="875"/>
        <v>0</v>
      </c>
      <c r="BI4036" s="54">
        <f t="shared" si="870"/>
        <v>0</v>
      </c>
      <c r="BJ4036" s="54">
        <f t="shared" si="883"/>
        <v>0</v>
      </c>
      <c r="BK4036" s="54">
        <f t="shared" si="871"/>
        <v>0</v>
      </c>
      <c r="BL4036" s="54">
        <f t="shared" si="876"/>
        <v>0</v>
      </c>
      <c r="BM4036" s="54">
        <f t="shared" si="877"/>
        <v>0</v>
      </c>
      <c r="BN4036" s="54" t="str">
        <f t="shared" si="878"/>
        <v>ne</v>
      </c>
      <c r="BO4036" s="54" t="str">
        <f t="shared" si="879"/>
        <v>ne</v>
      </c>
      <c r="BP4036" s="54" t="str">
        <f t="shared" si="879"/>
        <v>ne</v>
      </c>
      <c r="BQ4036" s="54" t="str">
        <f t="shared" si="880"/>
        <v>ne</v>
      </c>
      <c r="BR4036" s="54" t="str">
        <f t="shared" si="881"/>
        <v>ne</v>
      </c>
      <c r="BS4036" s="54" t="str">
        <f t="shared" si="872"/>
        <v>ne</v>
      </c>
    </row>
    <row r="4037" spans="2:71" x14ac:dyDescent="0.2">
      <c r="B4037" s="54" t="e">
        <f>VLOOKUP(E4037,'VPS1'!$J$10:$J$29,1,FALSE)</f>
        <v>#N/A</v>
      </c>
      <c r="C4037" s="131" t="str">
        <f t="shared" si="873"/>
        <v/>
      </c>
      <c r="D4037" s="132"/>
      <c r="E4037" s="132"/>
      <c r="F4037" s="55"/>
      <c r="G4037" s="132"/>
      <c r="H4037" s="132"/>
      <c r="I4037" s="132"/>
      <c r="J4037" s="132"/>
      <c r="K4037" s="132"/>
      <c r="L4037" s="133"/>
      <c r="M4037" s="134"/>
      <c r="N4037" s="132"/>
      <c r="O4037" s="132"/>
      <c r="P4037" s="134" t="str">
        <f t="shared" si="874"/>
        <v>nepildyti</v>
      </c>
      <c r="Q4037" s="135" t="str">
        <f t="shared" si="87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82"/>
        <v>0</v>
      </c>
      <c r="BH4037" s="54">
        <f t="shared" si="875"/>
        <v>0</v>
      </c>
      <c r="BI4037" s="54">
        <f t="shared" si="870"/>
        <v>0</v>
      </c>
      <c r="BJ4037" s="54">
        <f t="shared" si="883"/>
        <v>0</v>
      </c>
      <c r="BK4037" s="54">
        <f t="shared" si="871"/>
        <v>0</v>
      </c>
      <c r="BL4037" s="54">
        <f t="shared" si="876"/>
        <v>0</v>
      </c>
      <c r="BM4037" s="54">
        <f t="shared" si="877"/>
        <v>0</v>
      </c>
      <c r="BN4037" s="54" t="str">
        <f t="shared" si="878"/>
        <v>ne</v>
      </c>
      <c r="BO4037" s="54" t="str">
        <f t="shared" si="879"/>
        <v>ne</v>
      </c>
      <c r="BP4037" s="54" t="str">
        <f t="shared" si="879"/>
        <v>ne</v>
      </c>
      <c r="BQ4037" s="54" t="str">
        <f t="shared" si="880"/>
        <v>ne</v>
      </c>
      <c r="BR4037" s="54" t="str">
        <f t="shared" si="881"/>
        <v>ne</v>
      </c>
      <c r="BS4037" s="54" t="str">
        <f t="shared" si="872"/>
        <v>ne</v>
      </c>
    </row>
    <row r="4038" spans="2:71" x14ac:dyDescent="0.2">
      <c r="B4038" s="54" t="e">
        <f>VLOOKUP(E4038,'VPS1'!$J$10:$J$29,1,FALSE)</f>
        <v>#N/A</v>
      </c>
      <c r="C4038" s="131" t="str">
        <f t="shared" si="873"/>
        <v/>
      </c>
      <c r="D4038" s="132"/>
      <c r="E4038" s="132"/>
      <c r="F4038" s="55"/>
      <c r="G4038" s="132"/>
      <c r="H4038" s="132"/>
      <c r="I4038" s="132"/>
      <c r="J4038" s="132"/>
      <c r="K4038" s="132"/>
      <c r="L4038" s="133"/>
      <c r="M4038" s="134"/>
      <c r="N4038" s="132"/>
      <c r="O4038" s="132"/>
      <c r="P4038" s="134" t="str">
        <f t="shared" si="874"/>
        <v>nepildyti</v>
      </c>
      <c r="Q4038" s="135" t="str">
        <f t="shared" si="87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82"/>
        <v>0</v>
      </c>
      <c r="BH4038" s="54">
        <f t="shared" si="875"/>
        <v>0</v>
      </c>
      <c r="BI4038" s="54">
        <f t="shared" si="870"/>
        <v>0</v>
      </c>
      <c r="BJ4038" s="54">
        <f t="shared" si="883"/>
        <v>0</v>
      </c>
      <c r="BK4038" s="54">
        <f t="shared" si="871"/>
        <v>0</v>
      </c>
      <c r="BL4038" s="54">
        <f t="shared" si="876"/>
        <v>0</v>
      </c>
      <c r="BM4038" s="54">
        <f t="shared" si="877"/>
        <v>0</v>
      </c>
      <c r="BN4038" s="54" t="str">
        <f t="shared" si="878"/>
        <v>ne</v>
      </c>
      <c r="BO4038" s="54" t="str">
        <f t="shared" si="879"/>
        <v>ne</v>
      </c>
      <c r="BP4038" s="54" t="str">
        <f t="shared" si="879"/>
        <v>ne</v>
      </c>
      <c r="BQ4038" s="54" t="str">
        <f t="shared" si="880"/>
        <v>ne</v>
      </c>
      <c r="BR4038" s="54" t="str">
        <f t="shared" si="881"/>
        <v>ne</v>
      </c>
      <c r="BS4038" s="54" t="str">
        <f t="shared" si="872"/>
        <v>ne</v>
      </c>
    </row>
    <row r="4039" spans="2:71" x14ac:dyDescent="0.2">
      <c r="B4039" s="54" t="e">
        <f>VLOOKUP(E4039,'VPS1'!$J$10:$J$29,1,FALSE)</f>
        <v>#N/A</v>
      </c>
      <c r="C4039" s="131" t="str">
        <f t="shared" si="873"/>
        <v/>
      </c>
      <c r="D4039" s="132"/>
      <c r="E4039" s="132"/>
      <c r="F4039" s="55"/>
      <c r="G4039" s="132"/>
      <c r="H4039" s="132"/>
      <c r="I4039" s="132"/>
      <c r="J4039" s="132"/>
      <c r="K4039" s="132"/>
      <c r="L4039" s="133"/>
      <c r="M4039" s="134"/>
      <c r="N4039" s="132"/>
      <c r="O4039" s="132"/>
      <c r="P4039" s="134" t="str">
        <f t="shared" si="874"/>
        <v>nepildyti</v>
      </c>
      <c r="Q4039" s="135" t="str">
        <f t="shared" si="874"/>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82"/>
        <v>0</v>
      </c>
      <c r="BH4039" s="54">
        <f t="shared" si="875"/>
        <v>0</v>
      </c>
      <c r="BI4039" s="54">
        <f t="shared" si="870"/>
        <v>0</v>
      </c>
      <c r="BJ4039" s="54">
        <f t="shared" si="883"/>
        <v>0</v>
      </c>
      <c r="BK4039" s="54">
        <f t="shared" si="871"/>
        <v>0</v>
      </c>
      <c r="BL4039" s="54">
        <f t="shared" si="876"/>
        <v>0</v>
      </c>
      <c r="BM4039" s="54">
        <f t="shared" si="877"/>
        <v>0</v>
      </c>
      <c r="BN4039" s="54" t="str">
        <f t="shared" si="878"/>
        <v>ne</v>
      </c>
      <c r="BO4039" s="54" t="str">
        <f t="shared" si="879"/>
        <v>ne</v>
      </c>
      <c r="BP4039" s="54" t="str">
        <f t="shared" si="879"/>
        <v>ne</v>
      </c>
      <c r="BQ4039" s="54" t="str">
        <f t="shared" si="880"/>
        <v>ne</v>
      </c>
      <c r="BR4039" s="54" t="str">
        <f t="shared" si="881"/>
        <v>ne</v>
      </c>
      <c r="BS4039" s="54" t="str">
        <f t="shared" si="872"/>
        <v>ne</v>
      </c>
    </row>
    <row r="4040" spans="2:71" x14ac:dyDescent="0.2">
      <c r="B4040" s="54" t="e">
        <f>VLOOKUP(E4040,'VPS1'!$J$10:$J$29,1,FALSE)</f>
        <v>#N/A</v>
      </c>
      <c r="C4040" s="131" t="str">
        <f t="shared" si="873"/>
        <v/>
      </c>
      <c r="D4040" s="132"/>
      <c r="E4040" s="132"/>
      <c r="F4040" s="55"/>
      <c r="G4040" s="132"/>
      <c r="H4040" s="132"/>
      <c r="I4040" s="132"/>
      <c r="J4040" s="132"/>
      <c r="K4040" s="132"/>
      <c r="L4040" s="133"/>
      <c r="M4040" s="134"/>
      <c r="N4040" s="132"/>
      <c r="O4040" s="132"/>
      <c r="P4040" s="134" t="str">
        <f t="shared" si="874"/>
        <v>nepildyti</v>
      </c>
      <c r="Q4040" s="135" t="str">
        <f t="shared" si="874"/>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82"/>
        <v>0</v>
      </c>
      <c r="BH4040" s="54">
        <f t="shared" si="875"/>
        <v>0</v>
      </c>
      <c r="BI4040" s="54">
        <f t="shared" si="870"/>
        <v>0</v>
      </c>
      <c r="BJ4040" s="54">
        <f t="shared" si="883"/>
        <v>0</v>
      </c>
      <c r="BK4040" s="54">
        <f t="shared" si="871"/>
        <v>0</v>
      </c>
      <c r="BL4040" s="54">
        <f t="shared" si="876"/>
        <v>0</v>
      </c>
      <c r="BM4040" s="54">
        <f t="shared" si="877"/>
        <v>0</v>
      </c>
      <c r="BN4040" s="54" t="str">
        <f t="shared" si="878"/>
        <v>ne</v>
      </c>
      <c r="BO4040" s="54" t="str">
        <f t="shared" si="879"/>
        <v>ne</v>
      </c>
      <c r="BP4040" s="54" t="str">
        <f t="shared" si="879"/>
        <v>ne</v>
      </c>
      <c r="BQ4040" s="54" t="str">
        <f t="shared" si="880"/>
        <v>ne</v>
      </c>
      <c r="BR4040" s="54" t="str">
        <f t="shared" si="881"/>
        <v>ne</v>
      </c>
      <c r="BS4040" s="54" t="str">
        <f t="shared" si="872"/>
        <v>ne</v>
      </c>
    </row>
    <row r="4041" spans="2:71" x14ac:dyDescent="0.2">
      <c r="B4041" s="54" t="e">
        <f>VLOOKUP(E4041,'VPS1'!$J$10:$J$29,1,FALSE)</f>
        <v>#N/A</v>
      </c>
      <c r="C4041" s="131" t="str">
        <f t="shared" si="873"/>
        <v/>
      </c>
      <c r="D4041" s="132"/>
      <c r="E4041" s="132"/>
      <c r="F4041" s="55"/>
      <c r="G4041" s="132"/>
      <c r="H4041" s="132"/>
      <c r="I4041" s="132"/>
      <c r="J4041" s="132"/>
      <c r="K4041" s="132"/>
      <c r="L4041" s="133"/>
      <c r="M4041" s="134"/>
      <c r="N4041" s="132"/>
      <c r="O4041" s="132"/>
      <c r="P4041" s="134" t="str">
        <f t="shared" si="874"/>
        <v>nepildyti</v>
      </c>
      <c r="Q4041" s="135" t="str">
        <f t="shared" si="874"/>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82"/>
        <v>0</v>
      </c>
      <c r="BH4041" s="54">
        <f t="shared" si="875"/>
        <v>0</v>
      </c>
      <c r="BI4041" s="54">
        <f t="shared" si="870"/>
        <v>0</v>
      </c>
      <c r="BJ4041" s="54">
        <f t="shared" si="883"/>
        <v>0</v>
      </c>
      <c r="BK4041" s="54">
        <f t="shared" si="871"/>
        <v>0</v>
      </c>
      <c r="BL4041" s="54">
        <f t="shared" si="876"/>
        <v>0</v>
      </c>
      <c r="BM4041" s="54">
        <f t="shared" si="877"/>
        <v>0</v>
      </c>
      <c r="BN4041" s="54" t="str">
        <f t="shared" si="878"/>
        <v>ne</v>
      </c>
      <c r="BO4041" s="54" t="str">
        <f t="shared" si="879"/>
        <v>ne</v>
      </c>
      <c r="BP4041" s="54" t="str">
        <f t="shared" si="879"/>
        <v>ne</v>
      </c>
      <c r="BQ4041" s="54" t="str">
        <f t="shared" si="880"/>
        <v>ne</v>
      </c>
      <c r="BR4041" s="54" t="str">
        <f t="shared" si="881"/>
        <v>ne</v>
      </c>
      <c r="BS4041" s="54" t="str">
        <f t="shared" si="872"/>
        <v>ne</v>
      </c>
    </row>
    <row r="4042" spans="2:71" x14ac:dyDescent="0.2">
      <c r="B4042" s="54" t="e">
        <f>VLOOKUP(E4042,'VPS1'!$J$10:$J$29,1,FALSE)</f>
        <v>#N/A</v>
      </c>
      <c r="C4042" s="131" t="str">
        <f t="shared" si="873"/>
        <v/>
      </c>
      <c r="D4042" s="132"/>
      <c r="E4042" s="132"/>
      <c r="F4042" s="55"/>
      <c r="G4042" s="132"/>
      <c r="H4042" s="132"/>
      <c r="I4042" s="132"/>
      <c r="J4042" s="132"/>
      <c r="K4042" s="132"/>
      <c r="L4042" s="133"/>
      <c r="M4042" s="134"/>
      <c r="N4042" s="132"/>
      <c r="O4042" s="132"/>
      <c r="P4042" s="134" t="str">
        <f t="shared" si="874"/>
        <v>nepildyti</v>
      </c>
      <c r="Q4042" s="135" t="str">
        <f t="shared" si="874"/>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82"/>
        <v>0</v>
      </c>
      <c r="BH4042" s="54">
        <f t="shared" si="875"/>
        <v>0</v>
      </c>
      <c r="BI4042" s="54">
        <f t="shared" ref="BI4042:BI4105" si="884">IF($AH4042&gt;0,YEAR($AH4042),)</f>
        <v>0</v>
      </c>
      <c r="BJ4042" s="54">
        <f t="shared" si="883"/>
        <v>0</v>
      </c>
      <c r="BK4042" s="54">
        <f t="shared" ref="BK4042:BK4105" si="885">IF($AJ4042&gt;0,YEAR($AJ4042),)</f>
        <v>0</v>
      </c>
      <c r="BL4042" s="54">
        <f t="shared" si="876"/>
        <v>0</v>
      </c>
      <c r="BM4042" s="54">
        <f t="shared" si="877"/>
        <v>0</v>
      </c>
      <c r="BN4042" s="54" t="str">
        <f t="shared" si="878"/>
        <v>ne</v>
      </c>
      <c r="BO4042" s="54" t="str">
        <f t="shared" si="879"/>
        <v>ne</v>
      </c>
      <c r="BP4042" s="54" t="str">
        <f t="shared" si="879"/>
        <v>ne</v>
      </c>
      <c r="BQ4042" s="54" t="str">
        <f t="shared" si="880"/>
        <v>ne</v>
      </c>
      <c r="BR4042" s="54" t="str">
        <f t="shared" si="881"/>
        <v>ne</v>
      </c>
      <c r="BS4042" s="54" t="str">
        <f t="shared" ref="BS4042:BS4105" si="886">IF(BK4042&gt;0,"taip","ne")</f>
        <v>ne</v>
      </c>
    </row>
    <row r="4043" spans="2:71" x14ac:dyDescent="0.2">
      <c r="B4043" s="54" t="e">
        <f>VLOOKUP(E4043,'VPS1'!$J$10:$J$29,1,FALSE)</f>
        <v>#N/A</v>
      </c>
      <c r="C4043" s="131" t="str">
        <f t="shared" ref="C4043:C4106" si="887">LEFT(E4043,4)</f>
        <v/>
      </c>
      <c r="D4043" s="132"/>
      <c r="E4043" s="132"/>
      <c r="F4043" s="55"/>
      <c r="G4043" s="132"/>
      <c r="H4043" s="132"/>
      <c r="I4043" s="132"/>
      <c r="J4043" s="132"/>
      <c r="K4043" s="132"/>
      <c r="L4043" s="133"/>
      <c r="M4043" s="134"/>
      <c r="N4043" s="132"/>
      <c r="O4043" s="132"/>
      <c r="P4043" s="134" t="str">
        <f t="shared" ref="P4043:Q4106" si="888">IF($N4043="fizinis asmuo","užpildykite","nepildyti")</f>
        <v>nepildyti</v>
      </c>
      <c r="Q4043" s="135" t="str">
        <f t="shared" si="888"/>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82"/>
        <v>0</v>
      </c>
      <c r="BH4043" s="54">
        <f t="shared" ref="BH4043:BH4106" si="889">IF($AF4043&gt;0,YEAR($AF4043),)</f>
        <v>0</v>
      </c>
      <c r="BI4043" s="54">
        <f t="shared" si="884"/>
        <v>0</v>
      </c>
      <c r="BJ4043" s="54">
        <f t="shared" si="883"/>
        <v>0</v>
      </c>
      <c r="BK4043" s="54">
        <f t="shared" si="885"/>
        <v>0</v>
      </c>
      <c r="BL4043" s="54">
        <f t="shared" ref="BL4043:BL4106" si="890">IF($AK4043&gt;0,$AK4043,)</f>
        <v>0</v>
      </c>
      <c r="BM4043" s="54">
        <f t="shared" ref="BM4043:BM4106" si="891">IF($AL4043&gt;0,$AL4043,)</f>
        <v>0</v>
      </c>
      <c r="BN4043" s="54" t="str">
        <f t="shared" ref="BN4043:BN4106" si="892">IF(BH4043&gt;0,"taip","ne")</f>
        <v>ne</v>
      </c>
      <c r="BO4043" s="54" t="str">
        <f t="shared" ref="BO4043:BP4106" si="893">IF(BI4043&gt;0,"taip","ne")</f>
        <v>ne</v>
      </c>
      <c r="BP4043" s="54" t="str">
        <f t="shared" si="893"/>
        <v>ne</v>
      </c>
      <c r="BQ4043" s="54" t="str">
        <f t="shared" ref="BQ4043:BQ4106" si="894">IF(BL4043&gt;0,"taip","ne")</f>
        <v>ne</v>
      </c>
      <c r="BR4043" s="54" t="str">
        <f t="shared" ref="BR4043:BR4106" si="895">IF(BM4043&gt;0,"taip","ne")</f>
        <v>ne</v>
      </c>
      <c r="BS4043" s="54" t="str">
        <f t="shared" si="886"/>
        <v>ne</v>
      </c>
    </row>
    <row r="4044" spans="2:71" x14ac:dyDescent="0.2">
      <c r="B4044" s="54" t="e">
        <f>VLOOKUP(E4044,'VPS1'!$J$10:$J$29,1,FALSE)</f>
        <v>#N/A</v>
      </c>
      <c r="C4044" s="131" t="str">
        <f t="shared" si="887"/>
        <v/>
      </c>
      <c r="D4044" s="132"/>
      <c r="E4044" s="132"/>
      <c r="F4044" s="55"/>
      <c r="G4044" s="132"/>
      <c r="H4044" s="132"/>
      <c r="I4044" s="132"/>
      <c r="J4044" s="132"/>
      <c r="K4044" s="132"/>
      <c r="L4044" s="133"/>
      <c r="M4044" s="134"/>
      <c r="N4044" s="132"/>
      <c r="O4044" s="132"/>
      <c r="P4044" s="134" t="str">
        <f t="shared" si="888"/>
        <v>nepildyti</v>
      </c>
      <c r="Q4044" s="135" t="str">
        <f t="shared" si="88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82"/>
        <v>0</v>
      </c>
      <c r="BH4044" s="54">
        <f t="shared" si="889"/>
        <v>0</v>
      </c>
      <c r="BI4044" s="54">
        <f t="shared" si="884"/>
        <v>0</v>
      </c>
      <c r="BJ4044" s="54">
        <f t="shared" si="883"/>
        <v>0</v>
      </c>
      <c r="BK4044" s="54">
        <f t="shared" si="885"/>
        <v>0</v>
      </c>
      <c r="BL4044" s="54">
        <f t="shared" si="890"/>
        <v>0</v>
      </c>
      <c r="BM4044" s="54">
        <f t="shared" si="891"/>
        <v>0</v>
      </c>
      <c r="BN4044" s="54" t="str">
        <f t="shared" si="892"/>
        <v>ne</v>
      </c>
      <c r="BO4044" s="54" t="str">
        <f t="shared" si="893"/>
        <v>ne</v>
      </c>
      <c r="BP4044" s="54" t="str">
        <f t="shared" si="893"/>
        <v>ne</v>
      </c>
      <c r="BQ4044" s="54" t="str">
        <f t="shared" si="894"/>
        <v>ne</v>
      </c>
      <c r="BR4044" s="54" t="str">
        <f t="shared" si="895"/>
        <v>ne</v>
      </c>
      <c r="BS4044" s="54" t="str">
        <f t="shared" si="886"/>
        <v>ne</v>
      </c>
    </row>
    <row r="4045" spans="2:71" x14ac:dyDescent="0.2">
      <c r="B4045" s="54" t="e">
        <f>VLOOKUP(E4045,'VPS1'!$J$10:$J$29,1,FALSE)</f>
        <v>#N/A</v>
      </c>
      <c r="C4045" s="131" t="str">
        <f t="shared" si="887"/>
        <v/>
      </c>
      <c r="D4045" s="132"/>
      <c r="E4045" s="132"/>
      <c r="F4045" s="55"/>
      <c r="G4045" s="132"/>
      <c r="H4045" s="132"/>
      <c r="I4045" s="132"/>
      <c r="J4045" s="132"/>
      <c r="K4045" s="132"/>
      <c r="L4045" s="133"/>
      <c r="M4045" s="134"/>
      <c r="N4045" s="132"/>
      <c r="O4045" s="132"/>
      <c r="P4045" s="134" t="str">
        <f t="shared" si="888"/>
        <v>nepildyti</v>
      </c>
      <c r="Q4045" s="135" t="str">
        <f t="shared" si="88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82"/>
        <v>0</v>
      </c>
      <c r="BH4045" s="54">
        <f t="shared" si="889"/>
        <v>0</v>
      </c>
      <c r="BI4045" s="54">
        <f t="shared" si="884"/>
        <v>0</v>
      </c>
      <c r="BJ4045" s="54">
        <f t="shared" si="883"/>
        <v>0</v>
      </c>
      <c r="BK4045" s="54">
        <f t="shared" si="885"/>
        <v>0</v>
      </c>
      <c r="BL4045" s="54">
        <f t="shared" si="890"/>
        <v>0</v>
      </c>
      <c r="BM4045" s="54">
        <f t="shared" si="891"/>
        <v>0</v>
      </c>
      <c r="BN4045" s="54" t="str">
        <f t="shared" si="892"/>
        <v>ne</v>
      </c>
      <c r="BO4045" s="54" t="str">
        <f t="shared" si="893"/>
        <v>ne</v>
      </c>
      <c r="BP4045" s="54" t="str">
        <f t="shared" si="893"/>
        <v>ne</v>
      </c>
      <c r="BQ4045" s="54" t="str">
        <f t="shared" si="894"/>
        <v>ne</v>
      </c>
      <c r="BR4045" s="54" t="str">
        <f t="shared" si="895"/>
        <v>ne</v>
      </c>
      <c r="BS4045" s="54" t="str">
        <f t="shared" si="886"/>
        <v>ne</v>
      </c>
    </row>
    <row r="4046" spans="2:71" x14ac:dyDescent="0.2">
      <c r="B4046" s="54" t="e">
        <f>VLOOKUP(E4046,'VPS1'!$J$10:$J$29,1,FALSE)</f>
        <v>#N/A</v>
      </c>
      <c r="C4046" s="131" t="str">
        <f t="shared" si="887"/>
        <v/>
      </c>
      <c r="D4046" s="132"/>
      <c r="E4046" s="132"/>
      <c r="F4046" s="55"/>
      <c r="G4046" s="132"/>
      <c r="H4046" s="132"/>
      <c r="I4046" s="132"/>
      <c r="J4046" s="132"/>
      <c r="K4046" s="132"/>
      <c r="L4046" s="133"/>
      <c r="M4046" s="134"/>
      <c r="N4046" s="132"/>
      <c r="O4046" s="132"/>
      <c r="P4046" s="134" t="str">
        <f t="shared" si="888"/>
        <v>nepildyti</v>
      </c>
      <c r="Q4046" s="135" t="str">
        <f t="shared" si="88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82"/>
        <v>0</v>
      </c>
      <c r="BH4046" s="54">
        <f t="shared" si="889"/>
        <v>0</v>
      </c>
      <c r="BI4046" s="54">
        <f t="shared" si="884"/>
        <v>0</v>
      </c>
      <c r="BJ4046" s="54">
        <f t="shared" si="883"/>
        <v>0</v>
      </c>
      <c r="BK4046" s="54">
        <f t="shared" si="885"/>
        <v>0</v>
      </c>
      <c r="BL4046" s="54">
        <f t="shared" si="890"/>
        <v>0</v>
      </c>
      <c r="BM4046" s="54">
        <f t="shared" si="891"/>
        <v>0</v>
      </c>
      <c r="BN4046" s="54" t="str">
        <f t="shared" si="892"/>
        <v>ne</v>
      </c>
      <c r="BO4046" s="54" t="str">
        <f t="shared" si="893"/>
        <v>ne</v>
      </c>
      <c r="BP4046" s="54" t="str">
        <f t="shared" si="893"/>
        <v>ne</v>
      </c>
      <c r="BQ4046" s="54" t="str">
        <f t="shared" si="894"/>
        <v>ne</v>
      </c>
      <c r="BR4046" s="54" t="str">
        <f t="shared" si="895"/>
        <v>ne</v>
      </c>
      <c r="BS4046" s="54" t="str">
        <f t="shared" si="886"/>
        <v>ne</v>
      </c>
    </row>
    <row r="4047" spans="2:71" x14ac:dyDescent="0.2">
      <c r="B4047" s="54" t="e">
        <f>VLOOKUP(E4047,'VPS1'!$J$10:$J$29,1,FALSE)</f>
        <v>#N/A</v>
      </c>
      <c r="C4047" s="131" t="str">
        <f t="shared" si="887"/>
        <v/>
      </c>
      <c r="D4047" s="132"/>
      <c r="E4047" s="132"/>
      <c r="F4047" s="55"/>
      <c r="G4047" s="132"/>
      <c r="H4047" s="132"/>
      <c r="I4047" s="132"/>
      <c r="J4047" s="132"/>
      <c r="K4047" s="132"/>
      <c r="L4047" s="133"/>
      <c r="M4047" s="134"/>
      <c r="N4047" s="132"/>
      <c r="O4047" s="132"/>
      <c r="P4047" s="134" t="str">
        <f t="shared" si="888"/>
        <v>nepildyti</v>
      </c>
      <c r="Q4047" s="135" t="str">
        <f t="shared" si="88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82"/>
        <v>0</v>
      </c>
      <c r="BH4047" s="54">
        <f t="shared" si="889"/>
        <v>0</v>
      </c>
      <c r="BI4047" s="54">
        <f t="shared" si="884"/>
        <v>0</v>
      </c>
      <c r="BJ4047" s="54">
        <f t="shared" si="883"/>
        <v>0</v>
      </c>
      <c r="BK4047" s="54">
        <f t="shared" si="885"/>
        <v>0</v>
      </c>
      <c r="BL4047" s="54">
        <f t="shared" si="890"/>
        <v>0</v>
      </c>
      <c r="BM4047" s="54">
        <f t="shared" si="891"/>
        <v>0</v>
      </c>
      <c r="BN4047" s="54" t="str">
        <f t="shared" si="892"/>
        <v>ne</v>
      </c>
      <c r="BO4047" s="54" t="str">
        <f t="shared" si="893"/>
        <v>ne</v>
      </c>
      <c r="BP4047" s="54" t="str">
        <f t="shared" si="893"/>
        <v>ne</v>
      </c>
      <c r="BQ4047" s="54" t="str">
        <f t="shared" si="894"/>
        <v>ne</v>
      </c>
      <c r="BR4047" s="54" t="str">
        <f t="shared" si="895"/>
        <v>ne</v>
      </c>
      <c r="BS4047" s="54" t="str">
        <f t="shared" si="886"/>
        <v>ne</v>
      </c>
    </row>
    <row r="4048" spans="2:71" x14ac:dyDescent="0.2">
      <c r="B4048" s="54" t="e">
        <f>VLOOKUP(E4048,'VPS1'!$J$10:$J$29,1,FALSE)</f>
        <v>#N/A</v>
      </c>
      <c r="C4048" s="131" t="str">
        <f t="shared" si="887"/>
        <v/>
      </c>
      <c r="D4048" s="132"/>
      <c r="E4048" s="132"/>
      <c r="F4048" s="55"/>
      <c r="G4048" s="132"/>
      <c r="H4048" s="132"/>
      <c r="I4048" s="132"/>
      <c r="J4048" s="132"/>
      <c r="K4048" s="132"/>
      <c r="L4048" s="133"/>
      <c r="M4048" s="134"/>
      <c r="N4048" s="132"/>
      <c r="O4048" s="132"/>
      <c r="P4048" s="134" t="str">
        <f t="shared" si="888"/>
        <v>nepildyti</v>
      </c>
      <c r="Q4048" s="135" t="str">
        <f t="shared" si="88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82"/>
        <v>0</v>
      </c>
      <c r="BH4048" s="54">
        <f t="shared" si="889"/>
        <v>0</v>
      </c>
      <c r="BI4048" s="54">
        <f t="shared" si="884"/>
        <v>0</v>
      </c>
      <c r="BJ4048" s="54">
        <f t="shared" si="883"/>
        <v>0</v>
      </c>
      <c r="BK4048" s="54">
        <f t="shared" si="885"/>
        <v>0</v>
      </c>
      <c r="BL4048" s="54">
        <f t="shared" si="890"/>
        <v>0</v>
      </c>
      <c r="BM4048" s="54">
        <f t="shared" si="891"/>
        <v>0</v>
      </c>
      <c r="BN4048" s="54" t="str">
        <f t="shared" si="892"/>
        <v>ne</v>
      </c>
      <c r="BO4048" s="54" t="str">
        <f t="shared" si="893"/>
        <v>ne</v>
      </c>
      <c r="BP4048" s="54" t="str">
        <f t="shared" si="893"/>
        <v>ne</v>
      </c>
      <c r="BQ4048" s="54" t="str">
        <f t="shared" si="894"/>
        <v>ne</v>
      </c>
      <c r="BR4048" s="54" t="str">
        <f t="shared" si="895"/>
        <v>ne</v>
      </c>
      <c r="BS4048" s="54" t="str">
        <f t="shared" si="886"/>
        <v>ne</v>
      </c>
    </row>
    <row r="4049" spans="2:71" x14ac:dyDescent="0.2">
      <c r="B4049" s="54" t="e">
        <f>VLOOKUP(E4049,'VPS1'!$J$10:$J$29,1,FALSE)</f>
        <v>#N/A</v>
      </c>
      <c r="C4049" s="131" t="str">
        <f t="shared" si="887"/>
        <v/>
      </c>
      <c r="D4049" s="132"/>
      <c r="E4049" s="132"/>
      <c r="F4049" s="55"/>
      <c r="G4049" s="132"/>
      <c r="H4049" s="132"/>
      <c r="I4049" s="132"/>
      <c r="J4049" s="132"/>
      <c r="K4049" s="132"/>
      <c r="L4049" s="133"/>
      <c r="M4049" s="134"/>
      <c r="N4049" s="132"/>
      <c r="O4049" s="132"/>
      <c r="P4049" s="134" t="str">
        <f t="shared" si="888"/>
        <v>nepildyti</v>
      </c>
      <c r="Q4049" s="135" t="str">
        <f t="shared" si="88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82"/>
        <v>0</v>
      </c>
      <c r="BH4049" s="54">
        <f t="shared" si="889"/>
        <v>0</v>
      </c>
      <c r="BI4049" s="54">
        <f t="shared" si="884"/>
        <v>0</v>
      </c>
      <c r="BJ4049" s="54">
        <f t="shared" si="883"/>
        <v>0</v>
      </c>
      <c r="BK4049" s="54">
        <f t="shared" si="885"/>
        <v>0</v>
      </c>
      <c r="BL4049" s="54">
        <f t="shared" si="890"/>
        <v>0</v>
      </c>
      <c r="BM4049" s="54">
        <f t="shared" si="891"/>
        <v>0</v>
      </c>
      <c r="BN4049" s="54" t="str">
        <f t="shared" si="892"/>
        <v>ne</v>
      </c>
      <c r="BO4049" s="54" t="str">
        <f t="shared" si="893"/>
        <v>ne</v>
      </c>
      <c r="BP4049" s="54" t="str">
        <f t="shared" si="893"/>
        <v>ne</v>
      </c>
      <c r="BQ4049" s="54" t="str">
        <f t="shared" si="894"/>
        <v>ne</v>
      </c>
      <c r="BR4049" s="54" t="str">
        <f t="shared" si="895"/>
        <v>ne</v>
      </c>
      <c r="BS4049" s="54" t="str">
        <f t="shared" si="886"/>
        <v>ne</v>
      </c>
    </row>
    <row r="4050" spans="2:71" x14ac:dyDescent="0.2">
      <c r="B4050" s="54" t="e">
        <f>VLOOKUP(E4050,'VPS1'!$J$10:$J$29,1,FALSE)</f>
        <v>#N/A</v>
      </c>
      <c r="C4050" s="131" t="str">
        <f t="shared" si="887"/>
        <v/>
      </c>
      <c r="D4050" s="132"/>
      <c r="E4050" s="132"/>
      <c r="F4050" s="55"/>
      <c r="G4050" s="132"/>
      <c r="H4050" s="132"/>
      <c r="I4050" s="132"/>
      <c r="J4050" s="132"/>
      <c r="K4050" s="132"/>
      <c r="L4050" s="133"/>
      <c r="M4050" s="134"/>
      <c r="N4050" s="132"/>
      <c r="O4050" s="132"/>
      <c r="P4050" s="134" t="str">
        <f t="shared" si="888"/>
        <v>nepildyti</v>
      </c>
      <c r="Q4050" s="135" t="str">
        <f t="shared" si="88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si="882"/>
        <v>0</v>
      </c>
      <c r="BH4050" s="54">
        <f t="shared" si="889"/>
        <v>0</v>
      </c>
      <c r="BI4050" s="54">
        <f t="shared" si="884"/>
        <v>0</v>
      </c>
      <c r="BJ4050" s="54">
        <f t="shared" si="883"/>
        <v>0</v>
      </c>
      <c r="BK4050" s="54">
        <f t="shared" si="885"/>
        <v>0</v>
      </c>
      <c r="BL4050" s="54">
        <f t="shared" si="890"/>
        <v>0</v>
      </c>
      <c r="BM4050" s="54">
        <f t="shared" si="891"/>
        <v>0</v>
      </c>
      <c r="BN4050" s="54" t="str">
        <f t="shared" si="892"/>
        <v>ne</v>
      </c>
      <c r="BO4050" s="54" t="str">
        <f t="shared" si="893"/>
        <v>ne</v>
      </c>
      <c r="BP4050" s="54" t="str">
        <f t="shared" si="893"/>
        <v>ne</v>
      </c>
      <c r="BQ4050" s="54" t="str">
        <f t="shared" si="894"/>
        <v>ne</v>
      </c>
      <c r="BR4050" s="54" t="str">
        <f t="shared" si="895"/>
        <v>ne</v>
      </c>
      <c r="BS4050" s="54" t="str">
        <f t="shared" si="886"/>
        <v>ne</v>
      </c>
    </row>
    <row r="4051" spans="2:71" x14ac:dyDescent="0.2">
      <c r="B4051" s="54" t="e">
        <f>VLOOKUP(E4051,'VPS1'!$J$10:$J$29,1,FALSE)</f>
        <v>#N/A</v>
      </c>
      <c r="C4051" s="131" t="str">
        <f t="shared" si="887"/>
        <v/>
      </c>
      <c r="D4051" s="132"/>
      <c r="E4051" s="132"/>
      <c r="F4051" s="55"/>
      <c r="G4051" s="132"/>
      <c r="H4051" s="132"/>
      <c r="I4051" s="132"/>
      <c r="J4051" s="132"/>
      <c r="K4051" s="132"/>
      <c r="L4051" s="133"/>
      <c r="M4051" s="134"/>
      <c r="N4051" s="132"/>
      <c r="O4051" s="132"/>
      <c r="P4051" s="134" t="str">
        <f t="shared" si="888"/>
        <v>nepildyti</v>
      </c>
      <c r="Q4051" s="135" t="str">
        <f t="shared" si="88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82"/>
        <v>0</v>
      </c>
      <c r="BH4051" s="54">
        <f t="shared" si="889"/>
        <v>0</v>
      </c>
      <c r="BI4051" s="54">
        <f t="shared" si="884"/>
        <v>0</v>
      </c>
      <c r="BJ4051" s="54">
        <f t="shared" si="883"/>
        <v>0</v>
      </c>
      <c r="BK4051" s="54">
        <f t="shared" si="885"/>
        <v>0</v>
      </c>
      <c r="BL4051" s="54">
        <f t="shared" si="890"/>
        <v>0</v>
      </c>
      <c r="BM4051" s="54">
        <f t="shared" si="891"/>
        <v>0</v>
      </c>
      <c r="BN4051" s="54" t="str">
        <f t="shared" si="892"/>
        <v>ne</v>
      </c>
      <c r="BO4051" s="54" t="str">
        <f t="shared" si="893"/>
        <v>ne</v>
      </c>
      <c r="BP4051" s="54" t="str">
        <f t="shared" si="893"/>
        <v>ne</v>
      </c>
      <c r="BQ4051" s="54" t="str">
        <f t="shared" si="894"/>
        <v>ne</v>
      </c>
      <c r="BR4051" s="54" t="str">
        <f t="shared" si="895"/>
        <v>ne</v>
      </c>
      <c r="BS4051" s="54" t="str">
        <f t="shared" si="886"/>
        <v>ne</v>
      </c>
    </row>
    <row r="4052" spans="2:71" x14ac:dyDescent="0.2">
      <c r="B4052" s="54" t="e">
        <f>VLOOKUP(E4052,'VPS1'!$J$10:$J$29,1,FALSE)</f>
        <v>#N/A</v>
      </c>
      <c r="C4052" s="131" t="str">
        <f t="shared" si="887"/>
        <v/>
      </c>
      <c r="D4052" s="132"/>
      <c r="E4052" s="132"/>
      <c r="F4052" s="55"/>
      <c r="G4052" s="132"/>
      <c r="H4052" s="132"/>
      <c r="I4052" s="132"/>
      <c r="J4052" s="132"/>
      <c r="K4052" s="132"/>
      <c r="L4052" s="133"/>
      <c r="M4052" s="134"/>
      <c r="N4052" s="132"/>
      <c r="O4052" s="132"/>
      <c r="P4052" s="134" t="str">
        <f t="shared" si="888"/>
        <v>nepildyti</v>
      </c>
      <c r="Q4052" s="135" t="str">
        <f t="shared" si="88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82"/>
        <v>0</v>
      </c>
      <c r="BH4052" s="54">
        <f t="shared" si="889"/>
        <v>0</v>
      </c>
      <c r="BI4052" s="54">
        <f t="shared" si="884"/>
        <v>0</v>
      </c>
      <c r="BJ4052" s="54">
        <f t="shared" si="883"/>
        <v>0</v>
      </c>
      <c r="BK4052" s="54">
        <f t="shared" si="885"/>
        <v>0</v>
      </c>
      <c r="BL4052" s="54">
        <f t="shared" si="890"/>
        <v>0</v>
      </c>
      <c r="BM4052" s="54">
        <f t="shared" si="891"/>
        <v>0</v>
      </c>
      <c r="BN4052" s="54" t="str">
        <f t="shared" si="892"/>
        <v>ne</v>
      </c>
      <c r="BO4052" s="54" t="str">
        <f t="shared" si="893"/>
        <v>ne</v>
      </c>
      <c r="BP4052" s="54" t="str">
        <f t="shared" si="893"/>
        <v>ne</v>
      </c>
      <c r="BQ4052" s="54" t="str">
        <f t="shared" si="894"/>
        <v>ne</v>
      </c>
      <c r="BR4052" s="54" t="str">
        <f t="shared" si="895"/>
        <v>ne</v>
      </c>
      <c r="BS4052" s="54" t="str">
        <f t="shared" si="886"/>
        <v>ne</v>
      </c>
    </row>
    <row r="4053" spans="2:71" x14ac:dyDescent="0.2">
      <c r="B4053" s="54" t="e">
        <f>VLOOKUP(E4053,'VPS1'!$J$10:$J$29,1,FALSE)</f>
        <v>#N/A</v>
      </c>
      <c r="C4053" s="131" t="str">
        <f t="shared" si="887"/>
        <v/>
      </c>
      <c r="D4053" s="132"/>
      <c r="E4053" s="132"/>
      <c r="F4053" s="55"/>
      <c r="G4053" s="132"/>
      <c r="H4053" s="132"/>
      <c r="I4053" s="132"/>
      <c r="J4053" s="132"/>
      <c r="K4053" s="132"/>
      <c r="L4053" s="133"/>
      <c r="M4053" s="134"/>
      <c r="N4053" s="132"/>
      <c r="O4053" s="132"/>
      <c r="P4053" s="134" t="str">
        <f t="shared" si="888"/>
        <v>nepildyti</v>
      </c>
      <c r="Q4053" s="135" t="str">
        <f t="shared" si="88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82"/>
        <v>0</v>
      </c>
      <c r="BH4053" s="54">
        <f t="shared" si="889"/>
        <v>0</v>
      </c>
      <c r="BI4053" s="54">
        <f t="shared" si="884"/>
        <v>0</v>
      </c>
      <c r="BJ4053" s="54">
        <f t="shared" si="883"/>
        <v>0</v>
      </c>
      <c r="BK4053" s="54">
        <f t="shared" si="885"/>
        <v>0</v>
      </c>
      <c r="BL4053" s="54">
        <f t="shared" si="890"/>
        <v>0</v>
      </c>
      <c r="BM4053" s="54">
        <f t="shared" si="891"/>
        <v>0</v>
      </c>
      <c r="BN4053" s="54" t="str">
        <f t="shared" si="892"/>
        <v>ne</v>
      </c>
      <c r="BO4053" s="54" t="str">
        <f t="shared" si="893"/>
        <v>ne</v>
      </c>
      <c r="BP4053" s="54" t="str">
        <f t="shared" si="893"/>
        <v>ne</v>
      </c>
      <c r="BQ4053" s="54" t="str">
        <f t="shared" si="894"/>
        <v>ne</v>
      </c>
      <c r="BR4053" s="54" t="str">
        <f t="shared" si="895"/>
        <v>ne</v>
      </c>
      <c r="BS4053" s="54" t="str">
        <f t="shared" si="886"/>
        <v>ne</v>
      </c>
    </row>
    <row r="4054" spans="2:71" x14ac:dyDescent="0.2">
      <c r="B4054" s="54" t="e">
        <f>VLOOKUP(E4054,'VPS1'!$J$10:$J$29,1,FALSE)</f>
        <v>#N/A</v>
      </c>
      <c r="C4054" s="131" t="str">
        <f t="shared" si="887"/>
        <v/>
      </c>
      <c r="D4054" s="132"/>
      <c r="E4054" s="132"/>
      <c r="F4054" s="55"/>
      <c r="G4054" s="132"/>
      <c r="H4054" s="132"/>
      <c r="I4054" s="132"/>
      <c r="J4054" s="132"/>
      <c r="K4054" s="132"/>
      <c r="L4054" s="133"/>
      <c r="M4054" s="134"/>
      <c r="N4054" s="132"/>
      <c r="O4054" s="132"/>
      <c r="P4054" s="134" t="str">
        <f t="shared" si="888"/>
        <v>nepildyti</v>
      </c>
      <c r="Q4054" s="135" t="str">
        <f t="shared" si="88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ref="BG4054:BG4117" si="896">IF($F4054&gt;0,YEAR($F4054),)</f>
        <v>0</v>
      </c>
      <c r="BH4054" s="54">
        <f t="shared" si="889"/>
        <v>0</v>
      </c>
      <c r="BI4054" s="54">
        <f t="shared" si="884"/>
        <v>0</v>
      </c>
      <c r="BJ4054" s="54">
        <f t="shared" ref="BJ4054:BJ4117" si="897">IF($AI4054&gt;0,YEAR($AI4054),)</f>
        <v>0</v>
      </c>
      <c r="BK4054" s="54">
        <f t="shared" si="885"/>
        <v>0</v>
      </c>
      <c r="BL4054" s="54">
        <f t="shared" si="890"/>
        <v>0</v>
      </c>
      <c r="BM4054" s="54">
        <f t="shared" si="891"/>
        <v>0</v>
      </c>
      <c r="BN4054" s="54" t="str">
        <f t="shared" si="892"/>
        <v>ne</v>
      </c>
      <c r="BO4054" s="54" t="str">
        <f t="shared" si="893"/>
        <v>ne</v>
      </c>
      <c r="BP4054" s="54" t="str">
        <f t="shared" si="893"/>
        <v>ne</v>
      </c>
      <c r="BQ4054" s="54" t="str">
        <f t="shared" si="894"/>
        <v>ne</v>
      </c>
      <c r="BR4054" s="54" t="str">
        <f t="shared" si="895"/>
        <v>ne</v>
      </c>
      <c r="BS4054" s="54" t="str">
        <f t="shared" si="886"/>
        <v>ne</v>
      </c>
    </row>
    <row r="4055" spans="2:71" x14ac:dyDescent="0.2">
      <c r="B4055" s="54" t="e">
        <f>VLOOKUP(E4055,'VPS1'!$J$10:$J$29,1,FALSE)</f>
        <v>#N/A</v>
      </c>
      <c r="C4055" s="131" t="str">
        <f t="shared" si="887"/>
        <v/>
      </c>
      <c r="D4055" s="132"/>
      <c r="E4055" s="132"/>
      <c r="F4055" s="55"/>
      <c r="G4055" s="132"/>
      <c r="H4055" s="132"/>
      <c r="I4055" s="132"/>
      <c r="J4055" s="132"/>
      <c r="K4055" s="132"/>
      <c r="L4055" s="133"/>
      <c r="M4055" s="134"/>
      <c r="N4055" s="132"/>
      <c r="O4055" s="132"/>
      <c r="P4055" s="134" t="str">
        <f t="shared" si="888"/>
        <v>nepildyti</v>
      </c>
      <c r="Q4055" s="135" t="str">
        <f t="shared" si="88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si="896"/>
        <v>0</v>
      </c>
      <c r="BH4055" s="54">
        <f t="shared" si="889"/>
        <v>0</v>
      </c>
      <c r="BI4055" s="54">
        <f t="shared" si="884"/>
        <v>0</v>
      </c>
      <c r="BJ4055" s="54">
        <f t="shared" si="897"/>
        <v>0</v>
      </c>
      <c r="BK4055" s="54">
        <f t="shared" si="885"/>
        <v>0</v>
      </c>
      <c r="BL4055" s="54">
        <f t="shared" si="890"/>
        <v>0</v>
      </c>
      <c r="BM4055" s="54">
        <f t="shared" si="891"/>
        <v>0</v>
      </c>
      <c r="BN4055" s="54" t="str">
        <f t="shared" si="892"/>
        <v>ne</v>
      </c>
      <c r="BO4055" s="54" t="str">
        <f t="shared" si="893"/>
        <v>ne</v>
      </c>
      <c r="BP4055" s="54" t="str">
        <f t="shared" si="893"/>
        <v>ne</v>
      </c>
      <c r="BQ4055" s="54" t="str">
        <f t="shared" si="894"/>
        <v>ne</v>
      </c>
      <c r="BR4055" s="54" t="str">
        <f t="shared" si="895"/>
        <v>ne</v>
      </c>
      <c r="BS4055" s="54" t="str">
        <f t="shared" si="886"/>
        <v>ne</v>
      </c>
    </row>
    <row r="4056" spans="2:71" x14ac:dyDescent="0.2">
      <c r="B4056" s="54" t="e">
        <f>VLOOKUP(E4056,'VPS1'!$J$10:$J$29,1,FALSE)</f>
        <v>#N/A</v>
      </c>
      <c r="C4056" s="131" t="str">
        <f t="shared" si="887"/>
        <v/>
      </c>
      <c r="D4056" s="132"/>
      <c r="E4056" s="132"/>
      <c r="F4056" s="55"/>
      <c r="G4056" s="132"/>
      <c r="H4056" s="132"/>
      <c r="I4056" s="132"/>
      <c r="J4056" s="132"/>
      <c r="K4056" s="132"/>
      <c r="L4056" s="133"/>
      <c r="M4056" s="134"/>
      <c r="N4056" s="132"/>
      <c r="O4056" s="132"/>
      <c r="P4056" s="134" t="str">
        <f t="shared" si="888"/>
        <v>nepildyti</v>
      </c>
      <c r="Q4056" s="135" t="str">
        <f t="shared" si="88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896"/>
        <v>0</v>
      </c>
      <c r="BH4056" s="54">
        <f t="shared" si="889"/>
        <v>0</v>
      </c>
      <c r="BI4056" s="54">
        <f t="shared" si="884"/>
        <v>0</v>
      </c>
      <c r="BJ4056" s="54">
        <f t="shared" si="897"/>
        <v>0</v>
      </c>
      <c r="BK4056" s="54">
        <f t="shared" si="885"/>
        <v>0</v>
      </c>
      <c r="BL4056" s="54">
        <f t="shared" si="890"/>
        <v>0</v>
      </c>
      <c r="BM4056" s="54">
        <f t="shared" si="891"/>
        <v>0</v>
      </c>
      <c r="BN4056" s="54" t="str">
        <f t="shared" si="892"/>
        <v>ne</v>
      </c>
      <c r="BO4056" s="54" t="str">
        <f t="shared" si="893"/>
        <v>ne</v>
      </c>
      <c r="BP4056" s="54" t="str">
        <f t="shared" si="893"/>
        <v>ne</v>
      </c>
      <c r="BQ4056" s="54" t="str">
        <f t="shared" si="894"/>
        <v>ne</v>
      </c>
      <c r="BR4056" s="54" t="str">
        <f t="shared" si="895"/>
        <v>ne</v>
      </c>
      <c r="BS4056" s="54" t="str">
        <f t="shared" si="886"/>
        <v>ne</v>
      </c>
    </row>
    <row r="4057" spans="2:71" x14ac:dyDescent="0.2">
      <c r="B4057" s="54" t="e">
        <f>VLOOKUP(E4057,'VPS1'!$J$10:$J$29,1,FALSE)</f>
        <v>#N/A</v>
      </c>
      <c r="C4057" s="131" t="str">
        <f t="shared" si="887"/>
        <v/>
      </c>
      <c r="D4057" s="132"/>
      <c r="E4057" s="132"/>
      <c r="F4057" s="55"/>
      <c r="G4057" s="132"/>
      <c r="H4057" s="132"/>
      <c r="I4057" s="132"/>
      <c r="J4057" s="132"/>
      <c r="K4057" s="132"/>
      <c r="L4057" s="133"/>
      <c r="M4057" s="134"/>
      <c r="N4057" s="132"/>
      <c r="O4057" s="132"/>
      <c r="P4057" s="134" t="str">
        <f t="shared" si="888"/>
        <v>nepildyti</v>
      </c>
      <c r="Q4057" s="135" t="str">
        <f t="shared" si="88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896"/>
        <v>0</v>
      </c>
      <c r="BH4057" s="54">
        <f t="shared" si="889"/>
        <v>0</v>
      </c>
      <c r="BI4057" s="54">
        <f t="shared" si="884"/>
        <v>0</v>
      </c>
      <c r="BJ4057" s="54">
        <f t="shared" si="897"/>
        <v>0</v>
      </c>
      <c r="BK4057" s="54">
        <f t="shared" si="885"/>
        <v>0</v>
      </c>
      <c r="BL4057" s="54">
        <f t="shared" si="890"/>
        <v>0</v>
      </c>
      <c r="BM4057" s="54">
        <f t="shared" si="891"/>
        <v>0</v>
      </c>
      <c r="BN4057" s="54" t="str">
        <f t="shared" si="892"/>
        <v>ne</v>
      </c>
      <c r="BO4057" s="54" t="str">
        <f t="shared" si="893"/>
        <v>ne</v>
      </c>
      <c r="BP4057" s="54" t="str">
        <f t="shared" si="893"/>
        <v>ne</v>
      </c>
      <c r="BQ4057" s="54" t="str">
        <f t="shared" si="894"/>
        <v>ne</v>
      </c>
      <c r="BR4057" s="54" t="str">
        <f t="shared" si="895"/>
        <v>ne</v>
      </c>
      <c r="BS4057" s="54" t="str">
        <f t="shared" si="886"/>
        <v>ne</v>
      </c>
    </row>
    <row r="4058" spans="2:71" x14ac:dyDescent="0.2">
      <c r="B4058" s="54" t="e">
        <f>VLOOKUP(E4058,'VPS1'!$J$10:$J$29,1,FALSE)</f>
        <v>#N/A</v>
      </c>
      <c r="C4058" s="131" t="str">
        <f t="shared" si="887"/>
        <v/>
      </c>
      <c r="D4058" s="132"/>
      <c r="E4058" s="132"/>
      <c r="F4058" s="55"/>
      <c r="G4058" s="132"/>
      <c r="H4058" s="132"/>
      <c r="I4058" s="132"/>
      <c r="J4058" s="132"/>
      <c r="K4058" s="132"/>
      <c r="L4058" s="133"/>
      <c r="M4058" s="134"/>
      <c r="N4058" s="132"/>
      <c r="O4058" s="132"/>
      <c r="P4058" s="134" t="str">
        <f t="shared" si="888"/>
        <v>nepildyti</v>
      </c>
      <c r="Q4058" s="135" t="str">
        <f t="shared" si="88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896"/>
        <v>0</v>
      </c>
      <c r="BH4058" s="54">
        <f t="shared" si="889"/>
        <v>0</v>
      </c>
      <c r="BI4058" s="54">
        <f t="shared" si="884"/>
        <v>0</v>
      </c>
      <c r="BJ4058" s="54">
        <f t="shared" si="897"/>
        <v>0</v>
      </c>
      <c r="BK4058" s="54">
        <f t="shared" si="885"/>
        <v>0</v>
      </c>
      <c r="BL4058" s="54">
        <f t="shared" si="890"/>
        <v>0</v>
      </c>
      <c r="BM4058" s="54">
        <f t="shared" si="891"/>
        <v>0</v>
      </c>
      <c r="BN4058" s="54" t="str">
        <f t="shared" si="892"/>
        <v>ne</v>
      </c>
      <c r="BO4058" s="54" t="str">
        <f t="shared" si="893"/>
        <v>ne</v>
      </c>
      <c r="BP4058" s="54" t="str">
        <f t="shared" si="893"/>
        <v>ne</v>
      </c>
      <c r="BQ4058" s="54" t="str">
        <f t="shared" si="894"/>
        <v>ne</v>
      </c>
      <c r="BR4058" s="54" t="str">
        <f t="shared" si="895"/>
        <v>ne</v>
      </c>
      <c r="BS4058" s="54" t="str">
        <f t="shared" si="886"/>
        <v>ne</v>
      </c>
    </row>
    <row r="4059" spans="2:71" x14ac:dyDescent="0.2">
      <c r="B4059" s="54" t="e">
        <f>VLOOKUP(E4059,'VPS1'!$J$10:$J$29,1,FALSE)</f>
        <v>#N/A</v>
      </c>
      <c r="C4059" s="131" t="str">
        <f t="shared" si="887"/>
        <v/>
      </c>
      <c r="D4059" s="132"/>
      <c r="E4059" s="132"/>
      <c r="F4059" s="55"/>
      <c r="G4059" s="132"/>
      <c r="H4059" s="132"/>
      <c r="I4059" s="132"/>
      <c r="J4059" s="132"/>
      <c r="K4059" s="132"/>
      <c r="L4059" s="133"/>
      <c r="M4059" s="134"/>
      <c r="N4059" s="132"/>
      <c r="O4059" s="132"/>
      <c r="P4059" s="134" t="str">
        <f t="shared" si="888"/>
        <v>nepildyti</v>
      </c>
      <c r="Q4059" s="135" t="str">
        <f t="shared" si="88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896"/>
        <v>0</v>
      </c>
      <c r="BH4059" s="54">
        <f t="shared" si="889"/>
        <v>0</v>
      </c>
      <c r="BI4059" s="54">
        <f t="shared" si="884"/>
        <v>0</v>
      </c>
      <c r="BJ4059" s="54">
        <f t="shared" si="897"/>
        <v>0</v>
      </c>
      <c r="BK4059" s="54">
        <f t="shared" si="885"/>
        <v>0</v>
      </c>
      <c r="BL4059" s="54">
        <f t="shared" si="890"/>
        <v>0</v>
      </c>
      <c r="BM4059" s="54">
        <f t="shared" si="891"/>
        <v>0</v>
      </c>
      <c r="BN4059" s="54" t="str">
        <f t="shared" si="892"/>
        <v>ne</v>
      </c>
      <c r="BO4059" s="54" t="str">
        <f t="shared" si="893"/>
        <v>ne</v>
      </c>
      <c r="BP4059" s="54" t="str">
        <f t="shared" si="893"/>
        <v>ne</v>
      </c>
      <c r="BQ4059" s="54" t="str">
        <f t="shared" si="894"/>
        <v>ne</v>
      </c>
      <c r="BR4059" s="54" t="str">
        <f t="shared" si="895"/>
        <v>ne</v>
      </c>
      <c r="BS4059" s="54" t="str">
        <f t="shared" si="886"/>
        <v>ne</v>
      </c>
    </row>
    <row r="4060" spans="2:71" x14ac:dyDescent="0.2">
      <c r="B4060" s="54" t="e">
        <f>VLOOKUP(E4060,'VPS1'!$J$10:$J$29,1,FALSE)</f>
        <v>#N/A</v>
      </c>
      <c r="C4060" s="131" t="str">
        <f t="shared" si="887"/>
        <v/>
      </c>
      <c r="D4060" s="132"/>
      <c r="E4060" s="132"/>
      <c r="F4060" s="55"/>
      <c r="G4060" s="132"/>
      <c r="H4060" s="132"/>
      <c r="I4060" s="132"/>
      <c r="J4060" s="132"/>
      <c r="K4060" s="132"/>
      <c r="L4060" s="133"/>
      <c r="M4060" s="134"/>
      <c r="N4060" s="132"/>
      <c r="O4060" s="132"/>
      <c r="P4060" s="134" t="str">
        <f t="shared" si="888"/>
        <v>nepildyti</v>
      </c>
      <c r="Q4060" s="135" t="str">
        <f t="shared" si="88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896"/>
        <v>0</v>
      </c>
      <c r="BH4060" s="54">
        <f t="shared" si="889"/>
        <v>0</v>
      </c>
      <c r="BI4060" s="54">
        <f t="shared" si="884"/>
        <v>0</v>
      </c>
      <c r="BJ4060" s="54">
        <f t="shared" si="897"/>
        <v>0</v>
      </c>
      <c r="BK4060" s="54">
        <f t="shared" si="885"/>
        <v>0</v>
      </c>
      <c r="BL4060" s="54">
        <f t="shared" si="890"/>
        <v>0</v>
      </c>
      <c r="BM4060" s="54">
        <f t="shared" si="891"/>
        <v>0</v>
      </c>
      <c r="BN4060" s="54" t="str">
        <f t="shared" si="892"/>
        <v>ne</v>
      </c>
      <c r="BO4060" s="54" t="str">
        <f t="shared" si="893"/>
        <v>ne</v>
      </c>
      <c r="BP4060" s="54" t="str">
        <f t="shared" si="893"/>
        <v>ne</v>
      </c>
      <c r="BQ4060" s="54" t="str">
        <f t="shared" si="894"/>
        <v>ne</v>
      </c>
      <c r="BR4060" s="54" t="str">
        <f t="shared" si="895"/>
        <v>ne</v>
      </c>
      <c r="BS4060" s="54" t="str">
        <f t="shared" si="886"/>
        <v>ne</v>
      </c>
    </row>
    <row r="4061" spans="2:71" x14ac:dyDescent="0.2">
      <c r="B4061" s="54" t="e">
        <f>VLOOKUP(E4061,'VPS1'!$J$10:$J$29,1,FALSE)</f>
        <v>#N/A</v>
      </c>
      <c r="C4061" s="131" t="str">
        <f t="shared" si="887"/>
        <v/>
      </c>
      <c r="D4061" s="132"/>
      <c r="E4061" s="132"/>
      <c r="F4061" s="55"/>
      <c r="G4061" s="132"/>
      <c r="H4061" s="132"/>
      <c r="I4061" s="132"/>
      <c r="J4061" s="132"/>
      <c r="K4061" s="132"/>
      <c r="L4061" s="133"/>
      <c r="M4061" s="134"/>
      <c r="N4061" s="132"/>
      <c r="O4061" s="132"/>
      <c r="P4061" s="134" t="str">
        <f t="shared" si="888"/>
        <v>nepildyti</v>
      </c>
      <c r="Q4061" s="135" t="str">
        <f t="shared" si="88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896"/>
        <v>0</v>
      </c>
      <c r="BH4061" s="54">
        <f t="shared" si="889"/>
        <v>0</v>
      </c>
      <c r="BI4061" s="54">
        <f t="shared" si="884"/>
        <v>0</v>
      </c>
      <c r="BJ4061" s="54">
        <f t="shared" si="897"/>
        <v>0</v>
      </c>
      <c r="BK4061" s="54">
        <f t="shared" si="885"/>
        <v>0</v>
      </c>
      <c r="BL4061" s="54">
        <f t="shared" si="890"/>
        <v>0</v>
      </c>
      <c r="BM4061" s="54">
        <f t="shared" si="891"/>
        <v>0</v>
      </c>
      <c r="BN4061" s="54" t="str">
        <f t="shared" si="892"/>
        <v>ne</v>
      </c>
      <c r="BO4061" s="54" t="str">
        <f t="shared" si="893"/>
        <v>ne</v>
      </c>
      <c r="BP4061" s="54" t="str">
        <f t="shared" si="893"/>
        <v>ne</v>
      </c>
      <c r="BQ4061" s="54" t="str">
        <f t="shared" si="894"/>
        <v>ne</v>
      </c>
      <c r="BR4061" s="54" t="str">
        <f t="shared" si="895"/>
        <v>ne</v>
      </c>
      <c r="BS4061" s="54" t="str">
        <f t="shared" si="886"/>
        <v>ne</v>
      </c>
    </row>
    <row r="4062" spans="2:71" x14ac:dyDescent="0.2">
      <c r="B4062" s="54" t="e">
        <f>VLOOKUP(E4062,'VPS1'!$J$10:$J$29,1,FALSE)</f>
        <v>#N/A</v>
      </c>
      <c r="C4062" s="131" t="str">
        <f t="shared" si="887"/>
        <v/>
      </c>
      <c r="D4062" s="132"/>
      <c r="E4062" s="132"/>
      <c r="F4062" s="55"/>
      <c r="G4062" s="132"/>
      <c r="H4062" s="132"/>
      <c r="I4062" s="132"/>
      <c r="J4062" s="132"/>
      <c r="K4062" s="132"/>
      <c r="L4062" s="133"/>
      <c r="M4062" s="134"/>
      <c r="N4062" s="132"/>
      <c r="O4062" s="132"/>
      <c r="P4062" s="134" t="str">
        <f t="shared" si="888"/>
        <v>nepildyti</v>
      </c>
      <c r="Q4062" s="135" t="str">
        <f t="shared" si="88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896"/>
        <v>0</v>
      </c>
      <c r="BH4062" s="54">
        <f t="shared" si="889"/>
        <v>0</v>
      </c>
      <c r="BI4062" s="54">
        <f t="shared" si="884"/>
        <v>0</v>
      </c>
      <c r="BJ4062" s="54">
        <f t="shared" si="897"/>
        <v>0</v>
      </c>
      <c r="BK4062" s="54">
        <f t="shared" si="885"/>
        <v>0</v>
      </c>
      <c r="BL4062" s="54">
        <f t="shared" si="890"/>
        <v>0</v>
      </c>
      <c r="BM4062" s="54">
        <f t="shared" si="891"/>
        <v>0</v>
      </c>
      <c r="BN4062" s="54" t="str">
        <f t="shared" si="892"/>
        <v>ne</v>
      </c>
      <c r="BO4062" s="54" t="str">
        <f t="shared" si="893"/>
        <v>ne</v>
      </c>
      <c r="BP4062" s="54" t="str">
        <f t="shared" si="893"/>
        <v>ne</v>
      </c>
      <c r="BQ4062" s="54" t="str">
        <f t="shared" si="894"/>
        <v>ne</v>
      </c>
      <c r="BR4062" s="54" t="str">
        <f t="shared" si="895"/>
        <v>ne</v>
      </c>
      <c r="BS4062" s="54" t="str">
        <f t="shared" si="886"/>
        <v>ne</v>
      </c>
    </row>
    <row r="4063" spans="2:71" x14ac:dyDescent="0.2">
      <c r="B4063" s="54" t="e">
        <f>VLOOKUP(E4063,'VPS1'!$J$10:$J$29,1,FALSE)</f>
        <v>#N/A</v>
      </c>
      <c r="C4063" s="131" t="str">
        <f t="shared" si="887"/>
        <v/>
      </c>
      <c r="D4063" s="132"/>
      <c r="E4063" s="132"/>
      <c r="F4063" s="55"/>
      <c r="G4063" s="132"/>
      <c r="H4063" s="132"/>
      <c r="I4063" s="132"/>
      <c r="J4063" s="132"/>
      <c r="K4063" s="132"/>
      <c r="L4063" s="133"/>
      <c r="M4063" s="134"/>
      <c r="N4063" s="132"/>
      <c r="O4063" s="132"/>
      <c r="P4063" s="134" t="str">
        <f t="shared" si="888"/>
        <v>nepildyti</v>
      </c>
      <c r="Q4063" s="135" t="str">
        <f t="shared" si="88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896"/>
        <v>0</v>
      </c>
      <c r="BH4063" s="54">
        <f t="shared" si="889"/>
        <v>0</v>
      </c>
      <c r="BI4063" s="54">
        <f t="shared" si="884"/>
        <v>0</v>
      </c>
      <c r="BJ4063" s="54">
        <f t="shared" si="897"/>
        <v>0</v>
      </c>
      <c r="BK4063" s="54">
        <f t="shared" si="885"/>
        <v>0</v>
      </c>
      <c r="BL4063" s="54">
        <f t="shared" si="890"/>
        <v>0</v>
      </c>
      <c r="BM4063" s="54">
        <f t="shared" si="891"/>
        <v>0</v>
      </c>
      <c r="BN4063" s="54" t="str">
        <f t="shared" si="892"/>
        <v>ne</v>
      </c>
      <c r="BO4063" s="54" t="str">
        <f t="shared" si="893"/>
        <v>ne</v>
      </c>
      <c r="BP4063" s="54" t="str">
        <f t="shared" si="893"/>
        <v>ne</v>
      </c>
      <c r="BQ4063" s="54" t="str">
        <f t="shared" si="894"/>
        <v>ne</v>
      </c>
      <c r="BR4063" s="54" t="str">
        <f t="shared" si="895"/>
        <v>ne</v>
      </c>
      <c r="BS4063" s="54" t="str">
        <f t="shared" si="886"/>
        <v>ne</v>
      </c>
    </row>
    <row r="4064" spans="2:71" x14ac:dyDescent="0.2">
      <c r="B4064" s="54" t="e">
        <f>VLOOKUP(E4064,'VPS1'!$J$10:$J$29,1,FALSE)</f>
        <v>#N/A</v>
      </c>
      <c r="C4064" s="131" t="str">
        <f t="shared" si="887"/>
        <v/>
      </c>
      <c r="D4064" s="132"/>
      <c r="E4064" s="132"/>
      <c r="F4064" s="55"/>
      <c r="G4064" s="132"/>
      <c r="H4064" s="132"/>
      <c r="I4064" s="132"/>
      <c r="J4064" s="132"/>
      <c r="K4064" s="132"/>
      <c r="L4064" s="133"/>
      <c r="M4064" s="134"/>
      <c r="N4064" s="132"/>
      <c r="O4064" s="132"/>
      <c r="P4064" s="134" t="str">
        <f t="shared" si="888"/>
        <v>nepildyti</v>
      </c>
      <c r="Q4064" s="135" t="str">
        <f t="shared" si="88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896"/>
        <v>0</v>
      </c>
      <c r="BH4064" s="54">
        <f t="shared" si="889"/>
        <v>0</v>
      </c>
      <c r="BI4064" s="54">
        <f t="shared" si="884"/>
        <v>0</v>
      </c>
      <c r="BJ4064" s="54">
        <f t="shared" si="897"/>
        <v>0</v>
      </c>
      <c r="BK4064" s="54">
        <f t="shared" si="885"/>
        <v>0</v>
      </c>
      <c r="BL4064" s="54">
        <f t="shared" si="890"/>
        <v>0</v>
      </c>
      <c r="BM4064" s="54">
        <f t="shared" si="891"/>
        <v>0</v>
      </c>
      <c r="BN4064" s="54" t="str">
        <f t="shared" si="892"/>
        <v>ne</v>
      </c>
      <c r="BO4064" s="54" t="str">
        <f t="shared" si="893"/>
        <v>ne</v>
      </c>
      <c r="BP4064" s="54" t="str">
        <f t="shared" si="893"/>
        <v>ne</v>
      </c>
      <c r="BQ4064" s="54" t="str">
        <f t="shared" si="894"/>
        <v>ne</v>
      </c>
      <c r="BR4064" s="54" t="str">
        <f t="shared" si="895"/>
        <v>ne</v>
      </c>
      <c r="BS4064" s="54" t="str">
        <f t="shared" si="886"/>
        <v>ne</v>
      </c>
    </row>
    <row r="4065" spans="2:71" x14ac:dyDescent="0.2">
      <c r="B4065" s="54" t="e">
        <f>VLOOKUP(E4065,'VPS1'!$J$10:$J$29,1,FALSE)</f>
        <v>#N/A</v>
      </c>
      <c r="C4065" s="131" t="str">
        <f t="shared" si="887"/>
        <v/>
      </c>
      <c r="D4065" s="132"/>
      <c r="E4065" s="132"/>
      <c r="F4065" s="55"/>
      <c r="G4065" s="132"/>
      <c r="H4065" s="132"/>
      <c r="I4065" s="132"/>
      <c r="J4065" s="132"/>
      <c r="K4065" s="132"/>
      <c r="L4065" s="133"/>
      <c r="M4065" s="134"/>
      <c r="N4065" s="132"/>
      <c r="O4065" s="132"/>
      <c r="P4065" s="134" t="str">
        <f t="shared" si="888"/>
        <v>nepildyti</v>
      </c>
      <c r="Q4065" s="135" t="str">
        <f t="shared" si="88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896"/>
        <v>0</v>
      </c>
      <c r="BH4065" s="54">
        <f t="shared" si="889"/>
        <v>0</v>
      </c>
      <c r="BI4065" s="54">
        <f t="shared" si="884"/>
        <v>0</v>
      </c>
      <c r="BJ4065" s="54">
        <f t="shared" si="897"/>
        <v>0</v>
      </c>
      <c r="BK4065" s="54">
        <f t="shared" si="885"/>
        <v>0</v>
      </c>
      <c r="BL4065" s="54">
        <f t="shared" si="890"/>
        <v>0</v>
      </c>
      <c r="BM4065" s="54">
        <f t="shared" si="891"/>
        <v>0</v>
      </c>
      <c r="BN4065" s="54" t="str">
        <f t="shared" si="892"/>
        <v>ne</v>
      </c>
      <c r="BO4065" s="54" t="str">
        <f t="shared" si="893"/>
        <v>ne</v>
      </c>
      <c r="BP4065" s="54" t="str">
        <f t="shared" si="893"/>
        <v>ne</v>
      </c>
      <c r="BQ4065" s="54" t="str">
        <f t="shared" si="894"/>
        <v>ne</v>
      </c>
      <c r="BR4065" s="54" t="str">
        <f t="shared" si="895"/>
        <v>ne</v>
      </c>
      <c r="BS4065" s="54" t="str">
        <f t="shared" si="886"/>
        <v>ne</v>
      </c>
    </row>
    <row r="4066" spans="2:71" x14ac:dyDescent="0.2">
      <c r="B4066" s="54" t="e">
        <f>VLOOKUP(E4066,'VPS1'!$J$10:$J$29,1,FALSE)</f>
        <v>#N/A</v>
      </c>
      <c r="C4066" s="131" t="str">
        <f t="shared" si="887"/>
        <v/>
      </c>
      <c r="D4066" s="132"/>
      <c r="E4066" s="132"/>
      <c r="F4066" s="55"/>
      <c r="G4066" s="132"/>
      <c r="H4066" s="132"/>
      <c r="I4066" s="132"/>
      <c r="J4066" s="132"/>
      <c r="K4066" s="132"/>
      <c r="L4066" s="133"/>
      <c r="M4066" s="134"/>
      <c r="N4066" s="132"/>
      <c r="O4066" s="132"/>
      <c r="P4066" s="134" t="str">
        <f t="shared" si="888"/>
        <v>nepildyti</v>
      </c>
      <c r="Q4066" s="135" t="str">
        <f t="shared" si="88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896"/>
        <v>0</v>
      </c>
      <c r="BH4066" s="54">
        <f t="shared" si="889"/>
        <v>0</v>
      </c>
      <c r="BI4066" s="54">
        <f t="shared" si="884"/>
        <v>0</v>
      </c>
      <c r="BJ4066" s="54">
        <f t="shared" si="897"/>
        <v>0</v>
      </c>
      <c r="BK4066" s="54">
        <f t="shared" si="885"/>
        <v>0</v>
      </c>
      <c r="BL4066" s="54">
        <f t="shared" si="890"/>
        <v>0</v>
      </c>
      <c r="BM4066" s="54">
        <f t="shared" si="891"/>
        <v>0</v>
      </c>
      <c r="BN4066" s="54" t="str">
        <f t="shared" si="892"/>
        <v>ne</v>
      </c>
      <c r="BO4066" s="54" t="str">
        <f t="shared" si="893"/>
        <v>ne</v>
      </c>
      <c r="BP4066" s="54" t="str">
        <f t="shared" si="893"/>
        <v>ne</v>
      </c>
      <c r="BQ4066" s="54" t="str">
        <f t="shared" si="894"/>
        <v>ne</v>
      </c>
      <c r="BR4066" s="54" t="str">
        <f t="shared" si="895"/>
        <v>ne</v>
      </c>
      <c r="BS4066" s="54" t="str">
        <f t="shared" si="886"/>
        <v>ne</v>
      </c>
    </row>
    <row r="4067" spans="2:71" x14ac:dyDescent="0.2">
      <c r="B4067" s="54" t="e">
        <f>VLOOKUP(E4067,'VPS1'!$J$10:$J$29,1,FALSE)</f>
        <v>#N/A</v>
      </c>
      <c r="C4067" s="131" t="str">
        <f t="shared" si="887"/>
        <v/>
      </c>
      <c r="D4067" s="132"/>
      <c r="E4067" s="132"/>
      <c r="F4067" s="55"/>
      <c r="G4067" s="132"/>
      <c r="H4067" s="132"/>
      <c r="I4067" s="132"/>
      <c r="J4067" s="132"/>
      <c r="K4067" s="132"/>
      <c r="L4067" s="133"/>
      <c r="M4067" s="134"/>
      <c r="N4067" s="132"/>
      <c r="O4067" s="132"/>
      <c r="P4067" s="134" t="str">
        <f t="shared" si="888"/>
        <v>nepildyti</v>
      </c>
      <c r="Q4067" s="135" t="str">
        <f t="shared" si="88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896"/>
        <v>0</v>
      </c>
      <c r="BH4067" s="54">
        <f t="shared" si="889"/>
        <v>0</v>
      </c>
      <c r="BI4067" s="54">
        <f t="shared" si="884"/>
        <v>0</v>
      </c>
      <c r="BJ4067" s="54">
        <f t="shared" si="897"/>
        <v>0</v>
      </c>
      <c r="BK4067" s="54">
        <f t="shared" si="885"/>
        <v>0</v>
      </c>
      <c r="BL4067" s="54">
        <f t="shared" si="890"/>
        <v>0</v>
      </c>
      <c r="BM4067" s="54">
        <f t="shared" si="891"/>
        <v>0</v>
      </c>
      <c r="BN4067" s="54" t="str">
        <f t="shared" si="892"/>
        <v>ne</v>
      </c>
      <c r="BO4067" s="54" t="str">
        <f t="shared" si="893"/>
        <v>ne</v>
      </c>
      <c r="BP4067" s="54" t="str">
        <f t="shared" si="893"/>
        <v>ne</v>
      </c>
      <c r="BQ4067" s="54" t="str">
        <f t="shared" si="894"/>
        <v>ne</v>
      </c>
      <c r="BR4067" s="54" t="str">
        <f t="shared" si="895"/>
        <v>ne</v>
      </c>
      <c r="BS4067" s="54" t="str">
        <f t="shared" si="886"/>
        <v>ne</v>
      </c>
    </row>
    <row r="4068" spans="2:71" x14ac:dyDescent="0.2">
      <c r="B4068" s="54" t="e">
        <f>VLOOKUP(E4068,'VPS1'!$J$10:$J$29,1,FALSE)</f>
        <v>#N/A</v>
      </c>
      <c r="C4068" s="131" t="str">
        <f t="shared" si="887"/>
        <v/>
      </c>
      <c r="D4068" s="132"/>
      <c r="E4068" s="132"/>
      <c r="F4068" s="55"/>
      <c r="G4068" s="132"/>
      <c r="H4068" s="132"/>
      <c r="I4068" s="132"/>
      <c r="J4068" s="132"/>
      <c r="K4068" s="132"/>
      <c r="L4068" s="133"/>
      <c r="M4068" s="134"/>
      <c r="N4068" s="132"/>
      <c r="O4068" s="132"/>
      <c r="P4068" s="134" t="str">
        <f t="shared" si="888"/>
        <v>nepildyti</v>
      </c>
      <c r="Q4068" s="135" t="str">
        <f t="shared" si="88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896"/>
        <v>0</v>
      </c>
      <c r="BH4068" s="54">
        <f t="shared" si="889"/>
        <v>0</v>
      </c>
      <c r="BI4068" s="54">
        <f t="shared" si="884"/>
        <v>0</v>
      </c>
      <c r="BJ4068" s="54">
        <f t="shared" si="897"/>
        <v>0</v>
      </c>
      <c r="BK4068" s="54">
        <f t="shared" si="885"/>
        <v>0</v>
      </c>
      <c r="BL4068" s="54">
        <f t="shared" si="890"/>
        <v>0</v>
      </c>
      <c r="BM4068" s="54">
        <f t="shared" si="891"/>
        <v>0</v>
      </c>
      <c r="BN4068" s="54" t="str">
        <f t="shared" si="892"/>
        <v>ne</v>
      </c>
      <c r="BO4068" s="54" t="str">
        <f t="shared" si="893"/>
        <v>ne</v>
      </c>
      <c r="BP4068" s="54" t="str">
        <f t="shared" si="893"/>
        <v>ne</v>
      </c>
      <c r="BQ4068" s="54" t="str">
        <f t="shared" si="894"/>
        <v>ne</v>
      </c>
      <c r="BR4068" s="54" t="str">
        <f t="shared" si="895"/>
        <v>ne</v>
      </c>
      <c r="BS4068" s="54" t="str">
        <f t="shared" si="886"/>
        <v>ne</v>
      </c>
    </row>
    <row r="4069" spans="2:71" x14ac:dyDescent="0.2">
      <c r="B4069" s="54" t="e">
        <f>VLOOKUP(E4069,'VPS1'!$J$10:$J$29,1,FALSE)</f>
        <v>#N/A</v>
      </c>
      <c r="C4069" s="131" t="str">
        <f t="shared" si="887"/>
        <v/>
      </c>
      <c r="D4069" s="132"/>
      <c r="E4069" s="132"/>
      <c r="F4069" s="55"/>
      <c r="G4069" s="132"/>
      <c r="H4069" s="132"/>
      <c r="I4069" s="132"/>
      <c r="J4069" s="132"/>
      <c r="K4069" s="132"/>
      <c r="L4069" s="133"/>
      <c r="M4069" s="134"/>
      <c r="N4069" s="132"/>
      <c r="O4069" s="132"/>
      <c r="P4069" s="134" t="str">
        <f t="shared" si="888"/>
        <v>nepildyti</v>
      </c>
      <c r="Q4069" s="135" t="str">
        <f t="shared" si="88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896"/>
        <v>0</v>
      </c>
      <c r="BH4069" s="54">
        <f t="shared" si="889"/>
        <v>0</v>
      </c>
      <c r="BI4069" s="54">
        <f t="shared" si="884"/>
        <v>0</v>
      </c>
      <c r="BJ4069" s="54">
        <f t="shared" si="897"/>
        <v>0</v>
      </c>
      <c r="BK4069" s="54">
        <f t="shared" si="885"/>
        <v>0</v>
      </c>
      <c r="BL4069" s="54">
        <f t="shared" si="890"/>
        <v>0</v>
      </c>
      <c r="BM4069" s="54">
        <f t="shared" si="891"/>
        <v>0</v>
      </c>
      <c r="BN4069" s="54" t="str">
        <f t="shared" si="892"/>
        <v>ne</v>
      </c>
      <c r="BO4069" s="54" t="str">
        <f t="shared" si="893"/>
        <v>ne</v>
      </c>
      <c r="BP4069" s="54" t="str">
        <f t="shared" si="893"/>
        <v>ne</v>
      </c>
      <c r="BQ4069" s="54" t="str">
        <f t="shared" si="894"/>
        <v>ne</v>
      </c>
      <c r="BR4069" s="54" t="str">
        <f t="shared" si="895"/>
        <v>ne</v>
      </c>
      <c r="BS4069" s="54" t="str">
        <f t="shared" si="886"/>
        <v>ne</v>
      </c>
    </row>
    <row r="4070" spans="2:71" x14ac:dyDescent="0.2">
      <c r="B4070" s="54" t="e">
        <f>VLOOKUP(E4070,'VPS1'!$J$10:$J$29,1,FALSE)</f>
        <v>#N/A</v>
      </c>
      <c r="C4070" s="131" t="str">
        <f t="shared" si="887"/>
        <v/>
      </c>
      <c r="D4070" s="132"/>
      <c r="E4070" s="132"/>
      <c r="F4070" s="55"/>
      <c r="G4070" s="132"/>
      <c r="H4070" s="132"/>
      <c r="I4070" s="132"/>
      <c r="J4070" s="132"/>
      <c r="K4070" s="132"/>
      <c r="L4070" s="133"/>
      <c r="M4070" s="134"/>
      <c r="N4070" s="132"/>
      <c r="O4070" s="132"/>
      <c r="P4070" s="134" t="str">
        <f t="shared" si="888"/>
        <v>nepildyti</v>
      </c>
      <c r="Q4070" s="135" t="str">
        <f t="shared" si="88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896"/>
        <v>0</v>
      </c>
      <c r="BH4070" s="54">
        <f t="shared" si="889"/>
        <v>0</v>
      </c>
      <c r="BI4070" s="54">
        <f t="shared" si="884"/>
        <v>0</v>
      </c>
      <c r="BJ4070" s="54">
        <f t="shared" si="897"/>
        <v>0</v>
      </c>
      <c r="BK4070" s="54">
        <f t="shared" si="885"/>
        <v>0</v>
      </c>
      <c r="BL4070" s="54">
        <f t="shared" si="890"/>
        <v>0</v>
      </c>
      <c r="BM4070" s="54">
        <f t="shared" si="891"/>
        <v>0</v>
      </c>
      <c r="BN4070" s="54" t="str">
        <f t="shared" si="892"/>
        <v>ne</v>
      </c>
      <c r="BO4070" s="54" t="str">
        <f t="shared" si="893"/>
        <v>ne</v>
      </c>
      <c r="BP4070" s="54" t="str">
        <f t="shared" si="893"/>
        <v>ne</v>
      </c>
      <c r="BQ4070" s="54" t="str">
        <f t="shared" si="894"/>
        <v>ne</v>
      </c>
      <c r="BR4070" s="54" t="str">
        <f t="shared" si="895"/>
        <v>ne</v>
      </c>
      <c r="BS4070" s="54" t="str">
        <f t="shared" si="886"/>
        <v>ne</v>
      </c>
    </row>
    <row r="4071" spans="2:71" x14ac:dyDescent="0.2">
      <c r="B4071" s="54" t="e">
        <f>VLOOKUP(E4071,'VPS1'!$J$10:$J$29,1,FALSE)</f>
        <v>#N/A</v>
      </c>
      <c r="C4071" s="131" t="str">
        <f t="shared" si="887"/>
        <v/>
      </c>
      <c r="D4071" s="132"/>
      <c r="E4071" s="132"/>
      <c r="F4071" s="55"/>
      <c r="G4071" s="132"/>
      <c r="H4071" s="132"/>
      <c r="I4071" s="132"/>
      <c r="J4071" s="132"/>
      <c r="K4071" s="132"/>
      <c r="L4071" s="133"/>
      <c r="M4071" s="134"/>
      <c r="N4071" s="132"/>
      <c r="O4071" s="132"/>
      <c r="P4071" s="134" t="str">
        <f t="shared" si="888"/>
        <v>nepildyti</v>
      </c>
      <c r="Q4071" s="135" t="str">
        <f t="shared" si="88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896"/>
        <v>0</v>
      </c>
      <c r="BH4071" s="54">
        <f t="shared" si="889"/>
        <v>0</v>
      </c>
      <c r="BI4071" s="54">
        <f t="shared" si="884"/>
        <v>0</v>
      </c>
      <c r="BJ4071" s="54">
        <f t="shared" si="897"/>
        <v>0</v>
      </c>
      <c r="BK4071" s="54">
        <f t="shared" si="885"/>
        <v>0</v>
      </c>
      <c r="BL4071" s="54">
        <f t="shared" si="890"/>
        <v>0</v>
      </c>
      <c r="BM4071" s="54">
        <f t="shared" si="891"/>
        <v>0</v>
      </c>
      <c r="BN4071" s="54" t="str">
        <f t="shared" si="892"/>
        <v>ne</v>
      </c>
      <c r="BO4071" s="54" t="str">
        <f t="shared" si="893"/>
        <v>ne</v>
      </c>
      <c r="BP4071" s="54" t="str">
        <f t="shared" si="893"/>
        <v>ne</v>
      </c>
      <c r="BQ4071" s="54" t="str">
        <f t="shared" si="894"/>
        <v>ne</v>
      </c>
      <c r="BR4071" s="54" t="str">
        <f t="shared" si="895"/>
        <v>ne</v>
      </c>
      <c r="BS4071" s="54" t="str">
        <f t="shared" si="886"/>
        <v>ne</v>
      </c>
    </row>
    <row r="4072" spans="2:71" x14ac:dyDescent="0.2">
      <c r="B4072" s="54" t="e">
        <f>VLOOKUP(E4072,'VPS1'!$J$10:$J$29,1,FALSE)</f>
        <v>#N/A</v>
      </c>
      <c r="C4072" s="131" t="str">
        <f t="shared" si="887"/>
        <v/>
      </c>
      <c r="D4072" s="132"/>
      <c r="E4072" s="132"/>
      <c r="F4072" s="55"/>
      <c r="G4072" s="132"/>
      <c r="H4072" s="132"/>
      <c r="I4072" s="132"/>
      <c r="J4072" s="132"/>
      <c r="K4072" s="132"/>
      <c r="L4072" s="133"/>
      <c r="M4072" s="134"/>
      <c r="N4072" s="132"/>
      <c r="O4072" s="132"/>
      <c r="P4072" s="134" t="str">
        <f t="shared" si="888"/>
        <v>nepildyti</v>
      </c>
      <c r="Q4072" s="135" t="str">
        <f t="shared" si="88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896"/>
        <v>0</v>
      </c>
      <c r="BH4072" s="54">
        <f t="shared" si="889"/>
        <v>0</v>
      </c>
      <c r="BI4072" s="54">
        <f t="shared" si="884"/>
        <v>0</v>
      </c>
      <c r="BJ4072" s="54">
        <f t="shared" si="897"/>
        <v>0</v>
      </c>
      <c r="BK4072" s="54">
        <f t="shared" si="885"/>
        <v>0</v>
      </c>
      <c r="BL4072" s="54">
        <f t="shared" si="890"/>
        <v>0</v>
      </c>
      <c r="BM4072" s="54">
        <f t="shared" si="891"/>
        <v>0</v>
      </c>
      <c r="BN4072" s="54" t="str">
        <f t="shared" si="892"/>
        <v>ne</v>
      </c>
      <c r="BO4072" s="54" t="str">
        <f t="shared" si="893"/>
        <v>ne</v>
      </c>
      <c r="BP4072" s="54" t="str">
        <f t="shared" si="893"/>
        <v>ne</v>
      </c>
      <c r="BQ4072" s="54" t="str">
        <f t="shared" si="894"/>
        <v>ne</v>
      </c>
      <c r="BR4072" s="54" t="str">
        <f t="shared" si="895"/>
        <v>ne</v>
      </c>
      <c r="BS4072" s="54" t="str">
        <f t="shared" si="886"/>
        <v>ne</v>
      </c>
    </row>
    <row r="4073" spans="2:71" x14ac:dyDescent="0.2">
      <c r="B4073" s="54" t="e">
        <f>VLOOKUP(E4073,'VPS1'!$J$10:$J$29,1,FALSE)</f>
        <v>#N/A</v>
      </c>
      <c r="C4073" s="131" t="str">
        <f t="shared" si="887"/>
        <v/>
      </c>
      <c r="D4073" s="132"/>
      <c r="E4073" s="132"/>
      <c r="F4073" s="55"/>
      <c r="G4073" s="132"/>
      <c r="H4073" s="132"/>
      <c r="I4073" s="132"/>
      <c r="J4073" s="132"/>
      <c r="K4073" s="132"/>
      <c r="L4073" s="133"/>
      <c r="M4073" s="134"/>
      <c r="N4073" s="132"/>
      <c r="O4073" s="132"/>
      <c r="P4073" s="134" t="str">
        <f t="shared" si="888"/>
        <v>nepildyti</v>
      </c>
      <c r="Q4073" s="135" t="str">
        <f t="shared" si="88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896"/>
        <v>0</v>
      </c>
      <c r="BH4073" s="54">
        <f t="shared" si="889"/>
        <v>0</v>
      </c>
      <c r="BI4073" s="54">
        <f t="shared" si="884"/>
        <v>0</v>
      </c>
      <c r="BJ4073" s="54">
        <f t="shared" si="897"/>
        <v>0</v>
      </c>
      <c r="BK4073" s="54">
        <f t="shared" si="885"/>
        <v>0</v>
      </c>
      <c r="BL4073" s="54">
        <f t="shared" si="890"/>
        <v>0</v>
      </c>
      <c r="BM4073" s="54">
        <f t="shared" si="891"/>
        <v>0</v>
      </c>
      <c r="BN4073" s="54" t="str">
        <f t="shared" si="892"/>
        <v>ne</v>
      </c>
      <c r="BO4073" s="54" t="str">
        <f t="shared" si="893"/>
        <v>ne</v>
      </c>
      <c r="BP4073" s="54" t="str">
        <f t="shared" si="893"/>
        <v>ne</v>
      </c>
      <c r="BQ4073" s="54" t="str">
        <f t="shared" si="894"/>
        <v>ne</v>
      </c>
      <c r="BR4073" s="54" t="str">
        <f t="shared" si="895"/>
        <v>ne</v>
      </c>
      <c r="BS4073" s="54" t="str">
        <f t="shared" si="886"/>
        <v>ne</v>
      </c>
    </row>
    <row r="4074" spans="2:71" x14ac:dyDescent="0.2">
      <c r="B4074" s="54" t="e">
        <f>VLOOKUP(E4074,'VPS1'!$J$10:$J$29,1,FALSE)</f>
        <v>#N/A</v>
      </c>
      <c r="C4074" s="131" t="str">
        <f t="shared" si="887"/>
        <v/>
      </c>
      <c r="D4074" s="132"/>
      <c r="E4074" s="132"/>
      <c r="F4074" s="55"/>
      <c r="G4074" s="132"/>
      <c r="H4074" s="132"/>
      <c r="I4074" s="132"/>
      <c r="J4074" s="132"/>
      <c r="K4074" s="132"/>
      <c r="L4074" s="133"/>
      <c r="M4074" s="134"/>
      <c r="N4074" s="132"/>
      <c r="O4074" s="132"/>
      <c r="P4074" s="134" t="str">
        <f t="shared" si="888"/>
        <v>nepildyti</v>
      </c>
      <c r="Q4074" s="135" t="str">
        <f t="shared" si="88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896"/>
        <v>0</v>
      </c>
      <c r="BH4074" s="54">
        <f t="shared" si="889"/>
        <v>0</v>
      </c>
      <c r="BI4074" s="54">
        <f t="shared" si="884"/>
        <v>0</v>
      </c>
      <c r="BJ4074" s="54">
        <f t="shared" si="897"/>
        <v>0</v>
      </c>
      <c r="BK4074" s="54">
        <f t="shared" si="885"/>
        <v>0</v>
      </c>
      <c r="BL4074" s="54">
        <f t="shared" si="890"/>
        <v>0</v>
      </c>
      <c r="BM4074" s="54">
        <f t="shared" si="891"/>
        <v>0</v>
      </c>
      <c r="BN4074" s="54" t="str">
        <f t="shared" si="892"/>
        <v>ne</v>
      </c>
      <c r="BO4074" s="54" t="str">
        <f t="shared" si="893"/>
        <v>ne</v>
      </c>
      <c r="BP4074" s="54" t="str">
        <f t="shared" si="893"/>
        <v>ne</v>
      </c>
      <c r="BQ4074" s="54" t="str">
        <f t="shared" si="894"/>
        <v>ne</v>
      </c>
      <c r="BR4074" s="54" t="str">
        <f t="shared" si="895"/>
        <v>ne</v>
      </c>
      <c r="BS4074" s="54" t="str">
        <f t="shared" si="886"/>
        <v>ne</v>
      </c>
    </row>
    <row r="4075" spans="2:71" x14ac:dyDescent="0.2">
      <c r="B4075" s="54" t="e">
        <f>VLOOKUP(E4075,'VPS1'!$J$10:$J$29,1,FALSE)</f>
        <v>#N/A</v>
      </c>
      <c r="C4075" s="131" t="str">
        <f t="shared" si="887"/>
        <v/>
      </c>
      <c r="D4075" s="132"/>
      <c r="E4075" s="132"/>
      <c r="F4075" s="55"/>
      <c r="G4075" s="132"/>
      <c r="H4075" s="132"/>
      <c r="I4075" s="132"/>
      <c r="J4075" s="132"/>
      <c r="K4075" s="132"/>
      <c r="L4075" s="133"/>
      <c r="M4075" s="134"/>
      <c r="N4075" s="132"/>
      <c r="O4075" s="132"/>
      <c r="P4075" s="134" t="str">
        <f t="shared" si="888"/>
        <v>nepildyti</v>
      </c>
      <c r="Q4075" s="135" t="str">
        <f t="shared" si="88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896"/>
        <v>0</v>
      </c>
      <c r="BH4075" s="54">
        <f t="shared" si="889"/>
        <v>0</v>
      </c>
      <c r="BI4075" s="54">
        <f t="shared" si="884"/>
        <v>0</v>
      </c>
      <c r="BJ4075" s="54">
        <f t="shared" si="897"/>
        <v>0</v>
      </c>
      <c r="BK4075" s="54">
        <f t="shared" si="885"/>
        <v>0</v>
      </c>
      <c r="BL4075" s="54">
        <f t="shared" si="890"/>
        <v>0</v>
      </c>
      <c r="BM4075" s="54">
        <f t="shared" si="891"/>
        <v>0</v>
      </c>
      <c r="BN4075" s="54" t="str">
        <f t="shared" si="892"/>
        <v>ne</v>
      </c>
      <c r="BO4075" s="54" t="str">
        <f t="shared" si="893"/>
        <v>ne</v>
      </c>
      <c r="BP4075" s="54" t="str">
        <f t="shared" si="893"/>
        <v>ne</v>
      </c>
      <c r="BQ4075" s="54" t="str">
        <f t="shared" si="894"/>
        <v>ne</v>
      </c>
      <c r="BR4075" s="54" t="str">
        <f t="shared" si="895"/>
        <v>ne</v>
      </c>
      <c r="BS4075" s="54" t="str">
        <f t="shared" si="886"/>
        <v>ne</v>
      </c>
    </row>
    <row r="4076" spans="2:71" x14ac:dyDescent="0.2">
      <c r="B4076" s="54" t="e">
        <f>VLOOKUP(E4076,'VPS1'!$J$10:$J$29,1,FALSE)</f>
        <v>#N/A</v>
      </c>
      <c r="C4076" s="131" t="str">
        <f t="shared" si="887"/>
        <v/>
      </c>
      <c r="D4076" s="132"/>
      <c r="E4076" s="132"/>
      <c r="F4076" s="55"/>
      <c r="G4076" s="132"/>
      <c r="H4076" s="132"/>
      <c r="I4076" s="132"/>
      <c r="J4076" s="132"/>
      <c r="K4076" s="132"/>
      <c r="L4076" s="133"/>
      <c r="M4076" s="134"/>
      <c r="N4076" s="132"/>
      <c r="O4076" s="132"/>
      <c r="P4076" s="134" t="str">
        <f t="shared" si="888"/>
        <v>nepildyti</v>
      </c>
      <c r="Q4076" s="135" t="str">
        <f t="shared" si="88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896"/>
        <v>0</v>
      </c>
      <c r="BH4076" s="54">
        <f t="shared" si="889"/>
        <v>0</v>
      </c>
      <c r="BI4076" s="54">
        <f t="shared" si="884"/>
        <v>0</v>
      </c>
      <c r="BJ4076" s="54">
        <f t="shared" si="897"/>
        <v>0</v>
      </c>
      <c r="BK4076" s="54">
        <f t="shared" si="885"/>
        <v>0</v>
      </c>
      <c r="BL4076" s="54">
        <f t="shared" si="890"/>
        <v>0</v>
      </c>
      <c r="BM4076" s="54">
        <f t="shared" si="891"/>
        <v>0</v>
      </c>
      <c r="BN4076" s="54" t="str">
        <f t="shared" si="892"/>
        <v>ne</v>
      </c>
      <c r="BO4076" s="54" t="str">
        <f t="shared" si="893"/>
        <v>ne</v>
      </c>
      <c r="BP4076" s="54" t="str">
        <f t="shared" si="893"/>
        <v>ne</v>
      </c>
      <c r="BQ4076" s="54" t="str">
        <f t="shared" si="894"/>
        <v>ne</v>
      </c>
      <c r="BR4076" s="54" t="str">
        <f t="shared" si="895"/>
        <v>ne</v>
      </c>
      <c r="BS4076" s="54" t="str">
        <f t="shared" si="886"/>
        <v>ne</v>
      </c>
    </row>
    <row r="4077" spans="2:71" x14ac:dyDescent="0.2">
      <c r="B4077" s="54" t="e">
        <f>VLOOKUP(E4077,'VPS1'!$J$10:$J$29,1,FALSE)</f>
        <v>#N/A</v>
      </c>
      <c r="C4077" s="131" t="str">
        <f t="shared" si="887"/>
        <v/>
      </c>
      <c r="D4077" s="132"/>
      <c r="E4077" s="132"/>
      <c r="F4077" s="55"/>
      <c r="G4077" s="132"/>
      <c r="H4077" s="132"/>
      <c r="I4077" s="132"/>
      <c r="J4077" s="132"/>
      <c r="K4077" s="132"/>
      <c r="L4077" s="133"/>
      <c r="M4077" s="134"/>
      <c r="N4077" s="132"/>
      <c r="O4077" s="132"/>
      <c r="P4077" s="134" t="str">
        <f t="shared" si="888"/>
        <v>nepildyti</v>
      </c>
      <c r="Q4077" s="135" t="str">
        <f t="shared" si="88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896"/>
        <v>0</v>
      </c>
      <c r="BH4077" s="54">
        <f t="shared" si="889"/>
        <v>0</v>
      </c>
      <c r="BI4077" s="54">
        <f t="shared" si="884"/>
        <v>0</v>
      </c>
      <c r="BJ4077" s="54">
        <f t="shared" si="897"/>
        <v>0</v>
      </c>
      <c r="BK4077" s="54">
        <f t="shared" si="885"/>
        <v>0</v>
      </c>
      <c r="BL4077" s="54">
        <f t="shared" si="890"/>
        <v>0</v>
      </c>
      <c r="BM4077" s="54">
        <f t="shared" si="891"/>
        <v>0</v>
      </c>
      <c r="BN4077" s="54" t="str">
        <f t="shared" si="892"/>
        <v>ne</v>
      </c>
      <c r="BO4077" s="54" t="str">
        <f t="shared" si="893"/>
        <v>ne</v>
      </c>
      <c r="BP4077" s="54" t="str">
        <f t="shared" si="893"/>
        <v>ne</v>
      </c>
      <c r="BQ4077" s="54" t="str">
        <f t="shared" si="894"/>
        <v>ne</v>
      </c>
      <c r="BR4077" s="54" t="str">
        <f t="shared" si="895"/>
        <v>ne</v>
      </c>
      <c r="BS4077" s="54" t="str">
        <f t="shared" si="886"/>
        <v>ne</v>
      </c>
    </row>
    <row r="4078" spans="2:71" x14ac:dyDescent="0.2">
      <c r="B4078" s="54" t="e">
        <f>VLOOKUP(E4078,'VPS1'!$J$10:$J$29,1,FALSE)</f>
        <v>#N/A</v>
      </c>
      <c r="C4078" s="131" t="str">
        <f t="shared" si="887"/>
        <v/>
      </c>
      <c r="D4078" s="132"/>
      <c r="E4078" s="132"/>
      <c r="F4078" s="55"/>
      <c r="G4078" s="132"/>
      <c r="H4078" s="132"/>
      <c r="I4078" s="132"/>
      <c r="J4078" s="132"/>
      <c r="K4078" s="132"/>
      <c r="L4078" s="133"/>
      <c r="M4078" s="134"/>
      <c r="N4078" s="132"/>
      <c r="O4078" s="132"/>
      <c r="P4078" s="134" t="str">
        <f t="shared" si="888"/>
        <v>nepildyti</v>
      </c>
      <c r="Q4078" s="135" t="str">
        <f t="shared" si="88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896"/>
        <v>0</v>
      </c>
      <c r="BH4078" s="54">
        <f t="shared" si="889"/>
        <v>0</v>
      </c>
      <c r="BI4078" s="54">
        <f t="shared" si="884"/>
        <v>0</v>
      </c>
      <c r="BJ4078" s="54">
        <f t="shared" si="897"/>
        <v>0</v>
      </c>
      <c r="BK4078" s="54">
        <f t="shared" si="885"/>
        <v>0</v>
      </c>
      <c r="BL4078" s="54">
        <f t="shared" si="890"/>
        <v>0</v>
      </c>
      <c r="BM4078" s="54">
        <f t="shared" si="891"/>
        <v>0</v>
      </c>
      <c r="BN4078" s="54" t="str">
        <f t="shared" si="892"/>
        <v>ne</v>
      </c>
      <c r="BO4078" s="54" t="str">
        <f t="shared" si="893"/>
        <v>ne</v>
      </c>
      <c r="BP4078" s="54" t="str">
        <f t="shared" si="893"/>
        <v>ne</v>
      </c>
      <c r="BQ4078" s="54" t="str">
        <f t="shared" si="894"/>
        <v>ne</v>
      </c>
      <c r="BR4078" s="54" t="str">
        <f t="shared" si="895"/>
        <v>ne</v>
      </c>
      <c r="BS4078" s="54" t="str">
        <f t="shared" si="886"/>
        <v>ne</v>
      </c>
    </row>
    <row r="4079" spans="2:71" x14ac:dyDescent="0.2">
      <c r="B4079" s="54" t="e">
        <f>VLOOKUP(E4079,'VPS1'!$J$10:$J$29,1,FALSE)</f>
        <v>#N/A</v>
      </c>
      <c r="C4079" s="131" t="str">
        <f t="shared" si="887"/>
        <v/>
      </c>
      <c r="D4079" s="132"/>
      <c r="E4079" s="132"/>
      <c r="F4079" s="55"/>
      <c r="G4079" s="132"/>
      <c r="H4079" s="132"/>
      <c r="I4079" s="132"/>
      <c r="J4079" s="132"/>
      <c r="K4079" s="132"/>
      <c r="L4079" s="133"/>
      <c r="M4079" s="134"/>
      <c r="N4079" s="132"/>
      <c r="O4079" s="132"/>
      <c r="P4079" s="134" t="str">
        <f t="shared" si="888"/>
        <v>nepildyti</v>
      </c>
      <c r="Q4079" s="135" t="str">
        <f t="shared" si="88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896"/>
        <v>0</v>
      </c>
      <c r="BH4079" s="54">
        <f t="shared" si="889"/>
        <v>0</v>
      </c>
      <c r="BI4079" s="54">
        <f t="shared" si="884"/>
        <v>0</v>
      </c>
      <c r="BJ4079" s="54">
        <f t="shared" si="897"/>
        <v>0</v>
      </c>
      <c r="BK4079" s="54">
        <f t="shared" si="885"/>
        <v>0</v>
      </c>
      <c r="BL4079" s="54">
        <f t="shared" si="890"/>
        <v>0</v>
      </c>
      <c r="BM4079" s="54">
        <f t="shared" si="891"/>
        <v>0</v>
      </c>
      <c r="BN4079" s="54" t="str">
        <f t="shared" si="892"/>
        <v>ne</v>
      </c>
      <c r="BO4079" s="54" t="str">
        <f t="shared" si="893"/>
        <v>ne</v>
      </c>
      <c r="BP4079" s="54" t="str">
        <f t="shared" si="893"/>
        <v>ne</v>
      </c>
      <c r="BQ4079" s="54" t="str">
        <f t="shared" si="894"/>
        <v>ne</v>
      </c>
      <c r="BR4079" s="54" t="str">
        <f t="shared" si="895"/>
        <v>ne</v>
      </c>
      <c r="BS4079" s="54" t="str">
        <f t="shared" si="886"/>
        <v>ne</v>
      </c>
    </row>
    <row r="4080" spans="2:71" x14ac:dyDescent="0.2">
      <c r="B4080" s="54" t="e">
        <f>VLOOKUP(E4080,'VPS1'!$J$10:$J$29,1,FALSE)</f>
        <v>#N/A</v>
      </c>
      <c r="C4080" s="131" t="str">
        <f t="shared" si="887"/>
        <v/>
      </c>
      <c r="D4080" s="132"/>
      <c r="E4080" s="132"/>
      <c r="F4080" s="55"/>
      <c r="G4080" s="132"/>
      <c r="H4080" s="132"/>
      <c r="I4080" s="132"/>
      <c r="J4080" s="132"/>
      <c r="K4080" s="132"/>
      <c r="L4080" s="133"/>
      <c r="M4080" s="134"/>
      <c r="N4080" s="132"/>
      <c r="O4080" s="132"/>
      <c r="P4080" s="134" t="str">
        <f t="shared" si="888"/>
        <v>nepildyti</v>
      </c>
      <c r="Q4080" s="135" t="str">
        <f t="shared" si="88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896"/>
        <v>0</v>
      </c>
      <c r="BH4080" s="54">
        <f t="shared" si="889"/>
        <v>0</v>
      </c>
      <c r="BI4080" s="54">
        <f t="shared" si="884"/>
        <v>0</v>
      </c>
      <c r="BJ4080" s="54">
        <f t="shared" si="897"/>
        <v>0</v>
      </c>
      <c r="BK4080" s="54">
        <f t="shared" si="885"/>
        <v>0</v>
      </c>
      <c r="BL4080" s="54">
        <f t="shared" si="890"/>
        <v>0</v>
      </c>
      <c r="BM4080" s="54">
        <f t="shared" si="891"/>
        <v>0</v>
      </c>
      <c r="BN4080" s="54" t="str">
        <f t="shared" si="892"/>
        <v>ne</v>
      </c>
      <c r="BO4080" s="54" t="str">
        <f t="shared" si="893"/>
        <v>ne</v>
      </c>
      <c r="BP4080" s="54" t="str">
        <f t="shared" si="893"/>
        <v>ne</v>
      </c>
      <c r="BQ4080" s="54" t="str">
        <f t="shared" si="894"/>
        <v>ne</v>
      </c>
      <c r="BR4080" s="54" t="str">
        <f t="shared" si="895"/>
        <v>ne</v>
      </c>
      <c r="BS4080" s="54" t="str">
        <f t="shared" si="886"/>
        <v>ne</v>
      </c>
    </row>
    <row r="4081" spans="2:71" x14ac:dyDescent="0.2">
      <c r="B4081" s="54" t="e">
        <f>VLOOKUP(E4081,'VPS1'!$J$10:$J$29,1,FALSE)</f>
        <v>#N/A</v>
      </c>
      <c r="C4081" s="131" t="str">
        <f t="shared" si="887"/>
        <v/>
      </c>
      <c r="D4081" s="132"/>
      <c r="E4081" s="132"/>
      <c r="F4081" s="55"/>
      <c r="G4081" s="132"/>
      <c r="H4081" s="132"/>
      <c r="I4081" s="132"/>
      <c r="J4081" s="132"/>
      <c r="K4081" s="132"/>
      <c r="L4081" s="133"/>
      <c r="M4081" s="134"/>
      <c r="N4081" s="132"/>
      <c r="O4081" s="132"/>
      <c r="P4081" s="134" t="str">
        <f t="shared" si="888"/>
        <v>nepildyti</v>
      </c>
      <c r="Q4081" s="135" t="str">
        <f t="shared" si="88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896"/>
        <v>0</v>
      </c>
      <c r="BH4081" s="54">
        <f t="shared" si="889"/>
        <v>0</v>
      </c>
      <c r="BI4081" s="54">
        <f t="shared" si="884"/>
        <v>0</v>
      </c>
      <c r="BJ4081" s="54">
        <f t="shared" si="897"/>
        <v>0</v>
      </c>
      <c r="BK4081" s="54">
        <f t="shared" si="885"/>
        <v>0</v>
      </c>
      <c r="BL4081" s="54">
        <f t="shared" si="890"/>
        <v>0</v>
      </c>
      <c r="BM4081" s="54">
        <f t="shared" si="891"/>
        <v>0</v>
      </c>
      <c r="BN4081" s="54" t="str">
        <f t="shared" si="892"/>
        <v>ne</v>
      </c>
      <c r="BO4081" s="54" t="str">
        <f t="shared" si="893"/>
        <v>ne</v>
      </c>
      <c r="BP4081" s="54" t="str">
        <f t="shared" si="893"/>
        <v>ne</v>
      </c>
      <c r="BQ4081" s="54" t="str">
        <f t="shared" si="894"/>
        <v>ne</v>
      </c>
      <c r="BR4081" s="54" t="str">
        <f t="shared" si="895"/>
        <v>ne</v>
      </c>
      <c r="BS4081" s="54" t="str">
        <f t="shared" si="886"/>
        <v>ne</v>
      </c>
    </row>
    <row r="4082" spans="2:71" x14ac:dyDescent="0.2">
      <c r="B4082" s="54" t="e">
        <f>VLOOKUP(E4082,'VPS1'!$J$10:$J$29,1,FALSE)</f>
        <v>#N/A</v>
      </c>
      <c r="C4082" s="131" t="str">
        <f t="shared" si="887"/>
        <v/>
      </c>
      <c r="D4082" s="132"/>
      <c r="E4082" s="132"/>
      <c r="F4082" s="55"/>
      <c r="G4082" s="132"/>
      <c r="H4082" s="132"/>
      <c r="I4082" s="132"/>
      <c r="J4082" s="132"/>
      <c r="K4082" s="132"/>
      <c r="L4082" s="133"/>
      <c r="M4082" s="134"/>
      <c r="N4082" s="132"/>
      <c r="O4082" s="132"/>
      <c r="P4082" s="134" t="str">
        <f t="shared" si="888"/>
        <v>nepildyti</v>
      </c>
      <c r="Q4082" s="135" t="str">
        <f t="shared" si="88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896"/>
        <v>0</v>
      </c>
      <c r="BH4082" s="54">
        <f t="shared" si="889"/>
        <v>0</v>
      </c>
      <c r="BI4082" s="54">
        <f t="shared" si="884"/>
        <v>0</v>
      </c>
      <c r="BJ4082" s="54">
        <f t="shared" si="897"/>
        <v>0</v>
      </c>
      <c r="BK4082" s="54">
        <f t="shared" si="885"/>
        <v>0</v>
      </c>
      <c r="BL4082" s="54">
        <f t="shared" si="890"/>
        <v>0</v>
      </c>
      <c r="BM4082" s="54">
        <f t="shared" si="891"/>
        <v>0</v>
      </c>
      <c r="BN4082" s="54" t="str">
        <f t="shared" si="892"/>
        <v>ne</v>
      </c>
      <c r="BO4082" s="54" t="str">
        <f t="shared" si="893"/>
        <v>ne</v>
      </c>
      <c r="BP4082" s="54" t="str">
        <f t="shared" si="893"/>
        <v>ne</v>
      </c>
      <c r="BQ4082" s="54" t="str">
        <f t="shared" si="894"/>
        <v>ne</v>
      </c>
      <c r="BR4082" s="54" t="str">
        <f t="shared" si="895"/>
        <v>ne</v>
      </c>
      <c r="BS4082" s="54" t="str">
        <f t="shared" si="886"/>
        <v>ne</v>
      </c>
    </row>
    <row r="4083" spans="2:71" x14ac:dyDescent="0.2">
      <c r="B4083" s="54" t="e">
        <f>VLOOKUP(E4083,'VPS1'!$J$10:$J$29,1,FALSE)</f>
        <v>#N/A</v>
      </c>
      <c r="C4083" s="131" t="str">
        <f t="shared" si="887"/>
        <v/>
      </c>
      <c r="D4083" s="132"/>
      <c r="E4083" s="132"/>
      <c r="F4083" s="55"/>
      <c r="G4083" s="132"/>
      <c r="H4083" s="132"/>
      <c r="I4083" s="132"/>
      <c r="J4083" s="132"/>
      <c r="K4083" s="132"/>
      <c r="L4083" s="133"/>
      <c r="M4083" s="134"/>
      <c r="N4083" s="132"/>
      <c r="O4083" s="132"/>
      <c r="P4083" s="134" t="str">
        <f t="shared" si="888"/>
        <v>nepildyti</v>
      </c>
      <c r="Q4083" s="135" t="str">
        <f t="shared" si="88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896"/>
        <v>0</v>
      </c>
      <c r="BH4083" s="54">
        <f t="shared" si="889"/>
        <v>0</v>
      </c>
      <c r="BI4083" s="54">
        <f t="shared" si="884"/>
        <v>0</v>
      </c>
      <c r="BJ4083" s="54">
        <f t="shared" si="897"/>
        <v>0</v>
      </c>
      <c r="BK4083" s="54">
        <f t="shared" si="885"/>
        <v>0</v>
      </c>
      <c r="BL4083" s="54">
        <f t="shared" si="890"/>
        <v>0</v>
      </c>
      <c r="BM4083" s="54">
        <f t="shared" si="891"/>
        <v>0</v>
      </c>
      <c r="BN4083" s="54" t="str">
        <f t="shared" si="892"/>
        <v>ne</v>
      </c>
      <c r="BO4083" s="54" t="str">
        <f t="shared" si="893"/>
        <v>ne</v>
      </c>
      <c r="BP4083" s="54" t="str">
        <f t="shared" si="893"/>
        <v>ne</v>
      </c>
      <c r="BQ4083" s="54" t="str">
        <f t="shared" si="894"/>
        <v>ne</v>
      </c>
      <c r="BR4083" s="54" t="str">
        <f t="shared" si="895"/>
        <v>ne</v>
      </c>
      <c r="BS4083" s="54" t="str">
        <f t="shared" si="886"/>
        <v>ne</v>
      </c>
    </row>
    <row r="4084" spans="2:71" x14ac:dyDescent="0.2">
      <c r="B4084" s="54" t="e">
        <f>VLOOKUP(E4084,'VPS1'!$J$10:$J$29,1,FALSE)</f>
        <v>#N/A</v>
      </c>
      <c r="C4084" s="131" t="str">
        <f t="shared" si="887"/>
        <v/>
      </c>
      <c r="D4084" s="132"/>
      <c r="E4084" s="132"/>
      <c r="F4084" s="55"/>
      <c r="G4084" s="132"/>
      <c r="H4084" s="132"/>
      <c r="I4084" s="132"/>
      <c r="J4084" s="132"/>
      <c r="K4084" s="132"/>
      <c r="L4084" s="133"/>
      <c r="M4084" s="134"/>
      <c r="N4084" s="132"/>
      <c r="O4084" s="132"/>
      <c r="P4084" s="134" t="str">
        <f t="shared" si="888"/>
        <v>nepildyti</v>
      </c>
      <c r="Q4084" s="135" t="str">
        <f t="shared" si="88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896"/>
        <v>0</v>
      </c>
      <c r="BH4084" s="54">
        <f t="shared" si="889"/>
        <v>0</v>
      </c>
      <c r="BI4084" s="54">
        <f t="shared" si="884"/>
        <v>0</v>
      </c>
      <c r="BJ4084" s="54">
        <f t="shared" si="897"/>
        <v>0</v>
      </c>
      <c r="BK4084" s="54">
        <f t="shared" si="885"/>
        <v>0</v>
      </c>
      <c r="BL4084" s="54">
        <f t="shared" si="890"/>
        <v>0</v>
      </c>
      <c r="BM4084" s="54">
        <f t="shared" si="891"/>
        <v>0</v>
      </c>
      <c r="BN4084" s="54" t="str">
        <f t="shared" si="892"/>
        <v>ne</v>
      </c>
      <c r="BO4084" s="54" t="str">
        <f t="shared" si="893"/>
        <v>ne</v>
      </c>
      <c r="BP4084" s="54" t="str">
        <f t="shared" si="893"/>
        <v>ne</v>
      </c>
      <c r="BQ4084" s="54" t="str">
        <f t="shared" si="894"/>
        <v>ne</v>
      </c>
      <c r="BR4084" s="54" t="str">
        <f t="shared" si="895"/>
        <v>ne</v>
      </c>
      <c r="BS4084" s="54" t="str">
        <f t="shared" si="886"/>
        <v>ne</v>
      </c>
    </row>
    <row r="4085" spans="2:71" x14ac:dyDescent="0.2">
      <c r="B4085" s="54" t="e">
        <f>VLOOKUP(E4085,'VPS1'!$J$10:$J$29,1,FALSE)</f>
        <v>#N/A</v>
      </c>
      <c r="C4085" s="131" t="str">
        <f t="shared" si="887"/>
        <v/>
      </c>
      <c r="D4085" s="132"/>
      <c r="E4085" s="132"/>
      <c r="F4085" s="55"/>
      <c r="G4085" s="132"/>
      <c r="H4085" s="132"/>
      <c r="I4085" s="132"/>
      <c r="J4085" s="132"/>
      <c r="K4085" s="132"/>
      <c r="L4085" s="133"/>
      <c r="M4085" s="134"/>
      <c r="N4085" s="132"/>
      <c r="O4085" s="132"/>
      <c r="P4085" s="134" t="str">
        <f t="shared" si="888"/>
        <v>nepildyti</v>
      </c>
      <c r="Q4085" s="135" t="str">
        <f t="shared" si="88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896"/>
        <v>0</v>
      </c>
      <c r="BH4085" s="54">
        <f t="shared" si="889"/>
        <v>0</v>
      </c>
      <c r="BI4085" s="54">
        <f t="shared" si="884"/>
        <v>0</v>
      </c>
      <c r="BJ4085" s="54">
        <f t="shared" si="897"/>
        <v>0</v>
      </c>
      <c r="BK4085" s="54">
        <f t="shared" si="885"/>
        <v>0</v>
      </c>
      <c r="BL4085" s="54">
        <f t="shared" si="890"/>
        <v>0</v>
      </c>
      <c r="BM4085" s="54">
        <f t="shared" si="891"/>
        <v>0</v>
      </c>
      <c r="BN4085" s="54" t="str">
        <f t="shared" si="892"/>
        <v>ne</v>
      </c>
      <c r="BO4085" s="54" t="str">
        <f t="shared" si="893"/>
        <v>ne</v>
      </c>
      <c r="BP4085" s="54" t="str">
        <f t="shared" si="893"/>
        <v>ne</v>
      </c>
      <c r="BQ4085" s="54" t="str">
        <f t="shared" si="894"/>
        <v>ne</v>
      </c>
      <c r="BR4085" s="54" t="str">
        <f t="shared" si="895"/>
        <v>ne</v>
      </c>
      <c r="BS4085" s="54" t="str">
        <f t="shared" si="886"/>
        <v>ne</v>
      </c>
    </row>
    <row r="4086" spans="2:71" x14ac:dyDescent="0.2">
      <c r="B4086" s="54" t="e">
        <f>VLOOKUP(E4086,'VPS1'!$J$10:$J$29,1,FALSE)</f>
        <v>#N/A</v>
      </c>
      <c r="C4086" s="131" t="str">
        <f t="shared" si="887"/>
        <v/>
      </c>
      <c r="D4086" s="132"/>
      <c r="E4086" s="132"/>
      <c r="F4086" s="55"/>
      <c r="G4086" s="132"/>
      <c r="H4086" s="132"/>
      <c r="I4086" s="132"/>
      <c r="J4086" s="132"/>
      <c r="K4086" s="132"/>
      <c r="L4086" s="133"/>
      <c r="M4086" s="134"/>
      <c r="N4086" s="132"/>
      <c r="O4086" s="132"/>
      <c r="P4086" s="134" t="str">
        <f t="shared" si="888"/>
        <v>nepildyti</v>
      </c>
      <c r="Q4086" s="135" t="str">
        <f t="shared" si="88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896"/>
        <v>0</v>
      </c>
      <c r="BH4086" s="54">
        <f t="shared" si="889"/>
        <v>0</v>
      </c>
      <c r="BI4086" s="54">
        <f t="shared" si="884"/>
        <v>0</v>
      </c>
      <c r="BJ4086" s="54">
        <f t="shared" si="897"/>
        <v>0</v>
      </c>
      <c r="BK4086" s="54">
        <f t="shared" si="885"/>
        <v>0</v>
      </c>
      <c r="BL4086" s="54">
        <f t="shared" si="890"/>
        <v>0</v>
      </c>
      <c r="BM4086" s="54">
        <f t="shared" si="891"/>
        <v>0</v>
      </c>
      <c r="BN4086" s="54" t="str">
        <f t="shared" si="892"/>
        <v>ne</v>
      </c>
      <c r="BO4086" s="54" t="str">
        <f t="shared" si="893"/>
        <v>ne</v>
      </c>
      <c r="BP4086" s="54" t="str">
        <f t="shared" si="893"/>
        <v>ne</v>
      </c>
      <c r="BQ4086" s="54" t="str">
        <f t="shared" si="894"/>
        <v>ne</v>
      </c>
      <c r="BR4086" s="54" t="str">
        <f t="shared" si="895"/>
        <v>ne</v>
      </c>
      <c r="BS4086" s="54" t="str">
        <f t="shared" si="886"/>
        <v>ne</v>
      </c>
    </row>
    <row r="4087" spans="2:71" x14ac:dyDescent="0.2">
      <c r="B4087" s="54" t="e">
        <f>VLOOKUP(E4087,'VPS1'!$J$10:$J$29,1,FALSE)</f>
        <v>#N/A</v>
      </c>
      <c r="C4087" s="131" t="str">
        <f t="shared" si="887"/>
        <v/>
      </c>
      <c r="D4087" s="132"/>
      <c r="E4087" s="132"/>
      <c r="F4087" s="55"/>
      <c r="G4087" s="132"/>
      <c r="H4087" s="132"/>
      <c r="I4087" s="132"/>
      <c r="J4087" s="132"/>
      <c r="K4087" s="132"/>
      <c r="L4087" s="133"/>
      <c r="M4087" s="134"/>
      <c r="N4087" s="132"/>
      <c r="O4087" s="132"/>
      <c r="P4087" s="134" t="str">
        <f t="shared" si="888"/>
        <v>nepildyti</v>
      </c>
      <c r="Q4087" s="135" t="str">
        <f t="shared" si="88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896"/>
        <v>0</v>
      </c>
      <c r="BH4087" s="54">
        <f t="shared" si="889"/>
        <v>0</v>
      </c>
      <c r="BI4087" s="54">
        <f t="shared" si="884"/>
        <v>0</v>
      </c>
      <c r="BJ4087" s="54">
        <f t="shared" si="897"/>
        <v>0</v>
      </c>
      <c r="BK4087" s="54">
        <f t="shared" si="885"/>
        <v>0</v>
      </c>
      <c r="BL4087" s="54">
        <f t="shared" si="890"/>
        <v>0</v>
      </c>
      <c r="BM4087" s="54">
        <f t="shared" si="891"/>
        <v>0</v>
      </c>
      <c r="BN4087" s="54" t="str">
        <f t="shared" si="892"/>
        <v>ne</v>
      </c>
      <c r="BO4087" s="54" t="str">
        <f t="shared" si="893"/>
        <v>ne</v>
      </c>
      <c r="BP4087" s="54" t="str">
        <f t="shared" si="893"/>
        <v>ne</v>
      </c>
      <c r="BQ4087" s="54" t="str">
        <f t="shared" si="894"/>
        <v>ne</v>
      </c>
      <c r="BR4087" s="54" t="str">
        <f t="shared" si="895"/>
        <v>ne</v>
      </c>
      <c r="BS4087" s="54" t="str">
        <f t="shared" si="886"/>
        <v>ne</v>
      </c>
    </row>
    <row r="4088" spans="2:71" x14ac:dyDescent="0.2">
      <c r="B4088" s="54" t="e">
        <f>VLOOKUP(E4088,'VPS1'!$J$10:$J$29,1,FALSE)</f>
        <v>#N/A</v>
      </c>
      <c r="C4088" s="131" t="str">
        <f t="shared" si="887"/>
        <v/>
      </c>
      <c r="D4088" s="132"/>
      <c r="E4088" s="132"/>
      <c r="F4088" s="55"/>
      <c r="G4088" s="132"/>
      <c r="H4088" s="132"/>
      <c r="I4088" s="132"/>
      <c r="J4088" s="132"/>
      <c r="K4088" s="132"/>
      <c r="L4088" s="133"/>
      <c r="M4088" s="134"/>
      <c r="N4088" s="132"/>
      <c r="O4088" s="132"/>
      <c r="P4088" s="134" t="str">
        <f t="shared" si="888"/>
        <v>nepildyti</v>
      </c>
      <c r="Q4088" s="135" t="str">
        <f t="shared" si="88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896"/>
        <v>0</v>
      </c>
      <c r="BH4088" s="54">
        <f t="shared" si="889"/>
        <v>0</v>
      </c>
      <c r="BI4088" s="54">
        <f t="shared" si="884"/>
        <v>0</v>
      </c>
      <c r="BJ4088" s="54">
        <f t="shared" si="897"/>
        <v>0</v>
      </c>
      <c r="BK4088" s="54">
        <f t="shared" si="885"/>
        <v>0</v>
      </c>
      <c r="BL4088" s="54">
        <f t="shared" si="890"/>
        <v>0</v>
      </c>
      <c r="BM4088" s="54">
        <f t="shared" si="891"/>
        <v>0</v>
      </c>
      <c r="BN4088" s="54" t="str">
        <f t="shared" si="892"/>
        <v>ne</v>
      </c>
      <c r="BO4088" s="54" t="str">
        <f t="shared" si="893"/>
        <v>ne</v>
      </c>
      <c r="BP4088" s="54" t="str">
        <f t="shared" si="893"/>
        <v>ne</v>
      </c>
      <c r="BQ4088" s="54" t="str">
        <f t="shared" si="894"/>
        <v>ne</v>
      </c>
      <c r="BR4088" s="54" t="str">
        <f t="shared" si="895"/>
        <v>ne</v>
      </c>
      <c r="BS4088" s="54" t="str">
        <f t="shared" si="886"/>
        <v>ne</v>
      </c>
    </row>
    <row r="4089" spans="2:71" x14ac:dyDescent="0.2">
      <c r="B4089" s="54" t="e">
        <f>VLOOKUP(E4089,'VPS1'!$J$10:$J$29,1,FALSE)</f>
        <v>#N/A</v>
      </c>
      <c r="C4089" s="131" t="str">
        <f t="shared" si="887"/>
        <v/>
      </c>
      <c r="D4089" s="132"/>
      <c r="E4089" s="132"/>
      <c r="F4089" s="55"/>
      <c r="G4089" s="132"/>
      <c r="H4089" s="132"/>
      <c r="I4089" s="132"/>
      <c r="J4089" s="132"/>
      <c r="K4089" s="132"/>
      <c r="L4089" s="133"/>
      <c r="M4089" s="134"/>
      <c r="N4089" s="132"/>
      <c r="O4089" s="132"/>
      <c r="P4089" s="134" t="str">
        <f t="shared" si="888"/>
        <v>nepildyti</v>
      </c>
      <c r="Q4089" s="135" t="str">
        <f t="shared" si="88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896"/>
        <v>0</v>
      </c>
      <c r="BH4089" s="54">
        <f t="shared" si="889"/>
        <v>0</v>
      </c>
      <c r="BI4089" s="54">
        <f t="shared" si="884"/>
        <v>0</v>
      </c>
      <c r="BJ4089" s="54">
        <f t="shared" si="897"/>
        <v>0</v>
      </c>
      <c r="BK4089" s="54">
        <f t="shared" si="885"/>
        <v>0</v>
      </c>
      <c r="BL4089" s="54">
        <f t="shared" si="890"/>
        <v>0</v>
      </c>
      <c r="BM4089" s="54">
        <f t="shared" si="891"/>
        <v>0</v>
      </c>
      <c r="BN4089" s="54" t="str">
        <f t="shared" si="892"/>
        <v>ne</v>
      </c>
      <c r="BO4089" s="54" t="str">
        <f t="shared" si="893"/>
        <v>ne</v>
      </c>
      <c r="BP4089" s="54" t="str">
        <f t="shared" si="893"/>
        <v>ne</v>
      </c>
      <c r="BQ4089" s="54" t="str">
        <f t="shared" si="894"/>
        <v>ne</v>
      </c>
      <c r="BR4089" s="54" t="str">
        <f t="shared" si="895"/>
        <v>ne</v>
      </c>
      <c r="BS4089" s="54" t="str">
        <f t="shared" si="886"/>
        <v>ne</v>
      </c>
    </row>
    <row r="4090" spans="2:71" x14ac:dyDescent="0.2">
      <c r="B4090" s="54" t="e">
        <f>VLOOKUP(E4090,'VPS1'!$J$10:$J$29,1,FALSE)</f>
        <v>#N/A</v>
      </c>
      <c r="C4090" s="131" t="str">
        <f t="shared" si="887"/>
        <v/>
      </c>
      <c r="D4090" s="132"/>
      <c r="E4090" s="132"/>
      <c r="F4090" s="55"/>
      <c r="G4090" s="132"/>
      <c r="H4090" s="132"/>
      <c r="I4090" s="132"/>
      <c r="J4090" s="132"/>
      <c r="K4090" s="132"/>
      <c r="L4090" s="133"/>
      <c r="M4090" s="134"/>
      <c r="N4090" s="132"/>
      <c r="O4090" s="132"/>
      <c r="P4090" s="134" t="str">
        <f t="shared" si="888"/>
        <v>nepildyti</v>
      </c>
      <c r="Q4090" s="135" t="str">
        <f t="shared" si="88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896"/>
        <v>0</v>
      </c>
      <c r="BH4090" s="54">
        <f t="shared" si="889"/>
        <v>0</v>
      </c>
      <c r="BI4090" s="54">
        <f t="shared" si="884"/>
        <v>0</v>
      </c>
      <c r="BJ4090" s="54">
        <f t="shared" si="897"/>
        <v>0</v>
      </c>
      <c r="BK4090" s="54">
        <f t="shared" si="885"/>
        <v>0</v>
      </c>
      <c r="BL4090" s="54">
        <f t="shared" si="890"/>
        <v>0</v>
      </c>
      <c r="BM4090" s="54">
        <f t="shared" si="891"/>
        <v>0</v>
      </c>
      <c r="BN4090" s="54" t="str">
        <f t="shared" si="892"/>
        <v>ne</v>
      </c>
      <c r="BO4090" s="54" t="str">
        <f t="shared" si="893"/>
        <v>ne</v>
      </c>
      <c r="BP4090" s="54" t="str">
        <f t="shared" si="893"/>
        <v>ne</v>
      </c>
      <c r="BQ4090" s="54" t="str">
        <f t="shared" si="894"/>
        <v>ne</v>
      </c>
      <c r="BR4090" s="54" t="str">
        <f t="shared" si="895"/>
        <v>ne</v>
      </c>
      <c r="BS4090" s="54" t="str">
        <f t="shared" si="886"/>
        <v>ne</v>
      </c>
    </row>
    <row r="4091" spans="2:71" x14ac:dyDescent="0.2">
      <c r="B4091" s="54" t="e">
        <f>VLOOKUP(E4091,'VPS1'!$J$10:$J$29,1,FALSE)</f>
        <v>#N/A</v>
      </c>
      <c r="C4091" s="131" t="str">
        <f t="shared" si="887"/>
        <v/>
      </c>
      <c r="D4091" s="132"/>
      <c r="E4091" s="132"/>
      <c r="F4091" s="55"/>
      <c r="G4091" s="132"/>
      <c r="H4091" s="132"/>
      <c r="I4091" s="132"/>
      <c r="J4091" s="132"/>
      <c r="K4091" s="132"/>
      <c r="L4091" s="133"/>
      <c r="M4091" s="134"/>
      <c r="N4091" s="132"/>
      <c r="O4091" s="132"/>
      <c r="P4091" s="134" t="str">
        <f t="shared" si="888"/>
        <v>nepildyti</v>
      </c>
      <c r="Q4091" s="135" t="str">
        <f t="shared" si="88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896"/>
        <v>0</v>
      </c>
      <c r="BH4091" s="54">
        <f t="shared" si="889"/>
        <v>0</v>
      </c>
      <c r="BI4091" s="54">
        <f t="shared" si="884"/>
        <v>0</v>
      </c>
      <c r="BJ4091" s="54">
        <f t="shared" si="897"/>
        <v>0</v>
      </c>
      <c r="BK4091" s="54">
        <f t="shared" si="885"/>
        <v>0</v>
      </c>
      <c r="BL4091" s="54">
        <f t="shared" si="890"/>
        <v>0</v>
      </c>
      <c r="BM4091" s="54">
        <f t="shared" si="891"/>
        <v>0</v>
      </c>
      <c r="BN4091" s="54" t="str">
        <f t="shared" si="892"/>
        <v>ne</v>
      </c>
      <c r="BO4091" s="54" t="str">
        <f t="shared" si="893"/>
        <v>ne</v>
      </c>
      <c r="BP4091" s="54" t="str">
        <f t="shared" si="893"/>
        <v>ne</v>
      </c>
      <c r="BQ4091" s="54" t="str">
        <f t="shared" si="894"/>
        <v>ne</v>
      </c>
      <c r="BR4091" s="54" t="str">
        <f t="shared" si="895"/>
        <v>ne</v>
      </c>
      <c r="BS4091" s="54" t="str">
        <f t="shared" si="886"/>
        <v>ne</v>
      </c>
    </row>
    <row r="4092" spans="2:71" x14ac:dyDescent="0.2">
      <c r="B4092" s="54" t="e">
        <f>VLOOKUP(E4092,'VPS1'!$J$10:$J$29,1,FALSE)</f>
        <v>#N/A</v>
      </c>
      <c r="C4092" s="131" t="str">
        <f t="shared" si="887"/>
        <v/>
      </c>
      <c r="D4092" s="132"/>
      <c r="E4092" s="132"/>
      <c r="F4092" s="55"/>
      <c r="G4092" s="132"/>
      <c r="H4092" s="132"/>
      <c r="I4092" s="132"/>
      <c r="J4092" s="132"/>
      <c r="K4092" s="132"/>
      <c r="L4092" s="133"/>
      <c r="M4092" s="134"/>
      <c r="N4092" s="132"/>
      <c r="O4092" s="132"/>
      <c r="P4092" s="134" t="str">
        <f t="shared" si="888"/>
        <v>nepildyti</v>
      </c>
      <c r="Q4092" s="135" t="str">
        <f t="shared" si="88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896"/>
        <v>0</v>
      </c>
      <c r="BH4092" s="54">
        <f t="shared" si="889"/>
        <v>0</v>
      </c>
      <c r="BI4092" s="54">
        <f t="shared" si="884"/>
        <v>0</v>
      </c>
      <c r="BJ4092" s="54">
        <f t="shared" si="897"/>
        <v>0</v>
      </c>
      <c r="BK4092" s="54">
        <f t="shared" si="885"/>
        <v>0</v>
      </c>
      <c r="BL4092" s="54">
        <f t="shared" si="890"/>
        <v>0</v>
      </c>
      <c r="BM4092" s="54">
        <f t="shared" si="891"/>
        <v>0</v>
      </c>
      <c r="BN4092" s="54" t="str">
        <f t="shared" si="892"/>
        <v>ne</v>
      </c>
      <c r="BO4092" s="54" t="str">
        <f t="shared" si="893"/>
        <v>ne</v>
      </c>
      <c r="BP4092" s="54" t="str">
        <f t="shared" si="893"/>
        <v>ne</v>
      </c>
      <c r="BQ4092" s="54" t="str">
        <f t="shared" si="894"/>
        <v>ne</v>
      </c>
      <c r="BR4092" s="54" t="str">
        <f t="shared" si="895"/>
        <v>ne</v>
      </c>
      <c r="BS4092" s="54" t="str">
        <f t="shared" si="886"/>
        <v>ne</v>
      </c>
    </row>
    <row r="4093" spans="2:71" x14ac:dyDescent="0.2">
      <c r="B4093" s="54" t="e">
        <f>VLOOKUP(E4093,'VPS1'!$J$10:$J$29,1,FALSE)</f>
        <v>#N/A</v>
      </c>
      <c r="C4093" s="131" t="str">
        <f t="shared" si="887"/>
        <v/>
      </c>
      <c r="D4093" s="132"/>
      <c r="E4093" s="132"/>
      <c r="F4093" s="55"/>
      <c r="G4093" s="132"/>
      <c r="H4093" s="132"/>
      <c r="I4093" s="132"/>
      <c r="J4093" s="132"/>
      <c r="K4093" s="132"/>
      <c r="L4093" s="133"/>
      <c r="M4093" s="134"/>
      <c r="N4093" s="132"/>
      <c r="O4093" s="132"/>
      <c r="P4093" s="134" t="str">
        <f t="shared" si="888"/>
        <v>nepildyti</v>
      </c>
      <c r="Q4093" s="135" t="str">
        <f t="shared" si="88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896"/>
        <v>0</v>
      </c>
      <c r="BH4093" s="54">
        <f t="shared" si="889"/>
        <v>0</v>
      </c>
      <c r="BI4093" s="54">
        <f t="shared" si="884"/>
        <v>0</v>
      </c>
      <c r="BJ4093" s="54">
        <f t="shared" si="897"/>
        <v>0</v>
      </c>
      <c r="BK4093" s="54">
        <f t="shared" si="885"/>
        <v>0</v>
      </c>
      <c r="BL4093" s="54">
        <f t="shared" si="890"/>
        <v>0</v>
      </c>
      <c r="BM4093" s="54">
        <f t="shared" si="891"/>
        <v>0</v>
      </c>
      <c r="BN4093" s="54" t="str">
        <f t="shared" si="892"/>
        <v>ne</v>
      </c>
      <c r="BO4093" s="54" t="str">
        <f t="shared" si="893"/>
        <v>ne</v>
      </c>
      <c r="BP4093" s="54" t="str">
        <f t="shared" si="893"/>
        <v>ne</v>
      </c>
      <c r="BQ4093" s="54" t="str">
        <f t="shared" si="894"/>
        <v>ne</v>
      </c>
      <c r="BR4093" s="54" t="str">
        <f t="shared" si="895"/>
        <v>ne</v>
      </c>
      <c r="BS4093" s="54" t="str">
        <f t="shared" si="886"/>
        <v>ne</v>
      </c>
    </row>
    <row r="4094" spans="2:71" x14ac:dyDescent="0.2">
      <c r="B4094" s="54" t="e">
        <f>VLOOKUP(E4094,'VPS1'!$J$10:$J$29,1,FALSE)</f>
        <v>#N/A</v>
      </c>
      <c r="C4094" s="131" t="str">
        <f t="shared" si="887"/>
        <v/>
      </c>
      <c r="D4094" s="132"/>
      <c r="E4094" s="132"/>
      <c r="F4094" s="55"/>
      <c r="G4094" s="132"/>
      <c r="H4094" s="132"/>
      <c r="I4094" s="132"/>
      <c r="J4094" s="132"/>
      <c r="K4094" s="132"/>
      <c r="L4094" s="133"/>
      <c r="M4094" s="134"/>
      <c r="N4094" s="132"/>
      <c r="O4094" s="132"/>
      <c r="P4094" s="134" t="str">
        <f t="shared" si="888"/>
        <v>nepildyti</v>
      </c>
      <c r="Q4094" s="135" t="str">
        <f t="shared" si="88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896"/>
        <v>0</v>
      </c>
      <c r="BH4094" s="54">
        <f t="shared" si="889"/>
        <v>0</v>
      </c>
      <c r="BI4094" s="54">
        <f t="shared" si="884"/>
        <v>0</v>
      </c>
      <c r="BJ4094" s="54">
        <f t="shared" si="897"/>
        <v>0</v>
      </c>
      <c r="BK4094" s="54">
        <f t="shared" si="885"/>
        <v>0</v>
      </c>
      <c r="BL4094" s="54">
        <f t="shared" si="890"/>
        <v>0</v>
      </c>
      <c r="BM4094" s="54">
        <f t="shared" si="891"/>
        <v>0</v>
      </c>
      <c r="BN4094" s="54" t="str">
        <f t="shared" si="892"/>
        <v>ne</v>
      </c>
      <c r="BO4094" s="54" t="str">
        <f t="shared" si="893"/>
        <v>ne</v>
      </c>
      <c r="BP4094" s="54" t="str">
        <f t="shared" si="893"/>
        <v>ne</v>
      </c>
      <c r="BQ4094" s="54" t="str">
        <f t="shared" si="894"/>
        <v>ne</v>
      </c>
      <c r="BR4094" s="54" t="str">
        <f t="shared" si="895"/>
        <v>ne</v>
      </c>
      <c r="BS4094" s="54" t="str">
        <f t="shared" si="886"/>
        <v>ne</v>
      </c>
    </row>
    <row r="4095" spans="2:71" x14ac:dyDescent="0.2">
      <c r="B4095" s="54" t="e">
        <f>VLOOKUP(E4095,'VPS1'!$J$10:$J$29,1,FALSE)</f>
        <v>#N/A</v>
      </c>
      <c r="C4095" s="131" t="str">
        <f t="shared" si="887"/>
        <v/>
      </c>
      <c r="D4095" s="132"/>
      <c r="E4095" s="132"/>
      <c r="F4095" s="55"/>
      <c r="G4095" s="132"/>
      <c r="H4095" s="132"/>
      <c r="I4095" s="132"/>
      <c r="J4095" s="132"/>
      <c r="K4095" s="132"/>
      <c r="L4095" s="133"/>
      <c r="M4095" s="134"/>
      <c r="N4095" s="132"/>
      <c r="O4095" s="132"/>
      <c r="P4095" s="134" t="str">
        <f t="shared" si="888"/>
        <v>nepildyti</v>
      </c>
      <c r="Q4095" s="135" t="str">
        <f t="shared" si="88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896"/>
        <v>0</v>
      </c>
      <c r="BH4095" s="54">
        <f t="shared" si="889"/>
        <v>0</v>
      </c>
      <c r="BI4095" s="54">
        <f t="shared" si="884"/>
        <v>0</v>
      </c>
      <c r="BJ4095" s="54">
        <f t="shared" si="897"/>
        <v>0</v>
      </c>
      <c r="BK4095" s="54">
        <f t="shared" si="885"/>
        <v>0</v>
      </c>
      <c r="BL4095" s="54">
        <f t="shared" si="890"/>
        <v>0</v>
      </c>
      <c r="BM4095" s="54">
        <f t="shared" si="891"/>
        <v>0</v>
      </c>
      <c r="BN4095" s="54" t="str">
        <f t="shared" si="892"/>
        <v>ne</v>
      </c>
      <c r="BO4095" s="54" t="str">
        <f t="shared" si="893"/>
        <v>ne</v>
      </c>
      <c r="BP4095" s="54" t="str">
        <f t="shared" si="893"/>
        <v>ne</v>
      </c>
      <c r="BQ4095" s="54" t="str">
        <f t="shared" si="894"/>
        <v>ne</v>
      </c>
      <c r="BR4095" s="54" t="str">
        <f t="shared" si="895"/>
        <v>ne</v>
      </c>
      <c r="BS4095" s="54" t="str">
        <f t="shared" si="886"/>
        <v>ne</v>
      </c>
    </row>
    <row r="4096" spans="2:71" x14ac:dyDescent="0.2">
      <c r="B4096" s="54" t="e">
        <f>VLOOKUP(E4096,'VPS1'!$J$10:$J$29,1,FALSE)</f>
        <v>#N/A</v>
      </c>
      <c r="C4096" s="131" t="str">
        <f t="shared" si="887"/>
        <v/>
      </c>
      <c r="D4096" s="132"/>
      <c r="E4096" s="132"/>
      <c r="F4096" s="55"/>
      <c r="G4096" s="132"/>
      <c r="H4096" s="132"/>
      <c r="I4096" s="132"/>
      <c r="J4096" s="132"/>
      <c r="K4096" s="132"/>
      <c r="L4096" s="133"/>
      <c r="M4096" s="134"/>
      <c r="N4096" s="132"/>
      <c r="O4096" s="132"/>
      <c r="P4096" s="134" t="str">
        <f t="shared" si="888"/>
        <v>nepildyti</v>
      </c>
      <c r="Q4096" s="135" t="str">
        <f t="shared" si="88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896"/>
        <v>0</v>
      </c>
      <c r="BH4096" s="54">
        <f t="shared" si="889"/>
        <v>0</v>
      </c>
      <c r="BI4096" s="54">
        <f t="shared" si="884"/>
        <v>0</v>
      </c>
      <c r="BJ4096" s="54">
        <f t="shared" si="897"/>
        <v>0</v>
      </c>
      <c r="BK4096" s="54">
        <f t="shared" si="885"/>
        <v>0</v>
      </c>
      <c r="BL4096" s="54">
        <f t="shared" si="890"/>
        <v>0</v>
      </c>
      <c r="BM4096" s="54">
        <f t="shared" si="891"/>
        <v>0</v>
      </c>
      <c r="BN4096" s="54" t="str">
        <f t="shared" si="892"/>
        <v>ne</v>
      </c>
      <c r="BO4096" s="54" t="str">
        <f t="shared" si="893"/>
        <v>ne</v>
      </c>
      <c r="BP4096" s="54" t="str">
        <f t="shared" si="893"/>
        <v>ne</v>
      </c>
      <c r="BQ4096" s="54" t="str">
        <f t="shared" si="894"/>
        <v>ne</v>
      </c>
      <c r="BR4096" s="54" t="str">
        <f t="shared" si="895"/>
        <v>ne</v>
      </c>
      <c r="BS4096" s="54" t="str">
        <f t="shared" si="886"/>
        <v>ne</v>
      </c>
    </row>
    <row r="4097" spans="2:71" x14ac:dyDescent="0.2">
      <c r="B4097" s="54" t="e">
        <f>VLOOKUP(E4097,'VPS1'!$J$10:$J$29,1,FALSE)</f>
        <v>#N/A</v>
      </c>
      <c r="C4097" s="131" t="str">
        <f t="shared" si="887"/>
        <v/>
      </c>
      <c r="D4097" s="132"/>
      <c r="E4097" s="132"/>
      <c r="F4097" s="55"/>
      <c r="G4097" s="132"/>
      <c r="H4097" s="132"/>
      <c r="I4097" s="132"/>
      <c r="J4097" s="132"/>
      <c r="K4097" s="132"/>
      <c r="L4097" s="133"/>
      <c r="M4097" s="134"/>
      <c r="N4097" s="132"/>
      <c r="O4097" s="132"/>
      <c r="P4097" s="134" t="str">
        <f t="shared" si="888"/>
        <v>nepildyti</v>
      </c>
      <c r="Q4097" s="135" t="str">
        <f t="shared" si="88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896"/>
        <v>0</v>
      </c>
      <c r="BH4097" s="54">
        <f t="shared" si="889"/>
        <v>0</v>
      </c>
      <c r="BI4097" s="54">
        <f t="shared" si="884"/>
        <v>0</v>
      </c>
      <c r="BJ4097" s="54">
        <f t="shared" si="897"/>
        <v>0</v>
      </c>
      <c r="BK4097" s="54">
        <f t="shared" si="885"/>
        <v>0</v>
      </c>
      <c r="BL4097" s="54">
        <f t="shared" si="890"/>
        <v>0</v>
      </c>
      <c r="BM4097" s="54">
        <f t="shared" si="891"/>
        <v>0</v>
      </c>
      <c r="BN4097" s="54" t="str">
        <f t="shared" si="892"/>
        <v>ne</v>
      </c>
      <c r="BO4097" s="54" t="str">
        <f t="shared" si="893"/>
        <v>ne</v>
      </c>
      <c r="BP4097" s="54" t="str">
        <f t="shared" si="893"/>
        <v>ne</v>
      </c>
      <c r="BQ4097" s="54" t="str">
        <f t="shared" si="894"/>
        <v>ne</v>
      </c>
      <c r="BR4097" s="54" t="str">
        <f t="shared" si="895"/>
        <v>ne</v>
      </c>
      <c r="BS4097" s="54" t="str">
        <f t="shared" si="886"/>
        <v>ne</v>
      </c>
    </row>
    <row r="4098" spans="2:71" x14ac:dyDescent="0.2">
      <c r="B4098" s="54" t="e">
        <f>VLOOKUP(E4098,'VPS1'!$J$10:$J$29,1,FALSE)</f>
        <v>#N/A</v>
      </c>
      <c r="C4098" s="131" t="str">
        <f t="shared" si="887"/>
        <v/>
      </c>
      <c r="D4098" s="132"/>
      <c r="E4098" s="132"/>
      <c r="F4098" s="55"/>
      <c r="G4098" s="132"/>
      <c r="H4098" s="132"/>
      <c r="I4098" s="132"/>
      <c r="J4098" s="132"/>
      <c r="K4098" s="132"/>
      <c r="L4098" s="133"/>
      <c r="M4098" s="134"/>
      <c r="N4098" s="132"/>
      <c r="O4098" s="132"/>
      <c r="P4098" s="134" t="str">
        <f t="shared" si="888"/>
        <v>nepildyti</v>
      </c>
      <c r="Q4098" s="135" t="str">
        <f t="shared" si="88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896"/>
        <v>0</v>
      </c>
      <c r="BH4098" s="54">
        <f t="shared" si="889"/>
        <v>0</v>
      </c>
      <c r="BI4098" s="54">
        <f t="shared" si="884"/>
        <v>0</v>
      </c>
      <c r="BJ4098" s="54">
        <f t="shared" si="897"/>
        <v>0</v>
      </c>
      <c r="BK4098" s="54">
        <f t="shared" si="885"/>
        <v>0</v>
      </c>
      <c r="BL4098" s="54">
        <f t="shared" si="890"/>
        <v>0</v>
      </c>
      <c r="BM4098" s="54">
        <f t="shared" si="891"/>
        <v>0</v>
      </c>
      <c r="BN4098" s="54" t="str">
        <f t="shared" si="892"/>
        <v>ne</v>
      </c>
      <c r="BO4098" s="54" t="str">
        <f t="shared" si="893"/>
        <v>ne</v>
      </c>
      <c r="BP4098" s="54" t="str">
        <f t="shared" si="893"/>
        <v>ne</v>
      </c>
      <c r="BQ4098" s="54" t="str">
        <f t="shared" si="894"/>
        <v>ne</v>
      </c>
      <c r="BR4098" s="54" t="str">
        <f t="shared" si="895"/>
        <v>ne</v>
      </c>
      <c r="BS4098" s="54" t="str">
        <f t="shared" si="886"/>
        <v>ne</v>
      </c>
    </row>
    <row r="4099" spans="2:71" x14ac:dyDescent="0.2">
      <c r="B4099" s="54" t="e">
        <f>VLOOKUP(E4099,'VPS1'!$J$10:$J$29,1,FALSE)</f>
        <v>#N/A</v>
      </c>
      <c r="C4099" s="131" t="str">
        <f t="shared" si="887"/>
        <v/>
      </c>
      <c r="D4099" s="132"/>
      <c r="E4099" s="132"/>
      <c r="F4099" s="55"/>
      <c r="G4099" s="132"/>
      <c r="H4099" s="132"/>
      <c r="I4099" s="132"/>
      <c r="J4099" s="132"/>
      <c r="K4099" s="132"/>
      <c r="L4099" s="133"/>
      <c r="M4099" s="134"/>
      <c r="N4099" s="132"/>
      <c r="O4099" s="132"/>
      <c r="P4099" s="134" t="str">
        <f t="shared" si="888"/>
        <v>nepildyti</v>
      </c>
      <c r="Q4099" s="135" t="str">
        <f t="shared" si="88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896"/>
        <v>0</v>
      </c>
      <c r="BH4099" s="54">
        <f t="shared" si="889"/>
        <v>0</v>
      </c>
      <c r="BI4099" s="54">
        <f t="shared" si="884"/>
        <v>0</v>
      </c>
      <c r="BJ4099" s="54">
        <f t="shared" si="897"/>
        <v>0</v>
      </c>
      <c r="BK4099" s="54">
        <f t="shared" si="885"/>
        <v>0</v>
      </c>
      <c r="BL4099" s="54">
        <f t="shared" si="890"/>
        <v>0</v>
      </c>
      <c r="BM4099" s="54">
        <f t="shared" si="891"/>
        <v>0</v>
      </c>
      <c r="BN4099" s="54" t="str">
        <f t="shared" si="892"/>
        <v>ne</v>
      </c>
      <c r="BO4099" s="54" t="str">
        <f t="shared" si="893"/>
        <v>ne</v>
      </c>
      <c r="BP4099" s="54" t="str">
        <f t="shared" si="893"/>
        <v>ne</v>
      </c>
      <c r="BQ4099" s="54" t="str">
        <f t="shared" si="894"/>
        <v>ne</v>
      </c>
      <c r="BR4099" s="54" t="str">
        <f t="shared" si="895"/>
        <v>ne</v>
      </c>
      <c r="BS4099" s="54" t="str">
        <f t="shared" si="886"/>
        <v>ne</v>
      </c>
    </row>
    <row r="4100" spans="2:71" x14ac:dyDescent="0.2">
      <c r="B4100" s="54" t="e">
        <f>VLOOKUP(E4100,'VPS1'!$J$10:$J$29,1,FALSE)</f>
        <v>#N/A</v>
      </c>
      <c r="C4100" s="131" t="str">
        <f t="shared" si="887"/>
        <v/>
      </c>
      <c r="D4100" s="132"/>
      <c r="E4100" s="132"/>
      <c r="F4100" s="55"/>
      <c r="G4100" s="132"/>
      <c r="H4100" s="132"/>
      <c r="I4100" s="132"/>
      <c r="J4100" s="132"/>
      <c r="K4100" s="132"/>
      <c r="L4100" s="133"/>
      <c r="M4100" s="134"/>
      <c r="N4100" s="132"/>
      <c r="O4100" s="132"/>
      <c r="P4100" s="134" t="str">
        <f t="shared" si="888"/>
        <v>nepildyti</v>
      </c>
      <c r="Q4100" s="135" t="str">
        <f t="shared" si="88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896"/>
        <v>0</v>
      </c>
      <c r="BH4100" s="54">
        <f t="shared" si="889"/>
        <v>0</v>
      </c>
      <c r="BI4100" s="54">
        <f t="shared" si="884"/>
        <v>0</v>
      </c>
      <c r="BJ4100" s="54">
        <f t="shared" si="897"/>
        <v>0</v>
      </c>
      <c r="BK4100" s="54">
        <f t="shared" si="885"/>
        <v>0</v>
      </c>
      <c r="BL4100" s="54">
        <f t="shared" si="890"/>
        <v>0</v>
      </c>
      <c r="BM4100" s="54">
        <f t="shared" si="891"/>
        <v>0</v>
      </c>
      <c r="BN4100" s="54" t="str">
        <f t="shared" si="892"/>
        <v>ne</v>
      </c>
      <c r="BO4100" s="54" t="str">
        <f t="shared" si="893"/>
        <v>ne</v>
      </c>
      <c r="BP4100" s="54" t="str">
        <f t="shared" si="893"/>
        <v>ne</v>
      </c>
      <c r="BQ4100" s="54" t="str">
        <f t="shared" si="894"/>
        <v>ne</v>
      </c>
      <c r="BR4100" s="54" t="str">
        <f t="shared" si="895"/>
        <v>ne</v>
      </c>
      <c r="BS4100" s="54" t="str">
        <f t="shared" si="886"/>
        <v>ne</v>
      </c>
    </row>
    <row r="4101" spans="2:71" x14ac:dyDescent="0.2">
      <c r="B4101" s="54" t="e">
        <f>VLOOKUP(E4101,'VPS1'!$J$10:$J$29,1,FALSE)</f>
        <v>#N/A</v>
      </c>
      <c r="C4101" s="131" t="str">
        <f t="shared" si="887"/>
        <v/>
      </c>
      <c r="D4101" s="132"/>
      <c r="E4101" s="132"/>
      <c r="F4101" s="55"/>
      <c r="G4101" s="132"/>
      <c r="H4101" s="132"/>
      <c r="I4101" s="132"/>
      <c r="J4101" s="132"/>
      <c r="K4101" s="132"/>
      <c r="L4101" s="133"/>
      <c r="M4101" s="134"/>
      <c r="N4101" s="132"/>
      <c r="O4101" s="132"/>
      <c r="P4101" s="134" t="str">
        <f t="shared" si="888"/>
        <v>nepildyti</v>
      </c>
      <c r="Q4101" s="135" t="str">
        <f t="shared" si="88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896"/>
        <v>0</v>
      </c>
      <c r="BH4101" s="54">
        <f t="shared" si="889"/>
        <v>0</v>
      </c>
      <c r="BI4101" s="54">
        <f t="shared" si="884"/>
        <v>0</v>
      </c>
      <c r="BJ4101" s="54">
        <f t="shared" si="897"/>
        <v>0</v>
      </c>
      <c r="BK4101" s="54">
        <f t="shared" si="885"/>
        <v>0</v>
      </c>
      <c r="BL4101" s="54">
        <f t="shared" si="890"/>
        <v>0</v>
      </c>
      <c r="BM4101" s="54">
        <f t="shared" si="891"/>
        <v>0</v>
      </c>
      <c r="BN4101" s="54" t="str">
        <f t="shared" si="892"/>
        <v>ne</v>
      </c>
      <c r="BO4101" s="54" t="str">
        <f t="shared" si="893"/>
        <v>ne</v>
      </c>
      <c r="BP4101" s="54" t="str">
        <f t="shared" si="893"/>
        <v>ne</v>
      </c>
      <c r="BQ4101" s="54" t="str">
        <f t="shared" si="894"/>
        <v>ne</v>
      </c>
      <c r="BR4101" s="54" t="str">
        <f t="shared" si="895"/>
        <v>ne</v>
      </c>
      <c r="BS4101" s="54" t="str">
        <f t="shared" si="886"/>
        <v>ne</v>
      </c>
    </row>
    <row r="4102" spans="2:71" x14ac:dyDescent="0.2">
      <c r="B4102" s="54" t="e">
        <f>VLOOKUP(E4102,'VPS1'!$J$10:$J$29,1,FALSE)</f>
        <v>#N/A</v>
      </c>
      <c r="C4102" s="131" t="str">
        <f t="shared" si="887"/>
        <v/>
      </c>
      <c r="D4102" s="132"/>
      <c r="E4102" s="132"/>
      <c r="F4102" s="55"/>
      <c r="G4102" s="132"/>
      <c r="H4102" s="132"/>
      <c r="I4102" s="132"/>
      <c r="J4102" s="132"/>
      <c r="K4102" s="132"/>
      <c r="L4102" s="133"/>
      <c r="M4102" s="134"/>
      <c r="N4102" s="132"/>
      <c r="O4102" s="132"/>
      <c r="P4102" s="134" t="str">
        <f t="shared" si="888"/>
        <v>nepildyti</v>
      </c>
      <c r="Q4102" s="135" t="str">
        <f t="shared" si="88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896"/>
        <v>0</v>
      </c>
      <c r="BH4102" s="54">
        <f t="shared" si="889"/>
        <v>0</v>
      </c>
      <c r="BI4102" s="54">
        <f t="shared" si="884"/>
        <v>0</v>
      </c>
      <c r="BJ4102" s="54">
        <f t="shared" si="897"/>
        <v>0</v>
      </c>
      <c r="BK4102" s="54">
        <f t="shared" si="885"/>
        <v>0</v>
      </c>
      <c r="BL4102" s="54">
        <f t="shared" si="890"/>
        <v>0</v>
      </c>
      <c r="BM4102" s="54">
        <f t="shared" si="891"/>
        <v>0</v>
      </c>
      <c r="BN4102" s="54" t="str">
        <f t="shared" si="892"/>
        <v>ne</v>
      </c>
      <c r="BO4102" s="54" t="str">
        <f t="shared" si="893"/>
        <v>ne</v>
      </c>
      <c r="BP4102" s="54" t="str">
        <f t="shared" si="893"/>
        <v>ne</v>
      </c>
      <c r="BQ4102" s="54" t="str">
        <f t="shared" si="894"/>
        <v>ne</v>
      </c>
      <c r="BR4102" s="54" t="str">
        <f t="shared" si="895"/>
        <v>ne</v>
      </c>
      <c r="BS4102" s="54" t="str">
        <f t="shared" si="886"/>
        <v>ne</v>
      </c>
    </row>
    <row r="4103" spans="2:71" x14ac:dyDescent="0.2">
      <c r="B4103" s="54" t="e">
        <f>VLOOKUP(E4103,'VPS1'!$J$10:$J$29,1,FALSE)</f>
        <v>#N/A</v>
      </c>
      <c r="C4103" s="131" t="str">
        <f t="shared" si="887"/>
        <v/>
      </c>
      <c r="D4103" s="132"/>
      <c r="E4103" s="132"/>
      <c r="F4103" s="55"/>
      <c r="G4103" s="132"/>
      <c r="H4103" s="132"/>
      <c r="I4103" s="132"/>
      <c r="J4103" s="132"/>
      <c r="K4103" s="132"/>
      <c r="L4103" s="133"/>
      <c r="M4103" s="134"/>
      <c r="N4103" s="132"/>
      <c r="O4103" s="132"/>
      <c r="P4103" s="134" t="str">
        <f t="shared" si="888"/>
        <v>nepildyti</v>
      </c>
      <c r="Q4103" s="135" t="str">
        <f t="shared" si="888"/>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896"/>
        <v>0</v>
      </c>
      <c r="BH4103" s="54">
        <f t="shared" si="889"/>
        <v>0</v>
      </c>
      <c r="BI4103" s="54">
        <f t="shared" si="884"/>
        <v>0</v>
      </c>
      <c r="BJ4103" s="54">
        <f t="shared" si="897"/>
        <v>0</v>
      </c>
      <c r="BK4103" s="54">
        <f t="shared" si="885"/>
        <v>0</v>
      </c>
      <c r="BL4103" s="54">
        <f t="shared" si="890"/>
        <v>0</v>
      </c>
      <c r="BM4103" s="54">
        <f t="shared" si="891"/>
        <v>0</v>
      </c>
      <c r="BN4103" s="54" t="str">
        <f t="shared" si="892"/>
        <v>ne</v>
      </c>
      <c r="BO4103" s="54" t="str">
        <f t="shared" si="893"/>
        <v>ne</v>
      </c>
      <c r="BP4103" s="54" t="str">
        <f t="shared" si="893"/>
        <v>ne</v>
      </c>
      <c r="BQ4103" s="54" t="str">
        <f t="shared" si="894"/>
        <v>ne</v>
      </c>
      <c r="BR4103" s="54" t="str">
        <f t="shared" si="895"/>
        <v>ne</v>
      </c>
      <c r="BS4103" s="54" t="str">
        <f t="shared" si="886"/>
        <v>ne</v>
      </c>
    </row>
    <row r="4104" spans="2:71" x14ac:dyDescent="0.2">
      <c r="B4104" s="54" t="e">
        <f>VLOOKUP(E4104,'VPS1'!$J$10:$J$29,1,FALSE)</f>
        <v>#N/A</v>
      </c>
      <c r="C4104" s="131" t="str">
        <f t="shared" si="887"/>
        <v/>
      </c>
      <c r="D4104" s="132"/>
      <c r="E4104" s="132"/>
      <c r="F4104" s="55"/>
      <c r="G4104" s="132"/>
      <c r="H4104" s="132"/>
      <c r="I4104" s="132"/>
      <c r="J4104" s="132"/>
      <c r="K4104" s="132"/>
      <c r="L4104" s="133"/>
      <c r="M4104" s="134"/>
      <c r="N4104" s="132"/>
      <c r="O4104" s="132"/>
      <c r="P4104" s="134" t="str">
        <f t="shared" si="888"/>
        <v>nepildyti</v>
      </c>
      <c r="Q4104" s="135" t="str">
        <f t="shared" si="888"/>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896"/>
        <v>0</v>
      </c>
      <c r="BH4104" s="54">
        <f t="shared" si="889"/>
        <v>0</v>
      </c>
      <c r="BI4104" s="54">
        <f t="shared" si="884"/>
        <v>0</v>
      </c>
      <c r="BJ4104" s="54">
        <f t="shared" si="897"/>
        <v>0</v>
      </c>
      <c r="BK4104" s="54">
        <f t="shared" si="885"/>
        <v>0</v>
      </c>
      <c r="BL4104" s="54">
        <f t="shared" si="890"/>
        <v>0</v>
      </c>
      <c r="BM4104" s="54">
        <f t="shared" si="891"/>
        <v>0</v>
      </c>
      <c r="BN4104" s="54" t="str">
        <f t="shared" si="892"/>
        <v>ne</v>
      </c>
      <c r="BO4104" s="54" t="str">
        <f t="shared" si="893"/>
        <v>ne</v>
      </c>
      <c r="BP4104" s="54" t="str">
        <f t="shared" si="893"/>
        <v>ne</v>
      </c>
      <c r="BQ4104" s="54" t="str">
        <f t="shared" si="894"/>
        <v>ne</v>
      </c>
      <c r="BR4104" s="54" t="str">
        <f t="shared" si="895"/>
        <v>ne</v>
      </c>
      <c r="BS4104" s="54" t="str">
        <f t="shared" si="886"/>
        <v>ne</v>
      </c>
    </row>
    <row r="4105" spans="2:71" x14ac:dyDescent="0.2">
      <c r="B4105" s="54" t="e">
        <f>VLOOKUP(E4105,'VPS1'!$J$10:$J$29,1,FALSE)</f>
        <v>#N/A</v>
      </c>
      <c r="C4105" s="131" t="str">
        <f t="shared" si="887"/>
        <v/>
      </c>
      <c r="D4105" s="132"/>
      <c r="E4105" s="132"/>
      <c r="F4105" s="55"/>
      <c r="G4105" s="132"/>
      <c r="H4105" s="132"/>
      <c r="I4105" s="132"/>
      <c r="J4105" s="132"/>
      <c r="K4105" s="132"/>
      <c r="L4105" s="133"/>
      <c r="M4105" s="134"/>
      <c r="N4105" s="132"/>
      <c r="O4105" s="132"/>
      <c r="P4105" s="134" t="str">
        <f t="shared" si="888"/>
        <v>nepildyti</v>
      </c>
      <c r="Q4105" s="135" t="str">
        <f t="shared" si="888"/>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896"/>
        <v>0</v>
      </c>
      <c r="BH4105" s="54">
        <f t="shared" si="889"/>
        <v>0</v>
      </c>
      <c r="BI4105" s="54">
        <f t="shared" si="884"/>
        <v>0</v>
      </c>
      <c r="BJ4105" s="54">
        <f t="shared" si="897"/>
        <v>0</v>
      </c>
      <c r="BK4105" s="54">
        <f t="shared" si="885"/>
        <v>0</v>
      </c>
      <c r="BL4105" s="54">
        <f t="shared" si="890"/>
        <v>0</v>
      </c>
      <c r="BM4105" s="54">
        <f t="shared" si="891"/>
        <v>0</v>
      </c>
      <c r="BN4105" s="54" t="str">
        <f t="shared" si="892"/>
        <v>ne</v>
      </c>
      <c r="BO4105" s="54" t="str">
        <f t="shared" si="893"/>
        <v>ne</v>
      </c>
      <c r="BP4105" s="54" t="str">
        <f t="shared" si="893"/>
        <v>ne</v>
      </c>
      <c r="BQ4105" s="54" t="str">
        <f t="shared" si="894"/>
        <v>ne</v>
      </c>
      <c r="BR4105" s="54" t="str">
        <f t="shared" si="895"/>
        <v>ne</v>
      </c>
      <c r="BS4105" s="54" t="str">
        <f t="shared" si="886"/>
        <v>ne</v>
      </c>
    </row>
    <row r="4106" spans="2:71" x14ac:dyDescent="0.2">
      <c r="B4106" s="54" t="e">
        <f>VLOOKUP(E4106,'VPS1'!$J$10:$J$29,1,FALSE)</f>
        <v>#N/A</v>
      </c>
      <c r="C4106" s="131" t="str">
        <f t="shared" si="887"/>
        <v/>
      </c>
      <c r="D4106" s="132"/>
      <c r="E4106" s="132"/>
      <c r="F4106" s="55"/>
      <c r="G4106" s="132"/>
      <c r="H4106" s="132"/>
      <c r="I4106" s="132"/>
      <c r="J4106" s="132"/>
      <c r="K4106" s="132"/>
      <c r="L4106" s="133"/>
      <c r="M4106" s="134"/>
      <c r="N4106" s="132"/>
      <c r="O4106" s="132"/>
      <c r="P4106" s="134" t="str">
        <f t="shared" si="888"/>
        <v>nepildyti</v>
      </c>
      <c r="Q4106" s="135" t="str">
        <f t="shared" si="888"/>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896"/>
        <v>0</v>
      </c>
      <c r="BH4106" s="54">
        <f t="shared" si="889"/>
        <v>0</v>
      </c>
      <c r="BI4106" s="54">
        <f t="shared" ref="BI4106:BI4169" si="898">IF($AH4106&gt;0,YEAR($AH4106),)</f>
        <v>0</v>
      </c>
      <c r="BJ4106" s="54">
        <f t="shared" si="897"/>
        <v>0</v>
      </c>
      <c r="BK4106" s="54">
        <f t="shared" ref="BK4106:BK4169" si="899">IF($AJ4106&gt;0,YEAR($AJ4106),)</f>
        <v>0</v>
      </c>
      <c r="BL4106" s="54">
        <f t="shared" si="890"/>
        <v>0</v>
      </c>
      <c r="BM4106" s="54">
        <f t="shared" si="891"/>
        <v>0</v>
      </c>
      <c r="BN4106" s="54" t="str">
        <f t="shared" si="892"/>
        <v>ne</v>
      </c>
      <c r="BO4106" s="54" t="str">
        <f t="shared" si="893"/>
        <v>ne</v>
      </c>
      <c r="BP4106" s="54" t="str">
        <f t="shared" si="893"/>
        <v>ne</v>
      </c>
      <c r="BQ4106" s="54" t="str">
        <f t="shared" si="894"/>
        <v>ne</v>
      </c>
      <c r="BR4106" s="54" t="str">
        <f t="shared" si="895"/>
        <v>ne</v>
      </c>
      <c r="BS4106" s="54" t="str">
        <f t="shared" ref="BS4106:BS4169" si="900">IF(BK4106&gt;0,"taip","ne")</f>
        <v>ne</v>
      </c>
    </row>
    <row r="4107" spans="2:71" x14ac:dyDescent="0.2">
      <c r="B4107" s="54" t="e">
        <f>VLOOKUP(E4107,'VPS1'!$J$10:$J$29,1,FALSE)</f>
        <v>#N/A</v>
      </c>
      <c r="C4107" s="131" t="str">
        <f t="shared" ref="C4107:C4170" si="901">LEFT(E4107,4)</f>
        <v/>
      </c>
      <c r="D4107" s="132"/>
      <c r="E4107" s="132"/>
      <c r="F4107" s="55"/>
      <c r="G4107" s="132"/>
      <c r="H4107" s="132"/>
      <c r="I4107" s="132"/>
      <c r="J4107" s="132"/>
      <c r="K4107" s="132"/>
      <c r="L4107" s="133"/>
      <c r="M4107" s="134"/>
      <c r="N4107" s="132"/>
      <c r="O4107" s="132"/>
      <c r="P4107" s="134" t="str">
        <f t="shared" ref="P4107:Q4170" si="902">IF($N4107="fizinis asmuo","užpildykite","nepildyti")</f>
        <v>nepildyti</v>
      </c>
      <c r="Q4107" s="135" t="str">
        <f t="shared" si="902"/>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896"/>
        <v>0</v>
      </c>
      <c r="BH4107" s="54">
        <f t="shared" ref="BH4107:BH4170" si="903">IF($AF4107&gt;0,YEAR($AF4107),)</f>
        <v>0</v>
      </c>
      <c r="BI4107" s="54">
        <f t="shared" si="898"/>
        <v>0</v>
      </c>
      <c r="BJ4107" s="54">
        <f t="shared" si="897"/>
        <v>0</v>
      </c>
      <c r="BK4107" s="54">
        <f t="shared" si="899"/>
        <v>0</v>
      </c>
      <c r="BL4107" s="54">
        <f t="shared" ref="BL4107:BL4170" si="904">IF($AK4107&gt;0,$AK4107,)</f>
        <v>0</v>
      </c>
      <c r="BM4107" s="54">
        <f t="shared" ref="BM4107:BM4170" si="905">IF($AL4107&gt;0,$AL4107,)</f>
        <v>0</v>
      </c>
      <c r="BN4107" s="54" t="str">
        <f t="shared" ref="BN4107:BN4170" si="906">IF(BH4107&gt;0,"taip","ne")</f>
        <v>ne</v>
      </c>
      <c r="BO4107" s="54" t="str">
        <f t="shared" ref="BO4107:BP4170" si="907">IF(BI4107&gt;0,"taip","ne")</f>
        <v>ne</v>
      </c>
      <c r="BP4107" s="54" t="str">
        <f t="shared" si="907"/>
        <v>ne</v>
      </c>
      <c r="BQ4107" s="54" t="str">
        <f t="shared" ref="BQ4107:BQ4170" si="908">IF(BL4107&gt;0,"taip","ne")</f>
        <v>ne</v>
      </c>
      <c r="BR4107" s="54" t="str">
        <f t="shared" ref="BR4107:BR4170" si="909">IF(BM4107&gt;0,"taip","ne")</f>
        <v>ne</v>
      </c>
      <c r="BS4107" s="54" t="str">
        <f t="shared" si="900"/>
        <v>ne</v>
      </c>
    </row>
    <row r="4108" spans="2:71" x14ac:dyDescent="0.2">
      <c r="B4108" s="54" t="e">
        <f>VLOOKUP(E4108,'VPS1'!$J$10:$J$29,1,FALSE)</f>
        <v>#N/A</v>
      </c>
      <c r="C4108" s="131" t="str">
        <f t="shared" si="901"/>
        <v/>
      </c>
      <c r="D4108" s="132"/>
      <c r="E4108" s="132"/>
      <c r="F4108" s="55"/>
      <c r="G4108" s="132"/>
      <c r="H4108" s="132"/>
      <c r="I4108" s="132"/>
      <c r="J4108" s="132"/>
      <c r="K4108" s="132"/>
      <c r="L4108" s="133"/>
      <c r="M4108" s="134"/>
      <c r="N4108" s="132"/>
      <c r="O4108" s="132"/>
      <c r="P4108" s="134" t="str">
        <f t="shared" si="902"/>
        <v>nepildyti</v>
      </c>
      <c r="Q4108" s="135" t="str">
        <f t="shared" si="90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896"/>
        <v>0</v>
      </c>
      <c r="BH4108" s="54">
        <f t="shared" si="903"/>
        <v>0</v>
      </c>
      <c r="BI4108" s="54">
        <f t="shared" si="898"/>
        <v>0</v>
      </c>
      <c r="BJ4108" s="54">
        <f t="shared" si="897"/>
        <v>0</v>
      </c>
      <c r="BK4108" s="54">
        <f t="shared" si="899"/>
        <v>0</v>
      </c>
      <c r="BL4108" s="54">
        <f t="shared" si="904"/>
        <v>0</v>
      </c>
      <c r="BM4108" s="54">
        <f t="shared" si="905"/>
        <v>0</v>
      </c>
      <c r="BN4108" s="54" t="str">
        <f t="shared" si="906"/>
        <v>ne</v>
      </c>
      <c r="BO4108" s="54" t="str">
        <f t="shared" si="907"/>
        <v>ne</v>
      </c>
      <c r="BP4108" s="54" t="str">
        <f t="shared" si="907"/>
        <v>ne</v>
      </c>
      <c r="BQ4108" s="54" t="str">
        <f t="shared" si="908"/>
        <v>ne</v>
      </c>
      <c r="BR4108" s="54" t="str">
        <f t="shared" si="909"/>
        <v>ne</v>
      </c>
      <c r="BS4108" s="54" t="str">
        <f t="shared" si="900"/>
        <v>ne</v>
      </c>
    </row>
    <row r="4109" spans="2:71" x14ac:dyDescent="0.2">
      <c r="B4109" s="54" t="e">
        <f>VLOOKUP(E4109,'VPS1'!$J$10:$J$29,1,FALSE)</f>
        <v>#N/A</v>
      </c>
      <c r="C4109" s="131" t="str">
        <f t="shared" si="901"/>
        <v/>
      </c>
      <c r="D4109" s="132"/>
      <c r="E4109" s="132"/>
      <c r="F4109" s="55"/>
      <c r="G4109" s="132"/>
      <c r="H4109" s="132"/>
      <c r="I4109" s="132"/>
      <c r="J4109" s="132"/>
      <c r="K4109" s="132"/>
      <c r="L4109" s="133"/>
      <c r="M4109" s="134"/>
      <c r="N4109" s="132"/>
      <c r="O4109" s="132"/>
      <c r="P4109" s="134" t="str">
        <f t="shared" si="902"/>
        <v>nepildyti</v>
      </c>
      <c r="Q4109" s="135" t="str">
        <f t="shared" si="90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896"/>
        <v>0</v>
      </c>
      <c r="BH4109" s="54">
        <f t="shared" si="903"/>
        <v>0</v>
      </c>
      <c r="BI4109" s="54">
        <f t="shared" si="898"/>
        <v>0</v>
      </c>
      <c r="BJ4109" s="54">
        <f t="shared" si="897"/>
        <v>0</v>
      </c>
      <c r="BK4109" s="54">
        <f t="shared" si="899"/>
        <v>0</v>
      </c>
      <c r="BL4109" s="54">
        <f t="shared" si="904"/>
        <v>0</v>
      </c>
      <c r="BM4109" s="54">
        <f t="shared" si="905"/>
        <v>0</v>
      </c>
      <c r="BN4109" s="54" t="str">
        <f t="shared" si="906"/>
        <v>ne</v>
      </c>
      <c r="BO4109" s="54" t="str">
        <f t="shared" si="907"/>
        <v>ne</v>
      </c>
      <c r="BP4109" s="54" t="str">
        <f t="shared" si="907"/>
        <v>ne</v>
      </c>
      <c r="BQ4109" s="54" t="str">
        <f t="shared" si="908"/>
        <v>ne</v>
      </c>
      <c r="BR4109" s="54" t="str">
        <f t="shared" si="909"/>
        <v>ne</v>
      </c>
      <c r="BS4109" s="54" t="str">
        <f t="shared" si="900"/>
        <v>ne</v>
      </c>
    </row>
    <row r="4110" spans="2:71" x14ac:dyDescent="0.2">
      <c r="B4110" s="54" t="e">
        <f>VLOOKUP(E4110,'VPS1'!$J$10:$J$29,1,FALSE)</f>
        <v>#N/A</v>
      </c>
      <c r="C4110" s="131" t="str">
        <f t="shared" si="901"/>
        <v/>
      </c>
      <c r="D4110" s="132"/>
      <c r="E4110" s="132"/>
      <c r="F4110" s="55"/>
      <c r="G4110" s="132"/>
      <c r="H4110" s="132"/>
      <c r="I4110" s="132"/>
      <c r="J4110" s="132"/>
      <c r="K4110" s="132"/>
      <c r="L4110" s="133"/>
      <c r="M4110" s="134"/>
      <c r="N4110" s="132"/>
      <c r="O4110" s="132"/>
      <c r="P4110" s="134" t="str">
        <f t="shared" si="902"/>
        <v>nepildyti</v>
      </c>
      <c r="Q4110" s="135" t="str">
        <f t="shared" si="90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896"/>
        <v>0</v>
      </c>
      <c r="BH4110" s="54">
        <f t="shared" si="903"/>
        <v>0</v>
      </c>
      <c r="BI4110" s="54">
        <f t="shared" si="898"/>
        <v>0</v>
      </c>
      <c r="BJ4110" s="54">
        <f t="shared" si="897"/>
        <v>0</v>
      </c>
      <c r="BK4110" s="54">
        <f t="shared" si="899"/>
        <v>0</v>
      </c>
      <c r="BL4110" s="54">
        <f t="shared" si="904"/>
        <v>0</v>
      </c>
      <c r="BM4110" s="54">
        <f t="shared" si="905"/>
        <v>0</v>
      </c>
      <c r="BN4110" s="54" t="str">
        <f t="shared" si="906"/>
        <v>ne</v>
      </c>
      <c r="BO4110" s="54" t="str">
        <f t="shared" si="907"/>
        <v>ne</v>
      </c>
      <c r="BP4110" s="54" t="str">
        <f t="shared" si="907"/>
        <v>ne</v>
      </c>
      <c r="BQ4110" s="54" t="str">
        <f t="shared" si="908"/>
        <v>ne</v>
      </c>
      <c r="BR4110" s="54" t="str">
        <f t="shared" si="909"/>
        <v>ne</v>
      </c>
      <c r="BS4110" s="54" t="str">
        <f t="shared" si="900"/>
        <v>ne</v>
      </c>
    </row>
    <row r="4111" spans="2:71" x14ac:dyDescent="0.2">
      <c r="B4111" s="54" t="e">
        <f>VLOOKUP(E4111,'VPS1'!$J$10:$J$29,1,FALSE)</f>
        <v>#N/A</v>
      </c>
      <c r="C4111" s="131" t="str">
        <f t="shared" si="901"/>
        <v/>
      </c>
      <c r="D4111" s="132"/>
      <c r="E4111" s="132"/>
      <c r="F4111" s="55"/>
      <c r="G4111" s="132"/>
      <c r="H4111" s="132"/>
      <c r="I4111" s="132"/>
      <c r="J4111" s="132"/>
      <c r="K4111" s="132"/>
      <c r="L4111" s="133"/>
      <c r="M4111" s="134"/>
      <c r="N4111" s="132"/>
      <c r="O4111" s="132"/>
      <c r="P4111" s="134" t="str">
        <f t="shared" si="902"/>
        <v>nepildyti</v>
      </c>
      <c r="Q4111" s="135" t="str">
        <f t="shared" si="90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896"/>
        <v>0</v>
      </c>
      <c r="BH4111" s="54">
        <f t="shared" si="903"/>
        <v>0</v>
      </c>
      <c r="BI4111" s="54">
        <f t="shared" si="898"/>
        <v>0</v>
      </c>
      <c r="BJ4111" s="54">
        <f t="shared" si="897"/>
        <v>0</v>
      </c>
      <c r="BK4111" s="54">
        <f t="shared" si="899"/>
        <v>0</v>
      </c>
      <c r="BL4111" s="54">
        <f t="shared" si="904"/>
        <v>0</v>
      </c>
      <c r="BM4111" s="54">
        <f t="shared" si="905"/>
        <v>0</v>
      </c>
      <c r="BN4111" s="54" t="str">
        <f t="shared" si="906"/>
        <v>ne</v>
      </c>
      <c r="BO4111" s="54" t="str">
        <f t="shared" si="907"/>
        <v>ne</v>
      </c>
      <c r="BP4111" s="54" t="str">
        <f t="shared" si="907"/>
        <v>ne</v>
      </c>
      <c r="BQ4111" s="54" t="str">
        <f t="shared" si="908"/>
        <v>ne</v>
      </c>
      <c r="BR4111" s="54" t="str">
        <f t="shared" si="909"/>
        <v>ne</v>
      </c>
      <c r="BS4111" s="54" t="str">
        <f t="shared" si="900"/>
        <v>ne</v>
      </c>
    </row>
    <row r="4112" spans="2:71" x14ac:dyDescent="0.2">
      <c r="B4112" s="54" t="e">
        <f>VLOOKUP(E4112,'VPS1'!$J$10:$J$29,1,FALSE)</f>
        <v>#N/A</v>
      </c>
      <c r="C4112" s="131" t="str">
        <f t="shared" si="901"/>
        <v/>
      </c>
      <c r="D4112" s="132"/>
      <c r="E4112" s="132"/>
      <c r="F4112" s="55"/>
      <c r="G4112" s="132"/>
      <c r="H4112" s="132"/>
      <c r="I4112" s="132"/>
      <c r="J4112" s="132"/>
      <c r="K4112" s="132"/>
      <c r="L4112" s="133"/>
      <c r="M4112" s="134"/>
      <c r="N4112" s="132"/>
      <c r="O4112" s="132"/>
      <c r="P4112" s="134" t="str">
        <f t="shared" si="902"/>
        <v>nepildyti</v>
      </c>
      <c r="Q4112" s="135" t="str">
        <f t="shared" si="90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896"/>
        <v>0</v>
      </c>
      <c r="BH4112" s="54">
        <f t="shared" si="903"/>
        <v>0</v>
      </c>
      <c r="BI4112" s="54">
        <f t="shared" si="898"/>
        <v>0</v>
      </c>
      <c r="BJ4112" s="54">
        <f t="shared" si="897"/>
        <v>0</v>
      </c>
      <c r="BK4112" s="54">
        <f t="shared" si="899"/>
        <v>0</v>
      </c>
      <c r="BL4112" s="54">
        <f t="shared" si="904"/>
        <v>0</v>
      </c>
      <c r="BM4112" s="54">
        <f t="shared" si="905"/>
        <v>0</v>
      </c>
      <c r="BN4112" s="54" t="str">
        <f t="shared" si="906"/>
        <v>ne</v>
      </c>
      <c r="BO4112" s="54" t="str">
        <f t="shared" si="907"/>
        <v>ne</v>
      </c>
      <c r="BP4112" s="54" t="str">
        <f t="shared" si="907"/>
        <v>ne</v>
      </c>
      <c r="BQ4112" s="54" t="str">
        <f t="shared" si="908"/>
        <v>ne</v>
      </c>
      <c r="BR4112" s="54" t="str">
        <f t="shared" si="909"/>
        <v>ne</v>
      </c>
      <c r="BS4112" s="54" t="str">
        <f t="shared" si="900"/>
        <v>ne</v>
      </c>
    </row>
    <row r="4113" spans="2:71" x14ac:dyDescent="0.2">
      <c r="B4113" s="54" t="e">
        <f>VLOOKUP(E4113,'VPS1'!$J$10:$J$29,1,FALSE)</f>
        <v>#N/A</v>
      </c>
      <c r="C4113" s="131" t="str">
        <f t="shared" si="901"/>
        <v/>
      </c>
      <c r="D4113" s="132"/>
      <c r="E4113" s="132"/>
      <c r="F4113" s="55"/>
      <c r="G4113" s="132"/>
      <c r="H4113" s="132"/>
      <c r="I4113" s="132"/>
      <c r="J4113" s="132"/>
      <c r="K4113" s="132"/>
      <c r="L4113" s="133"/>
      <c r="M4113" s="134"/>
      <c r="N4113" s="132"/>
      <c r="O4113" s="132"/>
      <c r="P4113" s="134" t="str">
        <f t="shared" si="902"/>
        <v>nepildyti</v>
      </c>
      <c r="Q4113" s="135" t="str">
        <f t="shared" si="90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896"/>
        <v>0</v>
      </c>
      <c r="BH4113" s="54">
        <f t="shared" si="903"/>
        <v>0</v>
      </c>
      <c r="BI4113" s="54">
        <f t="shared" si="898"/>
        <v>0</v>
      </c>
      <c r="BJ4113" s="54">
        <f t="shared" si="897"/>
        <v>0</v>
      </c>
      <c r="BK4113" s="54">
        <f t="shared" si="899"/>
        <v>0</v>
      </c>
      <c r="BL4113" s="54">
        <f t="shared" si="904"/>
        <v>0</v>
      </c>
      <c r="BM4113" s="54">
        <f t="shared" si="905"/>
        <v>0</v>
      </c>
      <c r="BN4113" s="54" t="str">
        <f t="shared" si="906"/>
        <v>ne</v>
      </c>
      <c r="BO4113" s="54" t="str">
        <f t="shared" si="907"/>
        <v>ne</v>
      </c>
      <c r="BP4113" s="54" t="str">
        <f t="shared" si="907"/>
        <v>ne</v>
      </c>
      <c r="BQ4113" s="54" t="str">
        <f t="shared" si="908"/>
        <v>ne</v>
      </c>
      <c r="BR4113" s="54" t="str">
        <f t="shared" si="909"/>
        <v>ne</v>
      </c>
      <c r="BS4113" s="54" t="str">
        <f t="shared" si="900"/>
        <v>ne</v>
      </c>
    </row>
    <row r="4114" spans="2:71" x14ac:dyDescent="0.2">
      <c r="B4114" s="54" t="e">
        <f>VLOOKUP(E4114,'VPS1'!$J$10:$J$29,1,FALSE)</f>
        <v>#N/A</v>
      </c>
      <c r="C4114" s="131" t="str">
        <f t="shared" si="901"/>
        <v/>
      </c>
      <c r="D4114" s="132"/>
      <c r="E4114" s="132"/>
      <c r="F4114" s="55"/>
      <c r="G4114" s="132"/>
      <c r="H4114" s="132"/>
      <c r="I4114" s="132"/>
      <c r="J4114" s="132"/>
      <c r="K4114" s="132"/>
      <c r="L4114" s="133"/>
      <c r="M4114" s="134"/>
      <c r="N4114" s="132"/>
      <c r="O4114" s="132"/>
      <c r="P4114" s="134" t="str">
        <f t="shared" si="902"/>
        <v>nepildyti</v>
      </c>
      <c r="Q4114" s="135" t="str">
        <f t="shared" si="90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si="896"/>
        <v>0</v>
      </c>
      <c r="BH4114" s="54">
        <f t="shared" si="903"/>
        <v>0</v>
      </c>
      <c r="BI4114" s="54">
        <f t="shared" si="898"/>
        <v>0</v>
      </c>
      <c r="BJ4114" s="54">
        <f t="shared" si="897"/>
        <v>0</v>
      </c>
      <c r="BK4114" s="54">
        <f t="shared" si="899"/>
        <v>0</v>
      </c>
      <c r="BL4114" s="54">
        <f t="shared" si="904"/>
        <v>0</v>
      </c>
      <c r="BM4114" s="54">
        <f t="shared" si="905"/>
        <v>0</v>
      </c>
      <c r="BN4114" s="54" t="str">
        <f t="shared" si="906"/>
        <v>ne</v>
      </c>
      <c r="BO4114" s="54" t="str">
        <f t="shared" si="907"/>
        <v>ne</v>
      </c>
      <c r="BP4114" s="54" t="str">
        <f t="shared" si="907"/>
        <v>ne</v>
      </c>
      <c r="BQ4114" s="54" t="str">
        <f t="shared" si="908"/>
        <v>ne</v>
      </c>
      <c r="BR4114" s="54" t="str">
        <f t="shared" si="909"/>
        <v>ne</v>
      </c>
      <c r="BS4114" s="54" t="str">
        <f t="shared" si="900"/>
        <v>ne</v>
      </c>
    </row>
    <row r="4115" spans="2:71" x14ac:dyDescent="0.2">
      <c r="B4115" s="54" t="e">
        <f>VLOOKUP(E4115,'VPS1'!$J$10:$J$29,1,FALSE)</f>
        <v>#N/A</v>
      </c>
      <c r="C4115" s="131" t="str">
        <f t="shared" si="901"/>
        <v/>
      </c>
      <c r="D4115" s="132"/>
      <c r="E4115" s="132"/>
      <c r="F4115" s="55"/>
      <c r="G4115" s="132"/>
      <c r="H4115" s="132"/>
      <c r="I4115" s="132"/>
      <c r="J4115" s="132"/>
      <c r="K4115" s="132"/>
      <c r="L4115" s="133"/>
      <c r="M4115" s="134"/>
      <c r="N4115" s="132"/>
      <c r="O4115" s="132"/>
      <c r="P4115" s="134" t="str">
        <f t="shared" si="902"/>
        <v>nepildyti</v>
      </c>
      <c r="Q4115" s="135" t="str">
        <f t="shared" si="90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896"/>
        <v>0</v>
      </c>
      <c r="BH4115" s="54">
        <f t="shared" si="903"/>
        <v>0</v>
      </c>
      <c r="BI4115" s="54">
        <f t="shared" si="898"/>
        <v>0</v>
      </c>
      <c r="BJ4115" s="54">
        <f t="shared" si="897"/>
        <v>0</v>
      </c>
      <c r="BK4115" s="54">
        <f t="shared" si="899"/>
        <v>0</v>
      </c>
      <c r="BL4115" s="54">
        <f t="shared" si="904"/>
        <v>0</v>
      </c>
      <c r="BM4115" s="54">
        <f t="shared" si="905"/>
        <v>0</v>
      </c>
      <c r="BN4115" s="54" t="str">
        <f t="shared" si="906"/>
        <v>ne</v>
      </c>
      <c r="BO4115" s="54" t="str">
        <f t="shared" si="907"/>
        <v>ne</v>
      </c>
      <c r="BP4115" s="54" t="str">
        <f t="shared" si="907"/>
        <v>ne</v>
      </c>
      <c r="BQ4115" s="54" t="str">
        <f t="shared" si="908"/>
        <v>ne</v>
      </c>
      <c r="BR4115" s="54" t="str">
        <f t="shared" si="909"/>
        <v>ne</v>
      </c>
      <c r="BS4115" s="54" t="str">
        <f t="shared" si="900"/>
        <v>ne</v>
      </c>
    </row>
    <row r="4116" spans="2:71" x14ac:dyDescent="0.2">
      <c r="B4116" s="54" t="e">
        <f>VLOOKUP(E4116,'VPS1'!$J$10:$J$29,1,FALSE)</f>
        <v>#N/A</v>
      </c>
      <c r="C4116" s="131" t="str">
        <f t="shared" si="901"/>
        <v/>
      </c>
      <c r="D4116" s="132"/>
      <c r="E4116" s="132"/>
      <c r="F4116" s="55"/>
      <c r="G4116" s="132"/>
      <c r="H4116" s="132"/>
      <c r="I4116" s="132"/>
      <c r="J4116" s="132"/>
      <c r="K4116" s="132"/>
      <c r="L4116" s="133"/>
      <c r="M4116" s="134"/>
      <c r="N4116" s="132"/>
      <c r="O4116" s="132"/>
      <c r="P4116" s="134" t="str">
        <f t="shared" si="902"/>
        <v>nepildyti</v>
      </c>
      <c r="Q4116" s="135" t="str">
        <f t="shared" si="90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896"/>
        <v>0</v>
      </c>
      <c r="BH4116" s="54">
        <f t="shared" si="903"/>
        <v>0</v>
      </c>
      <c r="BI4116" s="54">
        <f t="shared" si="898"/>
        <v>0</v>
      </c>
      <c r="BJ4116" s="54">
        <f t="shared" si="897"/>
        <v>0</v>
      </c>
      <c r="BK4116" s="54">
        <f t="shared" si="899"/>
        <v>0</v>
      </c>
      <c r="BL4116" s="54">
        <f t="shared" si="904"/>
        <v>0</v>
      </c>
      <c r="BM4116" s="54">
        <f t="shared" si="905"/>
        <v>0</v>
      </c>
      <c r="BN4116" s="54" t="str">
        <f t="shared" si="906"/>
        <v>ne</v>
      </c>
      <c r="BO4116" s="54" t="str">
        <f t="shared" si="907"/>
        <v>ne</v>
      </c>
      <c r="BP4116" s="54" t="str">
        <f t="shared" si="907"/>
        <v>ne</v>
      </c>
      <c r="BQ4116" s="54" t="str">
        <f t="shared" si="908"/>
        <v>ne</v>
      </c>
      <c r="BR4116" s="54" t="str">
        <f t="shared" si="909"/>
        <v>ne</v>
      </c>
      <c r="BS4116" s="54" t="str">
        <f t="shared" si="900"/>
        <v>ne</v>
      </c>
    </row>
    <row r="4117" spans="2:71" x14ac:dyDescent="0.2">
      <c r="B4117" s="54" t="e">
        <f>VLOOKUP(E4117,'VPS1'!$J$10:$J$29,1,FALSE)</f>
        <v>#N/A</v>
      </c>
      <c r="C4117" s="131" t="str">
        <f t="shared" si="901"/>
        <v/>
      </c>
      <c r="D4117" s="132"/>
      <c r="E4117" s="132"/>
      <c r="F4117" s="55"/>
      <c r="G4117" s="132"/>
      <c r="H4117" s="132"/>
      <c r="I4117" s="132"/>
      <c r="J4117" s="132"/>
      <c r="K4117" s="132"/>
      <c r="L4117" s="133"/>
      <c r="M4117" s="134"/>
      <c r="N4117" s="132"/>
      <c r="O4117" s="132"/>
      <c r="P4117" s="134" t="str">
        <f t="shared" si="902"/>
        <v>nepildyti</v>
      </c>
      <c r="Q4117" s="135" t="str">
        <f t="shared" si="90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896"/>
        <v>0</v>
      </c>
      <c r="BH4117" s="54">
        <f t="shared" si="903"/>
        <v>0</v>
      </c>
      <c r="BI4117" s="54">
        <f t="shared" si="898"/>
        <v>0</v>
      </c>
      <c r="BJ4117" s="54">
        <f t="shared" si="897"/>
        <v>0</v>
      </c>
      <c r="BK4117" s="54">
        <f t="shared" si="899"/>
        <v>0</v>
      </c>
      <c r="BL4117" s="54">
        <f t="shared" si="904"/>
        <v>0</v>
      </c>
      <c r="BM4117" s="54">
        <f t="shared" si="905"/>
        <v>0</v>
      </c>
      <c r="BN4117" s="54" t="str">
        <f t="shared" si="906"/>
        <v>ne</v>
      </c>
      <c r="BO4117" s="54" t="str">
        <f t="shared" si="907"/>
        <v>ne</v>
      </c>
      <c r="BP4117" s="54" t="str">
        <f t="shared" si="907"/>
        <v>ne</v>
      </c>
      <c r="BQ4117" s="54" t="str">
        <f t="shared" si="908"/>
        <v>ne</v>
      </c>
      <c r="BR4117" s="54" t="str">
        <f t="shared" si="909"/>
        <v>ne</v>
      </c>
      <c r="BS4117" s="54" t="str">
        <f t="shared" si="900"/>
        <v>ne</v>
      </c>
    </row>
    <row r="4118" spans="2:71" x14ac:dyDescent="0.2">
      <c r="B4118" s="54" t="e">
        <f>VLOOKUP(E4118,'VPS1'!$J$10:$J$29,1,FALSE)</f>
        <v>#N/A</v>
      </c>
      <c r="C4118" s="131" t="str">
        <f t="shared" si="901"/>
        <v/>
      </c>
      <c r="D4118" s="132"/>
      <c r="E4118" s="132"/>
      <c r="F4118" s="55"/>
      <c r="G4118" s="132"/>
      <c r="H4118" s="132"/>
      <c r="I4118" s="132"/>
      <c r="J4118" s="132"/>
      <c r="K4118" s="132"/>
      <c r="L4118" s="133"/>
      <c r="M4118" s="134"/>
      <c r="N4118" s="132"/>
      <c r="O4118" s="132"/>
      <c r="P4118" s="134" t="str">
        <f t="shared" si="902"/>
        <v>nepildyti</v>
      </c>
      <c r="Q4118" s="135" t="str">
        <f t="shared" si="90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ref="BG4118:BG4181" si="910">IF($F4118&gt;0,YEAR($F4118),)</f>
        <v>0</v>
      </c>
      <c r="BH4118" s="54">
        <f t="shared" si="903"/>
        <v>0</v>
      </c>
      <c r="BI4118" s="54">
        <f t="shared" si="898"/>
        <v>0</v>
      </c>
      <c r="BJ4118" s="54">
        <f t="shared" ref="BJ4118:BJ4181" si="911">IF($AI4118&gt;0,YEAR($AI4118),)</f>
        <v>0</v>
      </c>
      <c r="BK4118" s="54">
        <f t="shared" si="899"/>
        <v>0</v>
      </c>
      <c r="BL4118" s="54">
        <f t="shared" si="904"/>
        <v>0</v>
      </c>
      <c r="BM4118" s="54">
        <f t="shared" si="905"/>
        <v>0</v>
      </c>
      <c r="BN4118" s="54" t="str">
        <f t="shared" si="906"/>
        <v>ne</v>
      </c>
      <c r="BO4118" s="54" t="str">
        <f t="shared" si="907"/>
        <v>ne</v>
      </c>
      <c r="BP4118" s="54" t="str">
        <f t="shared" si="907"/>
        <v>ne</v>
      </c>
      <c r="BQ4118" s="54" t="str">
        <f t="shared" si="908"/>
        <v>ne</v>
      </c>
      <c r="BR4118" s="54" t="str">
        <f t="shared" si="909"/>
        <v>ne</v>
      </c>
      <c r="BS4118" s="54" t="str">
        <f t="shared" si="900"/>
        <v>ne</v>
      </c>
    </row>
    <row r="4119" spans="2:71" x14ac:dyDescent="0.2">
      <c r="B4119" s="54" t="e">
        <f>VLOOKUP(E4119,'VPS1'!$J$10:$J$29,1,FALSE)</f>
        <v>#N/A</v>
      </c>
      <c r="C4119" s="131" t="str">
        <f t="shared" si="901"/>
        <v/>
      </c>
      <c r="D4119" s="132"/>
      <c r="E4119" s="132"/>
      <c r="F4119" s="55"/>
      <c r="G4119" s="132"/>
      <c r="H4119" s="132"/>
      <c r="I4119" s="132"/>
      <c r="J4119" s="132"/>
      <c r="K4119" s="132"/>
      <c r="L4119" s="133"/>
      <c r="M4119" s="134"/>
      <c r="N4119" s="132"/>
      <c r="O4119" s="132"/>
      <c r="P4119" s="134" t="str">
        <f t="shared" si="902"/>
        <v>nepildyti</v>
      </c>
      <c r="Q4119" s="135" t="str">
        <f t="shared" si="90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si="910"/>
        <v>0</v>
      </c>
      <c r="BH4119" s="54">
        <f t="shared" si="903"/>
        <v>0</v>
      </c>
      <c r="BI4119" s="54">
        <f t="shared" si="898"/>
        <v>0</v>
      </c>
      <c r="BJ4119" s="54">
        <f t="shared" si="911"/>
        <v>0</v>
      </c>
      <c r="BK4119" s="54">
        <f t="shared" si="899"/>
        <v>0</v>
      </c>
      <c r="BL4119" s="54">
        <f t="shared" si="904"/>
        <v>0</v>
      </c>
      <c r="BM4119" s="54">
        <f t="shared" si="905"/>
        <v>0</v>
      </c>
      <c r="BN4119" s="54" t="str">
        <f t="shared" si="906"/>
        <v>ne</v>
      </c>
      <c r="BO4119" s="54" t="str">
        <f t="shared" si="907"/>
        <v>ne</v>
      </c>
      <c r="BP4119" s="54" t="str">
        <f t="shared" si="907"/>
        <v>ne</v>
      </c>
      <c r="BQ4119" s="54" t="str">
        <f t="shared" si="908"/>
        <v>ne</v>
      </c>
      <c r="BR4119" s="54" t="str">
        <f t="shared" si="909"/>
        <v>ne</v>
      </c>
      <c r="BS4119" s="54" t="str">
        <f t="shared" si="900"/>
        <v>ne</v>
      </c>
    </row>
    <row r="4120" spans="2:71" x14ac:dyDescent="0.2">
      <c r="B4120" s="54" t="e">
        <f>VLOOKUP(E4120,'VPS1'!$J$10:$J$29,1,FALSE)</f>
        <v>#N/A</v>
      </c>
      <c r="C4120" s="131" t="str">
        <f t="shared" si="901"/>
        <v/>
      </c>
      <c r="D4120" s="132"/>
      <c r="E4120" s="132"/>
      <c r="F4120" s="55"/>
      <c r="G4120" s="132"/>
      <c r="H4120" s="132"/>
      <c r="I4120" s="132"/>
      <c r="J4120" s="132"/>
      <c r="K4120" s="132"/>
      <c r="L4120" s="133"/>
      <c r="M4120" s="134"/>
      <c r="N4120" s="132"/>
      <c r="O4120" s="132"/>
      <c r="P4120" s="134" t="str">
        <f t="shared" si="902"/>
        <v>nepildyti</v>
      </c>
      <c r="Q4120" s="135" t="str">
        <f t="shared" si="90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10"/>
        <v>0</v>
      </c>
      <c r="BH4120" s="54">
        <f t="shared" si="903"/>
        <v>0</v>
      </c>
      <c r="BI4120" s="54">
        <f t="shared" si="898"/>
        <v>0</v>
      </c>
      <c r="BJ4120" s="54">
        <f t="shared" si="911"/>
        <v>0</v>
      </c>
      <c r="BK4120" s="54">
        <f t="shared" si="899"/>
        <v>0</v>
      </c>
      <c r="BL4120" s="54">
        <f t="shared" si="904"/>
        <v>0</v>
      </c>
      <c r="BM4120" s="54">
        <f t="shared" si="905"/>
        <v>0</v>
      </c>
      <c r="BN4120" s="54" t="str">
        <f t="shared" si="906"/>
        <v>ne</v>
      </c>
      <c r="BO4120" s="54" t="str">
        <f t="shared" si="907"/>
        <v>ne</v>
      </c>
      <c r="BP4120" s="54" t="str">
        <f t="shared" si="907"/>
        <v>ne</v>
      </c>
      <c r="BQ4120" s="54" t="str">
        <f t="shared" si="908"/>
        <v>ne</v>
      </c>
      <c r="BR4120" s="54" t="str">
        <f t="shared" si="909"/>
        <v>ne</v>
      </c>
      <c r="BS4120" s="54" t="str">
        <f t="shared" si="900"/>
        <v>ne</v>
      </c>
    </row>
    <row r="4121" spans="2:71" x14ac:dyDescent="0.2">
      <c r="B4121" s="54" t="e">
        <f>VLOOKUP(E4121,'VPS1'!$J$10:$J$29,1,FALSE)</f>
        <v>#N/A</v>
      </c>
      <c r="C4121" s="131" t="str">
        <f t="shared" si="901"/>
        <v/>
      </c>
      <c r="D4121" s="132"/>
      <c r="E4121" s="132"/>
      <c r="F4121" s="55"/>
      <c r="G4121" s="132"/>
      <c r="H4121" s="132"/>
      <c r="I4121" s="132"/>
      <c r="J4121" s="132"/>
      <c r="K4121" s="132"/>
      <c r="L4121" s="133"/>
      <c r="M4121" s="134"/>
      <c r="N4121" s="132"/>
      <c r="O4121" s="132"/>
      <c r="P4121" s="134" t="str">
        <f t="shared" si="902"/>
        <v>nepildyti</v>
      </c>
      <c r="Q4121" s="135" t="str">
        <f t="shared" si="90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10"/>
        <v>0</v>
      </c>
      <c r="BH4121" s="54">
        <f t="shared" si="903"/>
        <v>0</v>
      </c>
      <c r="BI4121" s="54">
        <f t="shared" si="898"/>
        <v>0</v>
      </c>
      <c r="BJ4121" s="54">
        <f t="shared" si="911"/>
        <v>0</v>
      </c>
      <c r="BK4121" s="54">
        <f t="shared" si="899"/>
        <v>0</v>
      </c>
      <c r="BL4121" s="54">
        <f t="shared" si="904"/>
        <v>0</v>
      </c>
      <c r="BM4121" s="54">
        <f t="shared" si="905"/>
        <v>0</v>
      </c>
      <c r="BN4121" s="54" t="str">
        <f t="shared" si="906"/>
        <v>ne</v>
      </c>
      <c r="BO4121" s="54" t="str">
        <f t="shared" si="907"/>
        <v>ne</v>
      </c>
      <c r="BP4121" s="54" t="str">
        <f t="shared" si="907"/>
        <v>ne</v>
      </c>
      <c r="BQ4121" s="54" t="str">
        <f t="shared" si="908"/>
        <v>ne</v>
      </c>
      <c r="BR4121" s="54" t="str">
        <f t="shared" si="909"/>
        <v>ne</v>
      </c>
      <c r="BS4121" s="54" t="str">
        <f t="shared" si="900"/>
        <v>ne</v>
      </c>
    </row>
    <row r="4122" spans="2:71" x14ac:dyDescent="0.2">
      <c r="B4122" s="54" t="e">
        <f>VLOOKUP(E4122,'VPS1'!$J$10:$J$29,1,FALSE)</f>
        <v>#N/A</v>
      </c>
      <c r="C4122" s="131" t="str">
        <f t="shared" si="901"/>
        <v/>
      </c>
      <c r="D4122" s="132"/>
      <c r="E4122" s="132"/>
      <c r="F4122" s="55"/>
      <c r="G4122" s="132"/>
      <c r="H4122" s="132"/>
      <c r="I4122" s="132"/>
      <c r="J4122" s="132"/>
      <c r="K4122" s="132"/>
      <c r="L4122" s="133"/>
      <c r="M4122" s="134"/>
      <c r="N4122" s="132"/>
      <c r="O4122" s="132"/>
      <c r="P4122" s="134" t="str">
        <f t="shared" si="902"/>
        <v>nepildyti</v>
      </c>
      <c r="Q4122" s="135" t="str">
        <f t="shared" si="90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10"/>
        <v>0</v>
      </c>
      <c r="BH4122" s="54">
        <f t="shared" si="903"/>
        <v>0</v>
      </c>
      <c r="BI4122" s="54">
        <f t="shared" si="898"/>
        <v>0</v>
      </c>
      <c r="BJ4122" s="54">
        <f t="shared" si="911"/>
        <v>0</v>
      </c>
      <c r="BK4122" s="54">
        <f t="shared" si="899"/>
        <v>0</v>
      </c>
      <c r="BL4122" s="54">
        <f t="shared" si="904"/>
        <v>0</v>
      </c>
      <c r="BM4122" s="54">
        <f t="shared" si="905"/>
        <v>0</v>
      </c>
      <c r="BN4122" s="54" t="str">
        <f t="shared" si="906"/>
        <v>ne</v>
      </c>
      <c r="BO4122" s="54" t="str">
        <f t="shared" si="907"/>
        <v>ne</v>
      </c>
      <c r="BP4122" s="54" t="str">
        <f t="shared" si="907"/>
        <v>ne</v>
      </c>
      <c r="BQ4122" s="54" t="str">
        <f t="shared" si="908"/>
        <v>ne</v>
      </c>
      <c r="BR4122" s="54" t="str">
        <f t="shared" si="909"/>
        <v>ne</v>
      </c>
      <c r="BS4122" s="54" t="str">
        <f t="shared" si="900"/>
        <v>ne</v>
      </c>
    </row>
    <row r="4123" spans="2:71" x14ac:dyDescent="0.2">
      <c r="B4123" s="54" t="e">
        <f>VLOOKUP(E4123,'VPS1'!$J$10:$J$29,1,FALSE)</f>
        <v>#N/A</v>
      </c>
      <c r="C4123" s="131" t="str">
        <f t="shared" si="901"/>
        <v/>
      </c>
      <c r="D4123" s="132"/>
      <c r="E4123" s="132"/>
      <c r="F4123" s="55"/>
      <c r="G4123" s="132"/>
      <c r="H4123" s="132"/>
      <c r="I4123" s="132"/>
      <c r="J4123" s="132"/>
      <c r="K4123" s="132"/>
      <c r="L4123" s="133"/>
      <c r="M4123" s="134"/>
      <c r="N4123" s="132"/>
      <c r="O4123" s="132"/>
      <c r="P4123" s="134" t="str">
        <f t="shared" si="902"/>
        <v>nepildyti</v>
      </c>
      <c r="Q4123" s="135" t="str">
        <f t="shared" si="90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10"/>
        <v>0</v>
      </c>
      <c r="BH4123" s="54">
        <f t="shared" si="903"/>
        <v>0</v>
      </c>
      <c r="BI4123" s="54">
        <f t="shared" si="898"/>
        <v>0</v>
      </c>
      <c r="BJ4123" s="54">
        <f t="shared" si="911"/>
        <v>0</v>
      </c>
      <c r="BK4123" s="54">
        <f t="shared" si="899"/>
        <v>0</v>
      </c>
      <c r="BL4123" s="54">
        <f t="shared" si="904"/>
        <v>0</v>
      </c>
      <c r="BM4123" s="54">
        <f t="shared" si="905"/>
        <v>0</v>
      </c>
      <c r="BN4123" s="54" t="str">
        <f t="shared" si="906"/>
        <v>ne</v>
      </c>
      <c r="BO4123" s="54" t="str">
        <f t="shared" si="907"/>
        <v>ne</v>
      </c>
      <c r="BP4123" s="54" t="str">
        <f t="shared" si="907"/>
        <v>ne</v>
      </c>
      <c r="BQ4123" s="54" t="str">
        <f t="shared" si="908"/>
        <v>ne</v>
      </c>
      <c r="BR4123" s="54" t="str">
        <f t="shared" si="909"/>
        <v>ne</v>
      </c>
      <c r="BS4123" s="54" t="str">
        <f t="shared" si="900"/>
        <v>ne</v>
      </c>
    </row>
    <row r="4124" spans="2:71" x14ac:dyDescent="0.2">
      <c r="B4124" s="54" t="e">
        <f>VLOOKUP(E4124,'VPS1'!$J$10:$J$29,1,FALSE)</f>
        <v>#N/A</v>
      </c>
      <c r="C4124" s="131" t="str">
        <f t="shared" si="901"/>
        <v/>
      </c>
      <c r="D4124" s="132"/>
      <c r="E4124" s="132"/>
      <c r="F4124" s="55"/>
      <c r="G4124" s="132"/>
      <c r="H4124" s="132"/>
      <c r="I4124" s="132"/>
      <c r="J4124" s="132"/>
      <c r="K4124" s="132"/>
      <c r="L4124" s="133"/>
      <c r="M4124" s="134"/>
      <c r="N4124" s="132"/>
      <c r="O4124" s="132"/>
      <c r="P4124" s="134" t="str">
        <f t="shared" si="902"/>
        <v>nepildyti</v>
      </c>
      <c r="Q4124" s="135" t="str">
        <f t="shared" si="90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10"/>
        <v>0</v>
      </c>
      <c r="BH4124" s="54">
        <f t="shared" si="903"/>
        <v>0</v>
      </c>
      <c r="BI4124" s="54">
        <f t="shared" si="898"/>
        <v>0</v>
      </c>
      <c r="BJ4124" s="54">
        <f t="shared" si="911"/>
        <v>0</v>
      </c>
      <c r="BK4124" s="54">
        <f t="shared" si="899"/>
        <v>0</v>
      </c>
      <c r="BL4124" s="54">
        <f t="shared" si="904"/>
        <v>0</v>
      </c>
      <c r="BM4124" s="54">
        <f t="shared" si="905"/>
        <v>0</v>
      </c>
      <c r="BN4124" s="54" t="str">
        <f t="shared" si="906"/>
        <v>ne</v>
      </c>
      <c r="BO4124" s="54" t="str">
        <f t="shared" si="907"/>
        <v>ne</v>
      </c>
      <c r="BP4124" s="54" t="str">
        <f t="shared" si="907"/>
        <v>ne</v>
      </c>
      <c r="BQ4124" s="54" t="str">
        <f t="shared" si="908"/>
        <v>ne</v>
      </c>
      <c r="BR4124" s="54" t="str">
        <f t="shared" si="909"/>
        <v>ne</v>
      </c>
      <c r="BS4124" s="54" t="str">
        <f t="shared" si="900"/>
        <v>ne</v>
      </c>
    </row>
    <row r="4125" spans="2:71" x14ac:dyDescent="0.2">
      <c r="B4125" s="54" t="e">
        <f>VLOOKUP(E4125,'VPS1'!$J$10:$J$29,1,FALSE)</f>
        <v>#N/A</v>
      </c>
      <c r="C4125" s="131" t="str">
        <f t="shared" si="901"/>
        <v/>
      </c>
      <c r="D4125" s="132"/>
      <c r="E4125" s="132"/>
      <c r="F4125" s="55"/>
      <c r="G4125" s="132"/>
      <c r="H4125" s="132"/>
      <c r="I4125" s="132"/>
      <c r="J4125" s="132"/>
      <c r="K4125" s="132"/>
      <c r="L4125" s="133"/>
      <c r="M4125" s="134"/>
      <c r="N4125" s="132"/>
      <c r="O4125" s="132"/>
      <c r="P4125" s="134" t="str">
        <f t="shared" si="902"/>
        <v>nepildyti</v>
      </c>
      <c r="Q4125" s="135" t="str">
        <f t="shared" si="90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10"/>
        <v>0</v>
      </c>
      <c r="BH4125" s="54">
        <f t="shared" si="903"/>
        <v>0</v>
      </c>
      <c r="BI4125" s="54">
        <f t="shared" si="898"/>
        <v>0</v>
      </c>
      <c r="BJ4125" s="54">
        <f t="shared" si="911"/>
        <v>0</v>
      </c>
      <c r="BK4125" s="54">
        <f t="shared" si="899"/>
        <v>0</v>
      </c>
      <c r="BL4125" s="54">
        <f t="shared" si="904"/>
        <v>0</v>
      </c>
      <c r="BM4125" s="54">
        <f t="shared" si="905"/>
        <v>0</v>
      </c>
      <c r="BN4125" s="54" t="str">
        <f t="shared" si="906"/>
        <v>ne</v>
      </c>
      <c r="BO4125" s="54" t="str">
        <f t="shared" si="907"/>
        <v>ne</v>
      </c>
      <c r="BP4125" s="54" t="str">
        <f t="shared" si="907"/>
        <v>ne</v>
      </c>
      <c r="BQ4125" s="54" t="str">
        <f t="shared" si="908"/>
        <v>ne</v>
      </c>
      <c r="BR4125" s="54" t="str">
        <f t="shared" si="909"/>
        <v>ne</v>
      </c>
      <c r="BS4125" s="54" t="str">
        <f t="shared" si="900"/>
        <v>ne</v>
      </c>
    </row>
    <row r="4126" spans="2:71" x14ac:dyDescent="0.2">
      <c r="B4126" s="54" t="e">
        <f>VLOOKUP(E4126,'VPS1'!$J$10:$J$29,1,FALSE)</f>
        <v>#N/A</v>
      </c>
      <c r="C4126" s="131" t="str">
        <f t="shared" si="901"/>
        <v/>
      </c>
      <c r="D4126" s="132"/>
      <c r="E4126" s="132"/>
      <c r="F4126" s="55"/>
      <c r="G4126" s="132"/>
      <c r="H4126" s="132"/>
      <c r="I4126" s="132"/>
      <c r="J4126" s="132"/>
      <c r="K4126" s="132"/>
      <c r="L4126" s="133"/>
      <c r="M4126" s="134"/>
      <c r="N4126" s="132"/>
      <c r="O4126" s="132"/>
      <c r="P4126" s="134" t="str">
        <f t="shared" si="902"/>
        <v>nepildyti</v>
      </c>
      <c r="Q4126" s="135" t="str">
        <f t="shared" si="90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10"/>
        <v>0</v>
      </c>
      <c r="BH4126" s="54">
        <f t="shared" si="903"/>
        <v>0</v>
      </c>
      <c r="BI4126" s="54">
        <f t="shared" si="898"/>
        <v>0</v>
      </c>
      <c r="BJ4126" s="54">
        <f t="shared" si="911"/>
        <v>0</v>
      </c>
      <c r="BK4126" s="54">
        <f t="shared" si="899"/>
        <v>0</v>
      </c>
      <c r="BL4126" s="54">
        <f t="shared" si="904"/>
        <v>0</v>
      </c>
      <c r="BM4126" s="54">
        <f t="shared" si="905"/>
        <v>0</v>
      </c>
      <c r="BN4126" s="54" t="str">
        <f t="shared" si="906"/>
        <v>ne</v>
      </c>
      <c r="BO4126" s="54" t="str">
        <f t="shared" si="907"/>
        <v>ne</v>
      </c>
      <c r="BP4126" s="54" t="str">
        <f t="shared" si="907"/>
        <v>ne</v>
      </c>
      <c r="BQ4126" s="54" t="str">
        <f t="shared" si="908"/>
        <v>ne</v>
      </c>
      <c r="BR4126" s="54" t="str">
        <f t="shared" si="909"/>
        <v>ne</v>
      </c>
      <c r="BS4126" s="54" t="str">
        <f t="shared" si="900"/>
        <v>ne</v>
      </c>
    </row>
    <row r="4127" spans="2:71" x14ac:dyDescent="0.2">
      <c r="B4127" s="54" t="e">
        <f>VLOOKUP(E4127,'VPS1'!$J$10:$J$29,1,FALSE)</f>
        <v>#N/A</v>
      </c>
      <c r="C4127" s="131" t="str">
        <f t="shared" si="901"/>
        <v/>
      </c>
      <c r="D4127" s="132"/>
      <c r="E4127" s="132"/>
      <c r="F4127" s="55"/>
      <c r="G4127" s="132"/>
      <c r="H4127" s="132"/>
      <c r="I4127" s="132"/>
      <c r="J4127" s="132"/>
      <c r="K4127" s="132"/>
      <c r="L4127" s="133"/>
      <c r="M4127" s="134"/>
      <c r="N4127" s="132"/>
      <c r="O4127" s="132"/>
      <c r="P4127" s="134" t="str">
        <f t="shared" si="902"/>
        <v>nepildyti</v>
      </c>
      <c r="Q4127" s="135" t="str">
        <f t="shared" si="90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10"/>
        <v>0</v>
      </c>
      <c r="BH4127" s="54">
        <f t="shared" si="903"/>
        <v>0</v>
      </c>
      <c r="BI4127" s="54">
        <f t="shared" si="898"/>
        <v>0</v>
      </c>
      <c r="BJ4127" s="54">
        <f t="shared" si="911"/>
        <v>0</v>
      </c>
      <c r="BK4127" s="54">
        <f t="shared" si="899"/>
        <v>0</v>
      </c>
      <c r="BL4127" s="54">
        <f t="shared" si="904"/>
        <v>0</v>
      </c>
      <c r="BM4127" s="54">
        <f t="shared" si="905"/>
        <v>0</v>
      </c>
      <c r="BN4127" s="54" t="str">
        <f t="shared" si="906"/>
        <v>ne</v>
      </c>
      <c r="BO4127" s="54" t="str">
        <f t="shared" si="907"/>
        <v>ne</v>
      </c>
      <c r="BP4127" s="54" t="str">
        <f t="shared" si="907"/>
        <v>ne</v>
      </c>
      <c r="BQ4127" s="54" t="str">
        <f t="shared" si="908"/>
        <v>ne</v>
      </c>
      <c r="BR4127" s="54" t="str">
        <f t="shared" si="909"/>
        <v>ne</v>
      </c>
      <c r="BS4127" s="54" t="str">
        <f t="shared" si="900"/>
        <v>ne</v>
      </c>
    </row>
    <row r="4128" spans="2:71" x14ac:dyDescent="0.2">
      <c r="B4128" s="54" t="e">
        <f>VLOOKUP(E4128,'VPS1'!$J$10:$J$29,1,FALSE)</f>
        <v>#N/A</v>
      </c>
      <c r="C4128" s="131" t="str">
        <f t="shared" si="901"/>
        <v/>
      </c>
      <c r="D4128" s="132"/>
      <c r="E4128" s="132"/>
      <c r="F4128" s="55"/>
      <c r="G4128" s="132"/>
      <c r="H4128" s="132"/>
      <c r="I4128" s="132"/>
      <c r="J4128" s="132"/>
      <c r="K4128" s="132"/>
      <c r="L4128" s="133"/>
      <c r="M4128" s="134"/>
      <c r="N4128" s="132"/>
      <c r="O4128" s="132"/>
      <c r="P4128" s="134" t="str">
        <f t="shared" si="902"/>
        <v>nepildyti</v>
      </c>
      <c r="Q4128" s="135" t="str">
        <f t="shared" si="90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10"/>
        <v>0</v>
      </c>
      <c r="BH4128" s="54">
        <f t="shared" si="903"/>
        <v>0</v>
      </c>
      <c r="BI4128" s="54">
        <f t="shared" si="898"/>
        <v>0</v>
      </c>
      <c r="BJ4128" s="54">
        <f t="shared" si="911"/>
        <v>0</v>
      </c>
      <c r="BK4128" s="54">
        <f t="shared" si="899"/>
        <v>0</v>
      </c>
      <c r="BL4128" s="54">
        <f t="shared" si="904"/>
        <v>0</v>
      </c>
      <c r="BM4128" s="54">
        <f t="shared" si="905"/>
        <v>0</v>
      </c>
      <c r="BN4128" s="54" t="str">
        <f t="shared" si="906"/>
        <v>ne</v>
      </c>
      <c r="BO4128" s="54" t="str">
        <f t="shared" si="907"/>
        <v>ne</v>
      </c>
      <c r="BP4128" s="54" t="str">
        <f t="shared" si="907"/>
        <v>ne</v>
      </c>
      <c r="BQ4128" s="54" t="str">
        <f t="shared" si="908"/>
        <v>ne</v>
      </c>
      <c r="BR4128" s="54" t="str">
        <f t="shared" si="909"/>
        <v>ne</v>
      </c>
      <c r="BS4128" s="54" t="str">
        <f t="shared" si="900"/>
        <v>ne</v>
      </c>
    </row>
    <row r="4129" spans="2:71" x14ac:dyDescent="0.2">
      <c r="B4129" s="54" t="e">
        <f>VLOOKUP(E4129,'VPS1'!$J$10:$J$29,1,FALSE)</f>
        <v>#N/A</v>
      </c>
      <c r="C4129" s="131" t="str">
        <f t="shared" si="901"/>
        <v/>
      </c>
      <c r="D4129" s="132"/>
      <c r="E4129" s="132"/>
      <c r="F4129" s="55"/>
      <c r="G4129" s="132"/>
      <c r="H4129" s="132"/>
      <c r="I4129" s="132"/>
      <c r="J4129" s="132"/>
      <c r="K4129" s="132"/>
      <c r="L4129" s="133"/>
      <c r="M4129" s="134"/>
      <c r="N4129" s="132"/>
      <c r="O4129" s="132"/>
      <c r="P4129" s="134" t="str">
        <f t="shared" si="902"/>
        <v>nepildyti</v>
      </c>
      <c r="Q4129" s="135" t="str">
        <f t="shared" si="90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10"/>
        <v>0</v>
      </c>
      <c r="BH4129" s="54">
        <f t="shared" si="903"/>
        <v>0</v>
      </c>
      <c r="BI4129" s="54">
        <f t="shared" si="898"/>
        <v>0</v>
      </c>
      <c r="BJ4129" s="54">
        <f t="shared" si="911"/>
        <v>0</v>
      </c>
      <c r="BK4129" s="54">
        <f t="shared" si="899"/>
        <v>0</v>
      </c>
      <c r="BL4129" s="54">
        <f t="shared" si="904"/>
        <v>0</v>
      </c>
      <c r="BM4129" s="54">
        <f t="shared" si="905"/>
        <v>0</v>
      </c>
      <c r="BN4129" s="54" t="str">
        <f t="shared" si="906"/>
        <v>ne</v>
      </c>
      <c r="BO4129" s="54" t="str">
        <f t="shared" si="907"/>
        <v>ne</v>
      </c>
      <c r="BP4129" s="54" t="str">
        <f t="shared" si="907"/>
        <v>ne</v>
      </c>
      <c r="BQ4129" s="54" t="str">
        <f t="shared" si="908"/>
        <v>ne</v>
      </c>
      <c r="BR4129" s="54" t="str">
        <f t="shared" si="909"/>
        <v>ne</v>
      </c>
      <c r="BS4129" s="54" t="str">
        <f t="shared" si="900"/>
        <v>ne</v>
      </c>
    </row>
    <row r="4130" spans="2:71" x14ac:dyDescent="0.2">
      <c r="B4130" s="54" t="e">
        <f>VLOOKUP(E4130,'VPS1'!$J$10:$J$29,1,FALSE)</f>
        <v>#N/A</v>
      </c>
      <c r="C4130" s="131" t="str">
        <f t="shared" si="901"/>
        <v/>
      </c>
      <c r="D4130" s="132"/>
      <c r="E4130" s="132"/>
      <c r="F4130" s="55"/>
      <c r="G4130" s="132"/>
      <c r="H4130" s="132"/>
      <c r="I4130" s="132"/>
      <c r="J4130" s="132"/>
      <c r="K4130" s="132"/>
      <c r="L4130" s="133"/>
      <c r="M4130" s="134"/>
      <c r="N4130" s="132"/>
      <c r="O4130" s="132"/>
      <c r="P4130" s="134" t="str">
        <f t="shared" si="902"/>
        <v>nepildyti</v>
      </c>
      <c r="Q4130" s="135" t="str">
        <f t="shared" si="90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10"/>
        <v>0</v>
      </c>
      <c r="BH4130" s="54">
        <f t="shared" si="903"/>
        <v>0</v>
      </c>
      <c r="BI4130" s="54">
        <f t="shared" si="898"/>
        <v>0</v>
      </c>
      <c r="BJ4130" s="54">
        <f t="shared" si="911"/>
        <v>0</v>
      </c>
      <c r="BK4130" s="54">
        <f t="shared" si="899"/>
        <v>0</v>
      </c>
      <c r="BL4130" s="54">
        <f t="shared" si="904"/>
        <v>0</v>
      </c>
      <c r="BM4130" s="54">
        <f t="shared" si="905"/>
        <v>0</v>
      </c>
      <c r="BN4130" s="54" t="str">
        <f t="shared" si="906"/>
        <v>ne</v>
      </c>
      <c r="BO4130" s="54" t="str">
        <f t="shared" si="907"/>
        <v>ne</v>
      </c>
      <c r="BP4130" s="54" t="str">
        <f t="shared" si="907"/>
        <v>ne</v>
      </c>
      <c r="BQ4130" s="54" t="str">
        <f t="shared" si="908"/>
        <v>ne</v>
      </c>
      <c r="BR4130" s="54" t="str">
        <f t="shared" si="909"/>
        <v>ne</v>
      </c>
      <c r="BS4130" s="54" t="str">
        <f t="shared" si="900"/>
        <v>ne</v>
      </c>
    </row>
    <row r="4131" spans="2:71" x14ac:dyDescent="0.2">
      <c r="B4131" s="54" t="e">
        <f>VLOOKUP(E4131,'VPS1'!$J$10:$J$29,1,FALSE)</f>
        <v>#N/A</v>
      </c>
      <c r="C4131" s="131" t="str">
        <f t="shared" si="901"/>
        <v/>
      </c>
      <c r="D4131" s="132"/>
      <c r="E4131" s="132"/>
      <c r="F4131" s="55"/>
      <c r="G4131" s="132"/>
      <c r="H4131" s="132"/>
      <c r="I4131" s="132"/>
      <c r="J4131" s="132"/>
      <c r="K4131" s="132"/>
      <c r="L4131" s="133"/>
      <c r="M4131" s="134"/>
      <c r="N4131" s="132"/>
      <c r="O4131" s="132"/>
      <c r="P4131" s="134" t="str">
        <f t="shared" si="902"/>
        <v>nepildyti</v>
      </c>
      <c r="Q4131" s="135" t="str">
        <f t="shared" si="90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10"/>
        <v>0</v>
      </c>
      <c r="BH4131" s="54">
        <f t="shared" si="903"/>
        <v>0</v>
      </c>
      <c r="BI4131" s="54">
        <f t="shared" si="898"/>
        <v>0</v>
      </c>
      <c r="BJ4131" s="54">
        <f t="shared" si="911"/>
        <v>0</v>
      </c>
      <c r="BK4131" s="54">
        <f t="shared" si="899"/>
        <v>0</v>
      </c>
      <c r="BL4131" s="54">
        <f t="shared" si="904"/>
        <v>0</v>
      </c>
      <c r="BM4131" s="54">
        <f t="shared" si="905"/>
        <v>0</v>
      </c>
      <c r="BN4131" s="54" t="str">
        <f t="shared" si="906"/>
        <v>ne</v>
      </c>
      <c r="BO4131" s="54" t="str">
        <f t="shared" si="907"/>
        <v>ne</v>
      </c>
      <c r="BP4131" s="54" t="str">
        <f t="shared" si="907"/>
        <v>ne</v>
      </c>
      <c r="BQ4131" s="54" t="str">
        <f t="shared" si="908"/>
        <v>ne</v>
      </c>
      <c r="BR4131" s="54" t="str">
        <f t="shared" si="909"/>
        <v>ne</v>
      </c>
      <c r="BS4131" s="54" t="str">
        <f t="shared" si="900"/>
        <v>ne</v>
      </c>
    </row>
    <row r="4132" spans="2:71" x14ac:dyDescent="0.2">
      <c r="B4132" s="54" t="e">
        <f>VLOOKUP(E4132,'VPS1'!$J$10:$J$29,1,FALSE)</f>
        <v>#N/A</v>
      </c>
      <c r="C4132" s="131" t="str">
        <f t="shared" si="901"/>
        <v/>
      </c>
      <c r="D4132" s="132"/>
      <c r="E4132" s="132"/>
      <c r="F4132" s="55"/>
      <c r="G4132" s="132"/>
      <c r="H4132" s="132"/>
      <c r="I4132" s="132"/>
      <c r="J4132" s="132"/>
      <c r="K4132" s="132"/>
      <c r="L4132" s="133"/>
      <c r="M4132" s="134"/>
      <c r="N4132" s="132"/>
      <c r="O4132" s="132"/>
      <c r="P4132" s="134" t="str">
        <f t="shared" si="902"/>
        <v>nepildyti</v>
      </c>
      <c r="Q4132" s="135" t="str">
        <f t="shared" si="90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10"/>
        <v>0</v>
      </c>
      <c r="BH4132" s="54">
        <f t="shared" si="903"/>
        <v>0</v>
      </c>
      <c r="BI4132" s="54">
        <f t="shared" si="898"/>
        <v>0</v>
      </c>
      <c r="BJ4132" s="54">
        <f t="shared" si="911"/>
        <v>0</v>
      </c>
      <c r="BK4132" s="54">
        <f t="shared" si="899"/>
        <v>0</v>
      </c>
      <c r="BL4132" s="54">
        <f t="shared" si="904"/>
        <v>0</v>
      </c>
      <c r="BM4132" s="54">
        <f t="shared" si="905"/>
        <v>0</v>
      </c>
      <c r="BN4132" s="54" t="str">
        <f t="shared" si="906"/>
        <v>ne</v>
      </c>
      <c r="BO4132" s="54" t="str">
        <f t="shared" si="907"/>
        <v>ne</v>
      </c>
      <c r="BP4132" s="54" t="str">
        <f t="shared" si="907"/>
        <v>ne</v>
      </c>
      <c r="BQ4132" s="54" t="str">
        <f t="shared" si="908"/>
        <v>ne</v>
      </c>
      <c r="BR4132" s="54" t="str">
        <f t="shared" si="909"/>
        <v>ne</v>
      </c>
      <c r="BS4132" s="54" t="str">
        <f t="shared" si="900"/>
        <v>ne</v>
      </c>
    </row>
    <row r="4133" spans="2:71" x14ac:dyDescent="0.2">
      <c r="B4133" s="54" t="e">
        <f>VLOOKUP(E4133,'VPS1'!$J$10:$J$29,1,FALSE)</f>
        <v>#N/A</v>
      </c>
      <c r="C4133" s="131" t="str">
        <f t="shared" si="901"/>
        <v/>
      </c>
      <c r="D4133" s="132"/>
      <c r="E4133" s="132"/>
      <c r="F4133" s="55"/>
      <c r="G4133" s="132"/>
      <c r="H4133" s="132"/>
      <c r="I4133" s="132"/>
      <c r="J4133" s="132"/>
      <c r="K4133" s="132"/>
      <c r="L4133" s="133"/>
      <c r="M4133" s="134"/>
      <c r="N4133" s="132"/>
      <c r="O4133" s="132"/>
      <c r="P4133" s="134" t="str">
        <f t="shared" si="902"/>
        <v>nepildyti</v>
      </c>
      <c r="Q4133" s="135" t="str">
        <f t="shared" si="90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10"/>
        <v>0</v>
      </c>
      <c r="BH4133" s="54">
        <f t="shared" si="903"/>
        <v>0</v>
      </c>
      <c r="BI4133" s="54">
        <f t="shared" si="898"/>
        <v>0</v>
      </c>
      <c r="BJ4133" s="54">
        <f t="shared" si="911"/>
        <v>0</v>
      </c>
      <c r="BK4133" s="54">
        <f t="shared" si="899"/>
        <v>0</v>
      </c>
      <c r="BL4133" s="54">
        <f t="shared" si="904"/>
        <v>0</v>
      </c>
      <c r="BM4133" s="54">
        <f t="shared" si="905"/>
        <v>0</v>
      </c>
      <c r="BN4133" s="54" t="str">
        <f t="shared" si="906"/>
        <v>ne</v>
      </c>
      <c r="BO4133" s="54" t="str">
        <f t="shared" si="907"/>
        <v>ne</v>
      </c>
      <c r="BP4133" s="54" t="str">
        <f t="shared" si="907"/>
        <v>ne</v>
      </c>
      <c r="BQ4133" s="54" t="str">
        <f t="shared" si="908"/>
        <v>ne</v>
      </c>
      <c r="BR4133" s="54" t="str">
        <f t="shared" si="909"/>
        <v>ne</v>
      </c>
      <c r="BS4133" s="54" t="str">
        <f t="shared" si="900"/>
        <v>ne</v>
      </c>
    </row>
    <row r="4134" spans="2:71" x14ac:dyDescent="0.2">
      <c r="B4134" s="54" t="e">
        <f>VLOOKUP(E4134,'VPS1'!$J$10:$J$29,1,FALSE)</f>
        <v>#N/A</v>
      </c>
      <c r="C4134" s="131" t="str">
        <f t="shared" si="901"/>
        <v/>
      </c>
      <c r="D4134" s="132"/>
      <c r="E4134" s="132"/>
      <c r="F4134" s="55"/>
      <c r="G4134" s="132"/>
      <c r="H4134" s="132"/>
      <c r="I4134" s="132"/>
      <c r="J4134" s="132"/>
      <c r="K4134" s="132"/>
      <c r="L4134" s="133"/>
      <c r="M4134" s="134"/>
      <c r="N4134" s="132"/>
      <c r="O4134" s="132"/>
      <c r="P4134" s="134" t="str">
        <f t="shared" si="902"/>
        <v>nepildyti</v>
      </c>
      <c r="Q4134" s="135" t="str">
        <f t="shared" si="90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10"/>
        <v>0</v>
      </c>
      <c r="BH4134" s="54">
        <f t="shared" si="903"/>
        <v>0</v>
      </c>
      <c r="BI4134" s="54">
        <f t="shared" si="898"/>
        <v>0</v>
      </c>
      <c r="BJ4134" s="54">
        <f t="shared" si="911"/>
        <v>0</v>
      </c>
      <c r="BK4134" s="54">
        <f t="shared" si="899"/>
        <v>0</v>
      </c>
      <c r="BL4134" s="54">
        <f t="shared" si="904"/>
        <v>0</v>
      </c>
      <c r="BM4134" s="54">
        <f t="shared" si="905"/>
        <v>0</v>
      </c>
      <c r="BN4134" s="54" t="str">
        <f t="shared" si="906"/>
        <v>ne</v>
      </c>
      <c r="BO4134" s="54" t="str">
        <f t="shared" si="907"/>
        <v>ne</v>
      </c>
      <c r="BP4134" s="54" t="str">
        <f t="shared" si="907"/>
        <v>ne</v>
      </c>
      <c r="BQ4134" s="54" t="str">
        <f t="shared" si="908"/>
        <v>ne</v>
      </c>
      <c r="BR4134" s="54" t="str">
        <f t="shared" si="909"/>
        <v>ne</v>
      </c>
      <c r="BS4134" s="54" t="str">
        <f t="shared" si="900"/>
        <v>ne</v>
      </c>
    </row>
    <row r="4135" spans="2:71" x14ac:dyDescent="0.2">
      <c r="B4135" s="54" t="e">
        <f>VLOOKUP(E4135,'VPS1'!$J$10:$J$29,1,FALSE)</f>
        <v>#N/A</v>
      </c>
      <c r="C4135" s="131" t="str">
        <f t="shared" si="901"/>
        <v/>
      </c>
      <c r="D4135" s="132"/>
      <c r="E4135" s="132"/>
      <c r="F4135" s="55"/>
      <c r="G4135" s="132"/>
      <c r="H4135" s="132"/>
      <c r="I4135" s="132"/>
      <c r="J4135" s="132"/>
      <c r="K4135" s="132"/>
      <c r="L4135" s="133"/>
      <c r="M4135" s="134"/>
      <c r="N4135" s="132"/>
      <c r="O4135" s="132"/>
      <c r="P4135" s="134" t="str">
        <f t="shared" si="902"/>
        <v>nepildyti</v>
      </c>
      <c r="Q4135" s="135" t="str">
        <f t="shared" si="90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10"/>
        <v>0</v>
      </c>
      <c r="BH4135" s="54">
        <f t="shared" si="903"/>
        <v>0</v>
      </c>
      <c r="BI4135" s="54">
        <f t="shared" si="898"/>
        <v>0</v>
      </c>
      <c r="BJ4135" s="54">
        <f t="shared" si="911"/>
        <v>0</v>
      </c>
      <c r="BK4135" s="54">
        <f t="shared" si="899"/>
        <v>0</v>
      </c>
      <c r="BL4135" s="54">
        <f t="shared" si="904"/>
        <v>0</v>
      </c>
      <c r="BM4135" s="54">
        <f t="shared" si="905"/>
        <v>0</v>
      </c>
      <c r="BN4135" s="54" t="str">
        <f t="shared" si="906"/>
        <v>ne</v>
      </c>
      <c r="BO4135" s="54" t="str">
        <f t="shared" si="907"/>
        <v>ne</v>
      </c>
      <c r="BP4135" s="54" t="str">
        <f t="shared" si="907"/>
        <v>ne</v>
      </c>
      <c r="BQ4135" s="54" t="str">
        <f t="shared" si="908"/>
        <v>ne</v>
      </c>
      <c r="BR4135" s="54" t="str">
        <f t="shared" si="909"/>
        <v>ne</v>
      </c>
      <c r="BS4135" s="54" t="str">
        <f t="shared" si="900"/>
        <v>ne</v>
      </c>
    </row>
    <row r="4136" spans="2:71" x14ac:dyDescent="0.2">
      <c r="B4136" s="54" t="e">
        <f>VLOOKUP(E4136,'VPS1'!$J$10:$J$29,1,FALSE)</f>
        <v>#N/A</v>
      </c>
      <c r="C4136" s="131" t="str">
        <f t="shared" si="901"/>
        <v/>
      </c>
      <c r="D4136" s="132"/>
      <c r="E4136" s="132"/>
      <c r="F4136" s="55"/>
      <c r="G4136" s="132"/>
      <c r="H4136" s="132"/>
      <c r="I4136" s="132"/>
      <c r="J4136" s="132"/>
      <c r="K4136" s="132"/>
      <c r="L4136" s="133"/>
      <c r="M4136" s="134"/>
      <c r="N4136" s="132"/>
      <c r="O4136" s="132"/>
      <c r="P4136" s="134" t="str">
        <f t="shared" si="902"/>
        <v>nepildyti</v>
      </c>
      <c r="Q4136" s="135" t="str">
        <f t="shared" si="90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10"/>
        <v>0</v>
      </c>
      <c r="BH4136" s="54">
        <f t="shared" si="903"/>
        <v>0</v>
      </c>
      <c r="BI4136" s="54">
        <f t="shared" si="898"/>
        <v>0</v>
      </c>
      <c r="BJ4136" s="54">
        <f t="shared" si="911"/>
        <v>0</v>
      </c>
      <c r="BK4136" s="54">
        <f t="shared" si="899"/>
        <v>0</v>
      </c>
      <c r="BL4136" s="54">
        <f t="shared" si="904"/>
        <v>0</v>
      </c>
      <c r="BM4136" s="54">
        <f t="shared" si="905"/>
        <v>0</v>
      </c>
      <c r="BN4136" s="54" t="str">
        <f t="shared" si="906"/>
        <v>ne</v>
      </c>
      <c r="BO4136" s="54" t="str">
        <f t="shared" si="907"/>
        <v>ne</v>
      </c>
      <c r="BP4136" s="54" t="str">
        <f t="shared" si="907"/>
        <v>ne</v>
      </c>
      <c r="BQ4136" s="54" t="str">
        <f t="shared" si="908"/>
        <v>ne</v>
      </c>
      <c r="BR4136" s="54" t="str">
        <f t="shared" si="909"/>
        <v>ne</v>
      </c>
      <c r="BS4136" s="54" t="str">
        <f t="shared" si="900"/>
        <v>ne</v>
      </c>
    </row>
    <row r="4137" spans="2:71" x14ac:dyDescent="0.2">
      <c r="B4137" s="54" t="e">
        <f>VLOOKUP(E4137,'VPS1'!$J$10:$J$29,1,FALSE)</f>
        <v>#N/A</v>
      </c>
      <c r="C4137" s="131" t="str">
        <f t="shared" si="901"/>
        <v/>
      </c>
      <c r="D4137" s="132"/>
      <c r="E4137" s="132"/>
      <c r="F4137" s="55"/>
      <c r="G4137" s="132"/>
      <c r="H4137" s="132"/>
      <c r="I4137" s="132"/>
      <c r="J4137" s="132"/>
      <c r="K4137" s="132"/>
      <c r="L4137" s="133"/>
      <c r="M4137" s="134"/>
      <c r="N4137" s="132"/>
      <c r="O4137" s="132"/>
      <c r="P4137" s="134" t="str">
        <f t="shared" si="902"/>
        <v>nepildyti</v>
      </c>
      <c r="Q4137" s="135" t="str">
        <f t="shared" si="90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10"/>
        <v>0</v>
      </c>
      <c r="BH4137" s="54">
        <f t="shared" si="903"/>
        <v>0</v>
      </c>
      <c r="BI4137" s="54">
        <f t="shared" si="898"/>
        <v>0</v>
      </c>
      <c r="BJ4137" s="54">
        <f t="shared" si="911"/>
        <v>0</v>
      </c>
      <c r="BK4137" s="54">
        <f t="shared" si="899"/>
        <v>0</v>
      </c>
      <c r="BL4137" s="54">
        <f t="shared" si="904"/>
        <v>0</v>
      </c>
      <c r="BM4137" s="54">
        <f t="shared" si="905"/>
        <v>0</v>
      </c>
      <c r="BN4137" s="54" t="str">
        <f t="shared" si="906"/>
        <v>ne</v>
      </c>
      <c r="BO4137" s="54" t="str">
        <f t="shared" si="907"/>
        <v>ne</v>
      </c>
      <c r="BP4137" s="54" t="str">
        <f t="shared" si="907"/>
        <v>ne</v>
      </c>
      <c r="BQ4137" s="54" t="str">
        <f t="shared" si="908"/>
        <v>ne</v>
      </c>
      <c r="BR4137" s="54" t="str">
        <f t="shared" si="909"/>
        <v>ne</v>
      </c>
      <c r="BS4137" s="54" t="str">
        <f t="shared" si="900"/>
        <v>ne</v>
      </c>
    </row>
    <row r="4138" spans="2:71" x14ac:dyDescent="0.2">
      <c r="B4138" s="54" t="e">
        <f>VLOOKUP(E4138,'VPS1'!$J$10:$J$29,1,FALSE)</f>
        <v>#N/A</v>
      </c>
      <c r="C4138" s="131" t="str">
        <f t="shared" si="901"/>
        <v/>
      </c>
      <c r="D4138" s="132"/>
      <c r="E4138" s="132"/>
      <c r="F4138" s="55"/>
      <c r="G4138" s="132"/>
      <c r="H4138" s="132"/>
      <c r="I4138" s="132"/>
      <c r="J4138" s="132"/>
      <c r="K4138" s="132"/>
      <c r="L4138" s="133"/>
      <c r="M4138" s="134"/>
      <c r="N4138" s="132"/>
      <c r="O4138" s="132"/>
      <c r="P4138" s="134" t="str">
        <f t="shared" si="902"/>
        <v>nepildyti</v>
      </c>
      <c r="Q4138" s="135" t="str">
        <f t="shared" si="90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10"/>
        <v>0</v>
      </c>
      <c r="BH4138" s="54">
        <f t="shared" si="903"/>
        <v>0</v>
      </c>
      <c r="BI4138" s="54">
        <f t="shared" si="898"/>
        <v>0</v>
      </c>
      <c r="BJ4138" s="54">
        <f t="shared" si="911"/>
        <v>0</v>
      </c>
      <c r="BK4138" s="54">
        <f t="shared" si="899"/>
        <v>0</v>
      </c>
      <c r="BL4138" s="54">
        <f t="shared" si="904"/>
        <v>0</v>
      </c>
      <c r="BM4138" s="54">
        <f t="shared" si="905"/>
        <v>0</v>
      </c>
      <c r="BN4138" s="54" t="str">
        <f t="shared" si="906"/>
        <v>ne</v>
      </c>
      <c r="BO4138" s="54" t="str">
        <f t="shared" si="907"/>
        <v>ne</v>
      </c>
      <c r="BP4138" s="54" t="str">
        <f t="shared" si="907"/>
        <v>ne</v>
      </c>
      <c r="BQ4138" s="54" t="str">
        <f t="shared" si="908"/>
        <v>ne</v>
      </c>
      <c r="BR4138" s="54" t="str">
        <f t="shared" si="909"/>
        <v>ne</v>
      </c>
      <c r="BS4138" s="54" t="str">
        <f t="shared" si="900"/>
        <v>ne</v>
      </c>
    </row>
    <row r="4139" spans="2:71" x14ac:dyDescent="0.2">
      <c r="B4139" s="54" t="e">
        <f>VLOOKUP(E4139,'VPS1'!$J$10:$J$29,1,FALSE)</f>
        <v>#N/A</v>
      </c>
      <c r="C4139" s="131" t="str">
        <f t="shared" si="901"/>
        <v/>
      </c>
      <c r="D4139" s="132"/>
      <c r="E4139" s="132"/>
      <c r="F4139" s="55"/>
      <c r="G4139" s="132"/>
      <c r="H4139" s="132"/>
      <c r="I4139" s="132"/>
      <c r="J4139" s="132"/>
      <c r="K4139" s="132"/>
      <c r="L4139" s="133"/>
      <c r="M4139" s="134"/>
      <c r="N4139" s="132"/>
      <c r="O4139" s="132"/>
      <c r="P4139" s="134" t="str">
        <f t="shared" si="902"/>
        <v>nepildyti</v>
      </c>
      <c r="Q4139" s="135" t="str">
        <f t="shared" si="90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10"/>
        <v>0</v>
      </c>
      <c r="BH4139" s="54">
        <f t="shared" si="903"/>
        <v>0</v>
      </c>
      <c r="BI4139" s="54">
        <f t="shared" si="898"/>
        <v>0</v>
      </c>
      <c r="BJ4139" s="54">
        <f t="shared" si="911"/>
        <v>0</v>
      </c>
      <c r="BK4139" s="54">
        <f t="shared" si="899"/>
        <v>0</v>
      </c>
      <c r="BL4139" s="54">
        <f t="shared" si="904"/>
        <v>0</v>
      </c>
      <c r="BM4139" s="54">
        <f t="shared" si="905"/>
        <v>0</v>
      </c>
      <c r="BN4139" s="54" t="str">
        <f t="shared" si="906"/>
        <v>ne</v>
      </c>
      <c r="BO4139" s="54" t="str">
        <f t="shared" si="907"/>
        <v>ne</v>
      </c>
      <c r="BP4139" s="54" t="str">
        <f t="shared" si="907"/>
        <v>ne</v>
      </c>
      <c r="BQ4139" s="54" t="str">
        <f t="shared" si="908"/>
        <v>ne</v>
      </c>
      <c r="BR4139" s="54" t="str">
        <f t="shared" si="909"/>
        <v>ne</v>
      </c>
      <c r="BS4139" s="54" t="str">
        <f t="shared" si="900"/>
        <v>ne</v>
      </c>
    </row>
    <row r="4140" spans="2:71" x14ac:dyDescent="0.2">
      <c r="B4140" s="54" t="e">
        <f>VLOOKUP(E4140,'VPS1'!$J$10:$J$29,1,FALSE)</f>
        <v>#N/A</v>
      </c>
      <c r="C4140" s="131" t="str">
        <f t="shared" si="901"/>
        <v/>
      </c>
      <c r="D4140" s="132"/>
      <c r="E4140" s="132"/>
      <c r="F4140" s="55"/>
      <c r="G4140" s="132"/>
      <c r="H4140" s="132"/>
      <c r="I4140" s="132"/>
      <c r="J4140" s="132"/>
      <c r="K4140" s="132"/>
      <c r="L4140" s="133"/>
      <c r="M4140" s="134"/>
      <c r="N4140" s="132"/>
      <c r="O4140" s="132"/>
      <c r="P4140" s="134" t="str">
        <f t="shared" si="902"/>
        <v>nepildyti</v>
      </c>
      <c r="Q4140" s="135" t="str">
        <f t="shared" si="90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10"/>
        <v>0</v>
      </c>
      <c r="BH4140" s="54">
        <f t="shared" si="903"/>
        <v>0</v>
      </c>
      <c r="BI4140" s="54">
        <f t="shared" si="898"/>
        <v>0</v>
      </c>
      <c r="BJ4140" s="54">
        <f t="shared" si="911"/>
        <v>0</v>
      </c>
      <c r="BK4140" s="54">
        <f t="shared" si="899"/>
        <v>0</v>
      </c>
      <c r="BL4140" s="54">
        <f t="shared" si="904"/>
        <v>0</v>
      </c>
      <c r="BM4140" s="54">
        <f t="shared" si="905"/>
        <v>0</v>
      </c>
      <c r="BN4140" s="54" t="str">
        <f t="shared" si="906"/>
        <v>ne</v>
      </c>
      <c r="BO4140" s="54" t="str">
        <f t="shared" si="907"/>
        <v>ne</v>
      </c>
      <c r="BP4140" s="54" t="str">
        <f t="shared" si="907"/>
        <v>ne</v>
      </c>
      <c r="BQ4140" s="54" t="str">
        <f t="shared" si="908"/>
        <v>ne</v>
      </c>
      <c r="BR4140" s="54" t="str">
        <f t="shared" si="909"/>
        <v>ne</v>
      </c>
      <c r="BS4140" s="54" t="str">
        <f t="shared" si="900"/>
        <v>ne</v>
      </c>
    </row>
    <row r="4141" spans="2:71" x14ac:dyDescent="0.2">
      <c r="B4141" s="54" t="e">
        <f>VLOOKUP(E4141,'VPS1'!$J$10:$J$29,1,FALSE)</f>
        <v>#N/A</v>
      </c>
      <c r="C4141" s="131" t="str">
        <f t="shared" si="901"/>
        <v/>
      </c>
      <c r="D4141" s="132"/>
      <c r="E4141" s="132"/>
      <c r="F4141" s="55"/>
      <c r="G4141" s="132"/>
      <c r="H4141" s="132"/>
      <c r="I4141" s="132"/>
      <c r="J4141" s="132"/>
      <c r="K4141" s="132"/>
      <c r="L4141" s="133"/>
      <c r="M4141" s="134"/>
      <c r="N4141" s="132"/>
      <c r="O4141" s="132"/>
      <c r="P4141" s="134" t="str">
        <f t="shared" si="902"/>
        <v>nepildyti</v>
      </c>
      <c r="Q4141" s="135" t="str">
        <f t="shared" si="90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10"/>
        <v>0</v>
      </c>
      <c r="BH4141" s="54">
        <f t="shared" si="903"/>
        <v>0</v>
      </c>
      <c r="BI4141" s="54">
        <f t="shared" si="898"/>
        <v>0</v>
      </c>
      <c r="BJ4141" s="54">
        <f t="shared" si="911"/>
        <v>0</v>
      </c>
      <c r="BK4141" s="54">
        <f t="shared" si="899"/>
        <v>0</v>
      </c>
      <c r="BL4141" s="54">
        <f t="shared" si="904"/>
        <v>0</v>
      </c>
      <c r="BM4141" s="54">
        <f t="shared" si="905"/>
        <v>0</v>
      </c>
      <c r="BN4141" s="54" t="str">
        <f t="shared" si="906"/>
        <v>ne</v>
      </c>
      <c r="BO4141" s="54" t="str">
        <f t="shared" si="907"/>
        <v>ne</v>
      </c>
      <c r="BP4141" s="54" t="str">
        <f t="shared" si="907"/>
        <v>ne</v>
      </c>
      <c r="BQ4141" s="54" t="str">
        <f t="shared" si="908"/>
        <v>ne</v>
      </c>
      <c r="BR4141" s="54" t="str">
        <f t="shared" si="909"/>
        <v>ne</v>
      </c>
      <c r="BS4141" s="54" t="str">
        <f t="shared" si="900"/>
        <v>ne</v>
      </c>
    </row>
    <row r="4142" spans="2:71" x14ac:dyDescent="0.2">
      <c r="B4142" s="54" t="e">
        <f>VLOOKUP(E4142,'VPS1'!$J$10:$J$29,1,FALSE)</f>
        <v>#N/A</v>
      </c>
      <c r="C4142" s="131" t="str">
        <f t="shared" si="901"/>
        <v/>
      </c>
      <c r="D4142" s="132"/>
      <c r="E4142" s="132"/>
      <c r="F4142" s="55"/>
      <c r="G4142" s="132"/>
      <c r="H4142" s="132"/>
      <c r="I4142" s="132"/>
      <c r="J4142" s="132"/>
      <c r="K4142" s="132"/>
      <c r="L4142" s="133"/>
      <c r="M4142" s="134"/>
      <c r="N4142" s="132"/>
      <c r="O4142" s="132"/>
      <c r="P4142" s="134" t="str">
        <f t="shared" si="902"/>
        <v>nepildyti</v>
      </c>
      <c r="Q4142" s="135" t="str">
        <f t="shared" si="90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10"/>
        <v>0</v>
      </c>
      <c r="BH4142" s="54">
        <f t="shared" si="903"/>
        <v>0</v>
      </c>
      <c r="BI4142" s="54">
        <f t="shared" si="898"/>
        <v>0</v>
      </c>
      <c r="BJ4142" s="54">
        <f t="shared" si="911"/>
        <v>0</v>
      </c>
      <c r="BK4142" s="54">
        <f t="shared" si="899"/>
        <v>0</v>
      </c>
      <c r="BL4142" s="54">
        <f t="shared" si="904"/>
        <v>0</v>
      </c>
      <c r="BM4142" s="54">
        <f t="shared" si="905"/>
        <v>0</v>
      </c>
      <c r="BN4142" s="54" t="str">
        <f t="shared" si="906"/>
        <v>ne</v>
      </c>
      <c r="BO4142" s="54" t="str">
        <f t="shared" si="907"/>
        <v>ne</v>
      </c>
      <c r="BP4142" s="54" t="str">
        <f t="shared" si="907"/>
        <v>ne</v>
      </c>
      <c r="BQ4142" s="54" t="str">
        <f t="shared" si="908"/>
        <v>ne</v>
      </c>
      <c r="BR4142" s="54" t="str">
        <f t="shared" si="909"/>
        <v>ne</v>
      </c>
      <c r="BS4142" s="54" t="str">
        <f t="shared" si="900"/>
        <v>ne</v>
      </c>
    </row>
    <row r="4143" spans="2:71" x14ac:dyDescent="0.2">
      <c r="B4143" s="54" t="e">
        <f>VLOOKUP(E4143,'VPS1'!$J$10:$J$29,1,FALSE)</f>
        <v>#N/A</v>
      </c>
      <c r="C4143" s="131" t="str">
        <f t="shared" si="901"/>
        <v/>
      </c>
      <c r="D4143" s="132"/>
      <c r="E4143" s="132"/>
      <c r="F4143" s="55"/>
      <c r="G4143" s="132"/>
      <c r="H4143" s="132"/>
      <c r="I4143" s="132"/>
      <c r="J4143" s="132"/>
      <c r="K4143" s="132"/>
      <c r="L4143" s="133"/>
      <c r="M4143" s="134"/>
      <c r="N4143" s="132"/>
      <c r="O4143" s="132"/>
      <c r="P4143" s="134" t="str">
        <f t="shared" si="902"/>
        <v>nepildyti</v>
      </c>
      <c r="Q4143" s="135" t="str">
        <f t="shared" si="90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10"/>
        <v>0</v>
      </c>
      <c r="BH4143" s="54">
        <f t="shared" si="903"/>
        <v>0</v>
      </c>
      <c r="BI4143" s="54">
        <f t="shared" si="898"/>
        <v>0</v>
      </c>
      <c r="BJ4143" s="54">
        <f t="shared" si="911"/>
        <v>0</v>
      </c>
      <c r="BK4143" s="54">
        <f t="shared" si="899"/>
        <v>0</v>
      </c>
      <c r="BL4143" s="54">
        <f t="shared" si="904"/>
        <v>0</v>
      </c>
      <c r="BM4143" s="54">
        <f t="shared" si="905"/>
        <v>0</v>
      </c>
      <c r="BN4143" s="54" t="str">
        <f t="shared" si="906"/>
        <v>ne</v>
      </c>
      <c r="BO4143" s="54" t="str">
        <f t="shared" si="907"/>
        <v>ne</v>
      </c>
      <c r="BP4143" s="54" t="str">
        <f t="shared" si="907"/>
        <v>ne</v>
      </c>
      <c r="BQ4143" s="54" t="str">
        <f t="shared" si="908"/>
        <v>ne</v>
      </c>
      <c r="BR4143" s="54" t="str">
        <f t="shared" si="909"/>
        <v>ne</v>
      </c>
      <c r="BS4143" s="54" t="str">
        <f t="shared" si="900"/>
        <v>ne</v>
      </c>
    </row>
    <row r="4144" spans="2:71" x14ac:dyDescent="0.2">
      <c r="B4144" s="54" t="e">
        <f>VLOOKUP(E4144,'VPS1'!$J$10:$J$29,1,FALSE)</f>
        <v>#N/A</v>
      </c>
      <c r="C4144" s="131" t="str">
        <f t="shared" si="901"/>
        <v/>
      </c>
      <c r="D4144" s="132"/>
      <c r="E4144" s="132"/>
      <c r="F4144" s="55"/>
      <c r="G4144" s="132"/>
      <c r="H4144" s="132"/>
      <c r="I4144" s="132"/>
      <c r="J4144" s="132"/>
      <c r="K4144" s="132"/>
      <c r="L4144" s="133"/>
      <c r="M4144" s="134"/>
      <c r="N4144" s="132"/>
      <c r="O4144" s="132"/>
      <c r="P4144" s="134" t="str">
        <f t="shared" si="902"/>
        <v>nepildyti</v>
      </c>
      <c r="Q4144" s="135" t="str">
        <f t="shared" si="90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10"/>
        <v>0</v>
      </c>
      <c r="BH4144" s="54">
        <f t="shared" si="903"/>
        <v>0</v>
      </c>
      <c r="BI4144" s="54">
        <f t="shared" si="898"/>
        <v>0</v>
      </c>
      <c r="BJ4144" s="54">
        <f t="shared" si="911"/>
        <v>0</v>
      </c>
      <c r="BK4144" s="54">
        <f t="shared" si="899"/>
        <v>0</v>
      </c>
      <c r="BL4144" s="54">
        <f t="shared" si="904"/>
        <v>0</v>
      </c>
      <c r="BM4144" s="54">
        <f t="shared" si="905"/>
        <v>0</v>
      </c>
      <c r="BN4144" s="54" t="str">
        <f t="shared" si="906"/>
        <v>ne</v>
      </c>
      <c r="BO4144" s="54" t="str">
        <f t="shared" si="907"/>
        <v>ne</v>
      </c>
      <c r="BP4144" s="54" t="str">
        <f t="shared" si="907"/>
        <v>ne</v>
      </c>
      <c r="BQ4144" s="54" t="str">
        <f t="shared" si="908"/>
        <v>ne</v>
      </c>
      <c r="BR4144" s="54" t="str">
        <f t="shared" si="909"/>
        <v>ne</v>
      </c>
      <c r="BS4144" s="54" t="str">
        <f t="shared" si="900"/>
        <v>ne</v>
      </c>
    </row>
    <row r="4145" spans="2:71" x14ac:dyDescent="0.2">
      <c r="B4145" s="54" t="e">
        <f>VLOOKUP(E4145,'VPS1'!$J$10:$J$29,1,FALSE)</f>
        <v>#N/A</v>
      </c>
      <c r="C4145" s="131" t="str">
        <f t="shared" si="901"/>
        <v/>
      </c>
      <c r="D4145" s="132"/>
      <c r="E4145" s="132"/>
      <c r="F4145" s="55"/>
      <c r="G4145" s="132"/>
      <c r="H4145" s="132"/>
      <c r="I4145" s="132"/>
      <c r="J4145" s="132"/>
      <c r="K4145" s="132"/>
      <c r="L4145" s="133"/>
      <c r="M4145" s="134"/>
      <c r="N4145" s="132"/>
      <c r="O4145" s="132"/>
      <c r="P4145" s="134" t="str">
        <f t="shared" si="902"/>
        <v>nepildyti</v>
      </c>
      <c r="Q4145" s="135" t="str">
        <f t="shared" si="90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10"/>
        <v>0</v>
      </c>
      <c r="BH4145" s="54">
        <f t="shared" si="903"/>
        <v>0</v>
      </c>
      <c r="BI4145" s="54">
        <f t="shared" si="898"/>
        <v>0</v>
      </c>
      <c r="BJ4145" s="54">
        <f t="shared" si="911"/>
        <v>0</v>
      </c>
      <c r="BK4145" s="54">
        <f t="shared" si="899"/>
        <v>0</v>
      </c>
      <c r="BL4145" s="54">
        <f t="shared" si="904"/>
        <v>0</v>
      </c>
      <c r="BM4145" s="54">
        <f t="shared" si="905"/>
        <v>0</v>
      </c>
      <c r="BN4145" s="54" t="str">
        <f t="shared" si="906"/>
        <v>ne</v>
      </c>
      <c r="BO4145" s="54" t="str">
        <f t="shared" si="907"/>
        <v>ne</v>
      </c>
      <c r="BP4145" s="54" t="str">
        <f t="shared" si="907"/>
        <v>ne</v>
      </c>
      <c r="BQ4145" s="54" t="str">
        <f t="shared" si="908"/>
        <v>ne</v>
      </c>
      <c r="BR4145" s="54" t="str">
        <f t="shared" si="909"/>
        <v>ne</v>
      </c>
      <c r="BS4145" s="54" t="str">
        <f t="shared" si="900"/>
        <v>ne</v>
      </c>
    </row>
    <row r="4146" spans="2:71" x14ac:dyDescent="0.2">
      <c r="B4146" s="54" t="e">
        <f>VLOOKUP(E4146,'VPS1'!$J$10:$J$29,1,FALSE)</f>
        <v>#N/A</v>
      </c>
      <c r="C4146" s="131" t="str">
        <f t="shared" si="901"/>
        <v/>
      </c>
      <c r="D4146" s="132"/>
      <c r="E4146" s="132"/>
      <c r="F4146" s="55"/>
      <c r="G4146" s="132"/>
      <c r="H4146" s="132"/>
      <c r="I4146" s="132"/>
      <c r="J4146" s="132"/>
      <c r="K4146" s="132"/>
      <c r="L4146" s="133"/>
      <c r="M4146" s="134"/>
      <c r="N4146" s="132"/>
      <c r="O4146" s="132"/>
      <c r="P4146" s="134" t="str">
        <f t="shared" si="902"/>
        <v>nepildyti</v>
      </c>
      <c r="Q4146" s="135" t="str">
        <f t="shared" si="90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10"/>
        <v>0</v>
      </c>
      <c r="BH4146" s="54">
        <f t="shared" si="903"/>
        <v>0</v>
      </c>
      <c r="BI4146" s="54">
        <f t="shared" si="898"/>
        <v>0</v>
      </c>
      <c r="BJ4146" s="54">
        <f t="shared" si="911"/>
        <v>0</v>
      </c>
      <c r="BK4146" s="54">
        <f t="shared" si="899"/>
        <v>0</v>
      </c>
      <c r="BL4146" s="54">
        <f t="shared" si="904"/>
        <v>0</v>
      </c>
      <c r="BM4146" s="54">
        <f t="shared" si="905"/>
        <v>0</v>
      </c>
      <c r="BN4146" s="54" t="str">
        <f t="shared" si="906"/>
        <v>ne</v>
      </c>
      <c r="BO4146" s="54" t="str">
        <f t="shared" si="907"/>
        <v>ne</v>
      </c>
      <c r="BP4146" s="54" t="str">
        <f t="shared" si="907"/>
        <v>ne</v>
      </c>
      <c r="BQ4146" s="54" t="str">
        <f t="shared" si="908"/>
        <v>ne</v>
      </c>
      <c r="BR4146" s="54" t="str">
        <f t="shared" si="909"/>
        <v>ne</v>
      </c>
      <c r="BS4146" s="54" t="str">
        <f t="shared" si="900"/>
        <v>ne</v>
      </c>
    </row>
    <row r="4147" spans="2:71" x14ac:dyDescent="0.2">
      <c r="B4147" s="54" t="e">
        <f>VLOOKUP(E4147,'VPS1'!$J$10:$J$29,1,FALSE)</f>
        <v>#N/A</v>
      </c>
      <c r="C4147" s="131" t="str">
        <f t="shared" si="901"/>
        <v/>
      </c>
      <c r="D4147" s="132"/>
      <c r="E4147" s="132"/>
      <c r="F4147" s="55"/>
      <c r="G4147" s="132"/>
      <c r="H4147" s="132"/>
      <c r="I4147" s="132"/>
      <c r="J4147" s="132"/>
      <c r="K4147" s="132"/>
      <c r="L4147" s="133"/>
      <c r="M4147" s="134"/>
      <c r="N4147" s="132"/>
      <c r="O4147" s="132"/>
      <c r="P4147" s="134" t="str">
        <f t="shared" si="902"/>
        <v>nepildyti</v>
      </c>
      <c r="Q4147" s="135" t="str">
        <f t="shared" si="90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10"/>
        <v>0</v>
      </c>
      <c r="BH4147" s="54">
        <f t="shared" si="903"/>
        <v>0</v>
      </c>
      <c r="BI4147" s="54">
        <f t="shared" si="898"/>
        <v>0</v>
      </c>
      <c r="BJ4147" s="54">
        <f t="shared" si="911"/>
        <v>0</v>
      </c>
      <c r="BK4147" s="54">
        <f t="shared" si="899"/>
        <v>0</v>
      </c>
      <c r="BL4147" s="54">
        <f t="shared" si="904"/>
        <v>0</v>
      </c>
      <c r="BM4147" s="54">
        <f t="shared" si="905"/>
        <v>0</v>
      </c>
      <c r="BN4147" s="54" t="str">
        <f t="shared" si="906"/>
        <v>ne</v>
      </c>
      <c r="BO4147" s="54" t="str">
        <f t="shared" si="907"/>
        <v>ne</v>
      </c>
      <c r="BP4147" s="54" t="str">
        <f t="shared" si="907"/>
        <v>ne</v>
      </c>
      <c r="BQ4147" s="54" t="str">
        <f t="shared" si="908"/>
        <v>ne</v>
      </c>
      <c r="BR4147" s="54" t="str">
        <f t="shared" si="909"/>
        <v>ne</v>
      </c>
      <c r="BS4147" s="54" t="str">
        <f t="shared" si="900"/>
        <v>ne</v>
      </c>
    </row>
    <row r="4148" spans="2:71" x14ac:dyDescent="0.2">
      <c r="B4148" s="54" t="e">
        <f>VLOOKUP(E4148,'VPS1'!$J$10:$J$29,1,FALSE)</f>
        <v>#N/A</v>
      </c>
      <c r="C4148" s="131" t="str">
        <f t="shared" si="901"/>
        <v/>
      </c>
      <c r="D4148" s="132"/>
      <c r="E4148" s="132"/>
      <c r="F4148" s="55"/>
      <c r="G4148" s="132"/>
      <c r="H4148" s="132"/>
      <c r="I4148" s="132"/>
      <c r="J4148" s="132"/>
      <c r="K4148" s="132"/>
      <c r="L4148" s="133"/>
      <c r="M4148" s="134"/>
      <c r="N4148" s="132"/>
      <c r="O4148" s="132"/>
      <c r="P4148" s="134" t="str">
        <f t="shared" si="902"/>
        <v>nepildyti</v>
      </c>
      <c r="Q4148" s="135" t="str">
        <f t="shared" si="90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10"/>
        <v>0</v>
      </c>
      <c r="BH4148" s="54">
        <f t="shared" si="903"/>
        <v>0</v>
      </c>
      <c r="BI4148" s="54">
        <f t="shared" si="898"/>
        <v>0</v>
      </c>
      <c r="BJ4148" s="54">
        <f t="shared" si="911"/>
        <v>0</v>
      </c>
      <c r="BK4148" s="54">
        <f t="shared" si="899"/>
        <v>0</v>
      </c>
      <c r="BL4148" s="54">
        <f t="shared" si="904"/>
        <v>0</v>
      </c>
      <c r="BM4148" s="54">
        <f t="shared" si="905"/>
        <v>0</v>
      </c>
      <c r="BN4148" s="54" t="str">
        <f t="shared" si="906"/>
        <v>ne</v>
      </c>
      <c r="BO4148" s="54" t="str">
        <f t="shared" si="907"/>
        <v>ne</v>
      </c>
      <c r="BP4148" s="54" t="str">
        <f t="shared" si="907"/>
        <v>ne</v>
      </c>
      <c r="BQ4148" s="54" t="str">
        <f t="shared" si="908"/>
        <v>ne</v>
      </c>
      <c r="BR4148" s="54" t="str">
        <f t="shared" si="909"/>
        <v>ne</v>
      </c>
      <c r="BS4148" s="54" t="str">
        <f t="shared" si="900"/>
        <v>ne</v>
      </c>
    </row>
    <row r="4149" spans="2:71" x14ac:dyDescent="0.2">
      <c r="B4149" s="54" t="e">
        <f>VLOOKUP(E4149,'VPS1'!$J$10:$J$29,1,FALSE)</f>
        <v>#N/A</v>
      </c>
      <c r="C4149" s="131" t="str">
        <f t="shared" si="901"/>
        <v/>
      </c>
      <c r="D4149" s="132"/>
      <c r="E4149" s="132"/>
      <c r="F4149" s="55"/>
      <c r="G4149" s="132"/>
      <c r="H4149" s="132"/>
      <c r="I4149" s="132"/>
      <c r="J4149" s="132"/>
      <c r="K4149" s="132"/>
      <c r="L4149" s="133"/>
      <c r="M4149" s="134"/>
      <c r="N4149" s="132"/>
      <c r="O4149" s="132"/>
      <c r="P4149" s="134" t="str">
        <f t="shared" si="902"/>
        <v>nepildyti</v>
      </c>
      <c r="Q4149" s="135" t="str">
        <f t="shared" si="90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10"/>
        <v>0</v>
      </c>
      <c r="BH4149" s="54">
        <f t="shared" si="903"/>
        <v>0</v>
      </c>
      <c r="BI4149" s="54">
        <f t="shared" si="898"/>
        <v>0</v>
      </c>
      <c r="BJ4149" s="54">
        <f t="shared" si="911"/>
        <v>0</v>
      </c>
      <c r="BK4149" s="54">
        <f t="shared" si="899"/>
        <v>0</v>
      </c>
      <c r="BL4149" s="54">
        <f t="shared" si="904"/>
        <v>0</v>
      </c>
      <c r="BM4149" s="54">
        <f t="shared" si="905"/>
        <v>0</v>
      </c>
      <c r="BN4149" s="54" t="str">
        <f t="shared" si="906"/>
        <v>ne</v>
      </c>
      <c r="BO4149" s="54" t="str">
        <f t="shared" si="907"/>
        <v>ne</v>
      </c>
      <c r="BP4149" s="54" t="str">
        <f t="shared" si="907"/>
        <v>ne</v>
      </c>
      <c r="BQ4149" s="54" t="str">
        <f t="shared" si="908"/>
        <v>ne</v>
      </c>
      <c r="BR4149" s="54" t="str">
        <f t="shared" si="909"/>
        <v>ne</v>
      </c>
      <c r="BS4149" s="54" t="str">
        <f t="shared" si="900"/>
        <v>ne</v>
      </c>
    </row>
    <row r="4150" spans="2:71" x14ac:dyDescent="0.2">
      <c r="B4150" s="54" t="e">
        <f>VLOOKUP(E4150,'VPS1'!$J$10:$J$29,1,FALSE)</f>
        <v>#N/A</v>
      </c>
      <c r="C4150" s="131" t="str">
        <f t="shared" si="901"/>
        <v/>
      </c>
      <c r="D4150" s="132"/>
      <c r="E4150" s="132"/>
      <c r="F4150" s="55"/>
      <c r="G4150" s="132"/>
      <c r="H4150" s="132"/>
      <c r="I4150" s="132"/>
      <c r="J4150" s="132"/>
      <c r="K4150" s="132"/>
      <c r="L4150" s="133"/>
      <c r="M4150" s="134"/>
      <c r="N4150" s="132"/>
      <c r="O4150" s="132"/>
      <c r="P4150" s="134" t="str">
        <f t="shared" si="902"/>
        <v>nepildyti</v>
      </c>
      <c r="Q4150" s="135" t="str">
        <f t="shared" si="90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10"/>
        <v>0</v>
      </c>
      <c r="BH4150" s="54">
        <f t="shared" si="903"/>
        <v>0</v>
      </c>
      <c r="BI4150" s="54">
        <f t="shared" si="898"/>
        <v>0</v>
      </c>
      <c r="BJ4150" s="54">
        <f t="shared" si="911"/>
        <v>0</v>
      </c>
      <c r="BK4150" s="54">
        <f t="shared" si="899"/>
        <v>0</v>
      </c>
      <c r="BL4150" s="54">
        <f t="shared" si="904"/>
        <v>0</v>
      </c>
      <c r="BM4150" s="54">
        <f t="shared" si="905"/>
        <v>0</v>
      </c>
      <c r="BN4150" s="54" t="str">
        <f t="shared" si="906"/>
        <v>ne</v>
      </c>
      <c r="BO4150" s="54" t="str">
        <f t="shared" si="907"/>
        <v>ne</v>
      </c>
      <c r="BP4150" s="54" t="str">
        <f t="shared" si="907"/>
        <v>ne</v>
      </c>
      <c r="BQ4150" s="54" t="str">
        <f t="shared" si="908"/>
        <v>ne</v>
      </c>
      <c r="BR4150" s="54" t="str">
        <f t="shared" si="909"/>
        <v>ne</v>
      </c>
      <c r="BS4150" s="54" t="str">
        <f t="shared" si="900"/>
        <v>ne</v>
      </c>
    </row>
    <row r="4151" spans="2:71" x14ac:dyDescent="0.2">
      <c r="B4151" s="54" t="e">
        <f>VLOOKUP(E4151,'VPS1'!$J$10:$J$29,1,FALSE)</f>
        <v>#N/A</v>
      </c>
      <c r="C4151" s="131" t="str">
        <f t="shared" si="901"/>
        <v/>
      </c>
      <c r="D4151" s="132"/>
      <c r="E4151" s="132"/>
      <c r="F4151" s="55"/>
      <c r="G4151" s="132"/>
      <c r="H4151" s="132"/>
      <c r="I4151" s="132"/>
      <c r="J4151" s="132"/>
      <c r="K4151" s="132"/>
      <c r="L4151" s="133"/>
      <c r="M4151" s="134"/>
      <c r="N4151" s="132"/>
      <c r="O4151" s="132"/>
      <c r="P4151" s="134" t="str">
        <f t="shared" si="902"/>
        <v>nepildyti</v>
      </c>
      <c r="Q4151" s="135" t="str">
        <f t="shared" si="90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10"/>
        <v>0</v>
      </c>
      <c r="BH4151" s="54">
        <f t="shared" si="903"/>
        <v>0</v>
      </c>
      <c r="BI4151" s="54">
        <f t="shared" si="898"/>
        <v>0</v>
      </c>
      <c r="BJ4151" s="54">
        <f t="shared" si="911"/>
        <v>0</v>
      </c>
      <c r="BK4151" s="54">
        <f t="shared" si="899"/>
        <v>0</v>
      </c>
      <c r="BL4151" s="54">
        <f t="shared" si="904"/>
        <v>0</v>
      </c>
      <c r="BM4151" s="54">
        <f t="shared" si="905"/>
        <v>0</v>
      </c>
      <c r="BN4151" s="54" t="str">
        <f t="shared" si="906"/>
        <v>ne</v>
      </c>
      <c r="BO4151" s="54" t="str">
        <f t="shared" si="907"/>
        <v>ne</v>
      </c>
      <c r="BP4151" s="54" t="str">
        <f t="shared" si="907"/>
        <v>ne</v>
      </c>
      <c r="BQ4151" s="54" t="str">
        <f t="shared" si="908"/>
        <v>ne</v>
      </c>
      <c r="BR4151" s="54" t="str">
        <f t="shared" si="909"/>
        <v>ne</v>
      </c>
      <c r="BS4151" s="54" t="str">
        <f t="shared" si="900"/>
        <v>ne</v>
      </c>
    </row>
    <row r="4152" spans="2:71" x14ac:dyDescent="0.2">
      <c r="B4152" s="54" t="e">
        <f>VLOOKUP(E4152,'VPS1'!$J$10:$J$29,1,FALSE)</f>
        <v>#N/A</v>
      </c>
      <c r="C4152" s="131" t="str">
        <f t="shared" si="901"/>
        <v/>
      </c>
      <c r="D4152" s="132"/>
      <c r="E4152" s="132"/>
      <c r="F4152" s="55"/>
      <c r="G4152" s="132"/>
      <c r="H4152" s="132"/>
      <c r="I4152" s="132"/>
      <c r="J4152" s="132"/>
      <c r="K4152" s="132"/>
      <c r="L4152" s="133"/>
      <c r="M4152" s="134"/>
      <c r="N4152" s="132"/>
      <c r="O4152" s="132"/>
      <c r="P4152" s="134" t="str">
        <f t="shared" si="902"/>
        <v>nepildyti</v>
      </c>
      <c r="Q4152" s="135" t="str">
        <f t="shared" si="90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10"/>
        <v>0</v>
      </c>
      <c r="BH4152" s="54">
        <f t="shared" si="903"/>
        <v>0</v>
      </c>
      <c r="BI4152" s="54">
        <f t="shared" si="898"/>
        <v>0</v>
      </c>
      <c r="BJ4152" s="54">
        <f t="shared" si="911"/>
        <v>0</v>
      </c>
      <c r="BK4152" s="54">
        <f t="shared" si="899"/>
        <v>0</v>
      </c>
      <c r="BL4152" s="54">
        <f t="shared" si="904"/>
        <v>0</v>
      </c>
      <c r="BM4152" s="54">
        <f t="shared" si="905"/>
        <v>0</v>
      </c>
      <c r="BN4152" s="54" t="str">
        <f t="shared" si="906"/>
        <v>ne</v>
      </c>
      <c r="BO4152" s="54" t="str">
        <f t="shared" si="907"/>
        <v>ne</v>
      </c>
      <c r="BP4152" s="54" t="str">
        <f t="shared" si="907"/>
        <v>ne</v>
      </c>
      <c r="BQ4152" s="54" t="str">
        <f t="shared" si="908"/>
        <v>ne</v>
      </c>
      <c r="BR4152" s="54" t="str">
        <f t="shared" si="909"/>
        <v>ne</v>
      </c>
      <c r="BS4152" s="54" t="str">
        <f t="shared" si="900"/>
        <v>ne</v>
      </c>
    </row>
    <row r="4153" spans="2:71" x14ac:dyDescent="0.2">
      <c r="B4153" s="54" t="e">
        <f>VLOOKUP(E4153,'VPS1'!$J$10:$J$29,1,FALSE)</f>
        <v>#N/A</v>
      </c>
      <c r="C4153" s="131" t="str">
        <f t="shared" si="901"/>
        <v/>
      </c>
      <c r="D4153" s="132"/>
      <c r="E4153" s="132"/>
      <c r="F4153" s="55"/>
      <c r="G4153" s="132"/>
      <c r="H4153" s="132"/>
      <c r="I4153" s="132"/>
      <c r="J4153" s="132"/>
      <c r="K4153" s="132"/>
      <c r="L4153" s="133"/>
      <c r="M4153" s="134"/>
      <c r="N4153" s="132"/>
      <c r="O4153" s="132"/>
      <c r="P4153" s="134" t="str">
        <f t="shared" si="902"/>
        <v>nepildyti</v>
      </c>
      <c r="Q4153" s="135" t="str">
        <f t="shared" si="90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10"/>
        <v>0</v>
      </c>
      <c r="BH4153" s="54">
        <f t="shared" si="903"/>
        <v>0</v>
      </c>
      <c r="BI4153" s="54">
        <f t="shared" si="898"/>
        <v>0</v>
      </c>
      <c r="BJ4153" s="54">
        <f t="shared" si="911"/>
        <v>0</v>
      </c>
      <c r="BK4153" s="54">
        <f t="shared" si="899"/>
        <v>0</v>
      </c>
      <c r="BL4153" s="54">
        <f t="shared" si="904"/>
        <v>0</v>
      </c>
      <c r="BM4153" s="54">
        <f t="shared" si="905"/>
        <v>0</v>
      </c>
      <c r="BN4153" s="54" t="str">
        <f t="shared" si="906"/>
        <v>ne</v>
      </c>
      <c r="BO4153" s="54" t="str">
        <f t="shared" si="907"/>
        <v>ne</v>
      </c>
      <c r="BP4153" s="54" t="str">
        <f t="shared" si="907"/>
        <v>ne</v>
      </c>
      <c r="BQ4153" s="54" t="str">
        <f t="shared" si="908"/>
        <v>ne</v>
      </c>
      <c r="BR4153" s="54" t="str">
        <f t="shared" si="909"/>
        <v>ne</v>
      </c>
      <c r="BS4153" s="54" t="str">
        <f t="shared" si="900"/>
        <v>ne</v>
      </c>
    </row>
    <row r="4154" spans="2:71" x14ac:dyDescent="0.2">
      <c r="B4154" s="54" t="e">
        <f>VLOOKUP(E4154,'VPS1'!$J$10:$J$29,1,FALSE)</f>
        <v>#N/A</v>
      </c>
      <c r="C4154" s="131" t="str">
        <f t="shared" si="901"/>
        <v/>
      </c>
      <c r="D4154" s="132"/>
      <c r="E4154" s="132"/>
      <c r="F4154" s="55"/>
      <c r="G4154" s="132"/>
      <c r="H4154" s="132"/>
      <c r="I4154" s="132"/>
      <c r="J4154" s="132"/>
      <c r="K4154" s="132"/>
      <c r="L4154" s="133"/>
      <c r="M4154" s="134"/>
      <c r="N4154" s="132"/>
      <c r="O4154" s="132"/>
      <c r="P4154" s="134" t="str">
        <f t="shared" si="902"/>
        <v>nepildyti</v>
      </c>
      <c r="Q4154" s="135" t="str">
        <f t="shared" si="90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10"/>
        <v>0</v>
      </c>
      <c r="BH4154" s="54">
        <f t="shared" si="903"/>
        <v>0</v>
      </c>
      <c r="BI4154" s="54">
        <f t="shared" si="898"/>
        <v>0</v>
      </c>
      <c r="BJ4154" s="54">
        <f t="shared" si="911"/>
        <v>0</v>
      </c>
      <c r="BK4154" s="54">
        <f t="shared" si="899"/>
        <v>0</v>
      </c>
      <c r="BL4154" s="54">
        <f t="shared" si="904"/>
        <v>0</v>
      </c>
      <c r="BM4154" s="54">
        <f t="shared" si="905"/>
        <v>0</v>
      </c>
      <c r="BN4154" s="54" t="str">
        <f t="shared" si="906"/>
        <v>ne</v>
      </c>
      <c r="BO4154" s="54" t="str">
        <f t="shared" si="907"/>
        <v>ne</v>
      </c>
      <c r="BP4154" s="54" t="str">
        <f t="shared" si="907"/>
        <v>ne</v>
      </c>
      <c r="BQ4154" s="54" t="str">
        <f t="shared" si="908"/>
        <v>ne</v>
      </c>
      <c r="BR4154" s="54" t="str">
        <f t="shared" si="909"/>
        <v>ne</v>
      </c>
      <c r="BS4154" s="54" t="str">
        <f t="shared" si="900"/>
        <v>ne</v>
      </c>
    </row>
    <row r="4155" spans="2:71" x14ac:dyDescent="0.2">
      <c r="B4155" s="54" t="e">
        <f>VLOOKUP(E4155,'VPS1'!$J$10:$J$29,1,FALSE)</f>
        <v>#N/A</v>
      </c>
      <c r="C4155" s="131" t="str">
        <f t="shared" si="901"/>
        <v/>
      </c>
      <c r="D4155" s="132"/>
      <c r="E4155" s="132"/>
      <c r="F4155" s="55"/>
      <c r="G4155" s="132"/>
      <c r="H4155" s="132"/>
      <c r="I4155" s="132"/>
      <c r="J4155" s="132"/>
      <c r="K4155" s="132"/>
      <c r="L4155" s="133"/>
      <c r="M4155" s="134"/>
      <c r="N4155" s="132"/>
      <c r="O4155" s="132"/>
      <c r="P4155" s="134" t="str">
        <f t="shared" si="902"/>
        <v>nepildyti</v>
      </c>
      <c r="Q4155" s="135" t="str">
        <f t="shared" si="90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10"/>
        <v>0</v>
      </c>
      <c r="BH4155" s="54">
        <f t="shared" si="903"/>
        <v>0</v>
      </c>
      <c r="BI4155" s="54">
        <f t="shared" si="898"/>
        <v>0</v>
      </c>
      <c r="BJ4155" s="54">
        <f t="shared" si="911"/>
        <v>0</v>
      </c>
      <c r="BK4155" s="54">
        <f t="shared" si="899"/>
        <v>0</v>
      </c>
      <c r="BL4155" s="54">
        <f t="shared" si="904"/>
        <v>0</v>
      </c>
      <c r="BM4155" s="54">
        <f t="shared" si="905"/>
        <v>0</v>
      </c>
      <c r="BN4155" s="54" t="str">
        <f t="shared" si="906"/>
        <v>ne</v>
      </c>
      <c r="BO4155" s="54" t="str">
        <f t="shared" si="907"/>
        <v>ne</v>
      </c>
      <c r="BP4155" s="54" t="str">
        <f t="shared" si="907"/>
        <v>ne</v>
      </c>
      <c r="BQ4155" s="54" t="str">
        <f t="shared" si="908"/>
        <v>ne</v>
      </c>
      <c r="BR4155" s="54" t="str">
        <f t="shared" si="909"/>
        <v>ne</v>
      </c>
      <c r="BS4155" s="54" t="str">
        <f t="shared" si="900"/>
        <v>ne</v>
      </c>
    </row>
    <row r="4156" spans="2:71" x14ac:dyDescent="0.2">
      <c r="B4156" s="54" t="e">
        <f>VLOOKUP(E4156,'VPS1'!$J$10:$J$29,1,FALSE)</f>
        <v>#N/A</v>
      </c>
      <c r="C4156" s="131" t="str">
        <f t="shared" si="901"/>
        <v/>
      </c>
      <c r="D4156" s="132"/>
      <c r="E4156" s="132"/>
      <c r="F4156" s="55"/>
      <c r="G4156" s="132"/>
      <c r="H4156" s="132"/>
      <c r="I4156" s="132"/>
      <c r="J4156" s="132"/>
      <c r="K4156" s="132"/>
      <c r="L4156" s="133"/>
      <c r="M4156" s="134"/>
      <c r="N4156" s="132"/>
      <c r="O4156" s="132"/>
      <c r="P4156" s="134" t="str">
        <f t="shared" si="902"/>
        <v>nepildyti</v>
      </c>
      <c r="Q4156" s="135" t="str">
        <f t="shared" si="90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10"/>
        <v>0</v>
      </c>
      <c r="BH4156" s="54">
        <f t="shared" si="903"/>
        <v>0</v>
      </c>
      <c r="BI4156" s="54">
        <f t="shared" si="898"/>
        <v>0</v>
      </c>
      <c r="BJ4156" s="54">
        <f t="shared" si="911"/>
        <v>0</v>
      </c>
      <c r="BK4156" s="54">
        <f t="shared" si="899"/>
        <v>0</v>
      </c>
      <c r="BL4156" s="54">
        <f t="shared" si="904"/>
        <v>0</v>
      </c>
      <c r="BM4156" s="54">
        <f t="shared" si="905"/>
        <v>0</v>
      </c>
      <c r="BN4156" s="54" t="str">
        <f t="shared" si="906"/>
        <v>ne</v>
      </c>
      <c r="BO4156" s="54" t="str">
        <f t="shared" si="907"/>
        <v>ne</v>
      </c>
      <c r="BP4156" s="54" t="str">
        <f t="shared" si="907"/>
        <v>ne</v>
      </c>
      <c r="BQ4156" s="54" t="str">
        <f t="shared" si="908"/>
        <v>ne</v>
      </c>
      <c r="BR4156" s="54" t="str">
        <f t="shared" si="909"/>
        <v>ne</v>
      </c>
      <c r="BS4156" s="54" t="str">
        <f t="shared" si="900"/>
        <v>ne</v>
      </c>
    </row>
    <row r="4157" spans="2:71" x14ac:dyDescent="0.2">
      <c r="B4157" s="54" t="e">
        <f>VLOOKUP(E4157,'VPS1'!$J$10:$J$29,1,FALSE)</f>
        <v>#N/A</v>
      </c>
      <c r="C4157" s="131" t="str">
        <f t="shared" si="901"/>
        <v/>
      </c>
      <c r="D4157" s="132"/>
      <c r="E4157" s="132"/>
      <c r="F4157" s="55"/>
      <c r="G4157" s="132"/>
      <c r="H4157" s="132"/>
      <c r="I4157" s="132"/>
      <c r="J4157" s="132"/>
      <c r="K4157" s="132"/>
      <c r="L4157" s="133"/>
      <c r="M4157" s="134"/>
      <c r="N4157" s="132"/>
      <c r="O4157" s="132"/>
      <c r="P4157" s="134" t="str">
        <f t="shared" si="902"/>
        <v>nepildyti</v>
      </c>
      <c r="Q4157" s="135" t="str">
        <f t="shared" si="90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10"/>
        <v>0</v>
      </c>
      <c r="BH4157" s="54">
        <f t="shared" si="903"/>
        <v>0</v>
      </c>
      <c r="BI4157" s="54">
        <f t="shared" si="898"/>
        <v>0</v>
      </c>
      <c r="BJ4157" s="54">
        <f t="shared" si="911"/>
        <v>0</v>
      </c>
      <c r="BK4157" s="54">
        <f t="shared" si="899"/>
        <v>0</v>
      </c>
      <c r="BL4157" s="54">
        <f t="shared" si="904"/>
        <v>0</v>
      </c>
      <c r="BM4157" s="54">
        <f t="shared" si="905"/>
        <v>0</v>
      </c>
      <c r="BN4157" s="54" t="str">
        <f t="shared" si="906"/>
        <v>ne</v>
      </c>
      <c r="BO4157" s="54" t="str">
        <f t="shared" si="907"/>
        <v>ne</v>
      </c>
      <c r="BP4157" s="54" t="str">
        <f t="shared" si="907"/>
        <v>ne</v>
      </c>
      <c r="BQ4157" s="54" t="str">
        <f t="shared" si="908"/>
        <v>ne</v>
      </c>
      <c r="BR4157" s="54" t="str">
        <f t="shared" si="909"/>
        <v>ne</v>
      </c>
      <c r="BS4157" s="54" t="str">
        <f t="shared" si="900"/>
        <v>ne</v>
      </c>
    </row>
    <row r="4158" spans="2:71" x14ac:dyDescent="0.2">
      <c r="B4158" s="54" t="e">
        <f>VLOOKUP(E4158,'VPS1'!$J$10:$J$29,1,FALSE)</f>
        <v>#N/A</v>
      </c>
      <c r="C4158" s="131" t="str">
        <f t="shared" si="901"/>
        <v/>
      </c>
      <c r="D4158" s="132"/>
      <c r="E4158" s="132"/>
      <c r="F4158" s="55"/>
      <c r="G4158" s="132"/>
      <c r="H4158" s="132"/>
      <c r="I4158" s="132"/>
      <c r="J4158" s="132"/>
      <c r="K4158" s="132"/>
      <c r="L4158" s="133"/>
      <c r="M4158" s="134"/>
      <c r="N4158" s="132"/>
      <c r="O4158" s="132"/>
      <c r="P4158" s="134" t="str">
        <f t="shared" si="902"/>
        <v>nepildyti</v>
      </c>
      <c r="Q4158" s="135" t="str">
        <f t="shared" si="90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10"/>
        <v>0</v>
      </c>
      <c r="BH4158" s="54">
        <f t="shared" si="903"/>
        <v>0</v>
      </c>
      <c r="BI4158" s="54">
        <f t="shared" si="898"/>
        <v>0</v>
      </c>
      <c r="BJ4158" s="54">
        <f t="shared" si="911"/>
        <v>0</v>
      </c>
      <c r="BK4158" s="54">
        <f t="shared" si="899"/>
        <v>0</v>
      </c>
      <c r="BL4158" s="54">
        <f t="shared" si="904"/>
        <v>0</v>
      </c>
      <c r="BM4158" s="54">
        <f t="shared" si="905"/>
        <v>0</v>
      </c>
      <c r="BN4158" s="54" t="str">
        <f t="shared" si="906"/>
        <v>ne</v>
      </c>
      <c r="BO4158" s="54" t="str">
        <f t="shared" si="907"/>
        <v>ne</v>
      </c>
      <c r="BP4158" s="54" t="str">
        <f t="shared" si="907"/>
        <v>ne</v>
      </c>
      <c r="BQ4158" s="54" t="str">
        <f t="shared" si="908"/>
        <v>ne</v>
      </c>
      <c r="BR4158" s="54" t="str">
        <f t="shared" si="909"/>
        <v>ne</v>
      </c>
      <c r="BS4158" s="54" t="str">
        <f t="shared" si="900"/>
        <v>ne</v>
      </c>
    </row>
    <row r="4159" spans="2:71" x14ac:dyDescent="0.2">
      <c r="B4159" s="54" t="e">
        <f>VLOOKUP(E4159,'VPS1'!$J$10:$J$29,1,FALSE)</f>
        <v>#N/A</v>
      </c>
      <c r="C4159" s="131" t="str">
        <f t="shared" si="901"/>
        <v/>
      </c>
      <c r="D4159" s="132"/>
      <c r="E4159" s="132"/>
      <c r="F4159" s="55"/>
      <c r="G4159" s="132"/>
      <c r="H4159" s="132"/>
      <c r="I4159" s="132"/>
      <c r="J4159" s="132"/>
      <c r="K4159" s="132"/>
      <c r="L4159" s="133"/>
      <c r="M4159" s="134"/>
      <c r="N4159" s="132"/>
      <c r="O4159" s="132"/>
      <c r="P4159" s="134" t="str">
        <f t="shared" si="902"/>
        <v>nepildyti</v>
      </c>
      <c r="Q4159" s="135" t="str">
        <f t="shared" si="90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10"/>
        <v>0</v>
      </c>
      <c r="BH4159" s="54">
        <f t="shared" si="903"/>
        <v>0</v>
      </c>
      <c r="BI4159" s="54">
        <f t="shared" si="898"/>
        <v>0</v>
      </c>
      <c r="BJ4159" s="54">
        <f t="shared" si="911"/>
        <v>0</v>
      </c>
      <c r="BK4159" s="54">
        <f t="shared" si="899"/>
        <v>0</v>
      </c>
      <c r="BL4159" s="54">
        <f t="shared" si="904"/>
        <v>0</v>
      </c>
      <c r="BM4159" s="54">
        <f t="shared" si="905"/>
        <v>0</v>
      </c>
      <c r="BN4159" s="54" t="str">
        <f t="shared" si="906"/>
        <v>ne</v>
      </c>
      <c r="BO4159" s="54" t="str">
        <f t="shared" si="907"/>
        <v>ne</v>
      </c>
      <c r="BP4159" s="54" t="str">
        <f t="shared" si="907"/>
        <v>ne</v>
      </c>
      <c r="BQ4159" s="54" t="str">
        <f t="shared" si="908"/>
        <v>ne</v>
      </c>
      <c r="BR4159" s="54" t="str">
        <f t="shared" si="909"/>
        <v>ne</v>
      </c>
      <c r="BS4159" s="54" t="str">
        <f t="shared" si="900"/>
        <v>ne</v>
      </c>
    </row>
    <row r="4160" spans="2:71" x14ac:dyDescent="0.2">
      <c r="B4160" s="54" t="e">
        <f>VLOOKUP(E4160,'VPS1'!$J$10:$J$29,1,FALSE)</f>
        <v>#N/A</v>
      </c>
      <c r="C4160" s="131" t="str">
        <f t="shared" si="901"/>
        <v/>
      </c>
      <c r="D4160" s="132"/>
      <c r="E4160" s="132"/>
      <c r="F4160" s="55"/>
      <c r="G4160" s="132"/>
      <c r="H4160" s="132"/>
      <c r="I4160" s="132"/>
      <c r="J4160" s="132"/>
      <c r="K4160" s="132"/>
      <c r="L4160" s="133"/>
      <c r="M4160" s="134"/>
      <c r="N4160" s="132"/>
      <c r="O4160" s="132"/>
      <c r="P4160" s="134" t="str">
        <f t="shared" si="902"/>
        <v>nepildyti</v>
      </c>
      <c r="Q4160" s="135" t="str">
        <f t="shared" si="90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10"/>
        <v>0</v>
      </c>
      <c r="BH4160" s="54">
        <f t="shared" si="903"/>
        <v>0</v>
      </c>
      <c r="BI4160" s="54">
        <f t="shared" si="898"/>
        <v>0</v>
      </c>
      <c r="BJ4160" s="54">
        <f t="shared" si="911"/>
        <v>0</v>
      </c>
      <c r="BK4160" s="54">
        <f t="shared" si="899"/>
        <v>0</v>
      </c>
      <c r="BL4160" s="54">
        <f t="shared" si="904"/>
        <v>0</v>
      </c>
      <c r="BM4160" s="54">
        <f t="shared" si="905"/>
        <v>0</v>
      </c>
      <c r="BN4160" s="54" t="str">
        <f t="shared" si="906"/>
        <v>ne</v>
      </c>
      <c r="BO4160" s="54" t="str">
        <f t="shared" si="907"/>
        <v>ne</v>
      </c>
      <c r="BP4160" s="54" t="str">
        <f t="shared" si="907"/>
        <v>ne</v>
      </c>
      <c r="BQ4160" s="54" t="str">
        <f t="shared" si="908"/>
        <v>ne</v>
      </c>
      <c r="BR4160" s="54" t="str">
        <f t="shared" si="909"/>
        <v>ne</v>
      </c>
      <c r="BS4160" s="54" t="str">
        <f t="shared" si="900"/>
        <v>ne</v>
      </c>
    </row>
    <row r="4161" spans="2:71" x14ac:dyDescent="0.2">
      <c r="B4161" s="54" t="e">
        <f>VLOOKUP(E4161,'VPS1'!$J$10:$J$29,1,FALSE)</f>
        <v>#N/A</v>
      </c>
      <c r="C4161" s="131" t="str">
        <f t="shared" si="901"/>
        <v/>
      </c>
      <c r="D4161" s="132"/>
      <c r="E4161" s="132"/>
      <c r="F4161" s="55"/>
      <c r="G4161" s="132"/>
      <c r="H4161" s="132"/>
      <c r="I4161" s="132"/>
      <c r="J4161" s="132"/>
      <c r="K4161" s="132"/>
      <c r="L4161" s="133"/>
      <c r="M4161" s="134"/>
      <c r="N4161" s="132"/>
      <c r="O4161" s="132"/>
      <c r="P4161" s="134" t="str">
        <f t="shared" si="902"/>
        <v>nepildyti</v>
      </c>
      <c r="Q4161" s="135" t="str">
        <f t="shared" si="90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10"/>
        <v>0</v>
      </c>
      <c r="BH4161" s="54">
        <f t="shared" si="903"/>
        <v>0</v>
      </c>
      <c r="BI4161" s="54">
        <f t="shared" si="898"/>
        <v>0</v>
      </c>
      <c r="BJ4161" s="54">
        <f t="shared" si="911"/>
        <v>0</v>
      </c>
      <c r="BK4161" s="54">
        <f t="shared" si="899"/>
        <v>0</v>
      </c>
      <c r="BL4161" s="54">
        <f t="shared" si="904"/>
        <v>0</v>
      </c>
      <c r="BM4161" s="54">
        <f t="shared" si="905"/>
        <v>0</v>
      </c>
      <c r="BN4161" s="54" t="str">
        <f t="shared" si="906"/>
        <v>ne</v>
      </c>
      <c r="BO4161" s="54" t="str">
        <f t="shared" si="907"/>
        <v>ne</v>
      </c>
      <c r="BP4161" s="54" t="str">
        <f t="shared" si="907"/>
        <v>ne</v>
      </c>
      <c r="BQ4161" s="54" t="str">
        <f t="shared" si="908"/>
        <v>ne</v>
      </c>
      <c r="BR4161" s="54" t="str">
        <f t="shared" si="909"/>
        <v>ne</v>
      </c>
      <c r="BS4161" s="54" t="str">
        <f t="shared" si="900"/>
        <v>ne</v>
      </c>
    </row>
    <row r="4162" spans="2:71" x14ac:dyDescent="0.2">
      <c r="B4162" s="54" t="e">
        <f>VLOOKUP(E4162,'VPS1'!$J$10:$J$29,1,FALSE)</f>
        <v>#N/A</v>
      </c>
      <c r="C4162" s="131" t="str">
        <f t="shared" si="901"/>
        <v/>
      </c>
      <c r="D4162" s="132"/>
      <c r="E4162" s="132"/>
      <c r="F4162" s="55"/>
      <c r="G4162" s="132"/>
      <c r="H4162" s="132"/>
      <c r="I4162" s="132"/>
      <c r="J4162" s="132"/>
      <c r="K4162" s="132"/>
      <c r="L4162" s="133"/>
      <c r="M4162" s="134"/>
      <c r="N4162" s="132"/>
      <c r="O4162" s="132"/>
      <c r="P4162" s="134" t="str">
        <f t="shared" si="902"/>
        <v>nepildyti</v>
      </c>
      <c r="Q4162" s="135" t="str">
        <f t="shared" si="90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10"/>
        <v>0</v>
      </c>
      <c r="BH4162" s="54">
        <f t="shared" si="903"/>
        <v>0</v>
      </c>
      <c r="BI4162" s="54">
        <f t="shared" si="898"/>
        <v>0</v>
      </c>
      <c r="BJ4162" s="54">
        <f t="shared" si="911"/>
        <v>0</v>
      </c>
      <c r="BK4162" s="54">
        <f t="shared" si="899"/>
        <v>0</v>
      </c>
      <c r="BL4162" s="54">
        <f t="shared" si="904"/>
        <v>0</v>
      </c>
      <c r="BM4162" s="54">
        <f t="shared" si="905"/>
        <v>0</v>
      </c>
      <c r="BN4162" s="54" t="str">
        <f t="shared" si="906"/>
        <v>ne</v>
      </c>
      <c r="BO4162" s="54" t="str">
        <f t="shared" si="907"/>
        <v>ne</v>
      </c>
      <c r="BP4162" s="54" t="str">
        <f t="shared" si="907"/>
        <v>ne</v>
      </c>
      <c r="BQ4162" s="54" t="str">
        <f t="shared" si="908"/>
        <v>ne</v>
      </c>
      <c r="BR4162" s="54" t="str">
        <f t="shared" si="909"/>
        <v>ne</v>
      </c>
      <c r="BS4162" s="54" t="str">
        <f t="shared" si="900"/>
        <v>ne</v>
      </c>
    </row>
    <row r="4163" spans="2:71" x14ac:dyDescent="0.2">
      <c r="B4163" s="54" t="e">
        <f>VLOOKUP(E4163,'VPS1'!$J$10:$J$29,1,FALSE)</f>
        <v>#N/A</v>
      </c>
      <c r="C4163" s="131" t="str">
        <f t="shared" si="901"/>
        <v/>
      </c>
      <c r="D4163" s="132"/>
      <c r="E4163" s="132"/>
      <c r="F4163" s="55"/>
      <c r="G4163" s="132"/>
      <c r="H4163" s="132"/>
      <c r="I4163" s="132"/>
      <c r="J4163" s="132"/>
      <c r="K4163" s="132"/>
      <c r="L4163" s="133"/>
      <c r="M4163" s="134"/>
      <c r="N4163" s="132"/>
      <c r="O4163" s="132"/>
      <c r="P4163" s="134" t="str">
        <f t="shared" si="902"/>
        <v>nepildyti</v>
      </c>
      <c r="Q4163" s="135" t="str">
        <f t="shared" si="90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10"/>
        <v>0</v>
      </c>
      <c r="BH4163" s="54">
        <f t="shared" si="903"/>
        <v>0</v>
      </c>
      <c r="BI4163" s="54">
        <f t="shared" si="898"/>
        <v>0</v>
      </c>
      <c r="BJ4163" s="54">
        <f t="shared" si="911"/>
        <v>0</v>
      </c>
      <c r="BK4163" s="54">
        <f t="shared" si="899"/>
        <v>0</v>
      </c>
      <c r="BL4163" s="54">
        <f t="shared" si="904"/>
        <v>0</v>
      </c>
      <c r="BM4163" s="54">
        <f t="shared" si="905"/>
        <v>0</v>
      </c>
      <c r="BN4163" s="54" t="str">
        <f t="shared" si="906"/>
        <v>ne</v>
      </c>
      <c r="BO4163" s="54" t="str">
        <f t="shared" si="907"/>
        <v>ne</v>
      </c>
      <c r="BP4163" s="54" t="str">
        <f t="shared" si="907"/>
        <v>ne</v>
      </c>
      <c r="BQ4163" s="54" t="str">
        <f t="shared" si="908"/>
        <v>ne</v>
      </c>
      <c r="BR4163" s="54" t="str">
        <f t="shared" si="909"/>
        <v>ne</v>
      </c>
      <c r="BS4163" s="54" t="str">
        <f t="shared" si="900"/>
        <v>ne</v>
      </c>
    </row>
    <row r="4164" spans="2:71" x14ac:dyDescent="0.2">
      <c r="B4164" s="54" t="e">
        <f>VLOOKUP(E4164,'VPS1'!$J$10:$J$29,1,FALSE)</f>
        <v>#N/A</v>
      </c>
      <c r="C4164" s="131" t="str">
        <f t="shared" si="901"/>
        <v/>
      </c>
      <c r="D4164" s="132"/>
      <c r="E4164" s="132"/>
      <c r="F4164" s="55"/>
      <c r="G4164" s="132"/>
      <c r="H4164" s="132"/>
      <c r="I4164" s="132"/>
      <c r="J4164" s="132"/>
      <c r="K4164" s="132"/>
      <c r="L4164" s="133"/>
      <c r="M4164" s="134"/>
      <c r="N4164" s="132"/>
      <c r="O4164" s="132"/>
      <c r="P4164" s="134" t="str">
        <f t="shared" si="902"/>
        <v>nepildyti</v>
      </c>
      <c r="Q4164" s="135" t="str">
        <f t="shared" si="90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10"/>
        <v>0</v>
      </c>
      <c r="BH4164" s="54">
        <f t="shared" si="903"/>
        <v>0</v>
      </c>
      <c r="BI4164" s="54">
        <f t="shared" si="898"/>
        <v>0</v>
      </c>
      <c r="BJ4164" s="54">
        <f t="shared" si="911"/>
        <v>0</v>
      </c>
      <c r="BK4164" s="54">
        <f t="shared" si="899"/>
        <v>0</v>
      </c>
      <c r="BL4164" s="54">
        <f t="shared" si="904"/>
        <v>0</v>
      </c>
      <c r="BM4164" s="54">
        <f t="shared" si="905"/>
        <v>0</v>
      </c>
      <c r="BN4164" s="54" t="str">
        <f t="shared" si="906"/>
        <v>ne</v>
      </c>
      <c r="BO4164" s="54" t="str">
        <f t="shared" si="907"/>
        <v>ne</v>
      </c>
      <c r="BP4164" s="54" t="str">
        <f t="shared" si="907"/>
        <v>ne</v>
      </c>
      <c r="BQ4164" s="54" t="str">
        <f t="shared" si="908"/>
        <v>ne</v>
      </c>
      <c r="BR4164" s="54" t="str">
        <f t="shared" si="909"/>
        <v>ne</v>
      </c>
      <c r="BS4164" s="54" t="str">
        <f t="shared" si="900"/>
        <v>ne</v>
      </c>
    </row>
    <row r="4165" spans="2:71" x14ac:dyDescent="0.2">
      <c r="B4165" s="54" t="e">
        <f>VLOOKUP(E4165,'VPS1'!$J$10:$J$29,1,FALSE)</f>
        <v>#N/A</v>
      </c>
      <c r="C4165" s="131" t="str">
        <f t="shared" si="901"/>
        <v/>
      </c>
      <c r="D4165" s="132"/>
      <c r="E4165" s="132"/>
      <c r="F4165" s="55"/>
      <c r="G4165" s="132"/>
      <c r="H4165" s="132"/>
      <c r="I4165" s="132"/>
      <c r="J4165" s="132"/>
      <c r="K4165" s="132"/>
      <c r="L4165" s="133"/>
      <c r="M4165" s="134"/>
      <c r="N4165" s="132"/>
      <c r="O4165" s="132"/>
      <c r="P4165" s="134" t="str">
        <f t="shared" si="902"/>
        <v>nepildyti</v>
      </c>
      <c r="Q4165" s="135" t="str">
        <f t="shared" si="90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10"/>
        <v>0</v>
      </c>
      <c r="BH4165" s="54">
        <f t="shared" si="903"/>
        <v>0</v>
      </c>
      <c r="BI4165" s="54">
        <f t="shared" si="898"/>
        <v>0</v>
      </c>
      <c r="BJ4165" s="54">
        <f t="shared" si="911"/>
        <v>0</v>
      </c>
      <c r="BK4165" s="54">
        <f t="shared" si="899"/>
        <v>0</v>
      </c>
      <c r="BL4165" s="54">
        <f t="shared" si="904"/>
        <v>0</v>
      </c>
      <c r="BM4165" s="54">
        <f t="shared" si="905"/>
        <v>0</v>
      </c>
      <c r="BN4165" s="54" t="str">
        <f t="shared" si="906"/>
        <v>ne</v>
      </c>
      <c r="BO4165" s="54" t="str">
        <f t="shared" si="907"/>
        <v>ne</v>
      </c>
      <c r="BP4165" s="54" t="str">
        <f t="shared" si="907"/>
        <v>ne</v>
      </c>
      <c r="BQ4165" s="54" t="str">
        <f t="shared" si="908"/>
        <v>ne</v>
      </c>
      <c r="BR4165" s="54" t="str">
        <f t="shared" si="909"/>
        <v>ne</v>
      </c>
      <c r="BS4165" s="54" t="str">
        <f t="shared" si="900"/>
        <v>ne</v>
      </c>
    </row>
    <row r="4166" spans="2:71" x14ac:dyDescent="0.2">
      <c r="B4166" s="54" t="e">
        <f>VLOOKUP(E4166,'VPS1'!$J$10:$J$29,1,FALSE)</f>
        <v>#N/A</v>
      </c>
      <c r="C4166" s="131" t="str">
        <f t="shared" si="901"/>
        <v/>
      </c>
      <c r="D4166" s="132"/>
      <c r="E4166" s="132"/>
      <c r="F4166" s="55"/>
      <c r="G4166" s="132"/>
      <c r="H4166" s="132"/>
      <c r="I4166" s="132"/>
      <c r="J4166" s="132"/>
      <c r="K4166" s="132"/>
      <c r="L4166" s="133"/>
      <c r="M4166" s="134"/>
      <c r="N4166" s="132"/>
      <c r="O4166" s="132"/>
      <c r="P4166" s="134" t="str">
        <f t="shared" si="902"/>
        <v>nepildyti</v>
      </c>
      <c r="Q4166" s="135" t="str">
        <f t="shared" si="90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10"/>
        <v>0</v>
      </c>
      <c r="BH4166" s="54">
        <f t="shared" si="903"/>
        <v>0</v>
      </c>
      <c r="BI4166" s="54">
        <f t="shared" si="898"/>
        <v>0</v>
      </c>
      <c r="BJ4166" s="54">
        <f t="shared" si="911"/>
        <v>0</v>
      </c>
      <c r="BK4166" s="54">
        <f t="shared" si="899"/>
        <v>0</v>
      </c>
      <c r="BL4166" s="54">
        <f t="shared" si="904"/>
        <v>0</v>
      </c>
      <c r="BM4166" s="54">
        <f t="shared" si="905"/>
        <v>0</v>
      </c>
      <c r="BN4166" s="54" t="str">
        <f t="shared" si="906"/>
        <v>ne</v>
      </c>
      <c r="BO4166" s="54" t="str">
        <f t="shared" si="907"/>
        <v>ne</v>
      </c>
      <c r="BP4166" s="54" t="str">
        <f t="shared" si="907"/>
        <v>ne</v>
      </c>
      <c r="BQ4166" s="54" t="str">
        <f t="shared" si="908"/>
        <v>ne</v>
      </c>
      <c r="BR4166" s="54" t="str">
        <f t="shared" si="909"/>
        <v>ne</v>
      </c>
      <c r="BS4166" s="54" t="str">
        <f t="shared" si="900"/>
        <v>ne</v>
      </c>
    </row>
    <row r="4167" spans="2:71" x14ac:dyDescent="0.2">
      <c r="B4167" s="54" t="e">
        <f>VLOOKUP(E4167,'VPS1'!$J$10:$J$29,1,FALSE)</f>
        <v>#N/A</v>
      </c>
      <c r="C4167" s="131" t="str">
        <f t="shared" si="901"/>
        <v/>
      </c>
      <c r="D4167" s="132"/>
      <c r="E4167" s="132"/>
      <c r="F4167" s="55"/>
      <c r="G4167" s="132"/>
      <c r="H4167" s="132"/>
      <c r="I4167" s="132"/>
      <c r="J4167" s="132"/>
      <c r="K4167" s="132"/>
      <c r="L4167" s="133"/>
      <c r="M4167" s="134"/>
      <c r="N4167" s="132"/>
      <c r="O4167" s="132"/>
      <c r="P4167" s="134" t="str">
        <f t="shared" si="902"/>
        <v>nepildyti</v>
      </c>
      <c r="Q4167" s="135" t="str">
        <f t="shared" si="902"/>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10"/>
        <v>0</v>
      </c>
      <c r="BH4167" s="54">
        <f t="shared" si="903"/>
        <v>0</v>
      </c>
      <c r="BI4167" s="54">
        <f t="shared" si="898"/>
        <v>0</v>
      </c>
      <c r="BJ4167" s="54">
        <f t="shared" si="911"/>
        <v>0</v>
      </c>
      <c r="BK4167" s="54">
        <f t="shared" si="899"/>
        <v>0</v>
      </c>
      <c r="BL4167" s="54">
        <f t="shared" si="904"/>
        <v>0</v>
      </c>
      <c r="BM4167" s="54">
        <f t="shared" si="905"/>
        <v>0</v>
      </c>
      <c r="BN4167" s="54" t="str">
        <f t="shared" si="906"/>
        <v>ne</v>
      </c>
      <c r="BO4167" s="54" t="str">
        <f t="shared" si="907"/>
        <v>ne</v>
      </c>
      <c r="BP4167" s="54" t="str">
        <f t="shared" si="907"/>
        <v>ne</v>
      </c>
      <c r="BQ4167" s="54" t="str">
        <f t="shared" si="908"/>
        <v>ne</v>
      </c>
      <c r="BR4167" s="54" t="str">
        <f t="shared" si="909"/>
        <v>ne</v>
      </c>
      <c r="BS4167" s="54" t="str">
        <f t="shared" si="900"/>
        <v>ne</v>
      </c>
    </row>
    <row r="4168" spans="2:71" x14ac:dyDescent="0.2">
      <c r="B4168" s="54" t="e">
        <f>VLOOKUP(E4168,'VPS1'!$J$10:$J$29,1,FALSE)</f>
        <v>#N/A</v>
      </c>
      <c r="C4168" s="131" t="str">
        <f t="shared" si="901"/>
        <v/>
      </c>
      <c r="D4168" s="132"/>
      <c r="E4168" s="132"/>
      <c r="F4168" s="55"/>
      <c r="G4168" s="132"/>
      <c r="H4168" s="132"/>
      <c r="I4168" s="132"/>
      <c r="J4168" s="132"/>
      <c r="K4168" s="132"/>
      <c r="L4168" s="133"/>
      <c r="M4168" s="134"/>
      <c r="N4168" s="132"/>
      <c r="O4168" s="132"/>
      <c r="P4168" s="134" t="str">
        <f t="shared" si="902"/>
        <v>nepildyti</v>
      </c>
      <c r="Q4168" s="135" t="str">
        <f t="shared" si="902"/>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10"/>
        <v>0</v>
      </c>
      <c r="BH4168" s="54">
        <f t="shared" si="903"/>
        <v>0</v>
      </c>
      <c r="BI4168" s="54">
        <f t="shared" si="898"/>
        <v>0</v>
      </c>
      <c r="BJ4168" s="54">
        <f t="shared" si="911"/>
        <v>0</v>
      </c>
      <c r="BK4168" s="54">
        <f t="shared" si="899"/>
        <v>0</v>
      </c>
      <c r="BL4168" s="54">
        <f t="shared" si="904"/>
        <v>0</v>
      </c>
      <c r="BM4168" s="54">
        <f t="shared" si="905"/>
        <v>0</v>
      </c>
      <c r="BN4168" s="54" t="str">
        <f t="shared" si="906"/>
        <v>ne</v>
      </c>
      <c r="BO4168" s="54" t="str">
        <f t="shared" si="907"/>
        <v>ne</v>
      </c>
      <c r="BP4168" s="54" t="str">
        <f t="shared" si="907"/>
        <v>ne</v>
      </c>
      <c r="BQ4168" s="54" t="str">
        <f t="shared" si="908"/>
        <v>ne</v>
      </c>
      <c r="BR4168" s="54" t="str">
        <f t="shared" si="909"/>
        <v>ne</v>
      </c>
      <c r="BS4168" s="54" t="str">
        <f t="shared" si="900"/>
        <v>ne</v>
      </c>
    </row>
    <row r="4169" spans="2:71" x14ac:dyDescent="0.2">
      <c r="B4169" s="54" t="e">
        <f>VLOOKUP(E4169,'VPS1'!$J$10:$J$29,1,FALSE)</f>
        <v>#N/A</v>
      </c>
      <c r="C4169" s="131" t="str">
        <f t="shared" si="901"/>
        <v/>
      </c>
      <c r="D4169" s="132"/>
      <c r="E4169" s="132"/>
      <c r="F4169" s="55"/>
      <c r="G4169" s="132"/>
      <c r="H4169" s="132"/>
      <c r="I4169" s="132"/>
      <c r="J4169" s="132"/>
      <c r="K4169" s="132"/>
      <c r="L4169" s="133"/>
      <c r="M4169" s="134"/>
      <c r="N4169" s="132"/>
      <c r="O4169" s="132"/>
      <c r="P4169" s="134" t="str">
        <f t="shared" si="902"/>
        <v>nepildyti</v>
      </c>
      <c r="Q4169" s="135" t="str">
        <f t="shared" si="902"/>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10"/>
        <v>0</v>
      </c>
      <c r="BH4169" s="54">
        <f t="shared" si="903"/>
        <v>0</v>
      </c>
      <c r="BI4169" s="54">
        <f t="shared" si="898"/>
        <v>0</v>
      </c>
      <c r="BJ4169" s="54">
        <f t="shared" si="911"/>
        <v>0</v>
      </c>
      <c r="BK4169" s="54">
        <f t="shared" si="899"/>
        <v>0</v>
      </c>
      <c r="BL4169" s="54">
        <f t="shared" si="904"/>
        <v>0</v>
      </c>
      <c r="BM4169" s="54">
        <f t="shared" si="905"/>
        <v>0</v>
      </c>
      <c r="BN4169" s="54" t="str">
        <f t="shared" si="906"/>
        <v>ne</v>
      </c>
      <c r="BO4169" s="54" t="str">
        <f t="shared" si="907"/>
        <v>ne</v>
      </c>
      <c r="BP4169" s="54" t="str">
        <f t="shared" si="907"/>
        <v>ne</v>
      </c>
      <c r="BQ4169" s="54" t="str">
        <f t="shared" si="908"/>
        <v>ne</v>
      </c>
      <c r="BR4169" s="54" t="str">
        <f t="shared" si="909"/>
        <v>ne</v>
      </c>
      <c r="BS4169" s="54" t="str">
        <f t="shared" si="900"/>
        <v>ne</v>
      </c>
    </row>
    <row r="4170" spans="2:71" x14ac:dyDescent="0.2">
      <c r="B4170" s="54" t="e">
        <f>VLOOKUP(E4170,'VPS1'!$J$10:$J$29,1,FALSE)</f>
        <v>#N/A</v>
      </c>
      <c r="C4170" s="131" t="str">
        <f t="shared" si="901"/>
        <v/>
      </c>
      <c r="D4170" s="132"/>
      <c r="E4170" s="132"/>
      <c r="F4170" s="55"/>
      <c r="G4170" s="132"/>
      <c r="H4170" s="132"/>
      <c r="I4170" s="132"/>
      <c r="J4170" s="132"/>
      <c r="K4170" s="132"/>
      <c r="L4170" s="133"/>
      <c r="M4170" s="134"/>
      <c r="N4170" s="132"/>
      <c r="O4170" s="132"/>
      <c r="P4170" s="134" t="str">
        <f t="shared" si="902"/>
        <v>nepildyti</v>
      </c>
      <c r="Q4170" s="135" t="str">
        <f t="shared" si="902"/>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10"/>
        <v>0</v>
      </c>
      <c r="BH4170" s="54">
        <f t="shared" si="903"/>
        <v>0</v>
      </c>
      <c r="BI4170" s="54">
        <f t="shared" ref="BI4170:BI4233" si="912">IF($AH4170&gt;0,YEAR($AH4170),)</f>
        <v>0</v>
      </c>
      <c r="BJ4170" s="54">
        <f t="shared" si="911"/>
        <v>0</v>
      </c>
      <c r="BK4170" s="54">
        <f t="shared" ref="BK4170:BK4233" si="913">IF($AJ4170&gt;0,YEAR($AJ4170),)</f>
        <v>0</v>
      </c>
      <c r="BL4170" s="54">
        <f t="shared" si="904"/>
        <v>0</v>
      </c>
      <c r="BM4170" s="54">
        <f t="shared" si="905"/>
        <v>0</v>
      </c>
      <c r="BN4170" s="54" t="str">
        <f t="shared" si="906"/>
        <v>ne</v>
      </c>
      <c r="BO4170" s="54" t="str">
        <f t="shared" si="907"/>
        <v>ne</v>
      </c>
      <c r="BP4170" s="54" t="str">
        <f t="shared" si="907"/>
        <v>ne</v>
      </c>
      <c r="BQ4170" s="54" t="str">
        <f t="shared" si="908"/>
        <v>ne</v>
      </c>
      <c r="BR4170" s="54" t="str">
        <f t="shared" si="909"/>
        <v>ne</v>
      </c>
      <c r="BS4170" s="54" t="str">
        <f t="shared" ref="BS4170:BS4233" si="914">IF(BK4170&gt;0,"taip","ne")</f>
        <v>ne</v>
      </c>
    </row>
    <row r="4171" spans="2:71" x14ac:dyDescent="0.2">
      <c r="B4171" s="54" t="e">
        <f>VLOOKUP(E4171,'VPS1'!$J$10:$J$29,1,FALSE)</f>
        <v>#N/A</v>
      </c>
      <c r="C4171" s="131" t="str">
        <f t="shared" ref="C4171:C4234" si="915">LEFT(E4171,4)</f>
        <v/>
      </c>
      <c r="D4171" s="132"/>
      <c r="E4171" s="132"/>
      <c r="F4171" s="55"/>
      <c r="G4171" s="132"/>
      <c r="H4171" s="132"/>
      <c r="I4171" s="132"/>
      <c r="J4171" s="132"/>
      <c r="K4171" s="132"/>
      <c r="L4171" s="133"/>
      <c r="M4171" s="134"/>
      <c r="N4171" s="132"/>
      <c r="O4171" s="132"/>
      <c r="P4171" s="134" t="str">
        <f t="shared" ref="P4171:Q4234" si="916">IF($N4171="fizinis asmuo","užpildykite","nepildyti")</f>
        <v>nepildyti</v>
      </c>
      <c r="Q4171" s="135" t="str">
        <f t="shared" si="916"/>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10"/>
        <v>0</v>
      </c>
      <c r="BH4171" s="54">
        <f t="shared" ref="BH4171:BH4234" si="917">IF($AF4171&gt;0,YEAR($AF4171),)</f>
        <v>0</v>
      </c>
      <c r="BI4171" s="54">
        <f t="shared" si="912"/>
        <v>0</v>
      </c>
      <c r="BJ4171" s="54">
        <f t="shared" si="911"/>
        <v>0</v>
      </c>
      <c r="BK4171" s="54">
        <f t="shared" si="913"/>
        <v>0</v>
      </c>
      <c r="BL4171" s="54">
        <f t="shared" ref="BL4171:BL4234" si="918">IF($AK4171&gt;0,$AK4171,)</f>
        <v>0</v>
      </c>
      <c r="BM4171" s="54">
        <f t="shared" ref="BM4171:BM4234" si="919">IF($AL4171&gt;0,$AL4171,)</f>
        <v>0</v>
      </c>
      <c r="BN4171" s="54" t="str">
        <f t="shared" ref="BN4171:BN4234" si="920">IF(BH4171&gt;0,"taip","ne")</f>
        <v>ne</v>
      </c>
      <c r="BO4171" s="54" t="str">
        <f t="shared" ref="BO4171:BP4234" si="921">IF(BI4171&gt;0,"taip","ne")</f>
        <v>ne</v>
      </c>
      <c r="BP4171" s="54" t="str">
        <f t="shared" si="921"/>
        <v>ne</v>
      </c>
      <c r="BQ4171" s="54" t="str">
        <f t="shared" ref="BQ4171:BQ4234" si="922">IF(BL4171&gt;0,"taip","ne")</f>
        <v>ne</v>
      </c>
      <c r="BR4171" s="54" t="str">
        <f t="shared" ref="BR4171:BR4234" si="923">IF(BM4171&gt;0,"taip","ne")</f>
        <v>ne</v>
      </c>
      <c r="BS4171" s="54" t="str">
        <f t="shared" si="914"/>
        <v>ne</v>
      </c>
    </row>
    <row r="4172" spans="2:71" x14ac:dyDescent="0.2">
      <c r="B4172" s="54" t="e">
        <f>VLOOKUP(E4172,'VPS1'!$J$10:$J$29,1,FALSE)</f>
        <v>#N/A</v>
      </c>
      <c r="C4172" s="131" t="str">
        <f t="shared" si="915"/>
        <v/>
      </c>
      <c r="D4172" s="132"/>
      <c r="E4172" s="132"/>
      <c r="F4172" s="55"/>
      <c r="G4172" s="132"/>
      <c r="H4172" s="132"/>
      <c r="I4172" s="132"/>
      <c r="J4172" s="132"/>
      <c r="K4172" s="132"/>
      <c r="L4172" s="133"/>
      <c r="M4172" s="134"/>
      <c r="N4172" s="132"/>
      <c r="O4172" s="132"/>
      <c r="P4172" s="134" t="str">
        <f t="shared" si="916"/>
        <v>nepildyti</v>
      </c>
      <c r="Q4172" s="135" t="str">
        <f t="shared" si="91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10"/>
        <v>0</v>
      </c>
      <c r="BH4172" s="54">
        <f t="shared" si="917"/>
        <v>0</v>
      </c>
      <c r="BI4172" s="54">
        <f t="shared" si="912"/>
        <v>0</v>
      </c>
      <c r="BJ4172" s="54">
        <f t="shared" si="911"/>
        <v>0</v>
      </c>
      <c r="BK4172" s="54">
        <f t="shared" si="913"/>
        <v>0</v>
      </c>
      <c r="BL4172" s="54">
        <f t="shared" si="918"/>
        <v>0</v>
      </c>
      <c r="BM4172" s="54">
        <f t="shared" si="919"/>
        <v>0</v>
      </c>
      <c r="BN4172" s="54" t="str">
        <f t="shared" si="920"/>
        <v>ne</v>
      </c>
      <c r="BO4172" s="54" t="str">
        <f t="shared" si="921"/>
        <v>ne</v>
      </c>
      <c r="BP4172" s="54" t="str">
        <f t="shared" si="921"/>
        <v>ne</v>
      </c>
      <c r="BQ4172" s="54" t="str">
        <f t="shared" si="922"/>
        <v>ne</v>
      </c>
      <c r="BR4172" s="54" t="str">
        <f t="shared" si="923"/>
        <v>ne</v>
      </c>
      <c r="BS4172" s="54" t="str">
        <f t="shared" si="914"/>
        <v>ne</v>
      </c>
    </row>
    <row r="4173" spans="2:71" x14ac:dyDescent="0.2">
      <c r="B4173" s="54" t="e">
        <f>VLOOKUP(E4173,'VPS1'!$J$10:$J$29,1,FALSE)</f>
        <v>#N/A</v>
      </c>
      <c r="C4173" s="131" t="str">
        <f t="shared" si="915"/>
        <v/>
      </c>
      <c r="D4173" s="132"/>
      <c r="E4173" s="132"/>
      <c r="F4173" s="55"/>
      <c r="G4173" s="132"/>
      <c r="H4173" s="132"/>
      <c r="I4173" s="132"/>
      <c r="J4173" s="132"/>
      <c r="K4173" s="132"/>
      <c r="L4173" s="133"/>
      <c r="M4173" s="134"/>
      <c r="N4173" s="132"/>
      <c r="O4173" s="132"/>
      <c r="P4173" s="134" t="str">
        <f t="shared" si="916"/>
        <v>nepildyti</v>
      </c>
      <c r="Q4173" s="135" t="str">
        <f t="shared" si="91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10"/>
        <v>0</v>
      </c>
      <c r="BH4173" s="54">
        <f t="shared" si="917"/>
        <v>0</v>
      </c>
      <c r="BI4173" s="54">
        <f t="shared" si="912"/>
        <v>0</v>
      </c>
      <c r="BJ4173" s="54">
        <f t="shared" si="911"/>
        <v>0</v>
      </c>
      <c r="BK4173" s="54">
        <f t="shared" si="913"/>
        <v>0</v>
      </c>
      <c r="BL4173" s="54">
        <f t="shared" si="918"/>
        <v>0</v>
      </c>
      <c r="BM4173" s="54">
        <f t="shared" si="919"/>
        <v>0</v>
      </c>
      <c r="BN4173" s="54" t="str">
        <f t="shared" si="920"/>
        <v>ne</v>
      </c>
      <c r="BO4173" s="54" t="str">
        <f t="shared" si="921"/>
        <v>ne</v>
      </c>
      <c r="BP4173" s="54" t="str">
        <f t="shared" si="921"/>
        <v>ne</v>
      </c>
      <c r="BQ4173" s="54" t="str">
        <f t="shared" si="922"/>
        <v>ne</v>
      </c>
      <c r="BR4173" s="54" t="str">
        <f t="shared" si="923"/>
        <v>ne</v>
      </c>
      <c r="BS4173" s="54" t="str">
        <f t="shared" si="914"/>
        <v>ne</v>
      </c>
    </row>
    <row r="4174" spans="2:71" x14ac:dyDescent="0.2">
      <c r="B4174" s="54" t="e">
        <f>VLOOKUP(E4174,'VPS1'!$J$10:$J$29,1,FALSE)</f>
        <v>#N/A</v>
      </c>
      <c r="C4174" s="131" t="str">
        <f t="shared" si="915"/>
        <v/>
      </c>
      <c r="D4174" s="132"/>
      <c r="E4174" s="132"/>
      <c r="F4174" s="55"/>
      <c r="G4174" s="132"/>
      <c r="H4174" s="132"/>
      <c r="I4174" s="132"/>
      <c r="J4174" s="132"/>
      <c r="K4174" s="132"/>
      <c r="L4174" s="133"/>
      <c r="M4174" s="134"/>
      <c r="N4174" s="132"/>
      <c r="O4174" s="132"/>
      <c r="P4174" s="134" t="str">
        <f t="shared" si="916"/>
        <v>nepildyti</v>
      </c>
      <c r="Q4174" s="135" t="str">
        <f t="shared" si="91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10"/>
        <v>0</v>
      </c>
      <c r="BH4174" s="54">
        <f t="shared" si="917"/>
        <v>0</v>
      </c>
      <c r="BI4174" s="54">
        <f t="shared" si="912"/>
        <v>0</v>
      </c>
      <c r="BJ4174" s="54">
        <f t="shared" si="911"/>
        <v>0</v>
      </c>
      <c r="BK4174" s="54">
        <f t="shared" si="913"/>
        <v>0</v>
      </c>
      <c r="BL4174" s="54">
        <f t="shared" si="918"/>
        <v>0</v>
      </c>
      <c r="BM4174" s="54">
        <f t="shared" si="919"/>
        <v>0</v>
      </c>
      <c r="BN4174" s="54" t="str">
        <f t="shared" si="920"/>
        <v>ne</v>
      </c>
      <c r="BO4174" s="54" t="str">
        <f t="shared" si="921"/>
        <v>ne</v>
      </c>
      <c r="BP4174" s="54" t="str">
        <f t="shared" si="921"/>
        <v>ne</v>
      </c>
      <c r="BQ4174" s="54" t="str">
        <f t="shared" si="922"/>
        <v>ne</v>
      </c>
      <c r="BR4174" s="54" t="str">
        <f t="shared" si="923"/>
        <v>ne</v>
      </c>
      <c r="BS4174" s="54" t="str">
        <f t="shared" si="914"/>
        <v>ne</v>
      </c>
    </row>
    <row r="4175" spans="2:71" x14ac:dyDescent="0.2">
      <c r="B4175" s="54" t="e">
        <f>VLOOKUP(E4175,'VPS1'!$J$10:$J$29,1,FALSE)</f>
        <v>#N/A</v>
      </c>
      <c r="C4175" s="131" t="str">
        <f t="shared" si="915"/>
        <v/>
      </c>
      <c r="D4175" s="132"/>
      <c r="E4175" s="132"/>
      <c r="F4175" s="55"/>
      <c r="G4175" s="132"/>
      <c r="H4175" s="132"/>
      <c r="I4175" s="132"/>
      <c r="J4175" s="132"/>
      <c r="K4175" s="132"/>
      <c r="L4175" s="133"/>
      <c r="M4175" s="134"/>
      <c r="N4175" s="132"/>
      <c r="O4175" s="132"/>
      <c r="P4175" s="134" t="str">
        <f t="shared" si="916"/>
        <v>nepildyti</v>
      </c>
      <c r="Q4175" s="135" t="str">
        <f t="shared" si="91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10"/>
        <v>0</v>
      </c>
      <c r="BH4175" s="54">
        <f t="shared" si="917"/>
        <v>0</v>
      </c>
      <c r="BI4175" s="54">
        <f t="shared" si="912"/>
        <v>0</v>
      </c>
      <c r="BJ4175" s="54">
        <f t="shared" si="911"/>
        <v>0</v>
      </c>
      <c r="BK4175" s="54">
        <f t="shared" si="913"/>
        <v>0</v>
      </c>
      <c r="BL4175" s="54">
        <f t="shared" si="918"/>
        <v>0</v>
      </c>
      <c r="BM4175" s="54">
        <f t="shared" si="919"/>
        <v>0</v>
      </c>
      <c r="BN4175" s="54" t="str">
        <f t="shared" si="920"/>
        <v>ne</v>
      </c>
      <c r="BO4175" s="54" t="str">
        <f t="shared" si="921"/>
        <v>ne</v>
      </c>
      <c r="BP4175" s="54" t="str">
        <f t="shared" si="921"/>
        <v>ne</v>
      </c>
      <c r="BQ4175" s="54" t="str">
        <f t="shared" si="922"/>
        <v>ne</v>
      </c>
      <c r="BR4175" s="54" t="str">
        <f t="shared" si="923"/>
        <v>ne</v>
      </c>
      <c r="BS4175" s="54" t="str">
        <f t="shared" si="914"/>
        <v>ne</v>
      </c>
    </row>
    <row r="4176" spans="2:71" x14ac:dyDescent="0.2">
      <c r="B4176" s="54" t="e">
        <f>VLOOKUP(E4176,'VPS1'!$J$10:$J$29,1,FALSE)</f>
        <v>#N/A</v>
      </c>
      <c r="C4176" s="131" t="str">
        <f t="shared" si="915"/>
        <v/>
      </c>
      <c r="D4176" s="132"/>
      <c r="E4176" s="132"/>
      <c r="F4176" s="55"/>
      <c r="G4176" s="132"/>
      <c r="H4176" s="132"/>
      <c r="I4176" s="132"/>
      <c r="J4176" s="132"/>
      <c r="K4176" s="132"/>
      <c r="L4176" s="133"/>
      <c r="M4176" s="134"/>
      <c r="N4176" s="132"/>
      <c r="O4176" s="132"/>
      <c r="P4176" s="134" t="str">
        <f t="shared" si="916"/>
        <v>nepildyti</v>
      </c>
      <c r="Q4176" s="135" t="str">
        <f t="shared" si="91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10"/>
        <v>0</v>
      </c>
      <c r="BH4176" s="54">
        <f t="shared" si="917"/>
        <v>0</v>
      </c>
      <c r="BI4176" s="54">
        <f t="shared" si="912"/>
        <v>0</v>
      </c>
      <c r="BJ4176" s="54">
        <f t="shared" si="911"/>
        <v>0</v>
      </c>
      <c r="BK4176" s="54">
        <f t="shared" si="913"/>
        <v>0</v>
      </c>
      <c r="BL4176" s="54">
        <f t="shared" si="918"/>
        <v>0</v>
      </c>
      <c r="BM4176" s="54">
        <f t="shared" si="919"/>
        <v>0</v>
      </c>
      <c r="BN4176" s="54" t="str">
        <f t="shared" si="920"/>
        <v>ne</v>
      </c>
      <c r="BO4176" s="54" t="str">
        <f t="shared" si="921"/>
        <v>ne</v>
      </c>
      <c r="BP4176" s="54" t="str">
        <f t="shared" si="921"/>
        <v>ne</v>
      </c>
      <c r="BQ4176" s="54" t="str">
        <f t="shared" si="922"/>
        <v>ne</v>
      </c>
      <c r="BR4176" s="54" t="str">
        <f t="shared" si="923"/>
        <v>ne</v>
      </c>
      <c r="BS4176" s="54" t="str">
        <f t="shared" si="914"/>
        <v>ne</v>
      </c>
    </row>
    <row r="4177" spans="2:71" x14ac:dyDescent="0.2">
      <c r="B4177" s="54" t="e">
        <f>VLOOKUP(E4177,'VPS1'!$J$10:$J$29,1,FALSE)</f>
        <v>#N/A</v>
      </c>
      <c r="C4177" s="131" t="str">
        <f t="shared" si="915"/>
        <v/>
      </c>
      <c r="D4177" s="132"/>
      <c r="E4177" s="132"/>
      <c r="F4177" s="55"/>
      <c r="G4177" s="132"/>
      <c r="H4177" s="132"/>
      <c r="I4177" s="132"/>
      <c r="J4177" s="132"/>
      <c r="K4177" s="132"/>
      <c r="L4177" s="133"/>
      <c r="M4177" s="134"/>
      <c r="N4177" s="132"/>
      <c r="O4177" s="132"/>
      <c r="P4177" s="134" t="str">
        <f t="shared" si="916"/>
        <v>nepildyti</v>
      </c>
      <c r="Q4177" s="135" t="str">
        <f t="shared" si="91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10"/>
        <v>0</v>
      </c>
      <c r="BH4177" s="54">
        <f t="shared" si="917"/>
        <v>0</v>
      </c>
      <c r="BI4177" s="54">
        <f t="shared" si="912"/>
        <v>0</v>
      </c>
      <c r="BJ4177" s="54">
        <f t="shared" si="911"/>
        <v>0</v>
      </c>
      <c r="BK4177" s="54">
        <f t="shared" si="913"/>
        <v>0</v>
      </c>
      <c r="BL4177" s="54">
        <f t="shared" si="918"/>
        <v>0</v>
      </c>
      <c r="BM4177" s="54">
        <f t="shared" si="919"/>
        <v>0</v>
      </c>
      <c r="BN4177" s="54" t="str">
        <f t="shared" si="920"/>
        <v>ne</v>
      </c>
      <c r="BO4177" s="54" t="str">
        <f t="shared" si="921"/>
        <v>ne</v>
      </c>
      <c r="BP4177" s="54" t="str">
        <f t="shared" si="921"/>
        <v>ne</v>
      </c>
      <c r="BQ4177" s="54" t="str">
        <f t="shared" si="922"/>
        <v>ne</v>
      </c>
      <c r="BR4177" s="54" t="str">
        <f t="shared" si="923"/>
        <v>ne</v>
      </c>
      <c r="BS4177" s="54" t="str">
        <f t="shared" si="914"/>
        <v>ne</v>
      </c>
    </row>
    <row r="4178" spans="2:71" x14ac:dyDescent="0.2">
      <c r="B4178" s="54" t="e">
        <f>VLOOKUP(E4178,'VPS1'!$J$10:$J$29,1,FALSE)</f>
        <v>#N/A</v>
      </c>
      <c r="C4178" s="131" t="str">
        <f t="shared" si="915"/>
        <v/>
      </c>
      <c r="D4178" s="132"/>
      <c r="E4178" s="132"/>
      <c r="F4178" s="55"/>
      <c r="G4178" s="132"/>
      <c r="H4178" s="132"/>
      <c r="I4178" s="132"/>
      <c r="J4178" s="132"/>
      <c r="K4178" s="132"/>
      <c r="L4178" s="133"/>
      <c r="M4178" s="134"/>
      <c r="N4178" s="132"/>
      <c r="O4178" s="132"/>
      <c r="P4178" s="134" t="str">
        <f t="shared" si="916"/>
        <v>nepildyti</v>
      </c>
      <c r="Q4178" s="135" t="str">
        <f t="shared" si="91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si="910"/>
        <v>0</v>
      </c>
      <c r="BH4178" s="54">
        <f t="shared" si="917"/>
        <v>0</v>
      </c>
      <c r="BI4178" s="54">
        <f t="shared" si="912"/>
        <v>0</v>
      </c>
      <c r="BJ4178" s="54">
        <f t="shared" si="911"/>
        <v>0</v>
      </c>
      <c r="BK4178" s="54">
        <f t="shared" si="913"/>
        <v>0</v>
      </c>
      <c r="BL4178" s="54">
        <f t="shared" si="918"/>
        <v>0</v>
      </c>
      <c r="BM4178" s="54">
        <f t="shared" si="919"/>
        <v>0</v>
      </c>
      <c r="BN4178" s="54" t="str">
        <f t="shared" si="920"/>
        <v>ne</v>
      </c>
      <c r="BO4178" s="54" t="str">
        <f t="shared" si="921"/>
        <v>ne</v>
      </c>
      <c r="BP4178" s="54" t="str">
        <f t="shared" si="921"/>
        <v>ne</v>
      </c>
      <c r="BQ4178" s="54" t="str">
        <f t="shared" si="922"/>
        <v>ne</v>
      </c>
      <c r="BR4178" s="54" t="str">
        <f t="shared" si="923"/>
        <v>ne</v>
      </c>
      <c r="BS4178" s="54" t="str">
        <f t="shared" si="914"/>
        <v>ne</v>
      </c>
    </row>
    <row r="4179" spans="2:71" x14ac:dyDescent="0.2">
      <c r="B4179" s="54" t="e">
        <f>VLOOKUP(E4179,'VPS1'!$J$10:$J$29,1,FALSE)</f>
        <v>#N/A</v>
      </c>
      <c r="C4179" s="131" t="str">
        <f t="shared" si="915"/>
        <v/>
      </c>
      <c r="D4179" s="132"/>
      <c r="E4179" s="132"/>
      <c r="F4179" s="55"/>
      <c r="G4179" s="132"/>
      <c r="H4179" s="132"/>
      <c r="I4179" s="132"/>
      <c r="J4179" s="132"/>
      <c r="K4179" s="132"/>
      <c r="L4179" s="133"/>
      <c r="M4179" s="134"/>
      <c r="N4179" s="132"/>
      <c r="O4179" s="132"/>
      <c r="P4179" s="134" t="str">
        <f t="shared" si="916"/>
        <v>nepildyti</v>
      </c>
      <c r="Q4179" s="135" t="str">
        <f t="shared" si="91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10"/>
        <v>0</v>
      </c>
      <c r="BH4179" s="54">
        <f t="shared" si="917"/>
        <v>0</v>
      </c>
      <c r="BI4179" s="54">
        <f t="shared" si="912"/>
        <v>0</v>
      </c>
      <c r="BJ4179" s="54">
        <f t="shared" si="911"/>
        <v>0</v>
      </c>
      <c r="BK4179" s="54">
        <f t="shared" si="913"/>
        <v>0</v>
      </c>
      <c r="BL4179" s="54">
        <f t="shared" si="918"/>
        <v>0</v>
      </c>
      <c r="BM4179" s="54">
        <f t="shared" si="919"/>
        <v>0</v>
      </c>
      <c r="BN4179" s="54" t="str">
        <f t="shared" si="920"/>
        <v>ne</v>
      </c>
      <c r="BO4179" s="54" t="str">
        <f t="shared" si="921"/>
        <v>ne</v>
      </c>
      <c r="BP4179" s="54" t="str">
        <f t="shared" si="921"/>
        <v>ne</v>
      </c>
      <c r="BQ4179" s="54" t="str">
        <f t="shared" si="922"/>
        <v>ne</v>
      </c>
      <c r="BR4179" s="54" t="str">
        <f t="shared" si="923"/>
        <v>ne</v>
      </c>
      <c r="BS4179" s="54" t="str">
        <f t="shared" si="914"/>
        <v>ne</v>
      </c>
    </row>
    <row r="4180" spans="2:71" x14ac:dyDescent="0.2">
      <c r="B4180" s="54" t="e">
        <f>VLOOKUP(E4180,'VPS1'!$J$10:$J$29,1,FALSE)</f>
        <v>#N/A</v>
      </c>
      <c r="C4180" s="131" t="str">
        <f t="shared" si="915"/>
        <v/>
      </c>
      <c r="D4180" s="132"/>
      <c r="E4180" s="132"/>
      <c r="F4180" s="55"/>
      <c r="G4180" s="132"/>
      <c r="H4180" s="132"/>
      <c r="I4180" s="132"/>
      <c r="J4180" s="132"/>
      <c r="K4180" s="132"/>
      <c r="L4180" s="133"/>
      <c r="M4180" s="134"/>
      <c r="N4180" s="132"/>
      <c r="O4180" s="132"/>
      <c r="P4180" s="134" t="str">
        <f t="shared" si="916"/>
        <v>nepildyti</v>
      </c>
      <c r="Q4180" s="135" t="str">
        <f t="shared" si="91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10"/>
        <v>0</v>
      </c>
      <c r="BH4180" s="54">
        <f t="shared" si="917"/>
        <v>0</v>
      </c>
      <c r="BI4180" s="54">
        <f t="shared" si="912"/>
        <v>0</v>
      </c>
      <c r="BJ4180" s="54">
        <f t="shared" si="911"/>
        <v>0</v>
      </c>
      <c r="BK4180" s="54">
        <f t="shared" si="913"/>
        <v>0</v>
      </c>
      <c r="BL4180" s="54">
        <f t="shared" si="918"/>
        <v>0</v>
      </c>
      <c r="BM4180" s="54">
        <f t="shared" si="919"/>
        <v>0</v>
      </c>
      <c r="BN4180" s="54" t="str">
        <f t="shared" si="920"/>
        <v>ne</v>
      </c>
      <c r="BO4180" s="54" t="str">
        <f t="shared" si="921"/>
        <v>ne</v>
      </c>
      <c r="BP4180" s="54" t="str">
        <f t="shared" si="921"/>
        <v>ne</v>
      </c>
      <c r="BQ4180" s="54" t="str">
        <f t="shared" si="922"/>
        <v>ne</v>
      </c>
      <c r="BR4180" s="54" t="str">
        <f t="shared" si="923"/>
        <v>ne</v>
      </c>
      <c r="BS4180" s="54" t="str">
        <f t="shared" si="914"/>
        <v>ne</v>
      </c>
    </row>
    <row r="4181" spans="2:71" x14ac:dyDescent="0.2">
      <c r="B4181" s="54" t="e">
        <f>VLOOKUP(E4181,'VPS1'!$J$10:$J$29,1,FALSE)</f>
        <v>#N/A</v>
      </c>
      <c r="C4181" s="131" t="str">
        <f t="shared" si="915"/>
        <v/>
      </c>
      <c r="D4181" s="132"/>
      <c r="E4181" s="132"/>
      <c r="F4181" s="55"/>
      <c r="G4181" s="132"/>
      <c r="H4181" s="132"/>
      <c r="I4181" s="132"/>
      <c r="J4181" s="132"/>
      <c r="K4181" s="132"/>
      <c r="L4181" s="133"/>
      <c r="M4181" s="134"/>
      <c r="N4181" s="132"/>
      <c r="O4181" s="132"/>
      <c r="P4181" s="134" t="str">
        <f t="shared" si="916"/>
        <v>nepildyti</v>
      </c>
      <c r="Q4181" s="135" t="str">
        <f t="shared" si="91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10"/>
        <v>0</v>
      </c>
      <c r="BH4181" s="54">
        <f t="shared" si="917"/>
        <v>0</v>
      </c>
      <c r="BI4181" s="54">
        <f t="shared" si="912"/>
        <v>0</v>
      </c>
      <c r="BJ4181" s="54">
        <f t="shared" si="911"/>
        <v>0</v>
      </c>
      <c r="BK4181" s="54">
        <f t="shared" si="913"/>
        <v>0</v>
      </c>
      <c r="BL4181" s="54">
        <f t="shared" si="918"/>
        <v>0</v>
      </c>
      <c r="BM4181" s="54">
        <f t="shared" si="919"/>
        <v>0</v>
      </c>
      <c r="BN4181" s="54" t="str">
        <f t="shared" si="920"/>
        <v>ne</v>
      </c>
      <c r="BO4181" s="54" t="str">
        <f t="shared" si="921"/>
        <v>ne</v>
      </c>
      <c r="BP4181" s="54" t="str">
        <f t="shared" si="921"/>
        <v>ne</v>
      </c>
      <c r="BQ4181" s="54" t="str">
        <f t="shared" si="922"/>
        <v>ne</v>
      </c>
      <c r="BR4181" s="54" t="str">
        <f t="shared" si="923"/>
        <v>ne</v>
      </c>
      <c r="BS4181" s="54" t="str">
        <f t="shared" si="914"/>
        <v>ne</v>
      </c>
    </row>
    <row r="4182" spans="2:71" x14ac:dyDescent="0.2">
      <c r="B4182" s="54" t="e">
        <f>VLOOKUP(E4182,'VPS1'!$J$10:$J$29,1,FALSE)</f>
        <v>#N/A</v>
      </c>
      <c r="C4182" s="131" t="str">
        <f t="shared" si="915"/>
        <v/>
      </c>
      <c r="D4182" s="132"/>
      <c r="E4182" s="132"/>
      <c r="F4182" s="55"/>
      <c r="G4182" s="132"/>
      <c r="H4182" s="132"/>
      <c r="I4182" s="132"/>
      <c r="J4182" s="132"/>
      <c r="K4182" s="132"/>
      <c r="L4182" s="133"/>
      <c r="M4182" s="134"/>
      <c r="N4182" s="132"/>
      <c r="O4182" s="132"/>
      <c r="P4182" s="134" t="str">
        <f t="shared" si="916"/>
        <v>nepildyti</v>
      </c>
      <c r="Q4182" s="135" t="str">
        <f t="shared" si="91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ref="BG4182:BG4245" si="924">IF($F4182&gt;0,YEAR($F4182),)</f>
        <v>0</v>
      </c>
      <c r="BH4182" s="54">
        <f t="shared" si="917"/>
        <v>0</v>
      </c>
      <c r="BI4182" s="54">
        <f t="shared" si="912"/>
        <v>0</v>
      </c>
      <c r="BJ4182" s="54">
        <f t="shared" ref="BJ4182:BJ4245" si="925">IF($AI4182&gt;0,YEAR($AI4182),)</f>
        <v>0</v>
      </c>
      <c r="BK4182" s="54">
        <f t="shared" si="913"/>
        <v>0</v>
      </c>
      <c r="BL4182" s="54">
        <f t="shared" si="918"/>
        <v>0</v>
      </c>
      <c r="BM4182" s="54">
        <f t="shared" si="919"/>
        <v>0</v>
      </c>
      <c r="BN4182" s="54" t="str">
        <f t="shared" si="920"/>
        <v>ne</v>
      </c>
      <c r="BO4182" s="54" t="str">
        <f t="shared" si="921"/>
        <v>ne</v>
      </c>
      <c r="BP4182" s="54" t="str">
        <f t="shared" si="921"/>
        <v>ne</v>
      </c>
      <c r="BQ4182" s="54" t="str">
        <f t="shared" si="922"/>
        <v>ne</v>
      </c>
      <c r="BR4182" s="54" t="str">
        <f t="shared" si="923"/>
        <v>ne</v>
      </c>
      <c r="BS4182" s="54" t="str">
        <f t="shared" si="914"/>
        <v>ne</v>
      </c>
    </row>
    <row r="4183" spans="2:71" x14ac:dyDescent="0.2">
      <c r="B4183" s="54" t="e">
        <f>VLOOKUP(E4183,'VPS1'!$J$10:$J$29,1,FALSE)</f>
        <v>#N/A</v>
      </c>
      <c r="C4183" s="131" t="str">
        <f t="shared" si="915"/>
        <v/>
      </c>
      <c r="D4183" s="132"/>
      <c r="E4183" s="132"/>
      <c r="F4183" s="55"/>
      <c r="G4183" s="132"/>
      <c r="H4183" s="132"/>
      <c r="I4183" s="132"/>
      <c r="J4183" s="132"/>
      <c r="K4183" s="132"/>
      <c r="L4183" s="133"/>
      <c r="M4183" s="134"/>
      <c r="N4183" s="132"/>
      <c r="O4183" s="132"/>
      <c r="P4183" s="134" t="str">
        <f t="shared" si="916"/>
        <v>nepildyti</v>
      </c>
      <c r="Q4183" s="135" t="str">
        <f t="shared" si="91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si="924"/>
        <v>0</v>
      </c>
      <c r="BH4183" s="54">
        <f t="shared" si="917"/>
        <v>0</v>
      </c>
      <c r="BI4183" s="54">
        <f t="shared" si="912"/>
        <v>0</v>
      </c>
      <c r="BJ4183" s="54">
        <f t="shared" si="925"/>
        <v>0</v>
      </c>
      <c r="BK4183" s="54">
        <f t="shared" si="913"/>
        <v>0</v>
      </c>
      <c r="BL4183" s="54">
        <f t="shared" si="918"/>
        <v>0</v>
      </c>
      <c r="BM4183" s="54">
        <f t="shared" si="919"/>
        <v>0</v>
      </c>
      <c r="BN4183" s="54" t="str">
        <f t="shared" si="920"/>
        <v>ne</v>
      </c>
      <c r="BO4183" s="54" t="str">
        <f t="shared" si="921"/>
        <v>ne</v>
      </c>
      <c r="BP4183" s="54" t="str">
        <f t="shared" si="921"/>
        <v>ne</v>
      </c>
      <c r="BQ4183" s="54" t="str">
        <f t="shared" si="922"/>
        <v>ne</v>
      </c>
      <c r="BR4183" s="54" t="str">
        <f t="shared" si="923"/>
        <v>ne</v>
      </c>
      <c r="BS4183" s="54" t="str">
        <f t="shared" si="914"/>
        <v>ne</v>
      </c>
    </row>
    <row r="4184" spans="2:71" x14ac:dyDescent="0.2">
      <c r="B4184" s="54" t="e">
        <f>VLOOKUP(E4184,'VPS1'!$J$10:$J$29,1,FALSE)</f>
        <v>#N/A</v>
      </c>
      <c r="C4184" s="131" t="str">
        <f t="shared" si="915"/>
        <v/>
      </c>
      <c r="D4184" s="132"/>
      <c r="E4184" s="132"/>
      <c r="F4184" s="55"/>
      <c r="G4184" s="132"/>
      <c r="H4184" s="132"/>
      <c r="I4184" s="132"/>
      <c r="J4184" s="132"/>
      <c r="K4184" s="132"/>
      <c r="L4184" s="133"/>
      <c r="M4184" s="134"/>
      <c r="N4184" s="132"/>
      <c r="O4184" s="132"/>
      <c r="P4184" s="134" t="str">
        <f t="shared" si="916"/>
        <v>nepildyti</v>
      </c>
      <c r="Q4184" s="135" t="str">
        <f t="shared" si="91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24"/>
        <v>0</v>
      </c>
      <c r="BH4184" s="54">
        <f t="shared" si="917"/>
        <v>0</v>
      </c>
      <c r="BI4184" s="54">
        <f t="shared" si="912"/>
        <v>0</v>
      </c>
      <c r="BJ4184" s="54">
        <f t="shared" si="925"/>
        <v>0</v>
      </c>
      <c r="BK4184" s="54">
        <f t="shared" si="913"/>
        <v>0</v>
      </c>
      <c r="BL4184" s="54">
        <f t="shared" si="918"/>
        <v>0</v>
      </c>
      <c r="BM4184" s="54">
        <f t="shared" si="919"/>
        <v>0</v>
      </c>
      <c r="BN4184" s="54" t="str">
        <f t="shared" si="920"/>
        <v>ne</v>
      </c>
      <c r="BO4184" s="54" t="str">
        <f t="shared" si="921"/>
        <v>ne</v>
      </c>
      <c r="BP4184" s="54" t="str">
        <f t="shared" si="921"/>
        <v>ne</v>
      </c>
      <c r="BQ4184" s="54" t="str">
        <f t="shared" si="922"/>
        <v>ne</v>
      </c>
      <c r="BR4184" s="54" t="str">
        <f t="shared" si="923"/>
        <v>ne</v>
      </c>
      <c r="BS4184" s="54" t="str">
        <f t="shared" si="914"/>
        <v>ne</v>
      </c>
    </row>
    <row r="4185" spans="2:71" x14ac:dyDescent="0.2">
      <c r="B4185" s="54" t="e">
        <f>VLOOKUP(E4185,'VPS1'!$J$10:$J$29,1,FALSE)</f>
        <v>#N/A</v>
      </c>
      <c r="C4185" s="131" t="str">
        <f t="shared" si="915"/>
        <v/>
      </c>
      <c r="D4185" s="132"/>
      <c r="E4185" s="132"/>
      <c r="F4185" s="55"/>
      <c r="G4185" s="132"/>
      <c r="H4185" s="132"/>
      <c r="I4185" s="132"/>
      <c r="J4185" s="132"/>
      <c r="K4185" s="132"/>
      <c r="L4185" s="133"/>
      <c r="M4185" s="134"/>
      <c r="N4185" s="132"/>
      <c r="O4185" s="132"/>
      <c r="P4185" s="134" t="str">
        <f t="shared" si="916"/>
        <v>nepildyti</v>
      </c>
      <c r="Q4185" s="135" t="str">
        <f t="shared" si="91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24"/>
        <v>0</v>
      </c>
      <c r="BH4185" s="54">
        <f t="shared" si="917"/>
        <v>0</v>
      </c>
      <c r="BI4185" s="54">
        <f t="shared" si="912"/>
        <v>0</v>
      </c>
      <c r="BJ4185" s="54">
        <f t="shared" si="925"/>
        <v>0</v>
      </c>
      <c r="BK4185" s="54">
        <f t="shared" si="913"/>
        <v>0</v>
      </c>
      <c r="BL4185" s="54">
        <f t="shared" si="918"/>
        <v>0</v>
      </c>
      <c r="BM4185" s="54">
        <f t="shared" si="919"/>
        <v>0</v>
      </c>
      <c r="BN4185" s="54" t="str">
        <f t="shared" si="920"/>
        <v>ne</v>
      </c>
      <c r="BO4185" s="54" t="str">
        <f t="shared" si="921"/>
        <v>ne</v>
      </c>
      <c r="BP4185" s="54" t="str">
        <f t="shared" si="921"/>
        <v>ne</v>
      </c>
      <c r="BQ4185" s="54" t="str">
        <f t="shared" si="922"/>
        <v>ne</v>
      </c>
      <c r="BR4185" s="54" t="str">
        <f t="shared" si="923"/>
        <v>ne</v>
      </c>
      <c r="BS4185" s="54" t="str">
        <f t="shared" si="914"/>
        <v>ne</v>
      </c>
    </row>
    <row r="4186" spans="2:71" x14ac:dyDescent="0.2">
      <c r="B4186" s="54" t="e">
        <f>VLOOKUP(E4186,'VPS1'!$J$10:$J$29,1,FALSE)</f>
        <v>#N/A</v>
      </c>
      <c r="C4186" s="131" t="str">
        <f t="shared" si="915"/>
        <v/>
      </c>
      <c r="D4186" s="132"/>
      <c r="E4186" s="132"/>
      <c r="F4186" s="55"/>
      <c r="G4186" s="132"/>
      <c r="H4186" s="132"/>
      <c r="I4186" s="132"/>
      <c r="J4186" s="132"/>
      <c r="K4186" s="132"/>
      <c r="L4186" s="133"/>
      <c r="M4186" s="134"/>
      <c r="N4186" s="132"/>
      <c r="O4186" s="132"/>
      <c r="P4186" s="134" t="str">
        <f t="shared" si="916"/>
        <v>nepildyti</v>
      </c>
      <c r="Q4186" s="135" t="str">
        <f t="shared" si="91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24"/>
        <v>0</v>
      </c>
      <c r="BH4186" s="54">
        <f t="shared" si="917"/>
        <v>0</v>
      </c>
      <c r="BI4186" s="54">
        <f t="shared" si="912"/>
        <v>0</v>
      </c>
      <c r="BJ4186" s="54">
        <f t="shared" si="925"/>
        <v>0</v>
      </c>
      <c r="BK4186" s="54">
        <f t="shared" si="913"/>
        <v>0</v>
      </c>
      <c r="BL4186" s="54">
        <f t="shared" si="918"/>
        <v>0</v>
      </c>
      <c r="BM4186" s="54">
        <f t="shared" si="919"/>
        <v>0</v>
      </c>
      <c r="BN4186" s="54" t="str">
        <f t="shared" si="920"/>
        <v>ne</v>
      </c>
      <c r="BO4186" s="54" t="str">
        <f t="shared" si="921"/>
        <v>ne</v>
      </c>
      <c r="BP4186" s="54" t="str">
        <f t="shared" si="921"/>
        <v>ne</v>
      </c>
      <c r="BQ4186" s="54" t="str">
        <f t="shared" si="922"/>
        <v>ne</v>
      </c>
      <c r="BR4186" s="54" t="str">
        <f t="shared" si="923"/>
        <v>ne</v>
      </c>
      <c r="BS4186" s="54" t="str">
        <f t="shared" si="914"/>
        <v>ne</v>
      </c>
    </row>
    <row r="4187" spans="2:71" x14ac:dyDescent="0.2">
      <c r="B4187" s="54" t="e">
        <f>VLOOKUP(E4187,'VPS1'!$J$10:$J$29,1,FALSE)</f>
        <v>#N/A</v>
      </c>
      <c r="C4187" s="131" t="str">
        <f t="shared" si="915"/>
        <v/>
      </c>
      <c r="D4187" s="132"/>
      <c r="E4187" s="132"/>
      <c r="F4187" s="55"/>
      <c r="G4187" s="132"/>
      <c r="H4187" s="132"/>
      <c r="I4187" s="132"/>
      <c r="J4187" s="132"/>
      <c r="K4187" s="132"/>
      <c r="L4187" s="133"/>
      <c r="M4187" s="134"/>
      <c r="N4187" s="132"/>
      <c r="O4187" s="132"/>
      <c r="P4187" s="134" t="str">
        <f t="shared" si="916"/>
        <v>nepildyti</v>
      </c>
      <c r="Q4187" s="135" t="str">
        <f t="shared" si="91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24"/>
        <v>0</v>
      </c>
      <c r="BH4187" s="54">
        <f t="shared" si="917"/>
        <v>0</v>
      </c>
      <c r="BI4187" s="54">
        <f t="shared" si="912"/>
        <v>0</v>
      </c>
      <c r="BJ4187" s="54">
        <f t="shared" si="925"/>
        <v>0</v>
      </c>
      <c r="BK4187" s="54">
        <f t="shared" si="913"/>
        <v>0</v>
      </c>
      <c r="BL4187" s="54">
        <f t="shared" si="918"/>
        <v>0</v>
      </c>
      <c r="BM4187" s="54">
        <f t="shared" si="919"/>
        <v>0</v>
      </c>
      <c r="BN4187" s="54" t="str">
        <f t="shared" si="920"/>
        <v>ne</v>
      </c>
      <c r="BO4187" s="54" t="str">
        <f t="shared" si="921"/>
        <v>ne</v>
      </c>
      <c r="BP4187" s="54" t="str">
        <f t="shared" si="921"/>
        <v>ne</v>
      </c>
      <c r="BQ4187" s="54" t="str">
        <f t="shared" si="922"/>
        <v>ne</v>
      </c>
      <c r="BR4187" s="54" t="str">
        <f t="shared" si="923"/>
        <v>ne</v>
      </c>
      <c r="BS4187" s="54" t="str">
        <f t="shared" si="914"/>
        <v>ne</v>
      </c>
    </row>
    <row r="4188" spans="2:71" x14ac:dyDescent="0.2">
      <c r="B4188" s="54" t="e">
        <f>VLOOKUP(E4188,'VPS1'!$J$10:$J$29,1,FALSE)</f>
        <v>#N/A</v>
      </c>
      <c r="C4188" s="131" t="str">
        <f t="shared" si="915"/>
        <v/>
      </c>
      <c r="D4188" s="132"/>
      <c r="E4188" s="132"/>
      <c r="F4188" s="55"/>
      <c r="G4188" s="132"/>
      <c r="H4188" s="132"/>
      <c r="I4188" s="132"/>
      <c r="J4188" s="132"/>
      <c r="K4188" s="132"/>
      <c r="L4188" s="133"/>
      <c r="M4188" s="134"/>
      <c r="N4188" s="132"/>
      <c r="O4188" s="132"/>
      <c r="P4188" s="134" t="str">
        <f t="shared" si="916"/>
        <v>nepildyti</v>
      </c>
      <c r="Q4188" s="135" t="str">
        <f t="shared" si="91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24"/>
        <v>0</v>
      </c>
      <c r="BH4188" s="54">
        <f t="shared" si="917"/>
        <v>0</v>
      </c>
      <c r="BI4188" s="54">
        <f t="shared" si="912"/>
        <v>0</v>
      </c>
      <c r="BJ4188" s="54">
        <f t="shared" si="925"/>
        <v>0</v>
      </c>
      <c r="BK4188" s="54">
        <f t="shared" si="913"/>
        <v>0</v>
      </c>
      <c r="BL4188" s="54">
        <f t="shared" si="918"/>
        <v>0</v>
      </c>
      <c r="BM4188" s="54">
        <f t="shared" si="919"/>
        <v>0</v>
      </c>
      <c r="BN4188" s="54" t="str">
        <f t="shared" si="920"/>
        <v>ne</v>
      </c>
      <c r="BO4188" s="54" t="str">
        <f t="shared" si="921"/>
        <v>ne</v>
      </c>
      <c r="BP4188" s="54" t="str">
        <f t="shared" si="921"/>
        <v>ne</v>
      </c>
      <c r="BQ4188" s="54" t="str">
        <f t="shared" si="922"/>
        <v>ne</v>
      </c>
      <c r="BR4188" s="54" t="str">
        <f t="shared" si="923"/>
        <v>ne</v>
      </c>
      <c r="BS4188" s="54" t="str">
        <f t="shared" si="914"/>
        <v>ne</v>
      </c>
    </row>
    <row r="4189" spans="2:71" x14ac:dyDescent="0.2">
      <c r="B4189" s="54" t="e">
        <f>VLOOKUP(E4189,'VPS1'!$J$10:$J$29,1,FALSE)</f>
        <v>#N/A</v>
      </c>
      <c r="C4189" s="131" t="str">
        <f t="shared" si="915"/>
        <v/>
      </c>
      <c r="D4189" s="132"/>
      <c r="E4189" s="132"/>
      <c r="F4189" s="55"/>
      <c r="G4189" s="132"/>
      <c r="H4189" s="132"/>
      <c r="I4189" s="132"/>
      <c r="J4189" s="132"/>
      <c r="K4189" s="132"/>
      <c r="L4189" s="133"/>
      <c r="M4189" s="134"/>
      <c r="N4189" s="132"/>
      <c r="O4189" s="132"/>
      <c r="P4189" s="134" t="str">
        <f t="shared" si="916"/>
        <v>nepildyti</v>
      </c>
      <c r="Q4189" s="135" t="str">
        <f t="shared" si="91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24"/>
        <v>0</v>
      </c>
      <c r="BH4189" s="54">
        <f t="shared" si="917"/>
        <v>0</v>
      </c>
      <c r="BI4189" s="54">
        <f t="shared" si="912"/>
        <v>0</v>
      </c>
      <c r="BJ4189" s="54">
        <f t="shared" si="925"/>
        <v>0</v>
      </c>
      <c r="BK4189" s="54">
        <f t="shared" si="913"/>
        <v>0</v>
      </c>
      <c r="BL4189" s="54">
        <f t="shared" si="918"/>
        <v>0</v>
      </c>
      <c r="BM4189" s="54">
        <f t="shared" si="919"/>
        <v>0</v>
      </c>
      <c r="BN4189" s="54" t="str">
        <f t="shared" si="920"/>
        <v>ne</v>
      </c>
      <c r="BO4189" s="54" t="str">
        <f t="shared" si="921"/>
        <v>ne</v>
      </c>
      <c r="BP4189" s="54" t="str">
        <f t="shared" si="921"/>
        <v>ne</v>
      </c>
      <c r="BQ4189" s="54" t="str">
        <f t="shared" si="922"/>
        <v>ne</v>
      </c>
      <c r="BR4189" s="54" t="str">
        <f t="shared" si="923"/>
        <v>ne</v>
      </c>
      <c r="BS4189" s="54" t="str">
        <f t="shared" si="914"/>
        <v>ne</v>
      </c>
    </row>
    <row r="4190" spans="2:71" x14ac:dyDescent="0.2">
      <c r="B4190" s="54" t="e">
        <f>VLOOKUP(E4190,'VPS1'!$J$10:$J$29,1,FALSE)</f>
        <v>#N/A</v>
      </c>
      <c r="C4190" s="131" t="str">
        <f t="shared" si="915"/>
        <v/>
      </c>
      <c r="D4190" s="132"/>
      <c r="E4190" s="132"/>
      <c r="F4190" s="55"/>
      <c r="G4190" s="132"/>
      <c r="H4190" s="132"/>
      <c r="I4190" s="132"/>
      <c r="J4190" s="132"/>
      <c r="K4190" s="132"/>
      <c r="L4190" s="133"/>
      <c r="M4190" s="134"/>
      <c r="N4190" s="132"/>
      <c r="O4190" s="132"/>
      <c r="P4190" s="134" t="str">
        <f t="shared" si="916"/>
        <v>nepildyti</v>
      </c>
      <c r="Q4190" s="135" t="str">
        <f t="shared" si="91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24"/>
        <v>0</v>
      </c>
      <c r="BH4190" s="54">
        <f t="shared" si="917"/>
        <v>0</v>
      </c>
      <c r="BI4190" s="54">
        <f t="shared" si="912"/>
        <v>0</v>
      </c>
      <c r="BJ4190" s="54">
        <f t="shared" si="925"/>
        <v>0</v>
      </c>
      <c r="BK4190" s="54">
        <f t="shared" si="913"/>
        <v>0</v>
      </c>
      <c r="BL4190" s="54">
        <f t="shared" si="918"/>
        <v>0</v>
      </c>
      <c r="BM4190" s="54">
        <f t="shared" si="919"/>
        <v>0</v>
      </c>
      <c r="BN4190" s="54" t="str">
        <f t="shared" si="920"/>
        <v>ne</v>
      </c>
      <c r="BO4190" s="54" t="str">
        <f t="shared" si="921"/>
        <v>ne</v>
      </c>
      <c r="BP4190" s="54" t="str">
        <f t="shared" si="921"/>
        <v>ne</v>
      </c>
      <c r="BQ4190" s="54" t="str">
        <f t="shared" si="922"/>
        <v>ne</v>
      </c>
      <c r="BR4190" s="54" t="str">
        <f t="shared" si="923"/>
        <v>ne</v>
      </c>
      <c r="BS4190" s="54" t="str">
        <f t="shared" si="914"/>
        <v>ne</v>
      </c>
    </row>
    <row r="4191" spans="2:71" x14ac:dyDescent="0.2">
      <c r="B4191" s="54" t="e">
        <f>VLOOKUP(E4191,'VPS1'!$J$10:$J$29,1,FALSE)</f>
        <v>#N/A</v>
      </c>
      <c r="C4191" s="131" t="str">
        <f t="shared" si="915"/>
        <v/>
      </c>
      <c r="D4191" s="132"/>
      <c r="E4191" s="132"/>
      <c r="F4191" s="55"/>
      <c r="G4191" s="132"/>
      <c r="H4191" s="132"/>
      <c r="I4191" s="132"/>
      <c r="J4191" s="132"/>
      <c r="K4191" s="132"/>
      <c r="L4191" s="133"/>
      <c r="M4191" s="134"/>
      <c r="N4191" s="132"/>
      <c r="O4191" s="132"/>
      <c r="P4191" s="134" t="str">
        <f t="shared" si="916"/>
        <v>nepildyti</v>
      </c>
      <c r="Q4191" s="135" t="str">
        <f t="shared" si="91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24"/>
        <v>0</v>
      </c>
      <c r="BH4191" s="54">
        <f t="shared" si="917"/>
        <v>0</v>
      </c>
      <c r="BI4191" s="54">
        <f t="shared" si="912"/>
        <v>0</v>
      </c>
      <c r="BJ4191" s="54">
        <f t="shared" si="925"/>
        <v>0</v>
      </c>
      <c r="BK4191" s="54">
        <f t="shared" si="913"/>
        <v>0</v>
      </c>
      <c r="BL4191" s="54">
        <f t="shared" si="918"/>
        <v>0</v>
      </c>
      <c r="BM4191" s="54">
        <f t="shared" si="919"/>
        <v>0</v>
      </c>
      <c r="BN4191" s="54" t="str">
        <f t="shared" si="920"/>
        <v>ne</v>
      </c>
      <c r="BO4191" s="54" t="str">
        <f t="shared" si="921"/>
        <v>ne</v>
      </c>
      <c r="BP4191" s="54" t="str">
        <f t="shared" si="921"/>
        <v>ne</v>
      </c>
      <c r="BQ4191" s="54" t="str">
        <f t="shared" si="922"/>
        <v>ne</v>
      </c>
      <c r="BR4191" s="54" t="str">
        <f t="shared" si="923"/>
        <v>ne</v>
      </c>
      <c r="BS4191" s="54" t="str">
        <f t="shared" si="914"/>
        <v>ne</v>
      </c>
    </row>
    <row r="4192" spans="2:71" x14ac:dyDescent="0.2">
      <c r="B4192" s="54" t="e">
        <f>VLOOKUP(E4192,'VPS1'!$J$10:$J$29,1,FALSE)</f>
        <v>#N/A</v>
      </c>
      <c r="C4192" s="131" t="str">
        <f t="shared" si="915"/>
        <v/>
      </c>
      <c r="D4192" s="132"/>
      <c r="E4192" s="132"/>
      <c r="F4192" s="55"/>
      <c r="G4192" s="132"/>
      <c r="H4192" s="132"/>
      <c r="I4192" s="132"/>
      <c r="J4192" s="132"/>
      <c r="K4192" s="132"/>
      <c r="L4192" s="133"/>
      <c r="M4192" s="134"/>
      <c r="N4192" s="132"/>
      <c r="O4192" s="132"/>
      <c r="P4192" s="134" t="str">
        <f t="shared" si="916"/>
        <v>nepildyti</v>
      </c>
      <c r="Q4192" s="135" t="str">
        <f t="shared" si="91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24"/>
        <v>0</v>
      </c>
      <c r="BH4192" s="54">
        <f t="shared" si="917"/>
        <v>0</v>
      </c>
      <c r="BI4192" s="54">
        <f t="shared" si="912"/>
        <v>0</v>
      </c>
      <c r="BJ4192" s="54">
        <f t="shared" si="925"/>
        <v>0</v>
      </c>
      <c r="BK4192" s="54">
        <f t="shared" si="913"/>
        <v>0</v>
      </c>
      <c r="BL4192" s="54">
        <f t="shared" si="918"/>
        <v>0</v>
      </c>
      <c r="BM4192" s="54">
        <f t="shared" si="919"/>
        <v>0</v>
      </c>
      <c r="BN4192" s="54" t="str">
        <f t="shared" si="920"/>
        <v>ne</v>
      </c>
      <c r="BO4192" s="54" t="str">
        <f t="shared" si="921"/>
        <v>ne</v>
      </c>
      <c r="BP4192" s="54" t="str">
        <f t="shared" si="921"/>
        <v>ne</v>
      </c>
      <c r="BQ4192" s="54" t="str">
        <f t="shared" si="922"/>
        <v>ne</v>
      </c>
      <c r="BR4192" s="54" t="str">
        <f t="shared" si="923"/>
        <v>ne</v>
      </c>
      <c r="BS4192" s="54" t="str">
        <f t="shared" si="914"/>
        <v>ne</v>
      </c>
    </row>
    <row r="4193" spans="2:71" x14ac:dyDescent="0.2">
      <c r="B4193" s="54" t="e">
        <f>VLOOKUP(E4193,'VPS1'!$J$10:$J$29,1,FALSE)</f>
        <v>#N/A</v>
      </c>
      <c r="C4193" s="131" t="str">
        <f t="shared" si="915"/>
        <v/>
      </c>
      <c r="D4193" s="132"/>
      <c r="E4193" s="132"/>
      <c r="F4193" s="55"/>
      <c r="G4193" s="132"/>
      <c r="H4193" s="132"/>
      <c r="I4193" s="132"/>
      <c r="J4193" s="132"/>
      <c r="K4193" s="132"/>
      <c r="L4193" s="133"/>
      <c r="M4193" s="134"/>
      <c r="N4193" s="132"/>
      <c r="O4193" s="132"/>
      <c r="P4193" s="134" t="str">
        <f t="shared" si="916"/>
        <v>nepildyti</v>
      </c>
      <c r="Q4193" s="135" t="str">
        <f t="shared" si="91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24"/>
        <v>0</v>
      </c>
      <c r="BH4193" s="54">
        <f t="shared" si="917"/>
        <v>0</v>
      </c>
      <c r="BI4193" s="54">
        <f t="shared" si="912"/>
        <v>0</v>
      </c>
      <c r="BJ4193" s="54">
        <f t="shared" si="925"/>
        <v>0</v>
      </c>
      <c r="BK4193" s="54">
        <f t="shared" si="913"/>
        <v>0</v>
      </c>
      <c r="BL4193" s="54">
        <f t="shared" si="918"/>
        <v>0</v>
      </c>
      <c r="BM4193" s="54">
        <f t="shared" si="919"/>
        <v>0</v>
      </c>
      <c r="BN4193" s="54" t="str">
        <f t="shared" si="920"/>
        <v>ne</v>
      </c>
      <c r="BO4193" s="54" t="str">
        <f t="shared" si="921"/>
        <v>ne</v>
      </c>
      <c r="BP4193" s="54" t="str">
        <f t="shared" si="921"/>
        <v>ne</v>
      </c>
      <c r="BQ4193" s="54" t="str">
        <f t="shared" si="922"/>
        <v>ne</v>
      </c>
      <c r="BR4193" s="54" t="str">
        <f t="shared" si="923"/>
        <v>ne</v>
      </c>
      <c r="BS4193" s="54" t="str">
        <f t="shared" si="914"/>
        <v>ne</v>
      </c>
    </row>
    <row r="4194" spans="2:71" x14ac:dyDescent="0.2">
      <c r="B4194" s="54" t="e">
        <f>VLOOKUP(E4194,'VPS1'!$J$10:$J$29,1,FALSE)</f>
        <v>#N/A</v>
      </c>
      <c r="C4194" s="131" t="str">
        <f t="shared" si="915"/>
        <v/>
      </c>
      <c r="D4194" s="132"/>
      <c r="E4194" s="132"/>
      <c r="F4194" s="55"/>
      <c r="G4194" s="132"/>
      <c r="H4194" s="132"/>
      <c r="I4194" s="132"/>
      <c r="J4194" s="132"/>
      <c r="K4194" s="132"/>
      <c r="L4194" s="133"/>
      <c r="M4194" s="134"/>
      <c r="N4194" s="132"/>
      <c r="O4194" s="132"/>
      <c r="P4194" s="134" t="str">
        <f t="shared" si="916"/>
        <v>nepildyti</v>
      </c>
      <c r="Q4194" s="135" t="str">
        <f t="shared" si="91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24"/>
        <v>0</v>
      </c>
      <c r="BH4194" s="54">
        <f t="shared" si="917"/>
        <v>0</v>
      </c>
      <c r="BI4194" s="54">
        <f t="shared" si="912"/>
        <v>0</v>
      </c>
      <c r="BJ4194" s="54">
        <f t="shared" si="925"/>
        <v>0</v>
      </c>
      <c r="BK4194" s="54">
        <f t="shared" si="913"/>
        <v>0</v>
      </c>
      <c r="BL4194" s="54">
        <f t="shared" si="918"/>
        <v>0</v>
      </c>
      <c r="BM4194" s="54">
        <f t="shared" si="919"/>
        <v>0</v>
      </c>
      <c r="BN4194" s="54" t="str">
        <f t="shared" si="920"/>
        <v>ne</v>
      </c>
      <c r="BO4194" s="54" t="str">
        <f t="shared" si="921"/>
        <v>ne</v>
      </c>
      <c r="BP4194" s="54" t="str">
        <f t="shared" si="921"/>
        <v>ne</v>
      </c>
      <c r="BQ4194" s="54" t="str">
        <f t="shared" si="922"/>
        <v>ne</v>
      </c>
      <c r="BR4194" s="54" t="str">
        <f t="shared" si="923"/>
        <v>ne</v>
      </c>
      <c r="BS4194" s="54" t="str">
        <f t="shared" si="914"/>
        <v>ne</v>
      </c>
    </row>
    <row r="4195" spans="2:71" x14ac:dyDescent="0.2">
      <c r="B4195" s="54" t="e">
        <f>VLOOKUP(E4195,'VPS1'!$J$10:$J$29,1,FALSE)</f>
        <v>#N/A</v>
      </c>
      <c r="C4195" s="131" t="str">
        <f t="shared" si="915"/>
        <v/>
      </c>
      <c r="D4195" s="132"/>
      <c r="E4195" s="132"/>
      <c r="F4195" s="55"/>
      <c r="G4195" s="132"/>
      <c r="H4195" s="132"/>
      <c r="I4195" s="132"/>
      <c r="J4195" s="132"/>
      <c r="K4195" s="132"/>
      <c r="L4195" s="133"/>
      <c r="M4195" s="134"/>
      <c r="N4195" s="132"/>
      <c r="O4195" s="132"/>
      <c r="P4195" s="134" t="str">
        <f t="shared" si="916"/>
        <v>nepildyti</v>
      </c>
      <c r="Q4195" s="135" t="str">
        <f t="shared" si="91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24"/>
        <v>0</v>
      </c>
      <c r="BH4195" s="54">
        <f t="shared" si="917"/>
        <v>0</v>
      </c>
      <c r="BI4195" s="54">
        <f t="shared" si="912"/>
        <v>0</v>
      </c>
      <c r="BJ4195" s="54">
        <f t="shared" si="925"/>
        <v>0</v>
      </c>
      <c r="BK4195" s="54">
        <f t="shared" si="913"/>
        <v>0</v>
      </c>
      <c r="BL4195" s="54">
        <f t="shared" si="918"/>
        <v>0</v>
      </c>
      <c r="BM4195" s="54">
        <f t="shared" si="919"/>
        <v>0</v>
      </c>
      <c r="BN4195" s="54" t="str">
        <f t="shared" si="920"/>
        <v>ne</v>
      </c>
      <c r="BO4195" s="54" t="str">
        <f t="shared" si="921"/>
        <v>ne</v>
      </c>
      <c r="BP4195" s="54" t="str">
        <f t="shared" si="921"/>
        <v>ne</v>
      </c>
      <c r="BQ4195" s="54" t="str">
        <f t="shared" si="922"/>
        <v>ne</v>
      </c>
      <c r="BR4195" s="54" t="str">
        <f t="shared" si="923"/>
        <v>ne</v>
      </c>
      <c r="BS4195" s="54" t="str">
        <f t="shared" si="914"/>
        <v>ne</v>
      </c>
    </row>
    <row r="4196" spans="2:71" x14ac:dyDescent="0.2">
      <c r="B4196" s="54" t="e">
        <f>VLOOKUP(E4196,'VPS1'!$J$10:$J$29,1,FALSE)</f>
        <v>#N/A</v>
      </c>
      <c r="C4196" s="131" t="str">
        <f t="shared" si="915"/>
        <v/>
      </c>
      <c r="D4196" s="132"/>
      <c r="E4196" s="132"/>
      <c r="F4196" s="55"/>
      <c r="G4196" s="132"/>
      <c r="H4196" s="132"/>
      <c r="I4196" s="132"/>
      <c r="J4196" s="132"/>
      <c r="K4196" s="132"/>
      <c r="L4196" s="133"/>
      <c r="M4196" s="134"/>
      <c r="N4196" s="132"/>
      <c r="O4196" s="132"/>
      <c r="P4196" s="134" t="str">
        <f t="shared" si="916"/>
        <v>nepildyti</v>
      </c>
      <c r="Q4196" s="135" t="str">
        <f t="shared" si="91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24"/>
        <v>0</v>
      </c>
      <c r="BH4196" s="54">
        <f t="shared" si="917"/>
        <v>0</v>
      </c>
      <c r="BI4196" s="54">
        <f t="shared" si="912"/>
        <v>0</v>
      </c>
      <c r="BJ4196" s="54">
        <f t="shared" si="925"/>
        <v>0</v>
      </c>
      <c r="BK4196" s="54">
        <f t="shared" si="913"/>
        <v>0</v>
      </c>
      <c r="BL4196" s="54">
        <f t="shared" si="918"/>
        <v>0</v>
      </c>
      <c r="BM4196" s="54">
        <f t="shared" si="919"/>
        <v>0</v>
      </c>
      <c r="BN4196" s="54" t="str">
        <f t="shared" si="920"/>
        <v>ne</v>
      </c>
      <c r="BO4196" s="54" t="str">
        <f t="shared" si="921"/>
        <v>ne</v>
      </c>
      <c r="BP4196" s="54" t="str">
        <f t="shared" si="921"/>
        <v>ne</v>
      </c>
      <c r="BQ4196" s="54" t="str">
        <f t="shared" si="922"/>
        <v>ne</v>
      </c>
      <c r="BR4196" s="54" t="str">
        <f t="shared" si="923"/>
        <v>ne</v>
      </c>
      <c r="BS4196" s="54" t="str">
        <f t="shared" si="914"/>
        <v>ne</v>
      </c>
    </row>
    <row r="4197" spans="2:71" x14ac:dyDescent="0.2">
      <c r="B4197" s="54" t="e">
        <f>VLOOKUP(E4197,'VPS1'!$J$10:$J$29,1,FALSE)</f>
        <v>#N/A</v>
      </c>
      <c r="C4197" s="131" t="str">
        <f t="shared" si="915"/>
        <v/>
      </c>
      <c r="D4197" s="132"/>
      <c r="E4197" s="132"/>
      <c r="F4197" s="55"/>
      <c r="G4197" s="132"/>
      <c r="H4197" s="132"/>
      <c r="I4197" s="132"/>
      <c r="J4197" s="132"/>
      <c r="K4197" s="132"/>
      <c r="L4197" s="133"/>
      <c r="M4197" s="134"/>
      <c r="N4197" s="132"/>
      <c r="O4197" s="132"/>
      <c r="P4197" s="134" t="str">
        <f t="shared" si="916"/>
        <v>nepildyti</v>
      </c>
      <c r="Q4197" s="135" t="str">
        <f t="shared" si="91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24"/>
        <v>0</v>
      </c>
      <c r="BH4197" s="54">
        <f t="shared" si="917"/>
        <v>0</v>
      </c>
      <c r="BI4197" s="54">
        <f t="shared" si="912"/>
        <v>0</v>
      </c>
      <c r="BJ4197" s="54">
        <f t="shared" si="925"/>
        <v>0</v>
      </c>
      <c r="BK4197" s="54">
        <f t="shared" si="913"/>
        <v>0</v>
      </c>
      <c r="BL4197" s="54">
        <f t="shared" si="918"/>
        <v>0</v>
      </c>
      <c r="BM4197" s="54">
        <f t="shared" si="919"/>
        <v>0</v>
      </c>
      <c r="BN4197" s="54" t="str">
        <f t="shared" si="920"/>
        <v>ne</v>
      </c>
      <c r="BO4197" s="54" t="str">
        <f t="shared" si="921"/>
        <v>ne</v>
      </c>
      <c r="BP4197" s="54" t="str">
        <f t="shared" si="921"/>
        <v>ne</v>
      </c>
      <c r="BQ4197" s="54" t="str">
        <f t="shared" si="922"/>
        <v>ne</v>
      </c>
      <c r="BR4197" s="54" t="str">
        <f t="shared" si="923"/>
        <v>ne</v>
      </c>
      <c r="BS4197" s="54" t="str">
        <f t="shared" si="914"/>
        <v>ne</v>
      </c>
    </row>
    <row r="4198" spans="2:71" x14ac:dyDescent="0.2">
      <c r="B4198" s="54" t="e">
        <f>VLOOKUP(E4198,'VPS1'!$J$10:$J$29,1,FALSE)</f>
        <v>#N/A</v>
      </c>
      <c r="C4198" s="131" t="str">
        <f t="shared" si="915"/>
        <v/>
      </c>
      <c r="D4198" s="132"/>
      <c r="E4198" s="132"/>
      <c r="F4198" s="55"/>
      <c r="G4198" s="132"/>
      <c r="H4198" s="132"/>
      <c r="I4198" s="132"/>
      <c r="J4198" s="132"/>
      <c r="K4198" s="132"/>
      <c r="L4198" s="133"/>
      <c r="M4198" s="134"/>
      <c r="N4198" s="132"/>
      <c r="O4198" s="132"/>
      <c r="P4198" s="134" t="str">
        <f t="shared" si="916"/>
        <v>nepildyti</v>
      </c>
      <c r="Q4198" s="135" t="str">
        <f t="shared" si="91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24"/>
        <v>0</v>
      </c>
      <c r="BH4198" s="54">
        <f t="shared" si="917"/>
        <v>0</v>
      </c>
      <c r="BI4198" s="54">
        <f t="shared" si="912"/>
        <v>0</v>
      </c>
      <c r="BJ4198" s="54">
        <f t="shared" si="925"/>
        <v>0</v>
      </c>
      <c r="BK4198" s="54">
        <f t="shared" si="913"/>
        <v>0</v>
      </c>
      <c r="BL4198" s="54">
        <f t="shared" si="918"/>
        <v>0</v>
      </c>
      <c r="BM4198" s="54">
        <f t="shared" si="919"/>
        <v>0</v>
      </c>
      <c r="BN4198" s="54" t="str">
        <f t="shared" si="920"/>
        <v>ne</v>
      </c>
      <c r="BO4198" s="54" t="str">
        <f t="shared" si="921"/>
        <v>ne</v>
      </c>
      <c r="BP4198" s="54" t="str">
        <f t="shared" si="921"/>
        <v>ne</v>
      </c>
      <c r="BQ4198" s="54" t="str">
        <f t="shared" si="922"/>
        <v>ne</v>
      </c>
      <c r="BR4198" s="54" t="str">
        <f t="shared" si="923"/>
        <v>ne</v>
      </c>
      <c r="BS4198" s="54" t="str">
        <f t="shared" si="914"/>
        <v>ne</v>
      </c>
    </row>
    <row r="4199" spans="2:71" x14ac:dyDescent="0.2">
      <c r="B4199" s="54" t="e">
        <f>VLOOKUP(E4199,'VPS1'!$J$10:$J$29,1,FALSE)</f>
        <v>#N/A</v>
      </c>
      <c r="C4199" s="131" t="str">
        <f t="shared" si="915"/>
        <v/>
      </c>
      <c r="D4199" s="132"/>
      <c r="E4199" s="132"/>
      <c r="F4199" s="55"/>
      <c r="G4199" s="132"/>
      <c r="H4199" s="132"/>
      <c r="I4199" s="132"/>
      <c r="J4199" s="132"/>
      <c r="K4199" s="132"/>
      <c r="L4199" s="133"/>
      <c r="M4199" s="134"/>
      <c r="N4199" s="132"/>
      <c r="O4199" s="132"/>
      <c r="P4199" s="134" t="str">
        <f t="shared" si="916"/>
        <v>nepildyti</v>
      </c>
      <c r="Q4199" s="135" t="str">
        <f t="shared" si="91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24"/>
        <v>0</v>
      </c>
      <c r="BH4199" s="54">
        <f t="shared" si="917"/>
        <v>0</v>
      </c>
      <c r="BI4199" s="54">
        <f t="shared" si="912"/>
        <v>0</v>
      </c>
      <c r="BJ4199" s="54">
        <f t="shared" si="925"/>
        <v>0</v>
      </c>
      <c r="BK4199" s="54">
        <f t="shared" si="913"/>
        <v>0</v>
      </c>
      <c r="BL4199" s="54">
        <f t="shared" si="918"/>
        <v>0</v>
      </c>
      <c r="BM4199" s="54">
        <f t="shared" si="919"/>
        <v>0</v>
      </c>
      <c r="BN4199" s="54" t="str">
        <f t="shared" si="920"/>
        <v>ne</v>
      </c>
      <c r="BO4199" s="54" t="str">
        <f t="shared" si="921"/>
        <v>ne</v>
      </c>
      <c r="BP4199" s="54" t="str">
        <f t="shared" si="921"/>
        <v>ne</v>
      </c>
      <c r="BQ4199" s="54" t="str">
        <f t="shared" si="922"/>
        <v>ne</v>
      </c>
      <c r="BR4199" s="54" t="str">
        <f t="shared" si="923"/>
        <v>ne</v>
      </c>
      <c r="BS4199" s="54" t="str">
        <f t="shared" si="914"/>
        <v>ne</v>
      </c>
    </row>
    <row r="4200" spans="2:71" x14ac:dyDescent="0.2">
      <c r="B4200" s="54" t="e">
        <f>VLOOKUP(E4200,'VPS1'!$J$10:$J$29,1,FALSE)</f>
        <v>#N/A</v>
      </c>
      <c r="C4200" s="131" t="str">
        <f t="shared" si="915"/>
        <v/>
      </c>
      <c r="D4200" s="132"/>
      <c r="E4200" s="132"/>
      <c r="F4200" s="55"/>
      <c r="G4200" s="132"/>
      <c r="H4200" s="132"/>
      <c r="I4200" s="132"/>
      <c r="J4200" s="132"/>
      <c r="K4200" s="132"/>
      <c r="L4200" s="133"/>
      <c r="M4200" s="134"/>
      <c r="N4200" s="132"/>
      <c r="O4200" s="132"/>
      <c r="P4200" s="134" t="str">
        <f t="shared" si="916"/>
        <v>nepildyti</v>
      </c>
      <c r="Q4200" s="135" t="str">
        <f t="shared" si="91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24"/>
        <v>0</v>
      </c>
      <c r="BH4200" s="54">
        <f t="shared" si="917"/>
        <v>0</v>
      </c>
      <c r="BI4200" s="54">
        <f t="shared" si="912"/>
        <v>0</v>
      </c>
      <c r="BJ4200" s="54">
        <f t="shared" si="925"/>
        <v>0</v>
      </c>
      <c r="BK4200" s="54">
        <f t="shared" si="913"/>
        <v>0</v>
      </c>
      <c r="BL4200" s="54">
        <f t="shared" si="918"/>
        <v>0</v>
      </c>
      <c r="BM4200" s="54">
        <f t="shared" si="919"/>
        <v>0</v>
      </c>
      <c r="BN4200" s="54" t="str">
        <f t="shared" si="920"/>
        <v>ne</v>
      </c>
      <c r="BO4200" s="54" t="str">
        <f t="shared" si="921"/>
        <v>ne</v>
      </c>
      <c r="BP4200" s="54" t="str">
        <f t="shared" si="921"/>
        <v>ne</v>
      </c>
      <c r="BQ4200" s="54" t="str">
        <f t="shared" si="922"/>
        <v>ne</v>
      </c>
      <c r="BR4200" s="54" t="str">
        <f t="shared" si="923"/>
        <v>ne</v>
      </c>
      <c r="BS4200" s="54" t="str">
        <f t="shared" si="914"/>
        <v>ne</v>
      </c>
    </row>
    <row r="4201" spans="2:71" x14ac:dyDescent="0.2">
      <c r="B4201" s="54" t="e">
        <f>VLOOKUP(E4201,'VPS1'!$J$10:$J$29,1,FALSE)</f>
        <v>#N/A</v>
      </c>
      <c r="C4201" s="131" t="str">
        <f t="shared" si="915"/>
        <v/>
      </c>
      <c r="D4201" s="132"/>
      <c r="E4201" s="132"/>
      <c r="F4201" s="55"/>
      <c r="G4201" s="132"/>
      <c r="H4201" s="132"/>
      <c r="I4201" s="132"/>
      <c r="J4201" s="132"/>
      <c r="K4201" s="132"/>
      <c r="L4201" s="133"/>
      <c r="M4201" s="134"/>
      <c r="N4201" s="132"/>
      <c r="O4201" s="132"/>
      <c r="P4201" s="134" t="str">
        <f t="shared" si="916"/>
        <v>nepildyti</v>
      </c>
      <c r="Q4201" s="135" t="str">
        <f t="shared" si="91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24"/>
        <v>0</v>
      </c>
      <c r="BH4201" s="54">
        <f t="shared" si="917"/>
        <v>0</v>
      </c>
      <c r="BI4201" s="54">
        <f t="shared" si="912"/>
        <v>0</v>
      </c>
      <c r="BJ4201" s="54">
        <f t="shared" si="925"/>
        <v>0</v>
      </c>
      <c r="BK4201" s="54">
        <f t="shared" si="913"/>
        <v>0</v>
      </c>
      <c r="BL4201" s="54">
        <f t="shared" si="918"/>
        <v>0</v>
      </c>
      <c r="BM4201" s="54">
        <f t="shared" si="919"/>
        <v>0</v>
      </c>
      <c r="BN4201" s="54" t="str">
        <f t="shared" si="920"/>
        <v>ne</v>
      </c>
      <c r="BO4201" s="54" t="str">
        <f t="shared" si="921"/>
        <v>ne</v>
      </c>
      <c r="BP4201" s="54" t="str">
        <f t="shared" si="921"/>
        <v>ne</v>
      </c>
      <c r="BQ4201" s="54" t="str">
        <f t="shared" si="922"/>
        <v>ne</v>
      </c>
      <c r="BR4201" s="54" t="str">
        <f t="shared" si="923"/>
        <v>ne</v>
      </c>
      <c r="BS4201" s="54" t="str">
        <f t="shared" si="914"/>
        <v>ne</v>
      </c>
    </row>
    <row r="4202" spans="2:71" x14ac:dyDescent="0.2">
      <c r="B4202" s="54" t="e">
        <f>VLOOKUP(E4202,'VPS1'!$J$10:$J$29,1,FALSE)</f>
        <v>#N/A</v>
      </c>
      <c r="C4202" s="131" t="str">
        <f t="shared" si="915"/>
        <v/>
      </c>
      <c r="D4202" s="132"/>
      <c r="E4202" s="132"/>
      <c r="F4202" s="55"/>
      <c r="G4202" s="132"/>
      <c r="H4202" s="132"/>
      <c r="I4202" s="132"/>
      <c r="J4202" s="132"/>
      <c r="K4202" s="132"/>
      <c r="L4202" s="133"/>
      <c r="M4202" s="134"/>
      <c r="N4202" s="132"/>
      <c r="O4202" s="132"/>
      <c r="P4202" s="134" t="str">
        <f t="shared" si="916"/>
        <v>nepildyti</v>
      </c>
      <c r="Q4202" s="135" t="str">
        <f t="shared" si="91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24"/>
        <v>0</v>
      </c>
      <c r="BH4202" s="54">
        <f t="shared" si="917"/>
        <v>0</v>
      </c>
      <c r="BI4202" s="54">
        <f t="shared" si="912"/>
        <v>0</v>
      </c>
      <c r="BJ4202" s="54">
        <f t="shared" si="925"/>
        <v>0</v>
      </c>
      <c r="BK4202" s="54">
        <f t="shared" si="913"/>
        <v>0</v>
      </c>
      <c r="BL4202" s="54">
        <f t="shared" si="918"/>
        <v>0</v>
      </c>
      <c r="BM4202" s="54">
        <f t="shared" si="919"/>
        <v>0</v>
      </c>
      <c r="BN4202" s="54" t="str">
        <f t="shared" si="920"/>
        <v>ne</v>
      </c>
      <c r="BO4202" s="54" t="str">
        <f t="shared" si="921"/>
        <v>ne</v>
      </c>
      <c r="BP4202" s="54" t="str">
        <f t="shared" si="921"/>
        <v>ne</v>
      </c>
      <c r="BQ4202" s="54" t="str">
        <f t="shared" si="922"/>
        <v>ne</v>
      </c>
      <c r="BR4202" s="54" t="str">
        <f t="shared" si="923"/>
        <v>ne</v>
      </c>
      <c r="BS4202" s="54" t="str">
        <f t="shared" si="914"/>
        <v>ne</v>
      </c>
    </row>
    <row r="4203" spans="2:71" x14ac:dyDescent="0.2">
      <c r="B4203" s="54" t="e">
        <f>VLOOKUP(E4203,'VPS1'!$J$10:$J$29,1,FALSE)</f>
        <v>#N/A</v>
      </c>
      <c r="C4203" s="131" t="str">
        <f t="shared" si="915"/>
        <v/>
      </c>
      <c r="D4203" s="132"/>
      <c r="E4203" s="132"/>
      <c r="F4203" s="55"/>
      <c r="G4203" s="132"/>
      <c r="H4203" s="132"/>
      <c r="I4203" s="132"/>
      <c r="J4203" s="132"/>
      <c r="K4203" s="132"/>
      <c r="L4203" s="133"/>
      <c r="M4203" s="134"/>
      <c r="N4203" s="132"/>
      <c r="O4203" s="132"/>
      <c r="P4203" s="134" t="str">
        <f t="shared" si="916"/>
        <v>nepildyti</v>
      </c>
      <c r="Q4203" s="135" t="str">
        <f t="shared" si="91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24"/>
        <v>0</v>
      </c>
      <c r="BH4203" s="54">
        <f t="shared" si="917"/>
        <v>0</v>
      </c>
      <c r="BI4203" s="54">
        <f t="shared" si="912"/>
        <v>0</v>
      </c>
      <c r="BJ4203" s="54">
        <f t="shared" si="925"/>
        <v>0</v>
      </c>
      <c r="BK4203" s="54">
        <f t="shared" si="913"/>
        <v>0</v>
      </c>
      <c r="BL4203" s="54">
        <f t="shared" si="918"/>
        <v>0</v>
      </c>
      <c r="BM4203" s="54">
        <f t="shared" si="919"/>
        <v>0</v>
      </c>
      <c r="BN4203" s="54" t="str">
        <f t="shared" si="920"/>
        <v>ne</v>
      </c>
      <c r="BO4203" s="54" t="str">
        <f t="shared" si="921"/>
        <v>ne</v>
      </c>
      <c r="BP4203" s="54" t="str">
        <f t="shared" si="921"/>
        <v>ne</v>
      </c>
      <c r="BQ4203" s="54" t="str">
        <f t="shared" si="922"/>
        <v>ne</v>
      </c>
      <c r="BR4203" s="54" t="str">
        <f t="shared" si="923"/>
        <v>ne</v>
      </c>
      <c r="BS4203" s="54" t="str">
        <f t="shared" si="914"/>
        <v>ne</v>
      </c>
    </row>
    <row r="4204" spans="2:71" x14ac:dyDescent="0.2">
      <c r="B4204" s="54" t="e">
        <f>VLOOKUP(E4204,'VPS1'!$J$10:$J$29,1,FALSE)</f>
        <v>#N/A</v>
      </c>
      <c r="C4204" s="131" t="str">
        <f t="shared" si="915"/>
        <v/>
      </c>
      <c r="D4204" s="132"/>
      <c r="E4204" s="132"/>
      <c r="F4204" s="55"/>
      <c r="G4204" s="132"/>
      <c r="H4204" s="132"/>
      <c r="I4204" s="132"/>
      <c r="J4204" s="132"/>
      <c r="K4204" s="132"/>
      <c r="L4204" s="133"/>
      <c r="M4204" s="134"/>
      <c r="N4204" s="132"/>
      <c r="O4204" s="132"/>
      <c r="P4204" s="134" t="str">
        <f t="shared" si="916"/>
        <v>nepildyti</v>
      </c>
      <c r="Q4204" s="135" t="str">
        <f t="shared" si="91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24"/>
        <v>0</v>
      </c>
      <c r="BH4204" s="54">
        <f t="shared" si="917"/>
        <v>0</v>
      </c>
      <c r="BI4204" s="54">
        <f t="shared" si="912"/>
        <v>0</v>
      </c>
      <c r="BJ4204" s="54">
        <f t="shared" si="925"/>
        <v>0</v>
      </c>
      <c r="BK4204" s="54">
        <f t="shared" si="913"/>
        <v>0</v>
      </c>
      <c r="BL4204" s="54">
        <f t="shared" si="918"/>
        <v>0</v>
      </c>
      <c r="BM4204" s="54">
        <f t="shared" si="919"/>
        <v>0</v>
      </c>
      <c r="BN4204" s="54" t="str">
        <f t="shared" si="920"/>
        <v>ne</v>
      </c>
      <c r="BO4204" s="54" t="str">
        <f t="shared" si="921"/>
        <v>ne</v>
      </c>
      <c r="BP4204" s="54" t="str">
        <f t="shared" si="921"/>
        <v>ne</v>
      </c>
      <c r="BQ4204" s="54" t="str">
        <f t="shared" si="922"/>
        <v>ne</v>
      </c>
      <c r="BR4204" s="54" t="str">
        <f t="shared" si="923"/>
        <v>ne</v>
      </c>
      <c r="BS4204" s="54" t="str">
        <f t="shared" si="914"/>
        <v>ne</v>
      </c>
    </row>
    <row r="4205" spans="2:71" x14ac:dyDescent="0.2">
      <c r="B4205" s="54" t="e">
        <f>VLOOKUP(E4205,'VPS1'!$J$10:$J$29,1,FALSE)</f>
        <v>#N/A</v>
      </c>
      <c r="C4205" s="131" t="str">
        <f t="shared" si="915"/>
        <v/>
      </c>
      <c r="D4205" s="132"/>
      <c r="E4205" s="132"/>
      <c r="F4205" s="55"/>
      <c r="G4205" s="132"/>
      <c r="H4205" s="132"/>
      <c r="I4205" s="132"/>
      <c r="J4205" s="132"/>
      <c r="K4205" s="132"/>
      <c r="L4205" s="133"/>
      <c r="M4205" s="134"/>
      <c r="N4205" s="132"/>
      <c r="O4205" s="132"/>
      <c r="P4205" s="134" t="str">
        <f t="shared" si="916"/>
        <v>nepildyti</v>
      </c>
      <c r="Q4205" s="135" t="str">
        <f t="shared" si="91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24"/>
        <v>0</v>
      </c>
      <c r="BH4205" s="54">
        <f t="shared" si="917"/>
        <v>0</v>
      </c>
      <c r="BI4205" s="54">
        <f t="shared" si="912"/>
        <v>0</v>
      </c>
      <c r="BJ4205" s="54">
        <f t="shared" si="925"/>
        <v>0</v>
      </c>
      <c r="BK4205" s="54">
        <f t="shared" si="913"/>
        <v>0</v>
      </c>
      <c r="BL4205" s="54">
        <f t="shared" si="918"/>
        <v>0</v>
      </c>
      <c r="BM4205" s="54">
        <f t="shared" si="919"/>
        <v>0</v>
      </c>
      <c r="BN4205" s="54" t="str">
        <f t="shared" si="920"/>
        <v>ne</v>
      </c>
      <c r="BO4205" s="54" t="str">
        <f t="shared" si="921"/>
        <v>ne</v>
      </c>
      <c r="BP4205" s="54" t="str">
        <f t="shared" si="921"/>
        <v>ne</v>
      </c>
      <c r="BQ4205" s="54" t="str">
        <f t="shared" si="922"/>
        <v>ne</v>
      </c>
      <c r="BR4205" s="54" t="str">
        <f t="shared" si="923"/>
        <v>ne</v>
      </c>
      <c r="BS4205" s="54" t="str">
        <f t="shared" si="914"/>
        <v>ne</v>
      </c>
    </row>
    <row r="4206" spans="2:71" x14ac:dyDescent="0.2">
      <c r="B4206" s="54" t="e">
        <f>VLOOKUP(E4206,'VPS1'!$J$10:$J$29,1,FALSE)</f>
        <v>#N/A</v>
      </c>
      <c r="C4206" s="131" t="str">
        <f t="shared" si="915"/>
        <v/>
      </c>
      <c r="D4206" s="132"/>
      <c r="E4206" s="132"/>
      <c r="F4206" s="55"/>
      <c r="G4206" s="132"/>
      <c r="H4206" s="132"/>
      <c r="I4206" s="132"/>
      <c r="J4206" s="132"/>
      <c r="K4206" s="132"/>
      <c r="L4206" s="133"/>
      <c r="M4206" s="134"/>
      <c r="N4206" s="132"/>
      <c r="O4206" s="132"/>
      <c r="P4206" s="134" t="str">
        <f t="shared" si="916"/>
        <v>nepildyti</v>
      </c>
      <c r="Q4206" s="135" t="str">
        <f t="shared" si="91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24"/>
        <v>0</v>
      </c>
      <c r="BH4206" s="54">
        <f t="shared" si="917"/>
        <v>0</v>
      </c>
      <c r="BI4206" s="54">
        <f t="shared" si="912"/>
        <v>0</v>
      </c>
      <c r="BJ4206" s="54">
        <f t="shared" si="925"/>
        <v>0</v>
      </c>
      <c r="BK4206" s="54">
        <f t="shared" si="913"/>
        <v>0</v>
      </c>
      <c r="BL4206" s="54">
        <f t="shared" si="918"/>
        <v>0</v>
      </c>
      <c r="BM4206" s="54">
        <f t="shared" si="919"/>
        <v>0</v>
      </c>
      <c r="BN4206" s="54" t="str">
        <f t="shared" si="920"/>
        <v>ne</v>
      </c>
      <c r="BO4206" s="54" t="str">
        <f t="shared" si="921"/>
        <v>ne</v>
      </c>
      <c r="BP4206" s="54" t="str">
        <f t="shared" si="921"/>
        <v>ne</v>
      </c>
      <c r="BQ4206" s="54" t="str">
        <f t="shared" si="922"/>
        <v>ne</v>
      </c>
      <c r="BR4206" s="54" t="str">
        <f t="shared" si="923"/>
        <v>ne</v>
      </c>
      <c r="BS4206" s="54" t="str">
        <f t="shared" si="914"/>
        <v>ne</v>
      </c>
    </row>
    <row r="4207" spans="2:71" x14ac:dyDescent="0.2">
      <c r="B4207" s="54" t="e">
        <f>VLOOKUP(E4207,'VPS1'!$J$10:$J$29,1,FALSE)</f>
        <v>#N/A</v>
      </c>
      <c r="C4207" s="131" t="str">
        <f t="shared" si="915"/>
        <v/>
      </c>
      <c r="D4207" s="132"/>
      <c r="E4207" s="132"/>
      <c r="F4207" s="55"/>
      <c r="G4207" s="132"/>
      <c r="H4207" s="132"/>
      <c r="I4207" s="132"/>
      <c r="J4207" s="132"/>
      <c r="K4207" s="132"/>
      <c r="L4207" s="133"/>
      <c r="M4207" s="134"/>
      <c r="N4207" s="132"/>
      <c r="O4207" s="132"/>
      <c r="P4207" s="134" t="str">
        <f t="shared" si="916"/>
        <v>nepildyti</v>
      </c>
      <c r="Q4207" s="135" t="str">
        <f t="shared" si="91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24"/>
        <v>0</v>
      </c>
      <c r="BH4207" s="54">
        <f t="shared" si="917"/>
        <v>0</v>
      </c>
      <c r="BI4207" s="54">
        <f t="shared" si="912"/>
        <v>0</v>
      </c>
      <c r="BJ4207" s="54">
        <f t="shared" si="925"/>
        <v>0</v>
      </c>
      <c r="BK4207" s="54">
        <f t="shared" si="913"/>
        <v>0</v>
      </c>
      <c r="BL4207" s="54">
        <f t="shared" si="918"/>
        <v>0</v>
      </c>
      <c r="BM4207" s="54">
        <f t="shared" si="919"/>
        <v>0</v>
      </c>
      <c r="BN4207" s="54" t="str">
        <f t="shared" si="920"/>
        <v>ne</v>
      </c>
      <c r="BO4207" s="54" t="str">
        <f t="shared" si="921"/>
        <v>ne</v>
      </c>
      <c r="BP4207" s="54" t="str">
        <f t="shared" si="921"/>
        <v>ne</v>
      </c>
      <c r="BQ4207" s="54" t="str">
        <f t="shared" si="922"/>
        <v>ne</v>
      </c>
      <c r="BR4207" s="54" t="str">
        <f t="shared" si="923"/>
        <v>ne</v>
      </c>
      <c r="BS4207" s="54" t="str">
        <f t="shared" si="914"/>
        <v>ne</v>
      </c>
    </row>
    <row r="4208" spans="2:71" x14ac:dyDescent="0.2">
      <c r="B4208" s="54" t="e">
        <f>VLOOKUP(E4208,'VPS1'!$J$10:$J$29,1,FALSE)</f>
        <v>#N/A</v>
      </c>
      <c r="C4208" s="131" t="str">
        <f t="shared" si="915"/>
        <v/>
      </c>
      <c r="D4208" s="132"/>
      <c r="E4208" s="132"/>
      <c r="F4208" s="55"/>
      <c r="G4208" s="132"/>
      <c r="H4208" s="132"/>
      <c r="I4208" s="132"/>
      <c r="J4208" s="132"/>
      <c r="K4208" s="132"/>
      <c r="L4208" s="133"/>
      <c r="M4208" s="134"/>
      <c r="N4208" s="132"/>
      <c r="O4208" s="132"/>
      <c r="P4208" s="134" t="str">
        <f t="shared" si="916"/>
        <v>nepildyti</v>
      </c>
      <c r="Q4208" s="135" t="str">
        <f t="shared" si="91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24"/>
        <v>0</v>
      </c>
      <c r="BH4208" s="54">
        <f t="shared" si="917"/>
        <v>0</v>
      </c>
      <c r="BI4208" s="54">
        <f t="shared" si="912"/>
        <v>0</v>
      </c>
      <c r="BJ4208" s="54">
        <f t="shared" si="925"/>
        <v>0</v>
      </c>
      <c r="BK4208" s="54">
        <f t="shared" si="913"/>
        <v>0</v>
      </c>
      <c r="BL4208" s="54">
        <f t="shared" si="918"/>
        <v>0</v>
      </c>
      <c r="BM4208" s="54">
        <f t="shared" si="919"/>
        <v>0</v>
      </c>
      <c r="BN4208" s="54" t="str">
        <f t="shared" si="920"/>
        <v>ne</v>
      </c>
      <c r="BO4208" s="54" t="str">
        <f t="shared" si="921"/>
        <v>ne</v>
      </c>
      <c r="BP4208" s="54" t="str">
        <f t="shared" si="921"/>
        <v>ne</v>
      </c>
      <c r="BQ4208" s="54" t="str">
        <f t="shared" si="922"/>
        <v>ne</v>
      </c>
      <c r="BR4208" s="54" t="str">
        <f t="shared" si="923"/>
        <v>ne</v>
      </c>
      <c r="BS4208" s="54" t="str">
        <f t="shared" si="914"/>
        <v>ne</v>
      </c>
    </row>
    <row r="4209" spans="2:71" x14ac:dyDescent="0.2">
      <c r="B4209" s="54" t="e">
        <f>VLOOKUP(E4209,'VPS1'!$J$10:$J$29,1,FALSE)</f>
        <v>#N/A</v>
      </c>
      <c r="C4209" s="131" t="str">
        <f t="shared" si="915"/>
        <v/>
      </c>
      <c r="D4209" s="132"/>
      <c r="E4209" s="132"/>
      <c r="F4209" s="55"/>
      <c r="G4209" s="132"/>
      <c r="H4209" s="132"/>
      <c r="I4209" s="132"/>
      <c r="J4209" s="132"/>
      <c r="K4209" s="132"/>
      <c r="L4209" s="133"/>
      <c r="M4209" s="134"/>
      <c r="N4209" s="132"/>
      <c r="O4209" s="132"/>
      <c r="P4209" s="134" t="str">
        <f t="shared" si="916"/>
        <v>nepildyti</v>
      </c>
      <c r="Q4209" s="135" t="str">
        <f t="shared" si="91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24"/>
        <v>0</v>
      </c>
      <c r="BH4209" s="54">
        <f t="shared" si="917"/>
        <v>0</v>
      </c>
      <c r="BI4209" s="54">
        <f t="shared" si="912"/>
        <v>0</v>
      </c>
      <c r="BJ4209" s="54">
        <f t="shared" si="925"/>
        <v>0</v>
      </c>
      <c r="BK4209" s="54">
        <f t="shared" si="913"/>
        <v>0</v>
      </c>
      <c r="BL4209" s="54">
        <f t="shared" si="918"/>
        <v>0</v>
      </c>
      <c r="BM4209" s="54">
        <f t="shared" si="919"/>
        <v>0</v>
      </c>
      <c r="BN4209" s="54" t="str">
        <f t="shared" si="920"/>
        <v>ne</v>
      </c>
      <c r="BO4209" s="54" t="str">
        <f t="shared" si="921"/>
        <v>ne</v>
      </c>
      <c r="BP4209" s="54" t="str">
        <f t="shared" si="921"/>
        <v>ne</v>
      </c>
      <c r="BQ4209" s="54" t="str">
        <f t="shared" si="922"/>
        <v>ne</v>
      </c>
      <c r="BR4209" s="54" t="str">
        <f t="shared" si="923"/>
        <v>ne</v>
      </c>
      <c r="BS4209" s="54" t="str">
        <f t="shared" si="914"/>
        <v>ne</v>
      </c>
    </row>
    <row r="4210" spans="2:71" x14ac:dyDescent="0.2">
      <c r="B4210" s="54" t="e">
        <f>VLOOKUP(E4210,'VPS1'!$J$10:$J$29,1,FALSE)</f>
        <v>#N/A</v>
      </c>
      <c r="C4210" s="131" t="str">
        <f t="shared" si="915"/>
        <v/>
      </c>
      <c r="D4210" s="132"/>
      <c r="E4210" s="132"/>
      <c r="F4210" s="55"/>
      <c r="G4210" s="132"/>
      <c r="H4210" s="132"/>
      <c r="I4210" s="132"/>
      <c r="J4210" s="132"/>
      <c r="K4210" s="132"/>
      <c r="L4210" s="133"/>
      <c r="M4210" s="134"/>
      <c r="N4210" s="132"/>
      <c r="O4210" s="132"/>
      <c r="P4210" s="134" t="str">
        <f t="shared" si="916"/>
        <v>nepildyti</v>
      </c>
      <c r="Q4210" s="135" t="str">
        <f t="shared" si="91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24"/>
        <v>0</v>
      </c>
      <c r="BH4210" s="54">
        <f t="shared" si="917"/>
        <v>0</v>
      </c>
      <c r="BI4210" s="54">
        <f t="shared" si="912"/>
        <v>0</v>
      </c>
      <c r="BJ4210" s="54">
        <f t="shared" si="925"/>
        <v>0</v>
      </c>
      <c r="BK4210" s="54">
        <f t="shared" si="913"/>
        <v>0</v>
      </c>
      <c r="BL4210" s="54">
        <f t="shared" si="918"/>
        <v>0</v>
      </c>
      <c r="BM4210" s="54">
        <f t="shared" si="919"/>
        <v>0</v>
      </c>
      <c r="BN4210" s="54" t="str">
        <f t="shared" si="920"/>
        <v>ne</v>
      </c>
      <c r="BO4210" s="54" t="str">
        <f t="shared" si="921"/>
        <v>ne</v>
      </c>
      <c r="BP4210" s="54" t="str">
        <f t="shared" si="921"/>
        <v>ne</v>
      </c>
      <c r="BQ4210" s="54" t="str">
        <f t="shared" si="922"/>
        <v>ne</v>
      </c>
      <c r="BR4210" s="54" t="str">
        <f t="shared" si="923"/>
        <v>ne</v>
      </c>
      <c r="BS4210" s="54" t="str">
        <f t="shared" si="914"/>
        <v>ne</v>
      </c>
    </row>
    <row r="4211" spans="2:71" x14ac:dyDescent="0.2">
      <c r="B4211" s="54" t="e">
        <f>VLOOKUP(E4211,'VPS1'!$J$10:$J$29,1,FALSE)</f>
        <v>#N/A</v>
      </c>
      <c r="C4211" s="131" t="str">
        <f t="shared" si="915"/>
        <v/>
      </c>
      <c r="D4211" s="132"/>
      <c r="E4211" s="132"/>
      <c r="F4211" s="55"/>
      <c r="G4211" s="132"/>
      <c r="H4211" s="132"/>
      <c r="I4211" s="132"/>
      <c r="J4211" s="132"/>
      <c r="K4211" s="132"/>
      <c r="L4211" s="133"/>
      <c r="M4211" s="134"/>
      <c r="N4211" s="132"/>
      <c r="O4211" s="132"/>
      <c r="P4211" s="134" t="str">
        <f t="shared" si="916"/>
        <v>nepildyti</v>
      </c>
      <c r="Q4211" s="135" t="str">
        <f t="shared" si="91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24"/>
        <v>0</v>
      </c>
      <c r="BH4211" s="54">
        <f t="shared" si="917"/>
        <v>0</v>
      </c>
      <c r="BI4211" s="54">
        <f t="shared" si="912"/>
        <v>0</v>
      </c>
      <c r="BJ4211" s="54">
        <f t="shared" si="925"/>
        <v>0</v>
      </c>
      <c r="BK4211" s="54">
        <f t="shared" si="913"/>
        <v>0</v>
      </c>
      <c r="BL4211" s="54">
        <f t="shared" si="918"/>
        <v>0</v>
      </c>
      <c r="BM4211" s="54">
        <f t="shared" si="919"/>
        <v>0</v>
      </c>
      <c r="BN4211" s="54" t="str">
        <f t="shared" si="920"/>
        <v>ne</v>
      </c>
      <c r="BO4211" s="54" t="str">
        <f t="shared" si="921"/>
        <v>ne</v>
      </c>
      <c r="BP4211" s="54" t="str">
        <f t="shared" si="921"/>
        <v>ne</v>
      </c>
      <c r="BQ4211" s="54" t="str">
        <f t="shared" si="922"/>
        <v>ne</v>
      </c>
      <c r="BR4211" s="54" t="str">
        <f t="shared" si="923"/>
        <v>ne</v>
      </c>
      <c r="BS4211" s="54" t="str">
        <f t="shared" si="914"/>
        <v>ne</v>
      </c>
    </row>
    <row r="4212" spans="2:71" x14ac:dyDescent="0.2">
      <c r="B4212" s="54" t="e">
        <f>VLOOKUP(E4212,'VPS1'!$J$10:$J$29,1,FALSE)</f>
        <v>#N/A</v>
      </c>
      <c r="C4212" s="131" t="str">
        <f t="shared" si="915"/>
        <v/>
      </c>
      <c r="D4212" s="132"/>
      <c r="E4212" s="132"/>
      <c r="F4212" s="55"/>
      <c r="G4212" s="132"/>
      <c r="H4212" s="132"/>
      <c r="I4212" s="132"/>
      <c r="J4212" s="132"/>
      <c r="K4212" s="132"/>
      <c r="L4212" s="133"/>
      <c r="M4212" s="134"/>
      <c r="N4212" s="132"/>
      <c r="O4212" s="132"/>
      <c r="P4212" s="134" t="str">
        <f t="shared" si="916"/>
        <v>nepildyti</v>
      </c>
      <c r="Q4212" s="135" t="str">
        <f t="shared" si="91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24"/>
        <v>0</v>
      </c>
      <c r="BH4212" s="54">
        <f t="shared" si="917"/>
        <v>0</v>
      </c>
      <c r="BI4212" s="54">
        <f t="shared" si="912"/>
        <v>0</v>
      </c>
      <c r="BJ4212" s="54">
        <f t="shared" si="925"/>
        <v>0</v>
      </c>
      <c r="BK4212" s="54">
        <f t="shared" si="913"/>
        <v>0</v>
      </c>
      <c r="BL4212" s="54">
        <f t="shared" si="918"/>
        <v>0</v>
      </c>
      <c r="BM4212" s="54">
        <f t="shared" si="919"/>
        <v>0</v>
      </c>
      <c r="BN4212" s="54" t="str">
        <f t="shared" si="920"/>
        <v>ne</v>
      </c>
      <c r="BO4212" s="54" t="str">
        <f t="shared" si="921"/>
        <v>ne</v>
      </c>
      <c r="BP4212" s="54" t="str">
        <f t="shared" si="921"/>
        <v>ne</v>
      </c>
      <c r="BQ4212" s="54" t="str">
        <f t="shared" si="922"/>
        <v>ne</v>
      </c>
      <c r="BR4212" s="54" t="str">
        <f t="shared" si="923"/>
        <v>ne</v>
      </c>
      <c r="BS4212" s="54" t="str">
        <f t="shared" si="914"/>
        <v>ne</v>
      </c>
    </row>
    <row r="4213" spans="2:71" x14ac:dyDescent="0.2">
      <c r="B4213" s="54" t="e">
        <f>VLOOKUP(E4213,'VPS1'!$J$10:$J$29,1,FALSE)</f>
        <v>#N/A</v>
      </c>
      <c r="C4213" s="131" t="str">
        <f t="shared" si="915"/>
        <v/>
      </c>
      <c r="D4213" s="132"/>
      <c r="E4213" s="132"/>
      <c r="F4213" s="55"/>
      <c r="G4213" s="132"/>
      <c r="H4213" s="132"/>
      <c r="I4213" s="132"/>
      <c r="J4213" s="132"/>
      <c r="K4213" s="132"/>
      <c r="L4213" s="133"/>
      <c r="M4213" s="134"/>
      <c r="N4213" s="132"/>
      <c r="O4213" s="132"/>
      <c r="P4213" s="134" t="str">
        <f t="shared" si="916"/>
        <v>nepildyti</v>
      </c>
      <c r="Q4213" s="135" t="str">
        <f t="shared" si="91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24"/>
        <v>0</v>
      </c>
      <c r="BH4213" s="54">
        <f t="shared" si="917"/>
        <v>0</v>
      </c>
      <c r="BI4213" s="54">
        <f t="shared" si="912"/>
        <v>0</v>
      </c>
      <c r="BJ4213" s="54">
        <f t="shared" si="925"/>
        <v>0</v>
      </c>
      <c r="BK4213" s="54">
        <f t="shared" si="913"/>
        <v>0</v>
      </c>
      <c r="BL4213" s="54">
        <f t="shared" si="918"/>
        <v>0</v>
      </c>
      <c r="BM4213" s="54">
        <f t="shared" si="919"/>
        <v>0</v>
      </c>
      <c r="BN4213" s="54" t="str">
        <f t="shared" si="920"/>
        <v>ne</v>
      </c>
      <c r="BO4213" s="54" t="str">
        <f t="shared" si="921"/>
        <v>ne</v>
      </c>
      <c r="BP4213" s="54" t="str">
        <f t="shared" si="921"/>
        <v>ne</v>
      </c>
      <c r="BQ4213" s="54" t="str">
        <f t="shared" si="922"/>
        <v>ne</v>
      </c>
      <c r="BR4213" s="54" t="str">
        <f t="shared" si="923"/>
        <v>ne</v>
      </c>
      <c r="BS4213" s="54" t="str">
        <f t="shared" si="914"/>
        <v>ne</v>
      </c>
    </row>
    <row r="4214" spans="2:71" x14ac:dyDescent="0.2">
      <c r="B4214" s="54" t="e">
        <f>VLOOKUP(E4214,'VPS1'!$J$10:$J$29,1,FALSE)</f>
        <v>#N/A</v>
      </c>
      <c r="C4214" s="131" t="str">
        <f t="shared" si="915"/>
        <v/>
      </c>
      <c r="D4214" s="132"/>
      <c r="E4214" s="132"/>
      <c r="F4214" s="55"/>
      <c r="G4214" s="132"/>
      <c r="H4214" s="132"/>
      <c r="I4214" s="132"/>
      <c r="J4214" s="132"/>
      <c r="K4214" s="132"/>
      <c r="L4214" s="133"/>
      <c r="M4214" s="134"/>
      <c r="N4214" s="132"/>
      <c r="O4214" s="132"/>
      <c r="P4214" s="134" t="str">
        <f t="shared" si="916"/>
        <v>nepildyti</v>
      </c>
      <c r="Q4214" s="135" t="str">
        <f t="shared" si="91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24"/>
        <v>0</v>
      </c>
      <c r="BH4214" s="54">
        <f t="shared" si="917"/>
        <v>0</v>
      </c>
      <c r="BI4214" s="54">
        <f t="shared" si="912"/>
        <v>0</v>
      </c>
      <c r="BJ4214" s="54">
        <f t="shared" si="925"/>
        <v>0</v>
      </c>
      <c r="BK4214" s="54">
        <f t="shared" si="913"/>
        <v>0</v>
      </c>
      <c r="BL4214" s="54">
        <f t="shared" si="918"/>
        <v>0</v>
      </c>
      <c r="BM4214" s="54">
        <f t="shared" si="919"/>
        <v>0</v>
      </c>
      <c r="BN4214" s="54" t="str">
        <f t="shared" si="920"/>
        <v>ne</v>
      </c>
      <c r="BO4214" s="54" t="str">
        <f t="shared" si="921"/>
        <v>ne</v>
      </c>
      <c r="BP4214" s="54" t="str">
        <f t="shared" si="921"/>
        <v>ne</v>
      </c>
      <c r="BQ4214" s="54" t="str">
        <f t="shared" si="922"/>
        <v>ne</v>
      </c>
      <c r="BR4214" s="54" t="str">
        <f t="shared" si="923"/>
        <v>ne</v>
      </c>
      <c r="BS4214" s="54" t="str">
        <f t="shared" si="914"/>
        <v>ne</v>
      </c>
    </row>
    <row r="4215" spans="2:71" x14ac:dyDescent="0.2">
      <c r="B4215" s="54" t="e">
        <f>VLOOKUP(E4215,'VPS1'!$J$10:$J$29,1,FALSE)</f>
        <v>#N/A</v>
      </c>
      <c r="C4215" s="131" t="str">
        <f t="shared" si="915"/>
        <v/>
      </c>
      <c r="D4215" s="132"/>
      <c r="E4215" s="132"/>
      <c r="F4215" s="55"/>
      <c r="G4215" s="132"/>
      <c r="H4215" s="132"/>
      <c r="I4215" s="132"/>
      <c r="J4215" s="132"/>
      <c r="K4215" s="132"/>
      <c r="L4215" s="133"/>
      <c r="M4215" s="134"/>
      <c r="N4215" s="132"/>
      <c r="O4215" s="132"/>
      <c r="P4215" s="134" t="str">
        <f t="shared" si="916"/>
        <v>nepildyti</v>
      </c>
      <c r="Q4215" s="135" t="str">
        <f t="shared" si="91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24"/>
        <v>0</v>
      </c>
      <c r="BH4215" s="54">
        <f t="shared" si="917"/>
        <v>0</v>
      </c>
      <c r="BI4215" s="54">
        <f t="shared" si="912"/>
        <v>0</v>
      </c>
      <c r="BJ4215" s="54">
        <f t="shared" si="925"/>
        <v>0</v>
      </c>
      <c r="BK4215" s="54">
        <f t="shared" si="913"/>
        <v>0</v>
      </c>
      <c r="BL4215" s="54">
        <f t="shared" si="918"/>
        <v>0</v>
      </c>
      <c r="BM4215" s="54">
        <f t="shared" si="919"/>
        <v>0</v>
      </c>
      <c r="BN4215" s="54" t="str">
        <f t="shared" si="920"/>
        <v>ne</v>
      </c>
      <c r="BO4215" s="54" t="str">
        <f t="shared" si="921"/>
        <v>ne</v>
      </c>
      <c r="BP4215" s="54" t="str">
        <f t="shared" si="921"/>
        <v>ne</v>
      </c>
      <c r="BQ4215" s="54" t="str">
        <f t="shared" si="922"/>
        <v>ne</v>
      </c>
      <c r="BR4215" s="54" t="str">
        <f t="shared" si="923"/>
        <v>ne</v>
      </c>
      <c r="BS4215" s="54" t="str">
        <f t="shared" si="914"/>
        <v>ne</v>
      </c>
    </row>
    <row r="4216" spans="2:71" x14ac:dyDescent="0.2">
      <c r="B4216" s="54" t="e">
        <f>VLOOKUP(E4216,'VPS1'!$J$10:$J$29,1,FALSE)</f>
        <v>#N/A</v>
      </c>
      <c r="C4216" s="131" t="str">
        <f t="shared" si="915"/>
        <v/>
      </c>
      <c r="D4216" s="132"/>
      <c r="E4216" s="132"/>
      <c r="F4216" s="55"/>
      <c r="G4216" s="132"/>
      <c r="H4216" s="132"/>
      <c r="I4216" s="132"/>
      <c r="J4216" s="132"/>
      <c r="K4216" s="132"/>
      <c r="L4216" s="133"/>
      <c r="M4216" s="134"/>
      <c r="N4216" s="132"/>
      <c r="O4216" s="132"/>
      <c r="P4216" s="134" t="str">
        <f t="shared" si="916"/>
        <v>nepildyti</v>
      </c>
      <c r="Q4216" s="135" t="str">
        <f t="shared" si="91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24"/>
        <v>0</v>
      </c>
      <c r="BH4216" s="54">
        <f t="shared" si="917"/>
        <v>0</v>
      </c>
      <c r="BI4216" s="54">
        <f t="shared" si="912"/>
        <v>0</v>
      </c>
      <c r="BJ4216" s="54">
        <f t="shared" si="925"/>
        <v>0</v>
      </c>
      <c r="BK4216" s="54">
        <f t="shared" si="913"/>
        <v>0</v>
      </c>
      <c r="BL4216" s="54">
        <f t="shared" si="918"/>
        <v>0</v>
      </c>
      <c r="BM4216" s="54">
        <f t="shared" si="919"/>
        <v>0</v>
      </c>
      <c r="BN4216" s="54" t="str">
        <f t="shared" si="920"/>
        <v>ne</v>
      </c>
      <c r="BO4216" s="54" t="str">
        <f t="shared" si="921"/>
        <v>ne</v>
      </c>
      <c r="BP4216" s="54" t="str">
        <f t="shared" si="921"/>
        <v>ne</v>
      </c>
      <c r="BQ4216" s="54" t="str">
        <f t="shared" si="922"/>
        <v>ne</v>
      </c>
      <c r="BR4216" s="54" t="str">
        <f t="shared" si="923"/>
        <v>ne</v>
      </c>
      <c r="BS4216" s="54" t="str">
        <f t="shared" si="914"/>
        <v>ne</v>
      </c>
    </row>
    <row r="4217" spans="2:71" x14ac:dyDescent="0.2">
      <c r="B4217" s="54" t="e">
        <f>VLOOKUP(E4217,'VPS1'!$J$10:$J$29,1,FALSE)</f>
        <v>#N/A</v>
      </c>
      <c r="C4217" s="131" t="str">
        <f t="shared" si="915"/>
        <v/>
      </c>
      <c r="D4217" s="132"/>
      <c r="E4217" s="132"/>
      <c r="F4217" s="55"/>
      <c r="G4217" s="132"/>
      <c r="H4217" s="132"/>
      <c r="I4217" s="132"/>
      <c r="J4217" s="132"/>
      <c r="K4217" s="132"/>
      <c r="L4217" s="133"/>
      <c r="M4217" s="134"/>
      <c r="N4217" s="132"/>
      <c r="O4217" s="132"/>
      <c r="P4217" s="134" t="str">
        <f t="shared" si="916"/>
        <v>nepildyti</v>
      </c>
      <c r="Q4217" s="135" t="str">
        <f t="shared" si="91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24"/>
        <v>0</v>
      </c>
      <c r="BH4217" s="54">
        <f t="shared" si="917"/>
        <v>0</v>
      </c>
      <c r="BI4217" s="54">
        <f t="shared" si="912"/>
        <v>0</v>
      </c>
      <c r="BJ4217" s="54">
        <f t="shared" si="925"/>
        <v>0</v>
      </c>
      <c r="BK4217" s="54">
        <f t="shared" si="913"/>
        <v>0</v>
      </c>
      <c r="BL4217" s="54">
        <f t="shared" si="918"/>
        <v>0</v>
      </c>
      <c r="BM4217" s="54">
        <f t="shared" si="919"/>
        <v>0</v>
      </c>
      <c r="BN4217" s="54" t="str">
        <f t="shared" si="920"/>
        <v>ne</v>
      </c>
      <c r="BO4217" s="54" t="str">
        <f t="shared" si="921"/>
        <v>ne</v>
      </c>
      <c r="BP4217" s="54" t="str">
        <f t="shared" si="921"/>
        <v>ne</v>
      </c>
      <c r="BQ4217" s="54" t="str">
        <f t="shared" si="922"/>
        <v>ne</v>
      </c>
      <c r="BR4217" s="54" t="str">
        <f t="shared" si="923"/>
        <v>ne</v>
      </c>
      <c r="BS4217" s="54" t="str">
        <f t="shared" si="914"/>
        <v>ne</v>
      </c>
    </row>
    <row r="4218" spans="2:71" x14ac:dyDescent="0.2">
      <c r="B4218" s="54" t="e">
        <f>VLOOKUP(E4218,'VPS1'!$J$10:$J$29,1,FALSE)</f>
        <v>#N/A</v>
      </c>
      <c r="C4218" s="131" t="str">
        <f t="shared" si="915"/>
        <v/>
      </c>
      <c r="D4218" s="132"/>
      <c r="E4218" s="132"/>
      <c r="F4218" s="55"/>
      <c r="G4218" s="132"/>
      <c r="H4218" s="132"/>
      <c r="I4218" s="132"/>
      <c r="J4218" s="132"/>
      <c r="K4218" s="132"/>
      <c r="L4218" s="133"/>
      <c r="M4218" s="134"/>
      <c r="N4218" s="132"/>
      <c r="O4218" s="132"/>
      <c r="P4218" s="134" t="str">
        <f t="shared" si="916"/>
        <v>nepildyti</v>
      </c>
      <c r="Q4218" s="135" t="str">
        <f t="shared" si="91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24"/>
        <v>0</v>
      </c>
      <c r="BH4218" s="54">
        <f t="shared" si="917"/>
        <v>0</v>
      </c>
      <c r="BI4218" s="54">
        <f t="shared" si="912"/>
        <v>0</v>
      </c>
      <c r="BJ4218" s="54">
        <f t="shared" si="925"/>
        <v>0</v>
      </c>
      <c r="BK4218" s="54">
        <f t="shared" si="913"/>
        <v>0</v>
      </c>
      <c r="BL4218" s="54">
        <f t="shared" si="918"/>
        <v>0</v>
      </c>
      <c r="BM4218" s="54">
        <f t="shared" si="919"/>
        <v>0</v>
      </c>
      <c r="BN4218" s="54" t="str">
        <f t="shared" si="920"/>
        <v>ne</v>
      </c>
      <c r="BO4218" s="54" t="str">
        <f t="shared" si="921"/>
        <v>ne</v>
      </c>
      <c r="BP4218" s="54" t="str">
        <f t="shared" si="921"/>
        <v>ne</v>
      </c>
      <c r="BQ4218" s="54" t="str">
        <f t="shared" si="922"/>
        <v>ne</v>
      </c>
      <c r="BR4218" s="54" t="str">
        <f t="shared" si="923"/>
        <v>ne</v>
      </c>
      <c r="BS4218" s="54" t="str">
        <f t="shared" si="914"/>
        <v>ne</v>
      </c>
    </row>
    <row r="4219" spans="2:71" x14ac:dyDescent="0.2">
      <c r="B4219" s="54" t="e">
        <f>VLOOKUP(E4219,'VPS1'!$J$10:$J$29,1,FALSE)</f>
        <v>#N/A</v>
      </c>
      <c r="C4219" s="131" t="str">
        <f t="shared" si="915"/>
        <v/>
      </c>
      <c r="D4219" s="132"/>
      <c r="E4219" s="132"/>
      <c r="F4219" s="55"/>
      <c r="G4219" s="132"/>
      <c r="H4219" s="132"/>
      <c r="I4219" s="132"/>
      <c r="J4219" s="132"/>
      <c r="K4219" s="132"/>
      <c r="L4219" s="133"/>
      <c r="M4219" s="134"/>
      <c r="N4219" s="132"/>
      <c r="O4219" s="132"/>
      <c r="P4219" s="134" t="str">
        <f t="shared" si="916"/>
        <v>nepildyti</v>
      </c>
      <c r="Q4219" s="135" t="str">
        <f t="shared" si="91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24"/>
        <v>0</v>
      </c>
      <c r="BH4219" s="54">
        <f t="shared" si="917"/>
        <v>0</v>
      </c>
      <c r="BI4219" s="54">
        <f t="shared" si="912"/>
        <v>0</v>
      </c>
      <c r="BJ4219" s="54">
        <f t="shared" si="925"/>
        <v>0</v>
      </c>
      <c r="BK4219" s="54">
        <f t="shared" si="913"/>
        <v>0</v>
      </c>
      <c r="BL4219" s="54">
        <f t="shared" si="918"/>
        <v>0</v>
      </c>
      <c r="BM4219" s="54">
        <f t="shared" si="919"/>
        <v>0</v>
      </c>
      <c r="BN4219" s="54" t="str">
        <f t="shared" si="920"/>
        <v>ne</v>
      </c>
      <c r="BO4219" s="54" t="str">
        <f t="shared" si="921"/>
        <v>ne</v>
      </c>
      <c r="BP4219" s="54" t="str">
        <f t="shared" si="921"/>
        <v>ne</v>
      </c>
      <c r="BQ4219" s="54" t="str">
        <f t="shared" si="922"/>
        <v>ne</v>
      </c>
      <c r="BR4219" s="54" t="str">
        <f t="shared" si="923"/>
        <v>ne</v>
      </c>
      <c r="BS4219" s="54" t="str">
        <f t="shared" si="914"/>
        <v>ne</v>
      </c>
    </row>
    <row r="4220" spans="2:71" x14ac:dyDescent="0.2">
      <c r="B4220" s="54" t="e">
        <f>VLOOKUP(E4220,'VPS1'!$J$10:$J$29,1,FALSE)</f>
        <v>#N/A</v>
      </c>
      <c r="C4220" s="131" t="str">
        <f t="shared" si="915"/>
        <v/>
      </c>
      <c r="D4220" s="132"/>
      <c r="E4220" s="132"/>
      <c r="F4220" s="55"/>
      <c r="G4220" s="132"/>
      <c r="H4220" s="132"/>
      <c r="I4220" s="132"/>
      <c r="J4220" s="132"/>
      <c r="K4220" s="132"/>
      <c r="L4220" s="133"/>
      <c r="M4220" s="134"/>
      <c r="N4220" s="132"/>
      <c r="O4220" s="132"/>
      <c r="P4220" s="134" t="str">
        <f t="shared" si="916"/>
        <v>nepildyti</v>
      </c>
      <c r="Q4220" s="135" t="str">
        <f t="shared" si="91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24"/>
        <v>0</v>
      </c>
      <c r="BH4220" s="54">
        <f t="shared" si="917"/>
        <v>0</v>
      </c>
      <c r="BI4220" s="54">
        <f t="shared" si="912"/>
        <v>0</v>
      </c>
      <c r="BJ4220" s="54">
        <f t="shared" si="925"/>
        <v>0</v>
      </c>
      <c r="BK4220" s="54">
        <f t="shared" si="913"/>
        <v>0</v>
      </c>
      <c r="BL4220" s="54">
        <f t="shared" si="918"/>
        <v>0</v>
      </c>
      <c r="BM4220" s="54">
        <f t="shared" si="919"/>
        <v>0</v>
      </c>
      <c r="BN4220" s="54" t="str">
        <f t="shared" si="920"/>
        <v>ne</v>
      </c>
      <c r="BO4220" s="54" t="str">
        <f t="shared" si="921"/>
        <v>ne</v>
      </c>
      <c r="BP4220" s="54" t="str">
        <f t="shared" si="921"/>
        <v>ne</v>
      </c>
      <c r="BQ4220" s="54" t="str">
        <f t="shared" si="922"/>
        <v>ne</v>
      </c>
      <c r="BR4220" s="54" t="str">
        <f t="shared" si="923"/>
        <v>ne</v>
      </c>
      <c r="BS4220" s="54" t="str">
        <f t="shared" si="914"/>
        <v>ne</v>
      </c>
    </row>
    <row r="4221" spans="2:71" x14ac:dyDescent="0.2">
      <c r="B4221" s="54" t="e">
        <f>VLOOKUP(E4221,'VPS1'!$J$10:$J$29,1,FALSE)</f>
        <v>#N/A</v>
      </c>
      <c r="C4221" s="131" t="str">
        <f t="shared" si="915"/>
        <v/>
      </c>
      <c r="D4221" s="132"/>
      <c r="E4221" s="132"/>
      <c r="F4221" s="55"/>
      <c r="G4221" s="132"/>
      <c r="H4221" s="132"/>
      <c r="I4221" s="132"/>
      <c r="J4221" s="132"/>
      <c r="K4221" s="132"/>
      <c r="L4221" s="133"/>
      <c r="M4221" s="134"/>
      <c r="N4221" s="132"/>
      <c r="O4221" s="132"/>
      <c r="P4221" s="134" t="str">
        <f t="shared" si="916"/>
        <v>nepildyti</v>
      </c>
      <c r="Q4221" s="135" t="str">
        <f t="shared" si="91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24"/>
        <v>0</v>
      </c>
      <c r="BH4221" s="54">
        <f t="shared" si="917"/>
        <v>0</v>
      </c>
      <c r="BI4221" s="54">
        <f t="shared" si="912"/>
        <v>0</v>
      </c>
      <c r="BJ4221" s="54">
        <f t="shared" si="925"/>
        <v>0</v>
      </c>
      <c r="BK4221" s="54">
        <f t="shared" si="913"/>
        <v>0</v>
      </c>
      <c r="BL4221" s="54">
        <f t="shared" si="918"/>
        <v>0</v>
      </c>
      <c r="BM4221" s="54">
        <f t="shared" si="919"/>
        <v>0</v>
      </c>
      <c r="BN4221" s="54" t="str">
        <f t="shared" si="920"/>
        <v>ne</v>
      </c>
      <c r="BO4221" s="54" t="str">
        <f t="shared" si="921"/>
        <v>ne</v>
      </c>
      <c r="BP4221" s="54" t="str">
        <f t="shared" si="921"/>
        <v>ne</v>
      </c>
      <c r="BQ4221" s="54" t="str">
        <f t="shared" si="922"/>
        <v>ne</v>
      </c>
      <c r="BR4221" s="54" t="str">
        <f t="shared" si="923"/>
        <v>ne</v>
      </c>
      <c r="BS4221" s="54" t="str">
        <f t="shared" si="914"/>
        <v>ne</v>
      </c>
    </row>
    <row r="4222" spans="2:71" x14ac:dyDescent="0.2">
      <c r="B4222" s="54" t="e">
        <f>VLOOKUP(E4222,'VPS1'!$J$10:$J$29,1,FALSE)</f>
        <v>#N/A</v>
      </c>
      <c r="C4222" s="131" t="str">
        <f t="shared" si="915"/>
        <v/>
      </c>
      <c r="D4222" s="132"/>
      <c r="E4222" s="132"/>
      <c r="F4222" s="55"/>
      <c r="G4222" s="132"/>
      <c r="H4222" s="132"/>
      <c r="I4222" s="132"/>
      <c r="J4222" s="132"/>
      <c r="K4222" s="132"/>
      <c r="L4222" s="133"/>
      <c r="M4222" s="134"/>
      <c r="N4222" s="132"/>
      <c r="O4222" s="132"/>
      <c r="P4222" s="134" t="str">
        <f t="shared" si="916"/>
        <v>nepildyti</v>
      </c>
      <c r="Q4222" s="135" t="str">
        <f t="shared" si="91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24"/>
        <v>0</v>
      </c>
      <c r="BH4222" s="54">
        <f t="shared" si="917"/>
        <v>0</v>
      </c>
      <c r="BI4222" s="54">
        <f t="shared" si="912"/>
        <v>0</v>
      </c>
      <c r="BJ4222" s="54">
        <f t="shared" si="925"/>
        <v>0</v>
      </c>
      <c r="BK4222" s="54">
        <f t="shared" si="913"/>
        <v>0</v>
      </c>
      <c r="BL4222" s="54">
        <f t="shared" si="918"/>
        <v>0</v>
      </c>
      <c r="BM4222" s="54">
        <f t="shared" si="919"/>
        <v>0</v>
      </c>
      <c r="BN4222" s="54" t="str">
        <f t="shared" si="920"/>
        <v>ne</v>
      </c>
      <c r="BO4222" s="54" t="str">
        <f t="shared" si="921"/>
        <v>ne</v>
      </c>
      <c r="BP4222" s="54" t="str">
        <f t="shared" si="921"/>
        <v>ne</v>
      </c>
      <c r="BQ4222" s="54" t="str">
        <f t="shared" si="922"/>
        <v>ne</v>
      </c>
      <c r="BR4222" s="54" t="str">
        <f t="shared" si="923"/>
        <v>ne</v>
      </c>
      <c r="BS4222" s="54" t="str">
        <f t="shared" si="914"/>
        <v>ne</v>
      </c>
    </row>
    <row r="4223" spans="2:71" x14ac:dyDescent="0.2">
      <c r="B4223" s="54" t="e">
        <f>VLOOKUP(E4223,'VPS1'!$J$10:$J$29,1,FALSE)</f>
        <v>#N/A</v>
      </c>
      <c r="C4223" s="131" t="str">
        <f t="shared" si="915"/>
        <v/>
      </c>
      <c r="D4223" s="132"/>
      <c r="E4223" s="132"/>
      <c r="F4223" s="55"/>
      <c r="G4223" s="132"/>
      <c r="H4223" s="132"/>
      <c r="I4223" s="132"/>
      <c r="J4223" s="132"/>
      <c r="K4223" s="132"/>
      <c r="L4223" s="133"/>
      <c r="M4223" s="134"/>
      <c r="N4223" s="132"/>
      <c r="O4223" s="132"/>
      <c r="P4223" s="134" t="str">
        <f t="shared" si="916"/>
        <v>nepildyti</v>
      </c>
      <c r="Q4223" s="135" t="str">
        <f t="shared" si="91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24"/>
        <v>0</v>
      </c>
      <c r="BH4223" s="54">
        <f t="shared" si="917"/>
        <v>0</v>
      </c>
      <c r="BI4223" s="54">
        <f t="shared" si="912"/>
        <v>0</v>
      </c>
      <c r="BJ4223" s="54">
        <f t="shared" si="925"/>
        <v>0</v>
      </c>
      <c r="BK4223" s="54">
        <f t="shared" si="913"/>
        <v>0</v>
      </c>
      <c r="BL4223" s="54">
        <f t="shared" si="918"/>
        <v>0</v>
      </c>
      <c r="BM4223" s="54">
        <f t="shared" si="919"/>
        <v>0</v>
      </c>
      <c r="BN4223" s="54" t="str">
        <f t="shared" si="920"/>
        <v>ne</v>
      </c>
      <c r="BO4223" s="54" t="str">
        <f t="shared" si="921"/>
        <v>ne</v>
      </c>
      <c r="BP4223" s="54" t="str">
        <f t="shared" si="921"/>
        <v>ne</v>
      </c>
      <c r="BQ4223" s="54" t="str">
        <f t="shared" si="922"/>
        <v>ne</v>
      </c>
      <c r="BR4223" s="54" t="str">
        <f t="shared" si="923"/>
        <v>ne</v>
      </c>
      <c r="BS4223" s="54" t="str">
        <f t="shared" si="914"/>
        <v>ne</v>
      </c>
    </row>
    <row r="4224" spans="2:71" x14ac:dyDescent="0.2">
      <c r="B4224" s="54" t="e">
        <f>VLOOKUP(E4224,'VPS1'!$J$10:$J$29,1,FALSE)</f>
        <v>#N/A</v>
      </c>
      <c r="C4224" s="131" t="str">
        <f t="shared" si="915"/>
        <v/>
      </c>
      <c r="D4224" s="132"/>
      <c r="E4224" s="132"/>
      <c r="F4224" s="55"/>
      <c r="G4224" s="132"/>
      <c r="H4224" s="132"/>
      <c r="I4224" s="132"/>
      <c r="J4224" s="132"/>
      <c r="K4224" s="132"/>
      <c r="L4224" s="133"/>
      <c r="M4224" s="134"/>
      <c r="N4224" s="132"/>
      <c r="O4224" s="132"/>
      <c r="P4224" s="134" t="str">
        <f t="shared" si="916"/>
        <v>nepildyti</v>
      </c>
      <c r="Q4224" s="135" t="str">
        <f t="shared" si="91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24"/>
        <v>0</v>
      </c>
      <c r="BH4224" s="54">
        <f t="shared" si="917"/>
        <v>0</v>
      </c>
      <c r="BI4224" s="54">
        <f t="shared" si="912"/>
        <v>0</v>
      </c>
      <c r="BJ4224" s="54">
        <f t="shared" si="925"/>
        <v>0</v>
      </c>
      <c r="BK4224" s="54">
        <f t="shared" si="913"/>
        <v>0</v>
      </c>
      <c r="BL4224" s="54">
        <f t="shared" si="918"/>
        <v>0</v>
      </c>
      <c r="BM4224" s="54">
        <f t="shared" si="919"/>
        <v>0</v>
      </c>
      <c r="BN4224" s="54" t="str">
        <f t="shared" si="920"/>
        <v>ne</v>
      </c>
      <c r="BO4224" s="54" t="str">
        <f t="shared" si="921"/>
        <v>ne</v>
      </c>
      <c r="BP4224" s="54" t="str">
        <f t="shared" si="921"/>
        <v>ne</v>
      </c>
      <c r="BQ4224" s="54" t="str">
        <f t="shared" si="922"/>
        <v>ne</v>
      </c>
      <c r="BR4224" s="54" t="str">
        <f t="shared" si="923"/>
        <v>ne</v>
      </c>
      <c r="BS4224" s="54" t="str">
        <f t="shared" si="914"/>
        <v>ne</v>
      </c>
    </row>
    <row r="4225" spans="2:71" x14ac:dyDescent="0.2">
      <c r="B4225" s="54" t="e">
        <f>VLOOKUP(E4225,'VPS1'!$J$10:$J$29,1,FALSE)</f>
        <v>#N/A</v>
      </c>
      <c r="C4225" s="131" t="str">
        <f t="shared" si="915"/>
        <v/>
      </c>
      <c r="D4225" s="132"/>
      <c r="E4225" s="132"/>
      <c r="F4225" s="55"/>
      <c r="G4225" s="132"/>
      <c r="H4225" s="132"/>
      <c r="I4225" s="132"/>
      <c r="J4225" s="132"/>
      <c r="K4225" s="132"/>
      <c r="L4225" s="133"/>
      <c r="M4225" s="134"/>
      <c r="N4225" s="132"/>
      <c r="O4225" s="132"/>
      <c r="P4225" s="134" t="str">
        <f t="shared" si="916"/>
        <v>nepildyti</v>
      </c>
      <c r="Q4225" s="135" t="str">
        <f t="shared" si="91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24"/>
        <v>0</v>
      </c>
      <c r="BH4225" s="54">
        <f t="shared" si="917"/>
        <v>0</v>
      </c>
      <c r="BI4225" s="54">
        <f t="shared" si="912"/>
        <v>0</v>
      </c>
      <c r="BJ4225" s="54">
        <f t="shared" si="925"/>
        <v>0</v>
      </c>
      <c r="BK4225" s="54">
        <f t="shared" si="913"/>
        <v>0</v>
      </c>
      <c r="BL4225" s="54">
        <f t="shared" si="918"/>
        <v>0</v>
      </c>
      <c r="BM4225" s="54">
        <f t="shared" si="919"/>
        <v>0</v>
      </c>
      <c r="BN4225" s="54" t="str">
        <f t="shared" si="920"/>
        <v>ne</v>
      </c>
      <c r="BO4225" s="54" t="str">
        <f t="shared" si="921"/>
        <v>ne</v>
      </c>
      <c r="BP4225" s="54" t="str">
        <f t="shared" si="921"/>
        <v>ne</v>
      </c>
      <c r="BQ4225" s="54" t="str">
        <f t="shared" si="922"/>
        <v>ne</v>
      </c>
      <c r="BR4225" s="54" t="str">
        <f t="shared" si="923"/>
        <v>ne</v>
      </c>
      <c r="BS4225" s="54" t="str">
        <f t="shared" si="914"/>
        <v>ne</v>
      </c>
    </row>
    <row r="4226" spans="2:71" x14ac:dyDescent="0.2">
      <c r="B4226" s="54" t="e">
        <f>VLOOKUP(E4226,'VPS1'!$J$10:$J$29,1,FALSE)</f>
        <v>#N/A</v>
      </c>
      <c r="C4226" s="131" t="str">
        <f t="shared" si="915"/>
        <v/>
      </c>
      <c r="D4226" s="132"/>
      <c r="E4226" s="132"/>
      <c r="F4226" s="55"/>
      <c r="G4226" s="132"/>
      <c r="H4226" s="132"/>
      <c r="I4226" s="132"/>
      <c r="J4226" s="132"/>
      <c r="K4226" s="132"/>
      <c r="L4226" s="133"/>
      <c r="M4226" s="134"/>
      <c r="N4226" s="132"/>
      <c r="O4226" s="132"/>
      <c r="P4226" s="134" t="str">
        <f t="shared" si="916"/>
        <v>nepildyti</v>
      </c>
      <c r="Q4226" s="135" t="str">
        <f t="shared" si="91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24"/>
        <v>0</v>
      </c>
      <c r="BH4226" s="54">
        <f t="shared" si="917"/>
        <v>0</v>
      </c>
      <c r="BI4226" s="54">
        <f t="shared" si="912"/>
        <v>0</v>
      </c>
      <c r="BJ4226" s="54">
        <f t="shared" si="925"/>
        <v>0</v>
      </c>
      <c r="BK4226" s="54">
        <f t="shared" si="913"/>
        <v>0</v>
      </c>
      <c r="BL4226" s="54">
        <f t="shared" si="918"/>
        <v>0</v>
      </c>
      <c r="BM4226" s="54">
        <f t="shared" si="919"/>
        <v>0</v>
      </c>
      <c r="BN4226" s="54" t="str">
        <f t="shared" si="920"/>
        <v>ne</v>
      </c>
      <c r="BO4226" s="54" t="str">
        <f t="shared" si="921"/>
        <v>ne</v>
      </c>
      <c r="BP4226" s="54" t="str">
        <f t="shared" si="921"/>
        <v>ne</v>
      </c>
      <c r="BQ4226" s="54" t="str">
        <f t="shared" si="922"/>
        <v>ne</v>
      </c>
      <c r="BR4226" s="54" t="str">
        <f t="shared" si="923"/>
        <v>ne</v>
      </c>
      <c r="BS4226" s="54" t="str">
        <f t="shared" si="914"/>
        <v>ne</v>
      </c>
    </row>
    <row r="4227" spans="2:71" x14ac:dyDescent="0.2">
      <c r="B4227" s="54" t="e">
        <f>VLOOKUP(E4227,'VPS1'!$J$10:$J$29,1,FALSE)</f>
        <v>#N/A</v>
      </c>
      <c r="C4227" s="131" t="str">
        <f t="shared" si="915"/>
        <v/>
      </c>
      <c r="D4227" s="132"/>
      <c r="E4227" s="132"/>
      <c r="F4227" s="55"/>
      <c r="G4227" s="132"/>
      <c r="H4227" s="132"/>
      <c r="I4227" s="132"/>
      <c r="J4227" s="132"/>
      <c r="K4227" s="132"/>
      <c r="L4227" s="133"/>
      <c r="M4227" s="134"/>
      <c r="N4227" s="132"/>
      <c r="O4227" s="132"/>
      <c r="P4227" s="134" t="str">
        <f t="shared" si="916"/>
        <v>nepildyti</v>
      </c>
      <c r="Q4227" s="135" t="str">
        <f t="shared" si="91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24"/>
        <v>0</v>
      </c>
      <c r="BH4227" s="54">
        <f t="shared" si="917"/>
        <v>0</v>
      </c>
      <c r="BI4227" s="54">
        <f t="shared" si="912"/>
        <v>0</v>
      </c>
      <c r="BJ4227" s="54">
        <f t="shared" si="925"/>
        <v>0</v>
      </c>
      <c r="BK4227" s="54">
        <f t="shared" si="913"/>
        <v>0</v>
      </c>
      <c r="BL4227" s="54">
        <f t="shared" si="918"/>
        <v>0</v>
      </c>
      <c r="BM4227" s="54">
        <f t="shared" si="919"/>
        <v>0</v>
      </c>
      <c r="BN4227" s="54" t="str">
        <f t="shared" si="920"/>
        <v>ne</v>
      </c>
      <c r="BO4227" s="54" t="str">
        <f t="shared" si="921"/>
        <v>ne</v>
      </c>
      <c r="BP4227" s="54" t="str">
        <f t="shared" si="921"/>
        <v>ne</v>
      </c>
      <c r="BQ4227" s="54" t="str">
        <f t="shared" si="922"/>
        <v>ne</v>
      </c>
      <c r="BR4227" s="54" t="str">
        <f t="shared" si="923"/>
        <v>ne</v>
      </c>
      <c r="BS4227" s="54" t="str">
        <f t="shared" si="914"/>
        <v>ne</v>
      </c>
    </row>
    <row r="4228" spans="2:71" x14ac:dyDescent="0.2">
      <c r="B4228" s="54" t="e">
        <f>VLOOKUP(E4228,'VPS1'!$J$10:$J$29,1,FALSE)</f>
        <v>#N/A</v>
      </c>
      <c r="C4228" s="131" t="str">
        <f t="shared" si="915"/>
        <v/>
      </c>
      <c r="D4228" s="132"/>
      <c r="E4228" s="132"/>
      <c r="F4228" s="55"/>
      <c r="G4228" s="132"/>
      <c r="H4228" s="132"/>
      <c r="I4228" s="132"/>
      <c r="J4228" s="132"/>
      <c r="K4228" s="132"/>
      <c r="L4228" s="133"/>
      <c r="M4228" s="134"/>
      <c r="N4228" s="132"/>
      <c r="O4228" s="132"/>
      <c r="P4228" s="134" t="str">
        <f t="shared" si="916"/>
        <v>nepildyti</v>
      </c>
      <c r="Q4228" s="135" t="str">
        <f t="shared" si="91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24"/>
        <v>0</v>
      </c>
      <c r="BH4228" s="54">
        <f t="shared" si="917"/>
        <v>0</v>
      </c>
      <c r="BI4228" s="54">
        <f t="shared" si="912"/>
        <v>0</v>
      </c>
      <c r="BJ4228" s="54">
        <f t="shared" si="925"/>
        <v>0</v>
      </c>
      <c r="BK4228" s="54">
        <f t="shared" si="913"/>
        <v>0</v>
      </c>
      <c r="BL4228" s="54">
        <f t="shared" si="918"/>
        <v>0</v>
      </c>
      <c r="BM4228" s="54">
        <f t="shared" si="919"/>
        <v>0</v>
      </c>
      <c r="BN4228" s="54" t="str">
        <f t="shared" si="920"/>
        <v>ne</v>
      </c>
      <c r="BO4228" s="54" t="str">
        <f t="shared" si="921"/>
        <v>ne</v>
      </c>
      <c r="BP4228" s="54" t="str">
        <f t="shared" si="921"/>
        <v>ne</v>
      </c>
      <c r="BQ4228" s="54" t="str">
        <f t="shared" si="922"/>
        <v>ne</v>
      </c>
      <c r="BR4228" s="54" t="str">
        <f t="shared" si="923"/>
        <v>ne</v>
      </c>
      <c r="BS4228" s="54" t="str">
        <f t="shared" si="914"/>
        <v>ne</v>
      </c>
    </row>
    <row r="4229" spans="2:71" x14ac:dyDescent="0.2">
      <c r="B4229" s="54" t="e">
        <f>VLOOKUP(E4229,'VPS1'!$J$10:$J$29,1,FALSE)</f>
        <v>#N/A</v>
      </c>
      <c r="C4229" s="131" t="str">
        <f t="shared" si="915"/>
        <v/>
      </c>
      <c r="D4229" s="132"/>
      <c r="E4229" s="132"/>
      <c r="F4229" s="55"/>
      <c r="G4229" s="132"/>
      <c r="H4229" s="132"/>
      <c r="I4229" s="132"/>
      <c r="J4229" s="132"/>
      <c r="K4229" s="132"/>
      <c r="L4229" s="133"/>
      <c r="M4229" s="134"/>
      <c r="N4229" s="132"/>
      <c r="O4229" s="132"/>
      <c r="P4229" s="134" t="str">
        <f t="shared" si="916"/>
        <v>nepildyti</v>
      </c>
      <c r="Q4229" s="135" t="str">
        <f t="shared" si="91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24"/>
        <v>0</v>
      </c>
      <c r="BH4229" s="54">
        <f t="shared" si="917"/>
        <v>0</v>
      </c>
      <c r="BI4229" s="54">
        <f t="shared" si="912"/>
        <v>0</v>
      </c>
      <c r="BJ4229" s="54">
        <f t="shared" si="925"/>
        <v>0</v>
      </c>
      <c r="BK4229" s="54">
        <f t="shared" si="913"/>
        <v>0</v>
      </c>
      <c r="BL4229" s="54">
        <f t="shared" si="918"/>
        <v>0</v>
      </c>
      <c r="BM4229" s="54">
        <f t="shared" si="919"/>
        <v>0</v>
      </c>
      <c r="BN4229" s="54" t="str">
        <f t="shared" si="920"/>
        <v>ne</v>
      </c>
      <c r="BO4229" s="54" t="str">
        <f t="shared" si="921"/>
        <v>ne</v>
      </c>
      <c r="BP4229" s="54" t="str">
        <f t="shared" si="921"/>
        <v>ne</v>
      </c>
      <c r="BQ4229" s="54" t="str">
        <f t="shared" si="922"/>
        <v>ne</v>
      </c>
      <c r="BR4229" s="54" t="str">
        <f t="shared" si="923"/>
        <v>ne</v>
      </c>
      <c r="BS4229" s="54" t="str">
        <f t="shared" si="914"/>
        <v>ne</v>
      </c>
    </row>
    <row r="4230" spans="2:71" x14ac:dyDescent="0.2">
      <c r="B4230" s="54" t="e">
        <f>VLOOKUP(E4230,'VPS1'!$J$10:$J$29,1,FALSE)</f>
        <v>#N/A</v>
      </c>
      <c r="C4230" s="131" t="str">
        <f t="shared" si="915"/>
        <v/>
      </c>
      <c r="D4230" s="132"/>
      <c r="E4230" s="132"/>
      <c r="F4230" s="55"/>
      <c r="G4230" s="132"/>
      <c r="H4230" s="132"/>
      <c r="I4230" s="132"/>
      <c r="J4230" s="132"/>
      <c r="K4230" s="132"/>
      <c r="L4230" s="133"/>
      <c r="M4230" s="134"/>
      <c r="N4230" s="132"/>
      <c r="O4230" s="132"/>
      <c r="P4230" s="134" t="str">
        <f t="shared" si="916"/>
        <v>nepildyti</v>
      </c>
      <c r="Q4230" s="135" t="str">
        <f t="shared" si="91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24"/>
        <v>0</v>
      </c>
      <c r="BH4230" s="54">
        <f t="shared" si="917"/>
        <v>0</v>
      </c>
      <c r="BI4230" s="54">
        <f t="shared" si="912"/>
        <v>0</v>
      </c>
      <c r="BJ4230" s="54">
        <f t="shared" si="925"/>
        <v>0</v>
      </c>
      <c r="BK4230" s="54">
        <f t="shared" si="913"/>
        <v>0</v>
      </c>
      <c r="BL4230" s="54">
        <f t="shared" si="918"/>
        <v>0</v>
      </c>
      <c r="BM4230" s="54">
        <f t="shared" si="919"/>
        <v>0</v>
      </c>
      <c r="BN4230" s="54" t="str">
        <f t="shared" si="920"/>
        <v>ne</v>
      </c>
      <c r="BO4230" s="54" t="str">
        <f t="shared" si="921"/>
        <v>ne</v>
      </c>
      <c r="BP4230" s="54" t="str">
        <f t="shared" si="921"/>
        <v>ne</v>
      </c>
      <c r="BQ4230" s="54" t="str">
        <f t="shared" si="922"/>
        <v>ne</v>
      </c>
      <c r="BR4230" s="54" t="str">
        <f t="shared" si="923"/>
        <v>ne</v>
      </c>
      <c r="BS4230" s="54" t="str">
        <f t="shared" si="914"/>
        <v>ne</v>
      </c>
    </row>
    <row r="4231" spans="2:71" x14ac:dyDescent="0.2">
      <c r="B4231" s="54" t="e">
        <f>VLOOKUP(E4231,'VPS1'!$J$10:$J$29,1,FALSE)</f>
        <v>#N/A</v>
      </c>
      <c r="C4231" s="131" t="str">
        <f t="shared" si="915"/>
        <v/>
      </c>
      <c r="D4231" s="132"/>
      <c r="E4231" s="132"/>
      <c r="F4231" s="55"/>
      <c r="G4231" s="132"/>
      <c r="H4231" s="132"/>
      <c r="I4231" s="132"/>
      <c r="J4231" s="132"/>
      <c r="K4231" s="132"/>
      <c r="L4231" s="133"/>
      <c r="M4231" s="134"/>
      <c r="N4231" s="132"/>
      <c r="O4231" s="132"/>
      <c r="P4231" s="134" t="str">
        <f t="shared" si="916"/>
        <v>nepildyti</v>
      </c>
      <c r="Q4231" s="135" t="str">
        <f t="shared" si="916"/>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24"/>
        <v>0</v>
      </c>
      <c r="BH4231" s="54">
        <f t="shared" si="917"/>
        <v>0</v>
      </c>
      <c r="BI4231" s="54">
        <f t="shared" si="912"/>
        <v>0</v>
      </c>
      <c r="BJ4231" s="54">
        <f t="shared" si="925"/>
        <v>0</v>
      </c>
      <c r="BK4231" s="54">
        <f t="shared" si="913"/>
        <v>0</v>
      </c>
      <c r="BL4231" s="54">
        <f t="shared" si="918"/>
        <v>0</v>
      </c>
      <c r="BM4231" s="54">
        <f t="shared" si="919"/>
        <v>0</v>
      </c>
      <c r="BN4231" s="54" t="str">
        <f t="shared" si="920"/>
        <v>ne</v>
      </c>
      <c r="BO4231" s="54" t="str">
        <f t="shared" si="921"/>
        <v>ne</v>
      </c>
      <c r="BP4231" s="54" t="str">
        <f t="shared" si="921"/>
        <v>ne</v>
      </c>
      <c r="BQ4231" s="54" t="str">
        <f t="shared" si="922"/>
        <v>ne</v>
      </c>
      <c r="BR4231" s="54" t="str">
        <f t="shared" si="923"/>
        <v>ne</v>
      </c>
      <c r="BS4231" s="54" t="str">
        <f t="shared" si="914"/>
        <v>ne</v>
      </c>
    </row>
    <row r="4232" spans="2:71" x14ac:dyDescent="0.2">
      <c r="B4232" s="54" t="e">
        <f>VLOOKUP(E4232,'VPS1'!$J$10:$J$29,1,FALSE)</f>
        <v>#N/A</v>
      </c>
      <c r="C4232" s="131" t="str">
        <f t="shared" si="915"/>
        <v/>
      </c>
      <c r="D4232" s="132"/>
      <c r="E4232" s="132"/>
      <c r="F4232" s="55"/>
      <c r="G4232" s="132"/>
      <c r="H4232" s="132"/>
      <c r="I4232" s="132"/>
      <c r="J4232" s="132"/>
      <c r="K4232" s="132"/>
      <c r="L4232" s="133"/>
      <c r="M4232" s="134"/>
      <c r="N4232" s="132"/>
      <c r="O4232" s="132"/>
      <c r="P4232" s="134" t="str">
        <f t="shared" si="916"/>
        <v>nepildyti</v>
      </c>
      <c r="Q4232" s="135" t="str">
        <f t="shared" si="916"/>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24"/>
        <v>0</v>
      </c>
      <c r="BH4232" s="54">
        <f t="shared" si="917"/>
        <v>0</v>
      </c>
      <c r="BI4232" s="54">
        <f t="shared" si="912"/>
        <v>0</v>
      </c>
      <c r="BJ4232" s="54">
        <f t="shared" si="925"/>
        <v>0</v>
      </c>
      <c r="BK4232" s="54">
        <f t="shared" si="913"/>
        <v>0</v>
      </c>
      <c r="BL4232" s="54">
        <f t="shared" si="918"/>
        <v>0</v>
      </c>
      <c r="BM4232" s="54">
        <f t="shared" si="919"/>
        <v>0</v>
      </c>
      <c r="BN4232" s="54" t="str">
        <f t="shared" si="920"/>
        <v>ne</v>
      </c>
      <c r="BO4232" s="54" t="str">
        <f t="shared" si="921"/>
        <v>ne</v>
      </c>
      <c r="BP4232" s="54" t="str">
        <f t="shared" si="921"/>
        <v>ne</v>
      </c>
      <c r="BQ4232" s="54" t="str">
        <f t="shared" si="922"/>
        <v>ne</v>
      </c>
      <c r="BR4232" s="54" t="str">
        <f t="shared" si="923"/>
        <v>ne</v>
      </c>
      <c r="BS4232" s="54" t="str">
        <f t="shared" si="914"/>
        <v>ne</v>
      </c>
    </row>
    <row r="4233" spans="2:71" x14ac:dyDescent="0.2">
      <c r="B4233" s="54" t="e">
        <f>VLOOKUP(E4233,'VPS1'!$J$10:$J$29,1,FALSE)</f>
        <v>#N/A</v>
      </c>
      <c r="C4233" s="131" t="str">
        <f t="shared" si="915"/>
        <v/>
      </c>
      <c r="D4233" s="132"/>
      <c r="E4233" s="132"/>
      <c r="F4233" s="55"/>
      <c r="G4233" s="132"/>
      <c r="H4233" s="132"/>
      <c r="I4233" s="132"/>
      <c r="J4233" s="132"/>
      <c r="K4233" s="132"/>
      <c r="L4233" s="133"/>
      <c r="M4233" s="134"/>
      <c r="N4233" s="132"/>
      <c r="O4233" s="132"/>
      <c r="P4233" s="134" t="str">
        <f t="shared" si="916"/>
        <v>nepildyti</v>
      </c>
      <c r="Q4233" s="135" t="str">
        <f t="shared" si="916"/>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24"/>
        <v>0</v>
      </c>
      <c r="BH4233" s="54">
        <f t="shared" si="917"/>
        <v>0</v>
      </c>
      <c r="BI4233" s="54">
        <f t="shared" si="912"/>
        <v>0</v>
      </c>
      <c r="BJ4233" s="54">
        <f t="shared" si="925"/>
        <v>0</v>
      </c>
      <c r="BK4233" s="54">
        <f t="shared" si="913"/>
        <v>0</v>
      </c>
      <c r="BL4233" s="54">
        <f t="shared" si="918"/>
        <v>0</v>
      </c>
      <c r="BM4233" s="54">
        <f t="shared" si="919"/>
        <v>0</v>
      </c>
      <c r="BN4233" s="54" t="str">
        <f t="shared" si="920"/>
        <v>ne</v>
      </c>
      <c r="BO4233" s="54" t="str">
        <f t="shared" si="921"/>
        <v>ne</v>
      </c>
      <c r="BP4233" s="54" t="str">
        <f t="shared" si="921"/>
        <v>ne</v>
      </c>
      <c r="BQ4233" s="54" t="str">
        <f t="shared" si="922"/>
        <v>ne</v>
      </c>
      <c r="BR4233" s="54" t="str">
        <f t="shared" si="923"/>
        <v>ne</v>
      </c>
      <c r="BS4233" s="54" t="str">
        <f t="shared" si="914"/>
        <v>ne</v>
      </c>
    </row>
    <row r="4234" spans="2:71" x14ac:dyDescent="0.2">
      <c r="B4234" s="54" t="e">
        <f>VLOOKUP(E4234,'VPS1'!$J$10:$J$29,1,FALSE)</f>
        <v>#N/A</v>
      </c>
      <c r="C4234" s="131" t="str">
        <f t="shared" si="915"/>
        <v/>
      </c>
      <c r="D4234" s="132"/>
      <c r="E4234" s="132"/>
      <c r="F4234" s="55"/>
      <c r="G4234" s="132"/>
      <c r="H4234" s="132"/>
      <c r="I4234" s="132"/>
      <c r="J4234" s="132"/>
      <c r="K4234" s="132"/>
      <c r="L4234" s="133"/>
      <c r="M4234" s="134"/>
      <c r="N4234" s="132"/>
      <c r="O4234" s="132"/>
      <c r="P4234" s="134" t="str">
        <f t="shared" si="916"/>
        <v>nepildyti</v>
      </c>
      <c r="Q4234" s="135" t="str">
        <f t="shared" si="916"/>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24"/>
        <v>0</v>
      </c>
      <c r="BH4234" s="54">
        <f t="shared" si="917"/>
        <v>0</v>
      </c>
      <c r="BI4234" s="54">
        <f t="shared" ref="BI4234:BI4297" si="926">IF($AH4234&gt;0,YEAR($AH4234),)</f>
        <v>0</v>
      </c>
      <c r="BJ4234" s="54">
        <f t="shared" si="925"/>
        <v>0</v>
      </c>
      <c r="BK4234" s="54">
        <f t="shared" ref="BK4234:BK4297" si="927">IF($AJ4234&gt;0,YEAR($AJ4234),)</f>
        <v>0</v>
      </c>
      <c r="BL4234" s="54">
        <f t="shared" si="918"/>
        <v>0</v>
      </c>
      <c r="BM4234" s="54">
        <f t="shared" si="919"/>
        <v>0</v>
      </c>
      <c r="BN4234" s="54" t="str">
        <f t="shared" si="920"/>
        <v>ne</v>
      </c>
      <c r="BO4234" s="54" t="str">
        <f t="shared" si="921"/>
        <v>ne</v>
      </c>
      <c r="BP4234" s="54" t="str">
        <f t="shared" si="921"/>
        <v>ne</v>
      </c>
      <c r="BQ4234" s="54" t="str">
        <f t="shared" si="922"/>
        <v>ne</v>
      </c>
      <c r="BR4234" s="54" t="str">
        <f t="shared" si="923"/>
        <v>ne</v>
      </c>
      <c r="BS4234" s="54" t="str">
        <f t="shared" ref="BS4234:BS4297" si="928">IF(BK4234&gt;0,"taip","ne")</f>
        <v>ne</v>
      </c>
    </row>
    <row r="4235" spans="2:71" x14ac:dyDescent="0.2">
      <c r="B4235" s="54" t="e">
        <f>VLOOKUP(E4235,'VPS1'!$J$10:$J$29,1,FALSE)</f>
        <v>#N/A</v>
      </c>
      <c r="C4235" s="131" t="str">
        <f t="shared" ref="C4235:C4298" si="929">LEFT(E4235,4)</f>
        <v/>
      </c>
      <c r="D4235" s="132"/>
      <c r="E4235" s="132"/>
      <c r="F4235" s="55"/>
      <c r="G4235" s="132"/>
      <c r="H4235" s="132"/>
      <c r="I4235" s="132"/>
      <c r="J4235" s="132"/>
      <c r="K4235" s="132"/>
      <c r="L4235" s="133"/>
      <c r="M4235" s="134"/>
      <c r="N4235" s="132"/>
      <c r="O4235" s="132"/>
      <c r="P4235" s="134" t="str">
        <f t="shared" ref="P4235:Q4298" si="930">IF($N4235="fizinis asmuo","užpildykite","nepildyti")</f>
        <v>nepildyti</v>
      </c>
      <c r="Q4235" s="135" t="str">
        <f t="shared" si="930"/>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24"/>
        <v>0</v>
      </c>
      <c r="BH4235" s="54">
        <f t="shared" ref="BH4235:BH4298" si="931">IF($AF4235&gt;0,YEAR($AF4235),)</f>
        <v>0</v>
      </c>
      <c r="BI4235" s="54">
        <f t="shared" si="926"/>
        <v>0</v>
      </c>
      <c r="BJ4235" s="54">
        <f t="shared" si="925"/>
        <v>0</v>
      </c>
      <c r="BK4235" s="54">
        <f t="shared" si="927"/>
        <v>0</v>
      </c>
      <c r="BL4235" s="54">
        <f t="shared" ref="BL4235:BL4298" si="932">IF($AK4235&gt;0,$AK4235,)</f>
        <v>0</v>
      </c>
      <c r="BM4235" s="54">
        <f t="shared" ref="BM4235:BM4298" si="933">IF($AL4235&gt;0,$AL4235,)</f>
        <v>0</v>
      </c>
      <c r="BN4235" s="54" t="str">
        <f t="shared" ref="BN4235:BN4298" si="934">IF(BH4235&gt;0,"taip","ne")</f>
        <v>ne</v>
      </c>
      <c r="BO4235" s="54" t="str">
        <f t="shared" ref="BO4235:BP4298" si="935">IF(BI4235&gt;0,"taip","ne")</f>
        <v>ne</v>
      </c>
      <c r="BP4235" s="54" t="str">
        <f t="shared" si="935"/>
        <v>ne</v>
      </c>
      <c r="BQ4235" s="54" t="str">
        <f t="shared" ref="BQ4235:BQ4298" si="936">IF(BL4235&gt;0,"taip","ne")</f>
        <v>ne</v>
      </c>
      <c r="BR4235" s="54" t="str">
        <f t="shared" ref="BR4235:BR4298" si="937">IF(BM4235&gt;0,"taip","ne")</f>
        <v>ne</v>
      </c>
      <c r="BS4235" s="54" t="str">
        <f t="shared" si="928"/>
        <v>ne</v>
      </c>
    </row>
    <row r="4236" spans="2:71" x14ac:dyDescent="0.2">
      <c r="B4236" s="54" t="e">
        <f>VLOOKUP(E4236,'VPS1'!$J$10:$J$29,1,FALSE)</f>
        <v>#N/A</v>
      </c>
      <c r="C4236" s="131" t="str">
        <f t="shared" si="929"/>
        <v/>
      </c>
      <c r="D4236" s="132"/>
      <c r="E4236" s="132"/>
      <c r="F4236" s="55"/>
      <c r="G4236" s="132"/>
      <c r="H4236" s="132"/>
      <c r="I4236" s="132"/>
      <c r="J4236" s="132"/>
      <c r="K4236" s="132"/>
      <c r="L4236" s="133"/>
      <c r="M4236" s="134"/>
      <c r="N4236" s="132"/>
      <c r="O4236" s="132"/>
      <c r="P4236" s="134" t="str">
        <f t="shared" si="930"/>
        <v>nepildyti</v>
      </c>
      <c r="Q4236" s="135" t="str">
        <f t="shared" si="93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24"/>
        <v>0</v>
      </c>
      <c r="BH4236" s="54">
        <f t="shared" si="931"/>
        <v>0</v>
      </c>
      <c r="BI4236" s="54">
        <f t="shared" si="926"/>
        <v>0</v>
      </c>
      <c r="BJ4236" s="54">
        <f t="shared" si="925"/>
        <v>0</v>
      </c>
      <c r="BK4236" s="54">
        <f t="shared" si="927"/>
        <v>0</v>
      </c>
      <c r="BL4236" s="54">
        <f t="shared" si="932"/>
        <v>0</v>
      </c>
      <c r="BM4236" s="54">
        <f t="shared" si="933"/>
        <v>0</v>
      </c>
      <c r="BN4236" s="54" t="str">
        <f t="shared" si="934"/>
        <v>ne</v>
      </c>
      <c r="BO4236" s="54" t="str">
        <f t="shared" si="935"/>
        <v>ne</v>
      </c>
      <c r="BP4236" s="54" t="str">
        <f t="shared" si="935"/>
        <v>ne</v>
      </c>
      <c r="BQ4236" s="54" t="str">
        <f t="shared" si="936"/>
        <v>ne</v>
      </c>
      <c r="BR4236" s="54" t="str">
        <f t="shared" si="937"/>
        <v>ne</v>
      </c>
      <c r="BS4236" s="54" t="str">
        <f t="shared" si="928"/>
        <v>ne</v>
      </c>
    </row>
    <row r="4237" spans="2:71" x14ac:dyDescent="0.2">
      <c r="B4237" s="54" t="e">
        <f>VLOOKUP(E4237,'VPS1'!$J$10:$J$29,1,FALSE)</f>
        <v>#N/A</v>
      </c>
      <c r="C4237" s="131" t="str">
        <f t="shared" si="929"/>
        <v/>
      </c>
      <c r="D4237" s="132"/>
      <c r="E4237" s="132"/>
      <c r="F4237" s="55"/>
      <c r="G4237" s="132"/>
      <c r="H4237" s="132"/>
      <c r="I4237" s="132"/>
      <c r="J4237" s="132"/>
      <c r="K4237" s="132"/>
      <c r="L4237" s="133"/>
      <c r="M4237" s="134"/>
      <c r="N4237" s="132"/>
      <c r="O4237" s="132"/>
      <c r="P4237" s="134" t="str">
        <f t="shared" si="930"/>
        <v>nepildyti</v>
      </c>
      <c r="Q4237" s="135" t="str">
        <f t="shared" si="93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24"/>
        <v>0</v>
      </c>
      <c r="BH4237" s="54">
        <f t="shared" si="931"/>
        <v>0</v>
      </c>
      <c r="BI4237" s="54">
        <f t="shared" si="926"/>
        <v>0</v>
      </c>
      <c r="BJ4237" s="54">
        <f t="shared" si="925"/>
        <v>0</v>
      </c>
      <c r="BK4237" s="54">
        <f t="shared" si="927"/>
        <v>0</v>
      </c>
      <c r="BL4237" s="54">
        <f t="shared" si="932"/>
        <v>0</v>
      </c>
      <c r="BM4237" s="54">
        <f t="shared" si="933"/>
        <v>0</v>
      </c>
      <c r="BN4237" s="54" t="str">
        <f t="shared" si="934"/>
        <v>ne</v>
      </c>
      <c r="BO4237" s="54" t="str">
        <f t="shared" si="935"/>
        <v>ne</v>
      </c>
      <c r="BP4237" s="54" t="str">
        <f t="shared" si="935"/>
        <v>ne</v>
      </c>
      <c r="BQ4237" s="54" t="str">
        <f t="shared" si="936"/>
        <v>ne</v>
      </c>
      <c r="BR4237" s="54" t="str">
        <f t="shared" si="937"/>
        <v>ne</v>
      </c>
      <c r="BS4237" s="54" t="str">
        <f t="shared" si="928"/>
        <v>ne</v>
      </c>
    </row>
    <row r="4238" spans="2:71" x14ac:dyDescent="0.2">
      <c r="B4238" s="54" t="e">
        <f>VLOOKUP(E4238,'VPS1'!$J$10:$J$29,1,FALSE)</f>
        <v>#N/A</v>
      </c>
      <c r="C4238" s="131" t="str">
        <f t="shared" si="929"/>
        <v/>
      </c>
      <c r="D4238" s="132"/>
      <c r="E4238" s="132"/>
      <c r="F4238" s="55"/>
      <c r="G4238" s="132"/>
      <c r="H4238" s="132"/>
      <c r="I4238" s="132"/>
      <c r="J4238" s="132"/>
      <c r="K4238" s="132"/>
      <c r="L4238" s="133"/>
      <c r="M4238" s="134"/>
      <c r="N4238" s="132"/>
      <c r="O4238" s="132"/>
      <c r="P4238" s="134" t="str">
        <f t="shared" si="930"/>
        <v>nepildyti</v>
      </c>
      <c r="Q4238" s="135" t="str">
        <f t="shared" si="93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24"/>
        <v>0</v>
      </c>
      <c r="BH4238" s="54">
        <f t="shared" si="931"/>
        <v>0</v>
      </c>
      <c r="BI4238" s="54">
        <f t="shared" si="926"/>
        <v>0</v>
      </c>
      <c r="BJ4238" s="54">
        <f t="shared" si="925"/>
        <v>0</v>
      </c>
      <c r="BK4238" s="54">
        <f t="shared" si="927"/>
        <v>0</v>
      </c>
      <c r="BL4238" s="54">
        <f t="shared" si="932"/>
        <v>0</v>
      </c>
      <c r="BM4238" s="54">
        <f t="shared" si="933"/>
        <v>0</v>
      </c>
      <c r="BN4238" s="54" t="str">
        <f t="shared" si="934"/>
        <v>ne</v>
      </c>
      <c r="BO4238" s="54" t="str">
        <f t="shared" si="935"/>
        <v>ne</v>
      </c>
      <c r="BP4238" s="54" t="str">
        <f t="shared" si="935"/>
        <v>ne</v>
      </c>
      <c r="BQ4238" s="54" t="str">
        <f t="shared" si="936"/>
        <v>ne</v>
      </c>
      <c r="BR4238" s="54" t="str">
        <f t="shared" si="937"/>
        <v>ne</v>
      </c>
      <c r="BS4238" s="54" t="str">
        <f t="shared" si="928"/>
        <v>ne</v>
      </c>
    </row>
    <row r="4239" spans="2:71" x14ac:dyDescent="0.2">
      <c r="B4239" s="54" t="e">
        <f>VLOOKUP(E4239,'VPS1'!$J$10:$J$29,1,FALSE)</f>
        <v>#N/A</v>
      </c>
      <c r="C4239" s="131" t="str">
        <f t="shared" si="929"/>
        <v/>
      </c>
      <c r="D4239" s="132"/>
      <c r="E4239" s="132"/>
      <c r="F4239" s="55"/>
      <c r="G4239" s="132"/>
      <c r="H4239" s="132"/>
      <c r="I4239" s="132"/>
      <c r="J4239" s="132"/>
      <c r="K4239" s="132"/>
      <c r="L4239" s="133"/>
      <c r="M4239" s="134"/>
      <c r="N4239" s="132"/>
      <c r="O4239" s="132"/>
      <c r="P4239" s="134" t="str">
        <f t="shared" si="930"/>
        <v>nepildyti</v>
      </c>
      <c r="Q4239" s="135" t="str">
        <f t="shared" si="93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24"/>
        <v>0</v>
      </c>
      <c r="BH4239" s="54">
        <f t="shared" si="931"/>
        <v>0</v>
      </c>
      <c r="BI4239" s="54">
        <f t="shared" si="926"/>
        <v>0</v>
      </c>
      <c r="BJ4239" s="54">
        <f t="shared" si="925"/>
        <v>0</v>
      </c>
      <c r="BK4239" s="54">
        <f t="shared" si="927"/>
        <v>0</v>
      </c>
      <c r="BL4239" s="54">
        <f t="shared" si="932"/>
        <v>0</v>
      </c>
      <c r="BM4239" s="54">
        <f t="shared" si="933"/>
        <v>0</v>
      </c>
      <c r="BN4239" s="54" t="str">
        <f t="shared" si="934"/>
        <v>ne</v>
      </c>
      <c r="BO4239" s="54" t="str">
        <f t="shared" si="935"/>
        <v>ne</v>
      </c>
      <c r="BP4239" s="54" t="str">
        <f t="shared" si="935"/>
        <v>ne</v>
      </c>
      <c r="BQ4239" s="54" t="str">
        <f t="shared" si="936"/>
        <v>ne</v>
      </c>
      <c r="BR4239" s="54" t="str">
        <f t="shared" si="937"/>
        <v>ne</v>
      </c>
      <c r="BS4239" s="54" t="str">
        <f t="shared" si="928"/>
        <v>ne</v>
      </c>
    </row>
    <row r="4240" spans="2:71" x14ac:dyDescent="0.2">
      <c r="B4240" s="54" t="e">
        <f>VLOOKUP(E4240,'VPS1'!$J$10:$J$29,1,FALSE)</f>
        <v>#N/A</v>
      </c>
      <c r="C4240" s="131" t="str">
        <f t="shared" si="929"/>
        <v/>
      </c>
      <c r="D4240" s="132"/>
      <c r="E4240" s="132"/>
      <c r="F4240" s="55"/>
      <c r="G4240" s="132"/>
      <c r="H4240" s="132"/>
      <c r="I4240" s="132"/>
      <c r="J4240" s="132"/>
      <c r="K4240" s="132"/>
      <c r="L4240" s="133"/>
      <c r="M4240" s="134"/>
      <c r="N4240" s="132"/>
      <c r="O4240" s="132"/>
      <c r="P4240" s="134" t="str">
        <f t="shared" si="930"/>
        <v>nepildyti</v>
      </c>
      <c r="Q4240" s="135" t="str">
        <f t="shared" si="93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24"/>
        <v>0</v>
      </c>
      <c r="BH4240" s="54">
        <f t="shared" si="931"/>
        <v>0</v>
      </c>
      <c r="BI4240" s="54">
        <f t="shared" si="926"/>
        <v>0</v>
      </c>
      <c r="BJ4240" s="54">
        <f t="shared" si="925"/>
        <v>0</v>
      </c>
      <c r="BK4240" s="54">
        <f t="shared" si="927"/>
        <v>0</v>
      </c>
      <c r="BL4240" s="54">
        <f t="shared" si="932"/>
        <v>0</v>
      </c>
      <c r="BM4240" s="54">
        <f t="shared" si="933"/>
        <v>0</v>
      </c>
      <c r="BN4240" s="54" t="str">
        <f t="shared" si="934"/>
        <v>ne</v>
      </c>
      <c r="BO4240" s="54" t="str">
        <f t="shared" si="935"/>
        <v>ne</v>
      </c>
      <c r="BP4240" s="54" t="str">
        <f t="shared" si="935"/>
        <v>ne</v>
      </c>
      <c r="BQ4240" s="54" t="str">
        <f t="shared" si="936"/>
        <v>ne</v>
      </c>
      <c r="BR4240" s="54" t="str">
        <f t="shared" si="937"/>
        <v>ne</v>
      </c>
      <c r="BS4240" s="54" t="str">
        <f t="shared" si="928"/>
        <v>ne</v>
      </c>
    </row>
    <row r="4241" spans="2:71" x14ac:dyDescent="0.2">
      <c r="B4241" s="54" t="e">
        <f>VLOOKUP(E4241,'VPS1'!$J$10:$J$29,1,FALSE)</f>
        <v>#N/A</v>
      </c>
      <c r="C4241" s="131" t="str">
        <f t="shared" si="929"/>
        <v/>
      </c>
      <c r="D4241" s="132"/>
      <c r="E4241" s="132"/>
      <c r="F4241" s="55"/>
      <c r="G4241" s="132"/>
      <c r="H4241" s="132"/>
      <c r="I4241" s="132"/>
      <c r="J4241" s="132"/>
      <c r="K4241" s="132"/>
      <c r="L4241" s="133"/>
      <c r="M4241" s="134"/>
      <c r="N4241" s="132"/>
      <c r="O4241" s="132"/>
      <c r="P4241" s="134" t="str">
        <f t="shared" si="930"/>
        <v>nepildyti</v>
      </c>
      <c r="Q4241" s="135" t="str">
        <f t="shared" si="93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24"/>
        <v>0</v>
      </c>
      <c r="BH4241" s="54">
        <f t="shared" si="931"/>
        <v>0</v>
      </c>
      <c r="BI4241" s="54">
        <f t="shared" si="926"/>
        <v>0</v>
      </c>
      <c r="BJ4241" s="54">
        <f t="shared" si="925"/>
        <v>0</v>
      </c>
      <c r="BK4241" s="54">
        <f t="shared" si="927"/>
        <v>0</v>
      </c>
      <c r="BL4241" s="54">
        <f t="shared" si="932"/>
        <v>0</v>
      </c>
      <c r="BM4241" s="54">
        <f t="shared" si="933"/>
        <v>0</v>
      </c>
      <c r="BN4241" s="54" t="str">
        <f t="shared" si="934"/>
        <v>ne</v>
      </c>
      <c r="BO4241" s="54" t="str">
        <f t="shared" si="935"/>
        <v>ne</v>
      </c>
      <c r="BP4241" s="54" t="str">
        <f t="shared" si="935"/>
        <v>ne</v>
      </c>
      <c r="BQ4241" s="54" t="str">
        <f t="shared" si="936"/>
        <v>ne</v>
      </c>
      <c r="BR4241" s="54" t="str">
        <f t="shared" si="937"/>
        <v>ne</v>
      </c>
      <c r="BS4241" s="54" t="str">
        <f t="shared" si="928"/>
        <v>ne</v>
      </c>
    </row>
    <row r="4242" spans="2:71" x14ac:dyDescent="0.2">
      <c r="B4242" s="54" t="e">
        <f>VLOOKUP(E4242,'VPS1'!$J$10:$J$29,1,FALSE)</f>
        <v>#N/A</v>
      </c>
      <c r="C4242" s="131" t="str">
        <f t="shared" si="929"/>
        <v/>
      </c>
      <c r="D4242" s="132"/>
      <c r="E4242" s="132"/>
      <c r="F4242" s="55"/>
      <c r="G4242" s="132"/>
      <c r="H4242" s="132"/>
      <c r="I4242" s="132"/>
      <c r="J4242" s="132"/>
      <c r="K4242" s="132"/>
      <c r="L4242" s="133"/>
      <c r="M4242" s="134"/>
      <c r="N4242" s="132"/>
      <c r="O4242" s="132"/>
      <c r="P4242" s="134" t="str">
        <f t="shared" si="930"/>
        <v>nepildyti</v>
      </c>
      <c r="Q4242" s="135" t="str">
        <f t="shared" si="93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si="924"/>
        <v>0</v>
      </c>
      <c r="BH4242" s="54">
        <f t="shared" si="931"/>
        <v>0</v>
      </c>
      <c r="BI4242" s="54">
        <f t="shared" si="926"/>
        <v>0</v>
      </c>
      <c r="BJ4242" s="54">
        <f t="shared" si="925"/>
        <v>0</v>
      </c>
      <c r="BK4242" s="54">
        <f t="shared" si="927"/>
        <v>0</v>
      </c>
      <c r="BL4242" s="54">
        <f t="shared" si="932"/>
        <v>0</v>
      </c>
      <c r="BM4242" s="54">
        <f t="shared" si="933"/>
        <v>0</v>
      </c>
      <c r="BN4242" s="54" t="str">
        <f t="shared" si="934"/>
        <v>ne</v>
      </c>
      <c r="BO4242" s="54" t="str">
        <f t="shared" si="935"/>
        <v>ne</v>
      </c>
      <c r="BP4242" s="54" t="str">
        <f t="shared" si="935"/>
        <v>ne</v>
      </c>
      <c r="BQ4242" s="54" t="str">
        <f t="shared" si="936"/>
        <v>ne</v>
      </c>
      <c r="BR4242" s="54" t="str">
        <f t="shared" si="937"/>
        <v>ne</v>
      </c>
      <c r="BS4242" s="54" t="str">
        <f t="shared" si="928"/>
        <v>ne</v>
      </c>
    </row>
    <row r="4243" spans="2:71" x14ac:dyDescent="0.2">
      <c r="B4243" s="54" t="e">
        <f>VLOOKUP(E4243,'VPS1'!$J$10:$J$29,1,FALSE)</f>
        <v>#N/A</v>
      </c>
      <c r="C4243" s="131" t="str">
        <f t="shared" si="929"/>
        <v/>
      </c>
      <c r="D4243" s="132"/>
      <c r="E4243" s="132"/>
      <c r="F4243" s="55"/>
      <c r="G4243" s="132"/>
      <c r="H4243" s="132"/>
      <c r="I4243" s="132"/>
      <c r="J4243" s="132"/>
      <c r="K4243" s="132"/>
      <c r="L4243" s="133"/>
      <c r="M4243" s="134"/>
      <c r="N4243" s="132"/>
      <c r="O4243" s="132"/>
      <c r="P4243" s="134" t="str">
        <f t="shared" si="930"/>
        <v>nepildyti</v>
      </c>
      <c r="Q4243" s="135" t="str">
        <f t="shared" si="93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24"/>
        <v>0</v>
      </c>
      <c r="BH4243" s="54">
        <f t="shared" si="931"/>
        <v>0</v>
      </c>
      <c r="BI4243" s="54">
        <f t="shared" si="926"/>
        <v>0</v>
      </c>
      <c r="BJ4243" s="54">
        <f t="shared" si="925"/>
        <v>0</v>
      </c>
      <c r="BK4243" s="54">
        <f t="shared" si="927"/>
        <v>0</v>
      </c>
      <c r="BL4243" s="54">
        <f t="shared" si="932"/>
        <v>0</v>
      </c>
      <c r="BM4243" s="54">
        <f t="shared" si="933"/>
        <v>0</v>
      </c>
      <c r="BN4243" s="54" t="str">
        <f t="shared" si="934"/>
        <v>ne</v>
      </c>
      <c r="BO4243" s="54" t="str">
        <f t="shared" si="935"/>
        <v>ne</v>
      </c>
      <c r="BP4243" s="54" t="str">
        <f t="shared" si="935"/>
        <v>ne</v>
      </c>
      <c r="BQ4243" s="54" t="str">
        <f t="shared" si="936"/>
        <v>ne</v>
      </c>
      <c r="BR4243" s="54" t="str">
        <f t="shared" si="937"/>
        <v>ne</v>
      </c>
      <c r="BS4243" s="54" t="str">
        <f t="shared" si="928"/>
        <v>ne</v>
      </c>
    </row>
    <row r="4244" spans="2:71" x14ac:dyDescent="0.2">
      <c r="B4244" s="54" t="e">
        <f>VLOOKUP(E4244,'VPS1'!$J$10:$J$29,1,FALSE)</f>
        <v>#N/A</v>
      </c>
      <c r="C4244" s="131" t="str">
        <f t="shared" si="929"/>
        <v/>
      </c>
      <c r="D4244" s="132"/>
      <c r="E4244" s="132"/>
      <c r="F4244" s="55"/>
      <c r="G4244" s="132"/>
      <c r="H4244" s="132"/>
      <c r="I4244" s="132"/>
      <c r="J4244" s="132"/>
      <c r="K4244" s="132"/>
      <c r="L4244" s="133"/>
      <c r="M4244" s="134"/>
      <c r="N4244" s="132"/>
      <c r="O4244" s="132"/>
      <c r="P4244" s="134" t="str">
        <f t="shared" si="930"/>
        <v>nepildyti</v>
      </c>
      <c r="Q4244" s="135" t="str">
        <f t="shared" si="93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24"/>
        <v>0</v>
      </c>
      <c r="BH4244" s="54">
        <f t="shared" si="931"/>
        <v>0</v>
      </c>
      <c r="BI4244" s="54">
        <f t="shared" si="926"/>
        <v>0</v>
      </c>
      <c r="BJ4244" s="54">
        <f t="shared" si="925"/>
        <v>0</v>
      </c>
      <c r="BK4244" s="54">
        <f t="shared" si="927"/>
        <v>0</v>
      </c>
      <c r="BL4244" s="54">
        <f t="shared" si="932"/>
        <v>0</v>
      </c>
      <c r="BM4244" s="54">
        <f t="shared" si="933"/>
        <v>0</v>
      </c>
      <c r="BN4244" s="54" t="str">
        <f t="shared" si="934"/>
        <v>ne</v>
      </c>
      <c r="BO4244" s="54" t="str">
        <f t="shared" si="935"/>
        <v>ne</v>
      </c>
      <c r="BP4244" s="54" t="str">
        <f t="shared" si="935"/>
        <v>ne</v>
      </c>
      <c r="BQ4244" s="54" t="str">
        <f t="shared" si="936"/>
        <v>ne</v>
      </c>
      <c r="BR4244" s="54" t="str">
        <f t="shared" si="937"/>
        <v>ne</v>
      </c>
      <c r="BS4244" s="54" t="str">
        <f t="shared" si="928"/>
        <v>ne</v>
      </c>
    </row>
    <row r="4245" spans="2:71" x14ac:dyDescent="0.2">
      <c r="B4245" s="54" t="e">
        <f>VLOOKUP(E4245,'VPS1'!$J$10:$J$29,1,FALSE)</f>
        <v>#N/A</v>
      </c>
      <c r="C4245" s="131" t="str">
        <f t="shared" si="929"/>
        <v/>
      </c>
      <c r="D4245" s="132"/>
      <c r="E4245" s="132"/>
      <c r="F4245" s="55"/>
      <c r="G4245" s="132"/>
      <c r="H4245" s="132"/>
      <c r="I4245" s="132"/>
      <c r="J4245" s="132"/>
      <c r="K4245" s="132"/>
      <c r="L4245" s="133"/>
      <c r="M4245" s="134"/>
      <c r="N4245" s="132"/>
      <c r="O4245" s="132"/>
      <c r="P4245" s="134" t="str">
        <f t="shared" si="930"/>
        <v>nepildyti</v>
      </c>
      <c r="Q4245" s="135" t="str">
        <f t="shared" si="93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24"/>
        <v>0</v>
      </c>
      <c r="BH4245" s="54">
        <f t="shared" si="931"/>
        <v>0</v>
      </c>
      <c r="BI4245" s="54">
        <f t="shared" si="926"/>
        <v>0</v>
      </c>
      <c r="BJ4245" s="54">
        <f t="shared" si="925"/>
        <v>0</v>
      </c>
      <c r="BK4245" s="54">
        <f t="shared" si="927"/>
        <v>0</v>
      </c>
      <c r="BL4245" s="54">
        <f t="shared" si="932"/>
        <v>0</v>
      </c>
      <c r="BM4245" s="54">
        <f t="shared" si="933"/>
        <v>0</v>
      </c>
      <c r="BN4245" s="54" t="str">
        <f t="shared" si="934"/>
        <v>ne</v>
      </c>
      <c r="BO4245" s="54" t="str">
        <f t="shared" si="935"/>
        <v>ne</v>
      </c>
      <c r="BP4245" s="54" t="str">
        <f t="shared" si="935"/>
        <v>ne</v>
      </c>
      <c r="BQ4245" s="54" t="str">
        <f t="shared" si="936"/>
        <v>ne</v>
      </c>
      <c r="BR4245" s="54" t="str">
        <f t="shared" si="937"/>
        <v>ne</v>
      </c>
      <c r="BS4245" s="54" t="str">
        <f t="shared" si="928"/>
        <v>ne</v>
      </c>
    </row>
    <row r="4246" spans="2:71" x14ac:dyDescent="0.2">
      <c r="B4246" s="54" t="e">
        <f>VLOOKUP(E4246,'VPS1'!$J$10:$J$29,1,FALSE)</f>
        <v>#N/A</v>
      </c>
      <c r="C4246" s="131" t="str">
        <f t="shared" si="929"/>
        <v/>
      </c>
      <c r="D4246" s="132"/>
      <c r="E4246" s="132"/>
      <c r="F4246" s="55"/>
      <c r="G4246" s="132"/>
      <c r="H4246" s="132"/>
      <c r="I4246" s="132"/>
      <c r="J4246" s="132"/>
      <c r="K4246" s="132"/>
      <c r="L4246" s="133"/>
      <c r="M4246" s="134"/>
      <c r="N4246" s="132"/>
      <c r="O4246" s="132"/>
      <c r="P4246" s="134" t="str">
        <f t="shared" si="930"/>
        <v>nepildyti</v>
      </c>
      <c r="Q4246" s="135" t="str">
        <f t="shared" si="93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ref="BG4246:BG4309" si="938">IF($F4246&gt;0,YEAR($F4246),)</f>
        <v>0</v>
      </c>
      <c r="BH4246" s="54">
        <f t="shared" si="931"/>
        <v>0</v>
      </c>
      <c r="BI4246" s="54">
        <f t="shared" si="926"/>
        <v>0</v>
      </c>
      <c r="BJ4246" s="54">
        <f t="shared" ref="BJ4246:BJ4309" si="939">IF($AI4246&gt;0,YEAR($AI4246),)</f>
        <v>0</v>
      </c>
      <c r="BK4246" s="54">
        <f t="shared" si="927"/>
        <v>0</v>
      </c>
      <c r="BL4246" s="54">
        <f t="shared" si="932"/>
        <v>0</v>
      </c>
      <c r="BM4246" s="54">
        <f t="shared" si="933"/>
        <v>0</v>
      </c>
      <c r="BN4246" s="54" t="str">
        <f t="shared" si="934"/>
        <v>ne</v>
      </c>
      <c r="BO4246" s="54" t="str">
        <f t="shared" si="935"/>
        <v>ne</v>
      </c>
      <c r="BP4246" s="54" t="str">
        <f t="shared" si="935"/>
        <v>ne</v>
      </c>
      <c r="BQ4246" s="54" t="str">
        <f t="shared" si="936"/>
        <v>ne</v>
      </c>
      <c r="BR4246" s="54" t="str">
        <f t="shared" si="937"/>
        <v>ne</v>
      </c>
      <c r="BS4246" s="54" t="str">
        <f t="shared" si="928"/>
        <v>ne</v>
      </c>
    </row>
    <row r="4247" spans="2:71" x14ac:dyDescent="0.2">
      <c r="B4247" s="54" t="e">
        <f>VLOOKUP(E4247,'VPS1'!$J$10:$J$29,1,FALSE)</f>
        <v>#N/A</v>
      </c>
      <c r="C4247" s="131" t="str">
        <f t="shared" si="929"/>
        <v/>
      </c>
      <c r="D4247" s="132"/>
      <c r="E4247" s="132"/>
      <c r="F4247" s="55"/>
      <c r="G4247" s="132"/>
      <c r="H4247" s="132"/>
      <c r="I4247" s="132"/>
      <c r="J4247" s="132"/>
      <c r="K4247" s="132"/>
      <c r="L4247" s="133"/>
      <c r="M4247" s="134"/>
      <c r="N4247" s="132"/>
      <c r="O4247" s="132"/>
      <c r="P4247" s="134" t="str">
        <f t="shared" si="930"/>
        <v>nepildyti</v>
      </c>
      <c r="Q4247" s="135" t="str">
        <f t="shared" si="93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si="938"/>
        <v>0</v>
      </c>
      <c r="BH4247" s="54">
        <f t="shared" si="931"/>
        <v>0</v>
      </c>
      <c r="BI4247" s="54">
        <f t="shared" si="926"/>
        <v>0</v>
      </c>
      <c r="BJ4247" s="54">
        <f t="shared" si="939"/>
        <v>0</v>
      </c>
      <c r="BK4247" s="54">
        <f t="shared" si="927"/>
        <v>0</v>
      </c>
      <c r="BL4247" s="54">
        <f t="shared" si="932"/>
        <v>0</v>
      </c>
      <c r="BM4247" s="54">
        <f t="shared" si="933"/>
        <v>0</v>
      </c>
      <c r="BN4247" s="54" t="str">
        <f t="shared" si="934"/>
        <v>ne</v>
      </c>
      <c r="BO4247" s="54" t="str">
        <f t="shared" si="935"/>
        <v>ne</v>
      </c>
      <c r="BP4247" s="54" t="str">
        <f t="shared" si="935"/>
        <v>ne</v>
      </c>
      <c r="BQ4247" s="54" t="str">
        <f t="shared" si="936"/>
        <v>ne</v>
      </c>
      <c r="BR4247" s="54" t="str">
        <f t="shared" si="937"/>
        <v>ne</v>
      </c>
      <c r="BS4247" s="54" t="str">
        <f t="shared" si="928"/>
        <v>ne</v>
      </c>
    </row>
    <row r="4248" spans="2:71" x14ac:dyDescent="0.2">
      <c r="B4248" s="54" t="e">
        <f>VLOOKUP(E4248,'VPS1'!$J$10:$J$29,1,FALSE)</f>
        <v>#N/A</v>
      </c>
      <c r="C4248" s="131" t="str">
        <f t="shared" si="929"/>
        <v/>
      </c>
      <c r="D4248" s="132"/>
      <c r="E4248" s="132"/>
      <c r="F4248" s="55"/>
      <c r="G4248" s="132"/>
      <c r="H4248" s="132"/>
      <c r="I4248" s="132"/>
      <c r="J4248" s="132"/>
      <c r="K4248" s="132"/>
      <c r="L4248" s="133"/>
      <c r="M4248" s="134"/>
      <c r="N4248" s="132"/>
      <c r="O4248" s="132"/>
      <c r="P4248" s="134" t="str">
        <f t="shared" si="930"/>
        <v>nepildyti</v>
      </c>
      <c r="Q4248" s="135" t="str">
        <f t="shared" si="93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38"/>
        <v>0</v>
      </c>
      <c r="BH4248" s="54">
        <f t="shared" si="931"/>
        <v>0</v>
      </c>
      <c r="BI4248" s="54">
        <f t="shared" si="926"/>
        <v>0</v>
      </c>
      <c r="BJ4248" s="54">
        <f t="shared" si="939"/>
        <v>0</v>
      </c>
      <c r="BK4248" s="54">
        <f t="shared" si="927"/>
        <v>0</v>
      </c>
      <c r="BL4248" s="54">
        <f t="shared" si="932"/>
        <v>0</v>
      </c>
      <c r="BM4248" s="54">
        <f t="shared" si="933"/>
        <v>0</v>
      </c>
      <c r="BN4248" s="54" t="str">
        <f t="shared" si="934"/>
        <v>ne</v>
      </c>
      <c r="BO4248" s="54" t="str">
        <f t="shared" si="935"/>
        <v>ne</v>
      </c>
      <c r="BP4248" s="54" t="str">
        <f t="shared" si="935"/>
        <v>ne</v>
      </c>
      <c r="BQ4248" s="54" t="str">
        <f t="shared" si="936"/>
        <v>ne</v>
      </c>
      <c r="BR4248" s="54" t="str">
        <f t="shared" si="937"/>
        <v>ne</v>
      </c>
      <c r="BS4248" s="54" t="str">
        <f t="shared" si="928"/>
        <v>ne</v>
      </c>
    </row>
    <row r="4249" spans="2:71" x14ac:dyDescent="0.2">
      <c r="B4249" s="54" t="e">
        <f>VLOOKUP(E4249,'VPS1'!$J$10:$J$29,1,FALSE)</f>
        <v>#N/A</v>
      </c>
      <c r="C4249" s="131" t="str">
        <f t="shared" si="929"/>
        <v/>
      </c>
      <c r="D4249" s="132"/>
      <c r="E4249" s="132"/>
      <c r="F4249" s="55"/>
      <c r="G4249" s="132"/>
      <c r="H4249" s="132"/>
      <c r="I4249" s="132"/>
      <c r="J4249" s="132"/>
      <c r="K4249" s="132"/>
      <c r="L4249" s="133"/>
      <c r="M4249" s="134"/>
      <c r="N4249" s="132"/>
      <c r="O4249" s="132"/>
      <c r="P4249" s="134" t="str">
        <f t="shared" si="930"/>
        <v>nepildyti</v>
      </c>
      <c r="Q4249" s="135" t="str">
        <f t="shared" si="93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38"/>
        <v>0</v>
      </c>
      <c r="BH4249" s="54">
        <f t="shared" si="931"/>
        <v>0</v>
      </c>
      <c r="BI4249" s="54">
        <f t="shared" si="926"/>
        <v>0</v>
      </c>
      <c r="BJ4249" s="54">
        <f t="shared" si="939"/>
        <v>0</v>
      </c>
      <c r="BK4249" s="54">
        <f t="shared" si="927"/>
        <v>0</v>
      </c>
      <c r="BL4249" s="54">
        <f t="shared" si="932"/>
        <v>0</v>
      </c>
      <c r="BM4249" s="54">
        <f t="shared" si="933"/>
        <v>0</v>
      </c>
      <c r="BN4249" s="54" t="str">
        <f t="shared" si="934"/>
        <v>ne</v>
      </c>
      <c r="BO4249" s="54" t="str">
        <f t="shared" si="935"/>
        <v>ne</v>
      </c>
      <c r="BP4249" s="54" t="str">
        <f t="shared" si="935"/>
        <v>ne</v>
      </c>
      <c r="BQ4249" s="54" t="str">
        <f t="shared" si="936"/>
        <v>ne</v>
      </c>
      <c r="BR4249" s="54" t="str">
        <f t="shared" si="937"/>
        <v>ne</v>
      </c>
      <c r="BS4249" s="54" t="str">
        <f t="shared" si="928"/>
        <v>ne</v>
      </c>
    </row>
    <row r="4250" spans="2:71" x14ac:dyDescent="0.2">
      <c r="B4250" s="54" t="e">
        <f>VLOOKUP(E4250,'VPS1'!$J$10:$J$29,1,FALSE)</f>
        <v>#N/A</v>
      </c>
      <c r="C4250" s="131" t="str">
        <f t="shared" si="929"/>
        <v/>
      </c>
      <c r="D4250" s="132"/>
      <c r="E4250" s="132"/>
      <c r="F4250" s="55"/>
      <c r="G4250" s="132"/>
      <c r="H4250" s="132"/>
      <c r="I4250" s="132"/>
      <c r="J4250" s="132"/>
      <c r="K4250" s="132"/>
      <c r="L4250" s="133"/>
      <c r="M4250" s="134"/>
      <c r="N4250" s="132"/>
      <c r="O4250" s="132"/>
      <c r="P4250" s="134" t="str">
        <f t="shared" si="930"/>
        <v>nepildyti</v>
      </c>
      <c r="Q4250" s="135" t="str">
        <f t="shared" si="93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38"/>
        <v>0</v>
      </c>
      <c r="BH4250" s="54">
        <f t="shared" si="931"/>
        <v>0</v>
      </c>
      <c r="BI4250" s="54">
        <f t="shared" si="926"/>
        <v>0</v>
      </c>
      <c r="BJ4250" s="54">
        <f t="shared" si="939"/>
        <v>0</v>
      </c>
      <c r="BK4250" s="54">
        <f t="shared" si="927"/>
        <v>0</v>
      </c>
      <c r="BL4250" s="54">
        <f t="shared" si="932"/>
        <v>0</v>
      </c>
      <c r="BM4250" s="54">
        <f t="shared" si="933"/>
        <v>0</v>
      </c>
      <c r="BN4250" s="54" t="str">
        <f t="shared" si="934"/>
        <v>ne</v>
      </c>
      <c r="BO4250" s="54" t="str">
        <f t="shared" si="935"/>
        <v>ne</v>
      </c>
      <c r="BP4250" s="54" t="str">
        <f t="shared" si="935"/>
        <v>ne</v>
      </c>
      <c r="BQ4250" s="54" t="str">
        <f t="shared" si="936"/>
        <v>ne</v>
      </c>
      <c r="BR4250" s="54" t="str">
        <f t="shared" si="937"/>
        <v>ne</v>
      </c>
      <c r="BS4250" s="54" t="str">
        <f t="shared" si="928"/>
        <v>ne</v>
      </c>
    </row>
    <row r="4251" spans="2:71" x14ac:dyDescent="0.2">
      <c r="B4251" s="54" t="e">
        <f>VLOOKUP(E4251,'VPS1'!$J$10:$J$29,1,FALSE)</f>
        <v>#N/A</v>
      </c>
      <c r="C4251" s="131" t="str">
        <f t="shared" si="929"/>
        <v/>
      </c>
      <c r="D4251" s="132"/>
      <c r="E4251" s="132"/>
      <c r="F4251" s="55"/>
      <c r="G4251" s="132"/>
      <c r="H4251" s="132"/>
      <c r="I4251" s="132"/>
      <c r="J4251" s="132"/>
      <c r="K4251" s="132"/>
      <c r="L4251" s="133"/>
      <c r="M4251" s="134"/>
      <c r="N4251" s="132"/>
      <c r="O4251" s="132"/>
      <c r="P4251" s="134" t="str">
        <f t="shared" si="930"/>
        <v>nepildyti</v>
      </c>
      <c r="Q4251" s="135" t="str">
        <f t="shared" si="93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38"/>
        <v>0</v>
      </c>
      <c r="BH4251" s="54">
        <f t="shared" si="931"/>
        <v>0</v>
      </c>
      <c r="BI4251" s="54">
        <f t="shared" si="926"/>
        <v>0</v>
      </c>
      <c r="BJ4251" s="54">
        <f t="shared" si="939"/>
        <v>0</v>
      </c>
      <c r="BK4251" s="54">
        <f t="shared" si="927"/>
        <v>0</v>
      </c>
      <c r="BL4251" s="54">
        <f t="shared" si="932"/>
        <v>0</v>
      </c>
      <c r="BM4251" s="54">
        <f t="shared" si="933"/>
        <v>0</v>
      </c>
      <c r="BN4251" s="54" t="str">
        <f t="shared" si="934"/>
        <v>ne</v>
      </c>
      <c r="BO4251" s="54" t="str">
        <f t="shared" si="935"/>
        <v>ne</v>
      </c>
      <c r="BP4251" s="54" t="str">
        <f t="shared" si="935"/>
        <v>ne</v>
      </c>
      <c r="BQ4251" s="54" t="str">
        <f t="shared" si="936"/>
        <v>ne</v>
      </c>
      <c r="BR4251" s="54" t="str">
        <f t="shared" si="937"/>
        <v>ne</v>
      </c>
      <c r="BS4251" s="54" t="str">
        <f t="shared" si="928"/>
        <v>ne</v>
      </c>
    </row>
    <row r="4252" spans="2:71" x14ac:dyDescent="0.2">
      <c r="B4252" s="54" t="e">
        <f>VLOOKUP(E4252,'VPS1'!$J$10:$J$29,1,FALSE)</f>
        <v>#N/A</v>
      </c>
      <c r="C4252" s="131" t="str">
        <f t="shared" si="929"/>
        <v/>
      </c>
      <c r="D4252" s="132"/>
      <c r="E4252" s="132"/>
      <c r="F4252" s="55"/>
      <c r="G4252" s="132"/>
      <c r="H4252" s="132"/>
      <c r="I4252" s="132"/>
      <c r="J4252" s="132"/>
      <c r="K4252" s="132"/>
      <c r="L4252" s="133"/>
      <c r="M4252" s="134"/>
      <c r="N4252" s="132"/>
      <c r="O4252" s="132"/>
      <c r="P4252" s="134" t="str">
        <f t="shared" si="930"/>
        <v>nepildyti</v>
      </c>
      <c r="Q4252" s="135" t="str">
        <f t="shared" si="93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38"/>
        <v>0</v>
      </c>
      <c r="BH4252" s="54">
        <f t="shared" si="931"/>
        <v>0</v>
      </c>
      <c r="BI4252" s="54">
        <f t="shared" si="926"/>
        <v>0</v>
      </c>
      <c r="BJ4252" s="54">
        <f t="shared" si="939"/>
        <v>0</v>
      </c>
      <c r="BK4252" s="54">
        <f t="shared" si="927"/>
        <v>0</v>
      </c>
      <c r="BL4252" s="54">
        <f t="shared" si="932"/>
        <v>0</v>
      </c>
      <c r="BM4252" s="54">
        <f t="shared" si="933"/>
        <v>0</v>
      </c>
      <c r="BN4252" s="54" t="str">
        <f t="shared" si="934"/>
        <v>ne</v>
      </c>
      <c r="BO4252" s="54" t="str">
        <f t="shared" si="935"/>
        <v>ne</v>
      </c>
      <c r="BP4252" s="54" t="str">
        <f t="shared" si="935"/>
        <v>ne</v>
      </c>
      <c r="BQ4252" s="54" t="str">
        <f t="shared" si="936"/>
        <v>ne</v>
      </c>
      <c r="BR4252" s="54" t="str">
        <f t="shared" si="937"/>
        <v>ne</v>
      </c>
      <c r="BS4252" s="54" t="str">
        <f t="shared" si="928"/>
        <v>ne</v>
      </c>
    </row>
    <row r="4253" spans="2:71" x14ac:dyDescent="0.2">
      <c r="B4253" s="54" t="e">
        <f>VLOOKUP(E4253,'VPS1'!$J$10:$J$29,1,FALSE)</f>
        <v>#N/A</v>
      </c>
      <c r="C4253" s="131" t="str">
        <f t="shared" si="929"/>
        <v/>
      </c>
      <c r="D4253" s="132"/>
      <c r="E4253" s="132"/>
      <c r="F4253" s="55"/>
      <c r="G4253" s="132"/>
      <c r="H4253" s="132"/>
      <c r="I4253" s="132"/>
      <c r="J4253" s="132"/>
      <c r="K4253" s="132"/>
      <c r="L4253" s="133"/>
      <c r="M4253" s="134"/>
      <c r="N4253" s="132"/>
      <c r="O4253" s="132"/>
      <c r="P4253" s="134" t="str">
        <f t="shared" si="930"/>
        <v>nepildyti</v>
      </c>
      <c r="Q4253" s="135" t="str">
        <f t="shared" si="93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38"/>
        <v>0</v>
      </c>
      <c r="BH4253" s="54">
        <f t="shared" si="931"/>
        <v>0</v>
      </c>
      <c r="BI4253" s="54">
        <f t="shared" si="926"/>
        <v>0</v>
      </c>
      <c r="BJ4253" s="54">
        <f t="shared" si="939"/>
        <v>0</v>
      </c>
      <c r="BK4253" s="54">
        <f t="shared" si="927"/>
        <v>0</v>
      </c>
      <c r="BL4253" s="54">
        <f t="shared" si="932"/>
        <v>0</v>
      </c>
      <c r="BM4253" s="54">
        <f t="shared" si="933"/>
        <v>0</v>
      </c>
      <c r="BN4253" s="54" t="str">
        <f t="shared" si="934"/>
        <v>ne</v>
      </c>
      <c r="BO4253" s="54" t="str">
        <f t="shared" si="935"/>
        <v>ne</v>
      </c>
      <c r="BP4253" s="54" t="str">
        <f t="shared" si="935"/>
        <v>ne</v>
      </c>
      <c r="BQ4253" s="54" t="str">
        <f t="shared" si="936"/>
        <v>ne</v>
      </c>
      <c r="BR4253" s="54" t="str">
        <f t="shared" si="937"/>
        <v>ne</v>
      </c>
      <c r="BS4253" s="54" t="str">
        <f t="shared" si="928"/>
        <v>ne</v>
      </c>
    </row>
    <row r="4254" spans="2:71" x14ac:dyDescent="0.2">
      <c r="B4254" s="54" t="e">
        <f>VLOOKUP(E4254,'VPS1'!$J$10:$J$29,1,FALSE)</f>
        <v>#N/A</v>
      </c>
      <c r="C4254" s="131" t="str">
        <f t="shared" si="929"/>
        <v/>
      </c>
      <c r="D4254" s="132"/>
      <c r="E4254" s="132"/>
      <c r="F4254" s="55"/>
      <c r="G4254" s="132"/>
      <c r="H4254" s="132"/>
      <c r="I4254" s="132"/>
      <c r="J4254" s="132"/>
      <c r="K4254" s="132"/>
      <c r="L4254" s="133"/>
      <c r="M4254" s="134"/>
      <c r="N4254" s="132"/>
      <c r="O4254" s="132"/>
      <c r="P4254" s="134" t="str">
        <f t="shared" si="930"/>
        <v>nepildyti</v>
      </c>
      <c r="Q4254" s="135" t="str">
        <f t="shared" si="93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38"/>
        <v>0</v>
      </c>
      <c r="BH4254" s="54">
        <f t="shared" si="931"/>
        <v>0</v>
      </c>
      <c r="BI4254" s="54">
        <f t="shared" si="926"/>
        <v>0</v>
      </c>
      <c r="BJ4254" s="54">
        <f t="shared" si="939"/>
        <v>0</v>
      </c>
      <c r="BK4254" s="54">
        <f t="shared" si="927"/>
        <v>0</v>
      </c>
      <c r="BL4254" s="54">
        <f t="shared" si="932"/>
        <v>0</v>
      </c>
      <c r="BM4254" s="54">
        <f t="shared" si="933"/>
        <v>0</v>
      </c>
      <c r="BN4254" s="54" t="str">
        <f t="shared" si="934"/>
        <v>ne</v>
      </c>
      <c r="BO4254" s="54" t="str">
        <f t="shared" si="935"/>
        <v>ne</v>
      </c>
      <c r="BP4254" s="54" t="str">
        <f t="shared" si="935"/>
        <v>ne</v>
      </c>
      <c r="BQ4254" s="54" t="str">
        <f t="shared" si="936"/>
        <v>ne</v>
      </c>
      <c r="BR4254" s="54" t="str">
        <f t="shared" si="937"/>
        <v>ne</v>
      </c>
      <c r="BS4254" s="54" t="str">
        <f t="shared" si="928"/>
        <v>ne</v>
      </c>
    </row>
    <row r="4255" spans="2:71" x14ac:dyDescent="0.2">
      <c r="B4255" s="54" t="e">
        <f>VLOOKUP(E4255,'VPS1'!$J$10:$J$29,1,FALSE)</f>
        <v>#N/A</v>
      </c>
      <c r="C4255" s="131" t="str">
        <f t="shared" si="929"/>
        <v/>
      </c>
      <c r="D4255" s="132"/>
      <c r="E4255" s="132"/>
      <c r="F4255" s="55"/>
      <c r="G4255" s="132"/>
      <c r="H4255" s="132"/>
      <c r="I4255" s="132"/>
      <c r="J4255" s="132"/>
      <c r="K4255" s="132"/>
      <c r="L4255" s="133"/>
      <c r="M4255" s="134"/>
      <c r="N4255" s="132"/>
      <c r="O4255" s="132"/>
      <c r="P4255" s="134" t="str">
        <f t="shared" si="930"/>
        <v>nepildyti</v>
      </c>
      <c r="Q4255" s="135" t="str">
        <f t="shared" si="93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38"/>
        <v>0</v>
      </c>
      <c r="BH4255" s="54">
        <f t="shared" si="931"/>
        <v>0</v>
      </c>
      <c r="BI4255" s="54">
        <f t="shared" si="926"/>
        <v>0</v>
      </c>
      <c r="BJ4255" s="54">
        <f t="shared" si="939"/>
        <v>0</v>
      </c>
      <c r="BK4255" s="54">
        <f t="shared" si="927"/>
        <v>0</v>
      </c>
      <c r="BL4255" s="54">
        <f t="shared" si="932"/>
        <v>0</v>
      </c>
      <c r="BM4255" s="54">
        <f t="shared" si="933"/>
        <v>0</v>
      </c>
      <c r="BN4255" s="54" t="str">
        <f t="shared" si="934"/>
        <v>ne</v>
      </c>
      <c r="BO4255" s="54" t="str">
        <f t="shared" si="935"/>
        <v>ne</v>
      </c>
      <c r="BP4255" s="54" t="str">
        <f t="shared" si="935"/>
        <v>ne</v>
      </c>
      <c r="BQ4255" s="54" t="str">
        <f t="shared" si="936"/>
        <v>ne</v>
      </c>
      <c r="BR4255" s="54" t="str">
        <f t="shared" si="937"/>
        <v>ne</v>
      </c>
      <c r="BS4255" s="54" t="str">
        <f t="shared" si="928"/>
        <v>ne</v>
      </c>
    </row>
    <row r="4256" spans="2:71" x14ac:dyDescent="0.2">
      <c r="B4256" s="54" t="e">
        <f>VLOOKUP(E4256,'VPS1'!$J$10:$J$29,1,FALSE)</f>
        <v>#N/A</v>
      </c>
      <c r="C4256" s="131" t="str">
        <f t="shared" si="929"/>
        <v/>
      </c>
      <c r="D4256" s="132"/>
      <c r="E4256" s="132"/>
      <c r="F4256" s="55"/>
      <c r="G4256" s="132"/>
      <c r="H4256" s="132"/>
      <c r="I4256" s="132"/>
      <c r="J4256" s="132"/>
      <c r="K4256" s="132"/>
      <c r="L4256" s="133"/>
      <c r="M4256" s="134"/>
      <c r="N4256" s="132"/>
      <c r="O4256" s="132"/>
      <c r="P4256" s="134" t="str">
        <f t="shared" si="930"/>
        <v>nepildyti</v>
      </c>
      <c r="Q4256" s="135" t="str">
        <f t="shared" si="93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38"/>
        <v>0</v>
      </c>
      <c r="BH4256" s="54">
        <f t="shared" si="931"/>
        <v>0</v>
      </c>
      <c r="BI4256" s="54">
        <f t="shared" si="926"/>
        <v>0</v>
      </c>
      <c r="BJ4256" s="54">
        <f t="shared" si="939"/>
        <v>0</v>
      </c>
      <c r="BK4256" s="54">
        <f t="shared" si="927"/>
        <v>0</v>
      </c>
      <c r="BL4256" s="54">
        <f t="shared" si="932"/>
        <v>0</v>
      </c>
      <c r="BM4256" s="54">
        <f t="shared" si="933"/>
        <v>0</v>
      </c>
      <c r="BN4256" s="54" t="str">
        <f t="shared" si="934"/>
        <v>ne</v>
      </c>
      <c r="BO4256" s="54" t="str">
        <f t="shared" si="935"/>
        <v>ne</v>
      </c>
      <c r="BP4256" s="54" t="str">
        <f t="shared" si="935"/>
        <v>ne</v>
      </c>
      <c r="BQ4256" s="54" t="str">
        <f t="shared" si="936"/>
        <v>ne</v>
      </c>
      <c r="BR4256" s="54" t="str">
        <f t="shared" si="937"/>
        <v>ne</v>
      </c>
      <c r="BS4256" s="54" t="str">
        <f t="shared" si="928"/>
        <v>ne</v>
      </c>
    </row>
    <row r="4257" spans="2:71" x14ac:dyDescent="0.2">
      <c r="B4257" s="54" t="e">
        <f>VLOOKUP(E4257,'VPS1'!$J$10:$J$29,1,FALSE)</f>
        <v>#N/A</v>
      </c>
      <c r="C4257" s="131" t="str">
        <f t="shared" si="929"/>
        <v/>
      </c>
      <c r="D4257" s="132"/>
      <c r="E4257" s="132"/>
      <c r="F4257" s="55"/>
      <c r="G4257" s="132"/>
      <c r="H4257" s="132"/>
      <c r="I4257" s="132"/>
      <c r="J4257" s="132"/>
      <c r="K4257" s="132"/>
      <c r="L4257" s="133"/>
      <c r="M4257" s="134"/>
      <c r="N4257" s="132"/>
      <c r="O4257" s="132"/>
      <c r="P4257" s="134" t="str">
        <f t="shared" si="930"/>
        <v>nepildyti</v>
      </c>
      <c r="Q4257" s="135" t="str">
        <f t="shared" si="93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38"/>
        <v>0</v>
      </c>
      <c r="BH4257" s="54">
        <f t="shared" si="931"/>
        <v>0</v>
      </c>
      <c r="BI4257" s="54">
        <f t="shared" si="926"/>
        <v>0</v>
      </c>
      <c r="BJ4257" s="54">
        <f t="shared" si="939"/>
        <v>0</v>
      </c>
      <c r="BK4257" s="54">
        <f t="shared" si="927"/>
        <v>0</v>
      </c>
      <c r="BL4257" s="54">
        <f t="shared" si="932"/>
        <v>0</v>
      </c>
      <c r="BM4257" s="54">
        <f t="shared" si="933"/>
        <v>0</v>
      </c>
      <c r="BN4257" s="54" t="str">
        <f t="shared" si="934"/>
        <v>ne</v>
      </c>
      <c r="BO4257" s="54" t="str">
        <f t="shared" si="935"/>
        <v>ne</v>
      </c>
      <c r="BP4257" s="54" t="str">
        <f t="shared" si="935"/>
        <v>ne</v>
      </c>
      <c r="BQ4257" s="54" t="str">
        <f t="shared" si="936"/>
        <v>ne</v>
      </c>
      <c r="BR4257" s="54" t="str">
        <f t="shared" si="937"/>
        <v>ne</v>
      </c>
      <c r="BS4257" s="54" t="str">
        <f t="shared" si="928"/>
        <v>ne</v>
      </c>
    </row>
    <row r="4258" spans="2:71" x14ac:dyDescent="0.2">
      <c r="B4258" s="54" t="e">
        <f>VLOOKUP(E4258,'VPS1'!$J$10:$J$29,1,FALSE)</f>
        <v>#N/A</v>
      </c>
      <c r="C4258" s="131" t="str">
        <f t="shared" si="929"/>
        <v/>
      </c>
      <c r="D4258" s="132"/>
      <c r="E4258" s="132"/>
      <c r="F4258" s="55"/>
      <c r="G4258" s="132"/>
      <c r="H4258" s="132"/>
      <c r="I4258" s="132"/>
      <c r="J4258" s="132"/>
      <c r="K4258" s="132"/>
      <c r="L4258" s="133"/>
      <c r="M4258" s="134"/>
      <c r="N4258" s="132"/>
      <c r="O4258" s="132"/>
      <c r="P4258" s="134" t="str">
        <f t="shared" si="930"/>
        <v>nepildyti</v>
      </c>
      <c r="Q4258" s="135" t="str">
        <f t="shared" si="93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38"/>
        <v>0</v>
      </c>
      <c r="BH4258" s="54">
        <f t="shared" si="931"/>
        <v>0</v>
      </c>
      <c r="BI4258" s="54">
        <f t="shared" si="926"/>
        <v>0</v>
      </c>
      <c r="BJ4258" s="54">
        <f t="shared" si="939"/>
        <v>0</v>
      </c>
      <c r="BK4258" s="54">
        <f t="shared" si="927"/>
        <v>0</v>
      </c>
      <c r="BL4258" s="54">
        <f t="shared" si="932"/>
        <v>0</v>
      </c>
      <c r="BM4258" s="54">
        <f t="shared" si="933"/>
        <v>0</v>
      </c>
      <c r="BN4258" s="54" t="str">
        <f t="shared" si="934"/>
        <v>ne</v>
      </c>
      <c r="BO4258" s="54" t="str">
        <f t="shared" si="935"/>
        <v>ne</v>
      </c>
      <c r="BP4258" s="54" t="str">
        <f t="shared" si="935"/>
        <v>ne</v>
      </c>
      <c r="BQ4258" s="54" t="str">
        <f t="shared" si="936"/>
        <v>ne</v>
      </c>
      <c r="BR4258" s="54" t="str">
        <f t="shared" si="937"/>
        <v>ne</v>
      </c>
      <c r="BS4258" s="54" t="str">
        <f t="shared" si="928"/>
        <v>ne</v>
      </c>
    </row>
    <row r="4259" spans="2:71" x14ac:dyDescent="0.2">
      <c r="B4259" s="54" t="e">
        <f>VLOOKUP(E4259,'VPS1'!$J$10:$J$29,1,FALSE)</f>
        <v>#N/A</v>
      </c>
      <c r="C4259" s="131" t="str">
        <f t="shared" si="929"/>
        <v/>
      </c>
      <c r="D4259" s="132"/>
      <c r="E4259" s="132"/>
      <c r="F4259" s="55"/>
      <c r="G4259" s="132"/>
      <c r="H4259" s="132"/>
      <c r="I4259" s="132"/>
      <c r="J4259" s="132"/>
      <c r="K4259" s="132"/>
      <c r="L4259" s="133"/>
      <c r="M4259" s="134"/>
      <c r="N4259" s="132"/>
      <c r="O4259" s="132"/>
      <c r="P4259" s="134" t="str">
        <f t="shared" si="930"/>
        <v>nepildyti</v>
      </c>
      <c r="Q4259" s="135" t="str">
        <f t="shared" si="93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38"/>
        <v>0</v>
      </c>
      <c r="BH4259" s="54">
        <f t="shared" si="931"/>
        <v>0</v>
      </c>
      <c r="BI4259" s="54">
        <f t="shared" si="926"/>
        <v>0</v>
      </c>
      <c r="BJ4259" s="54">
        <f t="shared" si="939"/>
        <v>0</v>
      </c>
      <c r="BK4259" s="54">
        <f t="shared" si="927"/>
        <v>0</v>
      </c>
      <c r="BL4259" s="54">
        <f t="shared" si="932"/>
        <v>0</v>
      </c>
      <c r="BM4259" s="54">
        <f t="shared" si="933"/>
        <v>0</v>
      </c>
      <c r="BN4259" s="54" t="str">
        <f t="shared" si="934"/>
        <v>ne</v>
      </c>
      <c r="BO4259" s="54" t="str">
        <f t="shared" si="935"/>
        <v>ne</v>
      </c>
      <c r="BP4259" s="54" t="str">
        <f t="shared" si="935"/>
        <v>ne</v>
      </c>
      <c r="BQ4259" s="54" t="str">
        <f t="shared" si="936"/>
        <v>ne</v>
      </c>
      <c r="BR4259" s="54" t="str">
        <f t="shared" si="937"/>
        <v>ne</v>
      </c>
      <c r="BS4259" s="54" t="str">
        <f t="shared" si="928"/>
        <v>ne</v>
      </c>
    </row>
    <row r="4260" spans="2:71" x14ac:dyDescent="0.2">
      <c r="B4260" s="54" t="e">
        <f>VLOOKUP(E4260,'VPS1'!$J$10:$J$29,1,FALSE)</f>
        <v>#N/A</v>
      </c>
      <c r="C4260" s="131" t="str">
        <f t="shared" si="929"/>
        <v/>
      </c>
      <c r="D4260" s="132"/>
      <c r="E4260" s="132"/>
      <c r="F4260" s="55"/>
      <c r="G4260" s="132"/>
      <c r="H4260" s="132"/>
      <c r="I4260" s="132"/>
      <c r="J4260" s="132"/>
      <c r="K4260" s="132"/>
      <c r="L4260" s="133"/>
      <c r="M4260" s="134"/>
      <c r="N4260" s="132"/>
      <c r="O4260" s="132"/>
      <c r="P4260" s="134" t="str">
        <f t="shared" si="930"/>
        <v>nepildyti</v>
      </c>
      <c r="Q4260" s="135" t="str">
        <f t="shared" si="93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38"/>
        <v>0</v>
      </c>
      <c r="BH4260" s="54">
        <f t="shared" si="931"/>
        <v>0</v>
      </c>
      <c r="BI4260" s="54">
        <f t="shared" si="926"/>
        <v>0</v>
      </c>
      <c r="BJ4260" s="54">
        <f t="shared" si="939"/>
        <v>0</v>
      </c>
      <c r="BK4260" s="54">
        <f t="shared" si="927"/>
        <v>0</v>
      </c>
      <c r="BL4260" s="54">
        <f t="shared" si="932"/>
        <v>0</v>
      </c>
      <c r="BM4260" s="54">
        <f t="shared" si="933"/>
        <v>0</v>
      </c>
      <c r="BN4260" s="54" t="str">
        <f t="shared" si="934"/>
        <v>ne</v>
      </c>
      <c r="BO4260" s="54" t="str">
        <f t="shared" si="935"/>
        <v>ne</v>
      </c>
      <c r="BP4260" s="54" t="str">
        <f t="shared" si="935"/>
        <v>ne</v>
      </c>
      <c r="BQ4260" s="54" t="str">
        <f t="shared" si="936"/>
        <v>ne</v>
      </c>
      <c r="BR4260" s="54" t="str">
        <f t="shared" si="937"/>
        <v>ne</v>
      </c>
      <c r="BS4260" s="54" t="str">
        <f t="shared" si="928"/>
        <v>ne</v>
      </c>
    </row>
    <row r="4261" spans="2:71" x14ac:dyDescent="0.2">
      <c r="B4261" s="54" t="e">
        <f>VLOOKUP(E4261,'VPS1'!$J$10:$J$29,1,FALSE)</f>
        <v>#N/A</v>
      </c>
      <c r="C4261" s="131" t="str">
        <f t="shared" si="929"/>
        <v/>
      </c>
      <c r="D4261" s="132"/>
      <c r="E4261" s="132"/>
      <c r="F4261" s="55"/>
      <c r="G4261" s="132"/>
      <c r="H4261" s="132"/>
      <c r="I4261" s="132"/>
      <c r="J4261" s="132"/>
      <c r="K4261" s="132"/>
      <c r="L4261" s="133"/>
      <c r="M4261" s="134"/>
      <c r="N4261" s="132"/>
      <c r="O4261" s="132"/>
      <c r="P4261" s="134" t="str">
        <f t="shared" si="930"/>
        <v>nepildyti</v>
      </c>
      <c r="Q4261" s="135" t="str">
        <f t="shared" si="93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38"/>
        <v>0</v>
      </c>
      <c r="BH4261" s="54">
        <f t="shared" si="931"/>
        <v>0</v>
      </c>
      <c r="BI4261" s="54">
        <f t="shared" si="926"/>
        <v>0</v>
      </c>
      <c r="BJ4261" s="54">
        <f t="shared" si="939"/>
        <v>0</v>
      </c>
      <c r="BK4261" s="54">
        <f t="shared" si="927"/>
        <v>0</v>
      </c>
      <c r="BL4261" s="54">
        <f t="shared" si="932"/>
        <v>0</v>
      </c>
      <c r="BM4261" s="54">
        <f t="shared" si="933"/>
        <v>0</v>
      </c>
      <c r="BN4261" s="54" t="str">
        <f t="shared" si="934"/>
        <v>ne</v>
      </c>
      <c r="BO4261" s="54" t="str">
        <f t="shared" si="935"/>
        <v>ne</v>
      </c>
      <c r="BP4261" s="54" t="str">
        <f t="shared" si="935"/>
        <v>ne</v>
      </c>
      <c r="BQ4261" s="54" t="str">
        <f t="shared" si="936"/>
        <v>ne</v>
      </c>
      <c r="BR4261" s="54" t="str">
        <f t="shared" si="937"/>
        <v>ne</v>
      </c>
      <c r="BS4261" s="54" t="str">
        <f t="shared" si="928"/>
        <v>ne</v>
      </c>
    </row>
    <row r="4262" spans="2:71" x14ac:dyDescent="0.2">
      <c r="B4262" s="54" t="e">
        <f>VLOOKUP(E4262,'VPS1'!$J$10:$J$29,1,FALSE)</f>
        <v>#N/A</v>
      </c>
      <c r="C4262" s="131" t="str">
        <f t="shared" si="929"/>
        <v/>
      </c>
      <c r="D4262" s="132"/>
      <c r="E4262" s="132"/>
      <c r="F4262" s="55"/>
      <c r="G4262" s="132"/>
      <c r="H4262" s="132"/>
      <c r="I4262" s="132"/>
      <c r="J4262" s="132"/>
      <c r="K4262" s="132"/>
      <c r="L4262" s="133"/>
      <c r="M4262" s="134"/>
      <c r="N4262" s="132"/>
      <c r="O4262" s="132"/>
      <c r="P4262" s="134" t="str">
        <f t="shared" si="930"/>
        <v>nepildyti</v>
      </c>
      <c r="Q4262" s="135" t="str">
        <f t="shared" si="93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38"/>
        <v>0</v>
      </c>
      <c r="BH4262" s="54">
        <f t="shared" si="931"/>
        <v>0</v>
      </c>
      <c r="BI4262" s="54">
        <f t="shared" si="926"/>
        <v>0</v>
      </c>
      <c r="BJ4262" s="54">
        <f t="shared" si="939"/>
        <v>0</v>
      </c>
      <c r="BK4262" s="54">
        <f t="shared" si="927"/>
        <v>0</v>
      </c>
      <c r="BL4262" s="54">
        <f t="shared" si="932"/>
        <v>0</v>
      </c>
      <c r="BM4262" s="54">
        <f t="shared" si="933"/>
        <v>0</v>
      </c>
      <c r="BN4262" s="54" t="str">
        <f t="shared" si="934"/>
        <v>ne</v>
      </c>
      <c r="BO4262" s="54" t="str">
        <f t="shared" si="935"/>
        <v>ne</v>
      </c>
      <c r="BP4262" s="54" t="str">
        <f t="shared" si="935"/>
        <v>ne</v>
      </c>
      <c r="BQ4262" s="54" t="str">
        <f t="shared" si="936"/>
        <v>ne</v>
      </c>
      <c r="BR4262" s="54" t="str">
        <f t="shared" si="937"/>
        <v>ne</v>
      </c>
      <c r="BS4262" s="54" t="str">
        <f t="shared" si="928"/>
        <v>ne</v>
      </c>
    </row>
    <row r="4263" spans="2:71" x14ac:dyDescent="0.2">
      <c r="B4263" s="54" t="e">
        <f>VLOOKUP(E4263,'VPS1'!$J$10:$J$29,1,FALSE)</f>
        <v>#N/A</v>
      </c>
      <c r="C4263" s="131" t="str">
        <f t="shared" si="929"/>
        <v/>
      </c>
      <c r="D4263" s="132"/>
      <c r="E4263" s="132"/>
      <c r="F4263" s="55"/>
      <c r="G4263" s="132"/>
      <c r="H4263" s="132"/>
      <c r="I4263" s="132"/>
      <c r="J4263" s="132"/>
      <c r="K4263" s="132"/>
      <c r="L4263" s="133"/>
      <c r="M4263" s="134"/>
      <c r="N4263" s="132"/>
      <c r="O4263" s="132"/>
      <c r="P4263" s="134" t="str">
        <f t="shared" si="930"/>
        <v>nepildyti</v>
      </c>
      <c r="Q4263" s="135" t="str">
        <f t="shared" si="93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38"/>
        <v>0</v>
      </c>
      <c r="BH4263" s="54">
        <f t="shared" si="931"/>
        <v>0</v>
      </c>
      <c r="BI4263" s="54">
        <f t="shared" si="926"/>
        <v>0</v>
      </c>
      <c r="BJ4263" s="54">
        <f t="shared" si="939"/>
        <v>0</v>
      </c>
      <c r="BK4263" s="54">
        <f t="shared" si="927"/>
        <v>0</v>
      </c>
      <c r="BL4263" s="54">
        <f t="shared" si="932"/>
        <v>0</v>
      </c>
      <c r="BM4263" s="54">
        <f t="shared" si="933"/>
        <v>0</v>
      </c>
      <c r="BN4263" s="54" t="str">
        <f t="shared" si="934"/>
        <v>ne</v>
      </c>
      <c r="BO4263" s="54" t="str">
        <f t="shared" si="935"/>
        <v>ne</v>
      </c>
      <c r="BP4263" s="54" t="str">
        <f t="shared" si="935"/>
        <v>ne</v>
      </c>
      <c r="BQ4263" s="54" t="str">
        <f t="shared" si="936"/>
        <v>ne</v>
      </c>
      <c r="BR4263" s="54" t="str">
        <f t="shared" si="937"/>
        <v>ne</v>
      </c>
      <c r="BS4263" s="54" t="str">
        <f t="shared" si="928"/>
        <v>ne</v>
      </c>
    </row>
    <row r="4264" spans="2:71" x14ac:dyDescent="0.2">
      <c r="B4264" s="54" t="e">
        <f>VLOOKUP(E4264,'VPS1'!$J$10:$J$29,1,FALSE)</f>
        <v>#N/A</v>
      </c>
      <c r="C4264" s="131" t="str">
        <f t="shared" si="929"/>
        <v/>
      </c>
      <c r="D4264" s="132"/>
      <c r="E4264" s="132"/>
      <c r="F4264" s="55"/>
      <c r="G4264" s="132"/>
      <c r="H4264" s="132"/>
      <c r="I4264" s="132"/>
      <c r="J4264" s="132"/>
      <c r="K4264" s="132"/>
      <c r="L4264" s="133"/>
      <c r="M4264" s="134"/>
      <c r="N4264" s="132"/>
      <c r="O4264" s="132"/>
      <c r="P4264" s="134" t="str">
        <f t="shared" si="930"/>
        <v>nepildyti</v>
      </c>
      <c r="Q4264" s="135" t="str">
        <f t="shared" si="93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38"/>
        <v>0</v>
      </c>
      <c r="BH4264" s="54">
        <f t="shared" si="931"/>
        <v>0</v>
      </c>
      <c r="BI4264" s="54">
        <f t="shared" si="926"/>
        <v>0</v>
      </c>
      <c r="BJ4264" s="54">
        <f t="shared" si="939"/>
        <v>0</v>
      </c>
      <c r="BK4264" s="54">
        <f t="shared" si="927"/>
        <v>0</v>
      </c>
      <c r="BL4264" s="54">
        <f t="shared" si="932"/>
        <v>0</v>
      </c>
      <c r="BM4264" s="54">
        <f t="shared" si="933"/>
        <v>0</v>
      </c>
      <c r="BN4264" s="54" t="str">
        <f t="shared" si="934"/>
        <v>ne</v>
      </c>
      <c r="BO4264" s="54" t="str">
        <f t="shared" si="935"/>
        <v>ne</v>
      </c>
      <c r="BP4264" s="54" t="str">
        <f t="shared" si="935"/>
        <v>ne</v>
      </c>
      <c r="BQ4264" s="54" t="str">
        <f t="shared" si="936"/>
        <v>ne</v>
      </c>
      <c r="BR4264" s="54" t="str">
        <f t="shared" si="937"/>
        <v>ne</v>
      </c>
      <c r="BS4264" s="54" t="str">
        <f t="shared" si="928"/>
        <v>ne</v>
      </c>
    </row>
    <row r="4265" spans="2:71" x14ac:dyDescent="0.2">
      <c r="B4265" s="54" t="e">
        <f>VLOOKUP(E4265,'VPS1'!$J$10:$J$29,1,FALSE)</f>
        <v>#N/A</v>
      </c>
      <c r="C4265" s="131" t="str">
        <f t="shared" si="929"/>
        <v/>
      </c>
      <c r="D4265" s="132"/>
      <c r="E4265" s="132"/>
      <c r="F4265" s="55"/>
      <c r="G4265" s="132"/>
      <c r="H4265" s="132"/>
      <c r="I4265" s="132"/>
      <c r="J4265" s="132"/>
      <c r="K4265" s="132"/>
      <c r="L4265" s="133"/>
      <c r="M4265" s="134"/>
      <c r="N4265" s="132"/>
      <c r="O4265" s="132"/>
      <c r="P4265" s="134" t="str">
        <f t="shared" si="930"/>
        <v>nepildyti</v>
      </c>
      <c r="Q4265" s="135" t="str">
        <f t="shared" si="93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38"/>
        <v>0</v>
      </c>
      <c r="BH4265" s="54">
        <f t="shared" si="931"/>
        <v>0</v>
      </c>
      <c r="BI4265" s="54">
        <f t="shared" si="926"/>
        <v>0</v>
      </c>
      <c r="BJ4265" s="54">
        <f t="shared" si="939"/>
        <v>0</v>
      </c>
      <c r="BK4265" s="54">
        <f t="shared" si="927"/>
        <v>0</v>
      </c>
      <c r="BL4265" s="54">
        <f t="shared" si="932"/>
        <v>0</v>
      </c>
      <c r="BM4265" s="54">
        <f t="shared" si="933"/>
        <v>0</v>
      </c>
      <c r="BN4265" s="54" t="str">
        <f t="shared" si="934"/>
        <v>ne</v>
      </c>
      <c r="BO4265" s="54" t="str">
        <f t="shared" si="935"/>
        <v>ne</v>
      </c>
      <c r="BP4265" s="54" t="str">
        <f t="shared" si="935"/>
        <v>ne</v>
      </c>
      <c r="BQ4265" s="54" t="str">
        <f t="shared" si="936"/>
        <v>ne</v>
      </c>
      <c r="BR4265" s="54" t="str">
        <f t="shared" si="937"/>
        <v>ne</v>
      </c>
      <c r="BS4265" s="54" t="str">
        <f t="shared" si="928"/>
        <v>ne</v>
      </c>
    </row>
    <row r="4266" spans="2:71" x14ac:dyDescent="0.2">
      <c r="B4266" s="54" t="e">
        <f>VLOOKUP(E4266,'VPS1'!$J$10:$J$29,1,FALSE)</f>
        <v>#N/A</v>
      </c>
      <c r="C4266" s="131" t="str">
        <f t="shared" si="929"/>
        <v/>
      </c>
      <c r="D4266" s="132"/>
      <c r="E4266" s="132"/>
      <c r="F4266" s="55"/>
      <c r="G4266" s="132"/>
      <c r="H4266" s="132"/>
      <c r="I4266" s="132"/>
      <c r="J4266" s="132"/>
      <c r="K4266" s="132"/>
      <c r="L4266" s="133"/>
      <c r="M4266" s="134"/>
      <c r="N4266" s="132"/>
      <c r="O4266" s="132"/>
      <c r="P4266" s="134" t="str">
        <f t="shared" si="930"/>
        <v>nepildyti</v>
      </c>
      <c r="Q4266" s="135" t="str">
        <f t="shared" si="93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38"/>
        <v>0</v>
      </c>
      <c r="BH4266" s="54">
        <f t="shared" si="931"/>
        <v>0</v>
      </c>
      <c r="BI4266" s="54">
        <f t="shared" si="926"/>
        <v>0</v>
      </c>
      <c r="BJ4266" s="54">
        <f t="shared" si="939"/>
        <v>0</v>
      </c>
      <c r="BK4266" s="54">
        <f t="shared" si="927"/>
        <v>0</v>
      </c>
      <c r="BL4266" s="54">
        <f t="shared" si="932"/>
        <v>0</v>
      </c>
      <c r="BM4266" s="54">
        <f t="shared" si="933"/>
        <v>0</v>
      </c>
      <c r="BN4266" s="54" t="str">
        <f t="shared" si="934"/>
        <v>ne</v>
      </c>
      <c r="BO4266" s="54" t="str">
        <f t="shared" si="935"/>
        <v>ne</v>
      </c>
      <c r="BP4266" s="54" t="str">
        <f t="shared" si="935"/>
        <v>ne</v>
      </c>
      <c r="BQ4266" s="54" t="str">
        <f t="shared" si="936"/>
        <v>ne</v>
      </c>
      <c r="BR4266" s="54" t="str">
        <f t="shared" si="937"/>
        <v>ne</v>
      </c>
      <c r="BS4266" s="54" t="str">
        <f t="shared" si="928"/>
        <v>ne</v>
      </c>
    </row>
    <row r="4267" spans="2:71" x14ac:dyDescent="0.2">
      <c r="B4267" s="54" t="e">
        <f>VLOOKUP(E4267,'VPS1'!$J$10:$J$29,1,FALSE)</f>
        <v>#N/A</v>
      </c>
      <c r="C4267" s="131" t="str">
        <f t="shared" si="929"/>
        <v/>
      </c>
      <c r="D4267" s="132"/>
      <c r="E4267" s="132"/>
      <c r="F4267" s="55"/>
      <c r="G4267" s="132"/>
      <c r="H4267" s="132"/>
      <c r="I4267" s="132"/>
      <c r="J4267" s="132"/>
      <c r="K4267" s="132"/>
      <c r="L4267" s="133"/>
      <c r="M4267" s="134"/>
      <c r="N4267" s="132"/>
      <c r="O4267" s="132"/>
      <c r="P4267" s="134" t="str">
        <f t="shared" si="930"/>
        <v>nepildyti</v>
      </c>
      <c r="Q4267" s="135" t="str">
        <f t="shared" si="93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38"/>
        <v>0</v>
      </c>
      <c r="BH4267" s="54">
        <f t="shared" si="931"/>
        <v>0</v>
      </c>
      <c r="BI4267" s="54">
        <f t="shared" si="926"/>
        <v>0</v>
      </c>
      <c r="BJ4267" s="54">
        <f t="shared" si="939"/>
        <v>0</v>
      </c>
      <c r="BK4267" s="54">
        <f t="shared" si="927"/>
        <v>0</v>
      </c>
      <c r="BL4267" s="54">
        <f t="shared" si="932"/>
        <v>0</v>
      </c>
      <c r="BM4267" s="54">
        <f t="shared" si="933"/>
        <v>0</v>
      </c>
      <c r="BN4267" s="54" t="str">
        <f t="shared" si="934"/>
        <v>ne</v>
      </c>
      <c r="BO4267" s="54" t="str">
        <f t="shared" si="935"/>
        <v>ne</v>
      </c>
      <c r="BP4267" s="54" t="str">
        <f t="shared" si="935"/>
        <v>ne</v>
      </c>
      <c r="BQ4267" s="54" t="str">
        <f t="shared" si="936"/>
        <v>ne</v>
      </c>
      <c r="BR4267" s="54" t="str">
        <f t="shared" si="937"/>
        <v>ne</v>
      </c>
      <c r="BS4267" s="54" t="str">
        <f t="shared" si="928"/>
        <v>ne</v>
      </c>
    </row>
    <row r="4268" spans="2:71" x14ac:dyDescent="0.2">
      <c r="B4268" s="54" t="e">
        <f>VLOOKUP(E4268,'VPS1'!$J$10:$J$29,1,FALSE)</f>
        <v>#N/A</v>
      </c>
      <c r="C4268" s="131" t="str">
        <f t="shared" si="929"/>
        <v/>
      </c>
      <c r="D4268" s="132"/>
      <c r="E4268" s="132"/>
      <c r="F4268" s="55"/>
      <c r="G4268" s="132"/>
      <c r="H4268" s="132"/>
      <c r="I4268" s="132"/>
      <c r="J4268" s="132"/>
      <c r="K4268" s="132"/>
      <c r="L4268" s="133"/>
      <c r="M4268" s="134"/>
      <c r="N4268" s="132"/>
      <c r="O4268" s="132"/>
      <c r="P4268" s="134" t="str">
        <f t="shared" si="930"/>
        <v>nepildyti</v>
      </c>
      <c r="Q4268" s="135" t="str">
        <f t="shared" si="93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38"/>
        <v>0</v>
      </c>
      <c r="BH4268" s="54">
        <f t="shared" si="931"/>
        <v>0</v>
      </c>
      <c r="BI4268" s="54">
        <f t="shared" si="926"/>
        <v>0</v>
      </c>
      <c r="BJ4268" s="54">
        <f t="shared" si="939"/>
        <v>0</v>
      </c>
      <c r="BK4268" s="54">
        <f t="shared" si="927"/>
        <v>0</v>
      </c>
      <c r="BL4268" s="54">
        <f t="shared" si="932"/>
        <v>0</v>
      </c>
      <c r="BM4268" s="54">
        <f t="shared" si="933"/>
        <v>0</v>
      </c>
      <c r="BN4268" s="54" t="str">
        <f t="shared" si="934"/>
        <v>ne</v>
      </c>
      <c r="BO4268" s="54" t="str">
        <f t="shared" si="935"/>
        <v>ne</v>
      </c>
      <c r="BP4268" s="54" t="str">
        <f t="shared" si="935"/>
        <v>ne</v>
      </c>
      <c r="BQ4268" s="54" t="str">
        <f t="shared" si="936"/>
        <v>ne</v>
      </c>
      <c r="BR4268" s="54" t="str">
        <f t="shared" si="937"/>
        <v>ne</v>
      </c>
      <c r="BS4268" s="54" t="str">
        <f t="shared" si="928"/>
        <v>ne</v>
      </c>
    </row>
    <row r="4269" spans="2:71" x14ac:dyDescent="0.2">
      <c r="B4269" s="54" t="e">
        <f>VLOOKUP(E4269,'VPS1'!$J$10:$J$29,1,FALSE)</f>
        <v>#N/A</v>
      </c>
      <c r="C4269" s="131" t="str">
        <f t="shared" si="929"/>
        <v/>
      </c>
      <c r="D4269" s="132"/>
      <c r="E4269" s="132"/>
      <c r="F4269" s="55"/>
      <c r="G4269" s="132"/>
      <c r="H4269" s="132"/>
      <c r="I4269" s="132"/>
      <c r="J4269" s="132"/>
      <c r="K4269" s="132"/>
      <c r="L4269" s="133"/>
      <c r="M4269" s="134"/>
      <c r="N4269" s="132"/>
      <c r="O4269" s="132"/>
      <c r="P4269" s="134" t="str">
        <f t="shared" si="930"/>
        <v>nepildyti</v>
      </c>
      <c r="Q4269" s="135" t="str">
        <f t="shared" si="93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38"/>
        <v>0</v>
      </c>
      <c r="BH4269" s="54">
        <f t="shared" si="931"/>
        <v>0</v>
      </c>
      <c r="BI4269" s="54">
        <f t="shared" si="926"/>
        <v>0</v>
      </c>
      <c r="BJ4269" s="54">
        <f t="shared" si="939"/>
        <v>0</v>
      </c>
      <c r="BK4269" s="54">
        <f t="shared" si="927"/>
        <v>0</v>
      </c>
      <c r="BL4269" s="54">
        <f t="shared" si="932"/>
        <v>0</v>
      </c>
      <c r="BM4269" s="54">
        <f t="shared" si="933"/>
        <v>0</v>
      </c>
      <c r="BN4269" s="54" t="str">
        <f t="shared" si="934"/>
        <v>ne</v>
      </c>
      <c r="BO4269" s="54" t="str">
        <f t="shared" si="935"/>
        <v>ne</v>
      </c>
      <c r="BP4269" s="54" t="str">
        <f t="shared" si="935"/>
        <v>ne</v>
      </c>
      <c r="BQ4269" s="54" t="str">
        <f t="shared" si="936"/>
        <v>ne</v>
      </c>
      <c r="BR4269" s="54" t="str">
        <f t="shared" si="937"/>
        <v>ne</v>
      </c>
      <c r="BS4269" s="54" t="str">
        <f t="shared" si="928"/>
        <v>ne</v>
      </c>
    </row>
    <row r="4270" spans="2:71" x14ac:dyDescent="0.2">
      <c r="B4270" s="54" t="e">
        <f>VLOOKUP(E4270,'VPS1'!$J$10:$J$29,1,FALSE)</f>
        <v>#N/A</v>
      </c>
      <c r="C4270" s="131" t="str">
        <f t="shared" si="929"/>
        <v/>
      </c>
      <c r="D4270" s="132"/>
      <c r="E4270" s="132"/>
      <c r="F4270" s="55"/>
      <c r="G4270" s="132"/>
      <c r="H4270" s="132"/>
      <c r="I4270" s="132"/>
      <c r="J4270" s="132"/>
      <c r="K4270" s="132"/>
      <c r="L4270" s="133"/>
      <c r="M4270" s="134"/>
      <c r="N4270" s="132"/>
      <c r="O4270" s="132"/>
      <c r="P4270" s="134" t="str">
        <f t="shared" si="930"/>
        <v>nepildyti</v>
      </c>
      <c r="Q4270" s="135" t="str">
        <f t="shared" si="93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38"/>
        <v>0</v>
      </c>
      <c r="BH4270" s="54">
        <f t="shared" si="931"/>
        <v>0</v>
      </c>
      <c r="BI4270" s="54">
        <f t="shared" si="926"/>
        <v>0</v>
      </c>
      <c r="BJ4270" s="54">
        <f t="shared" si="939"/>
        <v>0</v>
      </c>
      <c r="BK4270" s="54">
        <f t="shared" si="927"/>
        <v>0</v>
      </c>
      <c r="BL4270" s="54">
        <f t="shared" si="932"/>
        <v>0</v>
      </c>
      <c r="BM4270" s="54">
        <f t="shared" si="933"/>
        <v>0</v>
      </c>
      <c r="BN4270" s="54" t="str">
        <f t="shared" si="934"/>
        <v>ne</v>
      </c>
      <c r="BO4270" s="54" t="str">
        <f t="shared" si="935"/>
        <v>ne</v>
      </c>
      <c r="BP4270" s="54" t="str">
        <f t="shared" si="935"/>
        <v>ne</v>
      </c>
      <c r="BQ4270" s="54" t="str">
        <f t="shared" si="936"/>
        <v>ne</v>
      </c>
      <c r="BR4270" s="54" t="str">
        <f t="shared" si="937"/>
        <v>ne</v>
      </c>
      <c r="BS4270" s="54" t="str">
        <f t="shared" si="928"/>
        <v>ne</v>
      </c>
    </row>
    <row r="4271" spans="2:71" x14ac:dyDescent="0.2">
      <c r="B4271" s="54" t="e">
        <f>VLOOKUP(E4271,'VPS1'!$J$10:$J$29,1,FALSE)</f>
        <v>#N/A</v>
      </c>
      <c r="C4271" s="131" t="str">
        <f t="shared" si="929"/>
        <v/>
      </c>
      <c r="D4271" s="132"/>
      <c r="E4271" s="132"/>
      <c r="F4271" s="55"/>
      <c r="G4271" s="132"/>
      <c r="H4271" s="132"/>
      <c r="I4271" s="132"/>
      <c r="J4271" s="132"/>
      <c r="K4271" s="132"/>
      <c r="L4271" s="133"/>
      <c r="M4271" s="134"/>
      <c r="N4271" s="132"/>
      <c r="O4271" s="132"/>
      <c r="P4271" s="134" t="str">
        <f t="shared" si="930"/>
        <v>nepildyti</v>
      </c>
      <c r="Q4271" s="135" t="str">
        <f t="shared" si="93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38"/>
        <v>0</v>
      </c>
      <c r="BH4271" s="54">
        <f t="shared" si="931"/>
        <v>0</v>
      </c>
      <c r="BI4271" s="54">
        <f t="shared" si="926"/>
        <v>0</v>
      </c>
      <c r="BJ4271" s="54">
        <f t="shared" si="939"/>
        <v>0</v>
      </c>
      <c r="BK4271" s="54">
        <f t="shared" si="927"/>
        <v>0</v>
      </c>
      <c r="BL4271" s="54">
        <f t="shared" si="932"/>
        <v>0</v>
      </c>
      <c r="BM4271" s="54">
        <f t="shared" si="933"/>
        <v>0</v>
      </c>
      <c r="BN4271" s="54" t="str">
        <f t="shared" si="934"/>
        <v>ne</v>
      </c>
      <c r="BO4271" s="54" t="str">
        <f t="shared" si="935"/>
        <v>ne</v>
      </c>
      <c r="BP4271" s="54" t="str">
        <f t="shared" si="935"/>
        <v>ne</v>
      </c>
      <c r="BQ4271" s="54" t="str">
        <f t="shared" si="936"/>
        <v>ne</v>
      </c>
      <c r="BR4271" s="54" t="str">
        <f t="shared" si="937"/>
        <v>ne</v>
      </c>
      <c r="BS4271" s="54" t="str">
        <f t="shared" si="928"/>
        <v>ne</v>
      </c>
    </row>
    <row r="4272" spans="2:71" x14ac:dyDescent="0.2">
      <c r="B4272" s="54" t="e">
        <f>VLOOKUP(E4272,'VPS1'!$J$10:$J$29,1,FALSE)</f>
        <v>#N/A</v>
      </c>
      <c r="C4272" s="131" t="str">
        <f t="shared" si="929"/>
        <v/>
      </c>
      <c r="D4272" s="132"/>
      <c r="E4272" s="132"/>
      <c r="F4272" s="55"/>
      <c r="G4272" s="132"/>
      <c r="H4272" s="132"/>
      <c r="I4272" s="132"/>
      <c r="J4272" s="132"/>
      <c r="K4272" s="132"/>
      <c r="L4272" s="133"/>
      <c r="M4272" s="134"/>
      <c r="N4272" s="132"/>
      <c r="O4272" s="132"/>
      <c r="P4272" s="134" t="str">
        <f t="shared" si="930"/>
        <v>nepildyti</v>
      </c>
      <c r="Q4272" s="135" t="str">
        <f t="shared" si="93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38"/>
        <v>0</v>
      </c>
      <c r="BH4272" s="54">
        <f t="shared" si="931"/>
        <v>0</v>
      </c>
      <c r="BI4272" s="54">
        <f t="shared" si="926"/>
        <v>0</v>
      </c>
      <c r="BJ4272" s="54">
        <f t="shared" si="939"/>
        <v>0</v>
      </c>
      <c r="BK4272" s="54">
        <f t="shared" si="927"/>
        <v>0</v>
      </c>
      <c r="BL4272" s="54">
        <f t="shared" si="932"/>
        <v>0</v>
      </c>
      <c r="BM4272" s="54">
        <f t="shared" si="933"/>
        <v>0</v>
      </c>
      <c r="BN4272" s="54" t="str">
        <f t="shared" si="934"/>
        <v>ne</v>
      </c>
      <c r="BO4272" s="54" t="str">
        <f t="shared" si="935"/>
        <v>ne</v>
      </c>
      <c r="BP4272" s="54" t="str">
        <f t="shared" si="935"/>
        <v>ne</v>
      </c>
      <c r="BQ4272" s="54" t="str">
        <f t="shared" si="936"/>
        <v>ne</v>
      </c>
      <c r="BR4272" s="54" t="str">
        <f t="shared" si="937"/>
        <v>ne</v>
      </c>
      <c r="BS4272" s="54" t="str">
        <f t="shared" si="928"/>
        <v>ne</v>
      </c>
    </row>
    <row r="4273" spans="2:71" x14ac:dyDescent="0.2">
      <c r="B4273" s="54" t="e">
        <f>VLOOKUP(E4273,'VPS1'!$J$10:$J$29,1,FALSE)</f>
        <v>#N/A</v>
      </c>
      <c r="C4273" s="131" t="str">
        <f t="shared" si="929"/>
        <v/>
      </c>
      <c r="D4273" s="132"/>
      <c r="E4273" s="132"/>
      <c r="F4273" s="55"/>
      <c r="G4273" s="132"/>
      <c r="H4273" s="132"/>
      <c r="I4273" s="132"/>
      <c r="J4273" s="132"/>
      <c r="K4273" s="132"/>
      <c r="L4273" s="133"/>
      <c r="M4273" s="134"/>
      <c r="N4273" s="132"/>
      <c r="O4273" s="132"/>
      <c r="P4273" s="134" t="str">
        <f t="shared" si="930"/>
        <v>nepildyti</v>
      </c>
      <c r="Q4273" s="135" t="str">
        <f t="shared" si="93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38"/>
        <v>0</v>
      </c>
      <c r="BH4273" s="54">
        <f t="shared" si="931"/>
        <v>0</v>
      </c>
      <c r="BI4273" s="54">
        <f t="shared" si="926"/>
        <v>0</v>
      </c>
      <c r="BJ4273" s="54">
        <f t="shared" si="939"/>
        <v>0</v>
      </c>
      <c r="BK4273" s="54">
        <f t="shared" si="927"/>
        <v>0</v>
      </c>
      <c r="BL4273" s="54">
        <f t="shared" si="932"/>
        <v>0</v>
      </c>
      <c r="BM4273" s="54">
        <f t="shared" si="933"/>
        <v>0</v>
      </c>
      <c r="BN4273" s="54" t="str">
        <f t="shared" si="934"/>
        <v>ne</v>
      </c>
      <c r="BO4273" s="54" t="str">
        <f t="shared" si="935"/>
        <v>ne</v>
      </c>
      <c r="BP4273" s="54" t="str">
        <f t="shared" si="935"/>
        <v>ne</v>
      </c>
      <c r="BQ4273" s="54" t="str">
        <f t="shared" si="936"/>
        <v>ne</v>
      </c>
      <c r="BR4273" s="54" t="str">
        <f t="shared" si="937"/>
        <v>ne</v>
      </c>
      <c r="BS4273" s="54" t="str">
        <f t="shared" si="928"/>
        <v>ne</v>
      </c>
    </row>
    <row r="4274" spans="2:71" x14ac:dyDescent="0.2">
      <c r="B4274" s="54" t="e">
        <f>VLOOKUP(E4274,'VPS1'!$J$10:$J$29,1,FALSE)</f>
        <v>#N/A</v>
      </c>
      <c r="C4274" s="131" t="str">
        <f t="shared" si="929"/>
        <v/>
      </c>
      <c r="D4274" s="132"/>
      <c r="E4274" s="132"/>
      <c r="F4274" s="55"/>
      <c r="G4274" s="132"/>
      <c r="H4274" s="132"/>
      <c r="I4274" s="132"/>
      <c r="J4274" s="132"/>
      <c r="K4274" s="132"/>
      <c r="L4274" s="133"/>
      <c r="M4274" s="134"/>
      <c r="N4274" s="132"/>
      <c r="O4274" s="132"/>
      <c r="P4274" s="134" t="str">
        <f t="shared" si="930"/>
        <v>nepildyti</v>
      </c>
      <c r="Q4274" s="135" t="str">
        <f t="shared" si="93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38"/>
        <v>0</v>
      </c>
      <c r="BH4274" s="54">
        <f t="shared" si="931"/>
        <v>0</v>
      </c>
      <c r="BI4274" s="54">
        <f t="shared" si="926"/>
        <v>0</v>
      </c>
      <c r="BJ4274" s="54">
        <f t="shared" si="939"/>
        <v>0</v>
      </c>
      <c r="BK4274" s="54">
        <f t="shared" si="927"/>
        <v>0</v>
      </c>
      <c r="BL4274" s="54">
        <f t="shared" si="932"/>
        <v>0</v>
      </c>
      <c r="BM4274" s="54">
        <f t="shared" si="933"/>
        <v>0</v>
      </c>
      <c r="BN4274" s="54" t="str">
        <f t="shared" si="934"/>
        <v>ne</v>
      </c>
      <c r="BO4274" s="54" t="str">
        <f t="shared" si="935"/>
        <v>ne</v>
      </c>
      <c r="BP4274" s="54" t="str">
        <f t="shared" si="935"/>
        <v>ne</v>
      </c>
      <c r="BQ4274" s="54" t="str">
        <f t="shared" si="936"/>
        <v>ne</v>
      </c>
      <c r="BR4274" s="54" t="str">
        <f t="shared" si="937"/>
        <v>ne</v>
      </c>
      <c r="BS4274" s="54" t="str">
        <f t="shared" si="928"/>
        <v>ne</v>
      </c>
    </row>
    <row r="4275" spans="2:71" x14ac:dyDescent="0.2">
      <c r="B4275" s="54" t="e">
        <f>VLOOKUP(E4275,'VPS1'!$J$10:$J$29,1,FALSE)</f>
        <v>#N/A</v>
      </c>
      <c r="C4275" s="131" t="str">
        <f t="shared" si="929"/>
        <v/>
      </c>
      <c r="D4275" s="132"/>
      <c r="E4275" s="132"/>
      <c r="F4275" s="55"/>
      <c r="G4275" s="132"/>
      <c r="H4275" s="132"/>
      <c r="I4275" s="132"/>
      <c r="J4275" s="132"/>
      <c r="K4275" s="132"/>
      <c r="L4275" s="133"/>
      <c r="M4275" s="134"/>
      <c r="N4275" s="132"/>
      <c r="O4275" s="132"/>
      <c r="P4275" s="134" t="str">
        <f t="shared" si="930"/>
        <v>nepildyti</v>
      </c>
      <c r="Q4275" s="135" t="str">
        <f t="shared" si="93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38"/>
        <v>0</v>
      </c>
      <c r="BH4275" s="54">
        <f t="shared" si="931"/>
        <v>0</v>
      </c>
      <c r="BI4275" s="54">
        <f t="shared" si="926"/>
        <v>0</v>
      </c>
      <c r="BJ4275" s="54">
        <f t="shared" si="939"/>
        <v>0</v>
      </c>
      <c r="BK4275" s="54">
        <f t="shared" si="927"/>
        <v>0</v>
      </c>
      <c r="BL4275" s="54">
        <f t="shared" si="932"/>
        <v>0</v>
      </c>
      <c r="BM4275" s="54">
        <f t="shared" si="933"/>
        <v>0</v>
      </c>
      <c r="BN4275" s="54" t="str">
        <f t="shared" si="934"/>
        <v>ne</v>
      </c>
      <c r="BO4275" s="54" t="str">
        <f t="shared" si="935"/>
        <v>ne</v>
      </c>
      <c r="BP4275" s="54" t="str">
        <f t="shared" si="935"/>
        <v>ne</v>
      </c>
      <c r="BQ4275" s="54" t="str">
        <f t="shared" si="936"/>
        <v>ne</v>
      </c>
      <c r="BR4275" s="54" t="str">
        <f t="shared" si="937"/>
        <v>ne</v>
      </c>
      <c r="BS4275" s="54" t="str">
        <f t="shared" si="928"/>
        <v>ne</v>
      </c>
    </row>
    <row r="4276" spans="2:71" x14ac:dyDescent="0.2">
      <c r="B4276" s="54" t="e">
        <f>VLOOKUP(E4276,'VPS1'!$J$10:$J$29,1,FALSE)</f>
        <v>#N/A</v>
      </c>
      <c r="C4276" s="131" t="str">
        <f t="shared" si="929"/>
        <v/>
      </c>
      <c r="D4276" s="132"/>
      <c r="E4276" s="132"/>
      <c r="F4276" s="55"/>
      <c r="G4276" s="132"/>
      <c r="H4276" s="132"/>
      <c r="I4276" s="132"/>
      <c r="J4276" s="132"/>
      <c r="K4276" s="132"/>
      <c r="L4276" s="133"/>
      <c r="M4276" s="134"/>
      <c r="N4276" s="132"/>
      <c r="O4276" s="132"/>
      <c r="P4276" s="134" t="str">
        <f t="shared" si="930"/>
        <v>nepildyti</v>
      </c>
      <c r="Q4276" s="135" t="str">
        <f t="shared" si="93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38"/>
        <v>0</v>
      </c>
      <c r="BH4276" s="54">
        <f t="shared" si="931"/>
        <v>0</v>
      </c>
      <c r="BI4276" s="54">
        <f t="shared" si="926"/>
        <v>0</v>
      </c>
      <c r="BJ4276" s="54">
        <f t="shared" si="939"/>
        <v>0</v>
      </c>
      <c r="BK4276" s="54">
        <f t="shared" si="927"/>
        <v>0</v>
      </c>
      <c r="BL4276" s="54">
        <f t="shared" si="932"/>
        <v>0</v>
      </c>
      <c r="BM4276" s="54">
        <f t="shared" si="933"/>
        <v>0</v>
      </c>
      <c r="BN4276" s="54" t="str">
        <f t="shared" si="934"/>
        <v>ne</v>
      </c>
      <c r="BO4276" s="54" t="str">
        <f t="shared" si="935"/>
        <v>ne</v>
      </c>
      <c r="BP4276" s="54" t="str">
        <f t="shared" si="935"/>
        <v>ne</v>
      </c>
      <c r="BQ4276" s="54" t="str">
        <f t="shared" si="936"/>
        <v>ne</v>
      </c>
      <c r="BR4276" s="54" t="str">
        <f t="shared" si="937"/>
        <v>ne</v>
      </c>
      <c r="BS4276" s="54" t="str">
        <f t="shared" si="928"/>
        <v>ne</v>
      </c>
    </row>
    <row r="4277" spans="2:71" x14ac:dyDescent="0.2">
      <c r="B4277" s="54" t="e">
        <f>VLOOKUP(E4277,'VPS1'!$J$10:$J$29,1,FALSE)</f>
        <v>#N/A</v>
      </c>
      <c r="C4277" s="131" t="str">
        <f t="shared" si="929"/>
        <v/>
      </c>
      <c r="D4277" s="132"/>
      <c r="E4277" s="132"/>
      <c r="F4277" s="55"/>
      <c r="G4277" s="132"/>
      <c r="H4277" s="132"/>
      <c r="I4277" s="132"/>
      <c r="J4277" s="132"/>
      <c r="K4277" s="132"/>
      <c r="L4277" s="133"/>
      <c r="M4277" s="134"/>
      <c r="N4277" s="132"/>
      <c r="O4277" s="132"/>
      <c r="P4277" s="134" t="str">
        <f t="shared" si="930"/>
        <v>nepildyti</v>
      </c>
      <c r="Q4277" s="135" t="str">
        <f t="shared" si="93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38"/>
        <v>0</v>
      </c>
      <c r="BH4277" s="54">
        <f t="shared" si="931"/>
        <v>0</v>
      </c>
      <c r="BI4277" s="54">
        <f t="shared" si="926"/>
        <v>0</v>
      </c>
      <c r="BJ4277" s="54">
        <f t="shared" si="939"/>
        <v>0</v>
      </c>
      <c r="BK4277" s="54">
        <f t="shared" si="927"/>
        <v>0</v>
      </c>
      <c r="BL4277" s="54">
        <f t="shared" si="932"/>
        <v>0</v>
      </c>
      <c r="BM4277" s="54">
        <f t="shared" si="933"/>
        <v>0</v>
      </c>
      <c r="BN4277" s="54" t="str">
        <f t="shared" si="934"/>
        <v>ne</v>
      </c>
      <c r="BO4277" s="54" t="str">
        <f t="shared" si="935"/>
        <v>ne</v>
      </c>
      <c r="BP4277" s="54" t="str">
        <f t="shared" si="935"/>
        <v>ne</v>
      </c>
      <c r="BQ4277" s="54" t="str">
        <f t="shared" si="936"/>
        <v>ne</v>
      </c>
      <c r="BR4277" s="54" t="str">
        <f t="shared" si="937"/>
        <v>ne</v>
      </c>
      <c r="BS4277" s="54" t="str">
        <f t="shared" si="928"/>
        <v>ne</v>
      </c>
    </row>
    <row r="4278" spans="2:71" x14ac:dyDescent="0.2">
      <c r="B4278" s="54" t="e">
        <f>VLOOKUP(E4278,'VPS1'!$J$10:$J$29,1,FALSE)</f>
        <v>#N/A</v>
      </c>
      <c r="C4278" s="131" t="str">
        <f t="shared" si="929"/>
        <v/>
      </c>
      <c r="D4278" s="132"/>
      <c r="E4278" s="132"/>
      <c r="F4278" s="55"/>
      <c r="G4278" s="132"/>
      <c r="H4278" s="132"/>
      <c r="I4278" s="132"/>
      <c r="J4278" s="132"/>
      <c r="K4278" s="132"/>
      <c r="L4278" s="133"/>
      <c r="M4278" s="134"/>
      <c r="N4278" s="132"/>
      <c r="O4278" s="132"/>
      <c r="P4278" s="134" t="str">
        <f t="shared" si="930"/>
        <v>nepildyti</v>
      </c>
      <c r="Q4278" s="135" t="str">
        <f t="shared" si="93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38"/>
        <v>0</v>
      </c>
      <c r="BH4278" s="54">
        <f t="shared" si="931"/>
        <v>0</v>
      </c>
      <c r="BI4278" s="54">
        <f t="shared" si="926"/>
        <v>0</v>
      </c>
      <c r="BJ4278" s="54">
        <f t="shared" si="939"/>
        <v>0</v>
      </c>
      <c r="BK4278" s="54">
        <f t="shared" si="927"/>
        <v>0</v>
      </c>
      <c r="BL4278" s="54">
        <f t="shared" si="932"/>
        <v>0</v>
      </c>
      <c r="BM4278" s="54">
        <f t="shared" si="933"/>
        <v>0</v>
      </c>
      <c r="BN4278" s="54" t="str">
        <f t="shared" si="934"/>
        <v>ne</v>
      </c>
      <c r="BO4278" s="54" t="str">
        <f t="shared" si="935"/>
        <v>ne</v>
      </c>
      <c r="BP4278" s="54" t="str">
        <f t="shared" si="935"/>
        <v>ne</v>
      </c>
      <c r="BQ4278" s="54" t="str">
        <f t="shared" si="936"/>
        <v>ne</v>
      </c>
      <c r="BR4278" s="54" t="str">
        <f t="shared" si="937"/>
        <v>ne</v>
      </c>
      <c r="BS4278" s="54" t="str">
        <f t="shared" si="928"/>
        <v>ne</v>
      </c>
    </row>
    <row r="4279" spans="2:71" x14ac:dyDescent="0.2">
      <c r="B4279" s="54" t="e">
        <f>VLOOKUP(E4279,'VPS1'!$J$10:$J$29,1,FALSE)</f>
        <v>#N/A</v>
      </c>
      <c r="C4279" s="131" t="str">
        <f t="shared" si="929"/>
        <v/>
      </c>
      <c r="D4279" s="132"/>
      <c r="E4279" s="132"/>
      <c r="F4279" s="55"/>
      <c r="G4279" s="132"/>
      <c r="H4279" s="132"/>
      <c r="I4279" s="132"/>
      <c r="J4279" s="132"/>
      <c r="K4279" s="132"/>
      <c r="L4279" s="133"/>
      <c r="M4279" s="134"/>
      <c r="N4279" s="132"/>
      <c r="O4279" s="132"/>
      <c r="P4279" s="134" t="str">
        <f t="shared" si="930"/>
        <v>nepildyti</v>
      </c>
      <c r="Q4279" s="135" t="str">
        <f t="shared" si="93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38"/>
        <v>0</v>
      </c>
      <c r="BH4279" s="54">
        <f t="shared" si="931"/>
        <v>0</v>
      </c>
      <c r="BI4279" s="54">
        <f t="shared" si="926"/>
        <v>0</v>
      </c>
      <c r="BJ4279" s="54">
        <f t="shared" si="939"/>
        <v>0</v>
      </c>
      <c r="BK4279" s="54">
        <f t="shared" si="927"/>
        <v>0</v>
      </c>
      <c r="BL4279" s="54">
        <f t="shared" si="932"/>
        <v>0</v>
      </c>
      <c r="BM4279" s="54">
        <f t="shared" si="933"/>
        <v>0</v>
      </c>
      <c r="BN4279" s="54" t="str">
        <f t="shared" si="934"/>
        <v>ne</v>
      </c>
      <c r="BO4279" s="54" t="str">
        <f t="shared" si="935"/>
        <v>ne</v>
      </c>
      <c r="BP4279" s="54" t="str">
        <f t="shared" si="935"/>
        <v>ne</v>
      </c>
      <c r="BQ4279" s="54" t="str">
        <f t="shared" si="936"/>
        <v>ne</v>
      </c>
      <c r="BR4279" s="54" t="str">
        <f t="shared" si="937"/>
        <v>ne</v>
      </c>
      <c r="BS4279" s="54" t="str">
        <f t="shared" si="928"/>
        <v>ne</v>
      </c>
    </row>
    <row r="4280" spans="2:71" x14ac:dyDescent="0.2">
      <c r="B4280" s="54" t="e">
        <f>VLOOKUP(E4280,'VPS1'!$J$10:$J$29,1,FALSE)</f>
        <v>#N/A</v>
      </c>
      <c r="C4280" s="131" t="str">
        <f t="shared" si="929"/>
        <v/>
      </c>
      <c r="D4280" s="132"/>
      <c r="E4280" s="132"/>
      <c r="F4280" s="55"/>
      <c r="G4280" s="132"/>
      <c r="H4280" s="132"/>
      <c r="I4280" s="132"/>
      <c r="J4280" s="132"/>
      <c r="K4280" s="132"/>
      <c r="L4280" s="133"/>
      <c r="M4280" s="134"/>
      <c r="N4280" s="132"/>
      <c r="O4280" s="132"/>
      <c r="P4280" s="134" t="str">
        <f t="shared" si="930"/>
        <v>nepildyti</v>
      </c>
      <c r="Q4280" s="135" t="str">
        <f t="shared" si="93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38"/>
        <v>0</v>
      </c>
      <c r="BH4280" s="54">
        <f t="shared" si="931"/>
        <v>0</v>
      </c>
      <c r="BI4280" s="54">
        <f t="shared" si="926"/>
        <v>0</v>
      </c>
      <c r="BJ4280" s="54">
        <f t="shared" si="939"/>
        <v>0</v>
      </c>
      <c r="BK4280" s="54">
        <f t="shared" si="927"/>
        <v>0</v>
      </c>
      <c r="BL4280" s="54">
        <f t="shared" si="932"/>
        <v>0</v>
      </c>
      <c r="BM4280" s="54">
        <f t="shared" si="933"/>
        <v>0</v>
      </c>
      <c r="BN4280" s="54" t="str">
        <f t="shared" si="934"/>
        <v>ne</v>
      </c>
      <c r="BO4280" s="54" t="str">
        <f t="shared" si="935"/>
        <v>ne</v>
      </c>
      <c r="BP4280" s="54" t="str">
        <f t="shared" si="935"/>
        <v>ne</v>
      </c>
      <c r="BQ4280" s="54" t="str">
        <f t="shared" si="936"/>
        <v>ne</v>
      </c>
      <c r="BR4280" s="54" t="str">
        <f t="shared" si="937"/>
        <v>ne</v>
      </c>
      <c r="BS4280" s="54" t="str">
        <f t="shared" si="928"/>
        <v>ne</v>
      </c>
    </row>
    <row r="4281" spans="2:71" x14ac:dyDescent="0.2">
      <c r="B4281" s="54" t="e">
        <f>VLOOKUP(E4281,'VPS1'!$J$10:$J$29,1,FALSE)</f>
        <v>#N/A</v>
      </c>
      <c r="C4281" s="131" t="str">
        <f t="shared" si="929"/>
        <v/>
      </c>
      <c r="D4281" s="132"/>
      <c r="E4281" s="132"/>
      <c r="F4281" s="55"/>
      <c r="G4281" s="132"/>
      <c r="H4281" s="132"/>
      <c r="I4281" s="132"/>
      <c r="J4281" s="132"/>
      <c r="K4281" s="132"/>
      <c r="L4281" s="133"/>
      <c r="M4281" s="134"/>
      <c r="N4281" s="132"/>
      <c r="O4281" s="132"/>
      <c r="P4281" s="134" t="str">
        <f t="shared" si="930"/>
        <v>nepildyti</v>
      </c>
      <c r="Q4281" s="135" t="str">
        <f t="shared" si="93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38"/>
        <v>0</v>
      </c>
      <c r="BH4281" s="54">
        <f t="shared" si="931"/>
        <v>0</v>
      </c>
      <c r="BI4281" s="54">
        <f t="shared" si="926"/>
        <v>0</v>
      </c>
      <c r="BJ4281" s="54">
        <f t="shared" si="939"/>
        <v>0</v>
      </c>
      <c r="BK4281" s="54">
        <f t="shared" si="927"/>
        <v>0</v>
      </c>
      <c r="BL4281" s="54">
        <f t="shared" si="932"/>
        <v>0</v>
      </c>
      <c r="BM4281" s="54">
        <f t="shared" si="933"/>
        <v>0</v>
      </c>
      <c r="BN4281" s="54" t="str">
        <f t="shared" si="934"/>
        <v>ne</v>
      </c>
      <c r="BO4281" s="54" t="str">
        <f t="shared" si="935"/>
        <v>ne</v>
      </c>
      <c r="BP4281" s="54" t="str">
        <f t="shared" si="935"/>
        <v>ne</v>
      </c>
      <c r="BQ4281" s="54" t="str">
        <f t="shared" si="936"/>
        <v>ne</v>
      </c>
      <c r="BR4281" s="54" t="str">
        <f t="shared" si="937"/>
        <v>ne</v>
      </c>
      <c r="BS4281" s="54" t="str">
        <f t="shared" si="928"/>
        <v>ne</v>
      </c>
    </row>
    <row r="4282" spans="2:71" x14ac:dyDescent="0.2">
      <c r="B4282" s="54" t="e">
        <f>VLOOKUP(E4282,'VPS1'!$J$10:$J$29,1,FALSE)</f>
        <v>#N/A</v>
      </c>
      <c r="C4282" s="131" t="str">
        <f t="shared" si="929"/>
        <v/>
      </c>
      <c r="D4282" s="132"/>
      <c r="E4282" s="132"/>
      <c r="F4282" s="55"/>
      <c r="G4282" s="132"/>
      <c r="H4282" s="132"/>
      <c r="I4282" s="132"/>
      <c r="J4282" s="132"/>
      <c r="K4282" s="132"/>
      <c r="L4282" s="133"/>
      <c r="M4282" s="134"/>
      <c r="N4282" s="132"/>
      <c r="O4282" s="132"/>
      <c r="P4282" s="134" t="str">
        <f t="shared" si="930"/>
        <v>nepildyti</v>
      </c>
      <c r="Q4282" s="135" t="str">
        <f t="shared" si="93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38"/>
        <v>0</v>
      </c>
      <c r="BH4282" s="54">
        <f t="shared" si="931"/>
        <v>0</v>
      </c>
      <c r="BI4282" s="54">
        <f t="shared" si="926"/>
        <v>0</v>
      </c>
      <c r="BJ4282" s="54">
        <f t="shared" si="939"/>
        <v>0</v>
      </c>
      <c r="BK4282" s="54">
        <f t="shared" si="927"/>
        <v>0</v>
      </c>
      <c r="BL4282" s="54">
        <f t="shared" si="932"/>
        <v>0</v>
      </c>
      <c r="BM4282" s="54">
        <f t="shared" si="933"/>
        <v>0</v>
      </c>
      <c r="BN4282" s="54" t="str">
        <f t="shared" si="934"/>
        <v>ne</v>
      </c>
      <c r="BO4282" s="54" t="str">
        <f t="shared" si="935"/>
        <v>ne</v>
      </c>
      <c r="BP4282" s="54" t="str">
        <f t="shared" si="935"/>
        <v>ne</v>
      </c>
      <c r="BQ4282" s="54" t="str">
        <f t="shared" si="936"/>
        <v>ne</v>
      </c>
      <c r="BR4282" s="54" t="str">
        <f t="shared" si="937"/>
        <v>ne</v>
      </c>
      <c r="BS4282" s="54" t="str">
        <f t="shared" si="928"/>
        <v>ne</v>
      </c>
    </row>
    <row r="4283" spans="2:71" x14ac:dyDescent="0.2">
      <c r="B4283" s="54" t="e">
        <f>VLOOKUP(E4283,'VPS1'!$J$10:$J$29,1,FALSE)</f>
        <v>#N/A</v>
      </c>
      <c r="C4283" s="131" t="str">
        <f t="shared" si="929"/>
        <v/>
      </c>
      <c r="D4283" s="132"/>
      <c r="E4283" s="132"/>
      <c r="F4283" s="55"/>
      <c r="G4283" s="132"/>
      <c r="H4283" s="132"/>
      <c r="I4283" s="132"/>
      <c r="J4283" s="132"/>
      <c r="K4283" s="132"/>
      <c r="L4283" s="133"/>
      <c r="M4283" s="134"/>
      <c r="N4283" s="132"/>
      <c r="O4283" s="132"/>
      <c r="P4283" s="134" t="str">
        <f t="shared" si="930"/>
        <v>nepildyti</v>
      </c>
      <c r="Q4283" s="135" t="str">
        <f t="shared" si="93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38"/>
        <v>0</v>
      </c>
      <c r="BH4283" s="54">
        <f t="shared" si="931"/>
        <v>0</v>
      </c>
      <c r="BI4283" s="54">
        <f t="shared" si="926"/>
        <v>0</v>
      </c>
      <c r="BJ4283" s="54">
        <f t="shared" si="939"/>
        <v>0</v>
      </c>
      <c r="BK4283" s="54">
        <f t="shared" si="927"/>
        <v>0</v>
      </c>
      <c r="BL4283" s="54">
        <f t="shared" si="932"/>
        <v>0</v>
      </c>
      <c r="BM4283" s="54">
        <f t="shared" si="933"/>
        <v>0</v>
      </c>
      <c r="BN4283" s="54" t="str">
        <f t="shared" si="934"/>
        <v>ne</v>
      </c>
      <c r="BO4283" s="54" t="str">
        <f t="shared" si="935"/>
        <v>ne</v>
      </c>
      <c r="BP4283" s="54" t="str">
        <f t="shared" si="935"/>
        <v>ne</v>
      </c>
      <c r="BQ4283" s="54" t="str">
        <f t="shared" si="936"/>
        <v>ne</v>
      </c>
      <c r="BR4283" s="54" t="str">
        <f t="shared" si="937"/>
        <v>ne</v>
      </c>
      <c r="BS4283" s="54" t="str">
        <f t="shared" si="928"/>
        <v>ne</v>
      </c>
    </row>
    <row r="4284" spans="2:71" x14ac:dyDescent="0.2">
      <c r="B4284" s="54" t="e">
        <f>VLOOKUP(E4284,'VPS1'!$J$10:$J$29,1,FALSE)</f>
        <v>#N/A</v>
      </c>
      <c r="C4284" s="131" t="str">
        <f t="shared" si="929"/>
        <v/>
      </c>
      <c r="D4284" s="132"/>
      <c r="E4284" s="132"/>
      <c r="F4284" s="55"/>
      <c r="G4284" s="132"/>
      <c r="H4284" s="132"/>
      <c r="I4284" s="132"/>
      <c r="J4284" s="132"/>
      <c r="K4284" s="132"/>
      <c r="L4284" s="133"/>
      <c r="M4284" s="134"/>
      <c r="N4284" s="132"/>
      <c r="O4284" s="132"/>
      <c r="P4284" s="134" t="str">
        <f t="shared" si="930"/>
        <v>nepildyti</v>
      </c>
      <c r="Q4284" s="135" t="str">
        <f t="shared" si="93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38"/>
        <v>0</v>
      </c>
      <c r="BH4284" s="54">
        <f t="shared" si="931"/>
        <v>0</v>
      </c>
      <c r="BI4284" s="54">
        <f t="shared" si="926"/>
        <v>0</v>
      </c>
      <c r="BJ4284" s="54">
        <f t="shared" si="939"/>
        <v>0</v>
      </c>
      <c r="BK4284" s="54">
        <f t="shared" si="927"/>
        <v>0</v>
      </c>
      <c r="BL4284" s="54">
        <f t="shared" si="932"/>
        <v>0</v>
      </c>
      <c r="BM4284" s="54">
        <f t="shared" si="933"/>
        <v>0</v>
      </c>
      <c r="BN4284" s="54" t="str">
        <f t="shared" si="934"/>
        <v>ne</v>
      </c>
      <c r="BO4284" s="54" t="str">
        <f t="shared" si="935"/>
        <v>ne</v>
      </c>
      <c r="BP4284" s="54" t="str">
        <f t="shared" si="935"/>
        <v>ne</v>
      </c>
      <c r="BQ4284" s="54" t="str">
        <f t="shared" si="936"/>
        <v>ne</v>
      </c>
      <c r="BR4284" s="54" t="str">
        <f t="shared" si="937"/>
        <v>ne</v>
      </c>
      <c r="BS4284" s="54" t="str">
        <f t="shared" si="928"/>
        <v>ne</v>
      </c>
    </row>
    <row r="4285" spans="2:71" x14ac:dyDescent="0.2">
      <c r="B4285" s="54" t="e">
        <f>VLOOKUP(E4285,'VPS1'!$J$10:$J$29,1,FALSE)</f>
        <v>#N/A</v>
      </c>
      <c r="C4285" s="131" t="str">
        <f t="shared" si="929"/>
        <v/>
      </c>
      <c r="D4285" s="132"/>
      <c r="E4285" s="132"/>
      <c r="F4285" s="55"/>
      <c r="G4285" s="132"/>
      <c r="H4285" s="132"/>
      <c r="I4285" s="132"/>
      <c r="J4285" s="132"/>
      <c r="K4285" s="132"/>
      <c r="L4285" s="133"/>
      <c r="M4285" s="134"/>
      <c r="N4285" s="132"/>
      <c r="O4285" s="132"/>
      <c r="P4285" s="134" t="str">
        <f t="shared" si="930"/>
        <v>nepildyti</v>
      </c>
      <c r="Q4285" s="135" t="str">
        <f t="shared" si="93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38"/>
        <v>0</v>
      </c>
      <c r="BH4285" s="54">
        <f t="shared" si="931"/>
        <v>0</v>
      </c>
      <c r="BI4285" s="54">
        <f t="shared" si="926"/>
        <v>0</v>
      </c>
      <c r="BJ4285" s="54">
        <f t="shared" si="939"/>
        <v>0</v>
      </c>
      <c r="BK4285" s="54">
        <f t="shared" si="927"/>
        <v>0</v>
      </c>
      <c r="BL4285" s="54">
        <f t="shared" si="932"/>
        <v>0</v>
      </c>
      <c r="BM4285" s="54">
        <f t="shared" si="933"/>
        <v>0</v>
      </c>
      <c r="BN4285" s="54" t="str">
        <f t="shared" si="934"/>
        <v>ne</v>
      </c>
      <c r="BO4285" s="54" t="str">
        <f t="shared" si="935"/>
        <v>ne</v>
      </c>
      <c r="BP4285" s="54" t="str">
        <f t="shared" si="935"/>
        <v>ne</v>
      </c>
      <c r="BQ4285" s="54" t="str">
        <f t="shared" si="936"/>
        <v>ne</v>
      </c>
      <c r="BR4285" s="54" t="str">
        <f t="shared" si="937"/>
        <v>ne</v>
      </c>
      <c r="BS4285" s="54" t="str">
        <f t="shared" si="928"/>
        <v>ne</v>
      </c>
    </row>
    <row r="4286" spans="2:71" x14ac:dyDescent="0.2">
      <c r="B4286" s="54" t="e">
        <f>VLOOKUP(E4286,'VPS1'!$J$10:$J$29,1,FALSE)</f>
        <v>#N/A</v>
      </c>
      <c r="C4286" s="131" t="str">
        <f t="shared" si="929"/>
        <v/>
      </c>
      <c r="D4286" s="132"/>
      <c r="E4286" s="132"/>
      <c r="F4286" s="55"/>
      <c r="G4286" s="132"/>
      <c r="H4286" s="132"/>
      <c r="I4286" s="132"/>
      <c r="J4286" s="132"/>
      <c r="K4286" s="132"/>
      <c r="L4286" s="133"/>
      <c r="M4286" s="134"/>
      <c r="N4286" s="132"/>
      <c r="O4286" s="132"/>
      <c r="P4286" s="134" t="str">
        <f t="shared" si="930"/>
        <v>nepildyti</v>
      </c>
      <c r="Q4286" s="135" t="str">
        <f t="shared" si="93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38"/>
        <v>0</v>
      </c>
      <c r="BH4286" s="54">
        <f t="shared" si="931"/>
        <v>0</v>
      </c>
      <c r="BI4286" s="54">
        <f t="shared" si="926"/>
        <v>0</v>
      </c>
      <c r="BJ4286" s="54">
        <f t="shared" si="939"/>
        <v>0</v>
      </c>
      <c r="BK4286" s="54">
        <f t="shared" si="927"/>
        <v>0</v>
      </c>
      <c r="BL4286" s="54">
        <f t="shared" si="932"/>
        <v>0</v>
      </c>
      <c r="BM4286" s="54">
        <f t="shared" si="933"/>
        <v>0</v>
      </c>
      <c r="BN4286" s="54" t="str">
        <f t="shared" si="934"/>
        <v>ne</v>
      </c>
      <c r="BO4286" s="54" t="str">
        <f t="shared" si="935"/>
        <v>ne</v>
      </c>
      <c r="BP4286" s="54" t="str">
        <f t="shared" si="935"/>
        <v>ne</v>
      </c>
      <c r="BQ4286" s="54" t="str">
        <f t="shared" si="936"/>
        <v>ne</v>
      </c>
      <c r="BR4286" s="54" t="str">
        <f t="shared" si="937"/>
        <v>ne</v>
      </c>
      <c r="BS4286" s="54" t="str">
        <f t="shared" si="928"/>
        <v>ne</v>
      </c>
    </row>
    <row r="4287" spans="2:71" x14ac:dyDescent="0.2">
      <c r="B4287" s="54" t="e">
        <f>VLOOKUP(E4287,'VPS1'!$J$10:$J$29,1,FALSE)</f>
        <v>#N/A</v>
      </c>
      <c r="C4287" s="131" t="str">
        <f t="shared" si="929"/>
        <v/>
      </c>
      <c r="D4287" s="132"/>
      <c r="E4287" s="132"/>
      <c r="F4287" s="55"/>
      <c r="G4287" s="132"/>
      <c r="H4287" s="132"/>
      <c r="I4287" s="132"/>
      <c r="J4287" s="132"/>
      <c r="K4287" s="132"/>
      <c r="L4287" s="133"/>
      <c r="M4287" s="134"/>
      <c r="N4287" s="132"/>
      <c r="O4287" s="132"/>
      <c r="P4287" s="134" t="str">
        <f t="shared" si="930"/>
        <v>nepildyti</v>
      </c>
      <c r="Q4287" s="135" t="str">
        <f t="shared" si="93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38"/>
        <v>0</v>
      </c>
      <c r="BH4287" s="54">
        <f t="shared" si="931"/>
        <v>0</v>
      </c>
      <c r="BI4287" s="54">
        <f t="shared" si="926"/>
        <v>0</v>
      </c>
      <c r="BJ4287" s="54">
        <f t="shared" si="939"/>
        <v>0</v>
      </c>
      <c r="BK4287" s="54">
        <f t="shared" si="927"/>
        <v>0</v>
      </c>
      <c r="BL4287" s="54">
        <f t="shared" si="932"/>
        <v>0</v>
      </c>
      <c r="BM4287" s="54">
        <f t="shared" si="933"/>
        <v>0</v>
      </c>
      <c r="BN4287" s="54" t="str">
        <f t="shared" si="934"/>
        <v>ne</v>
      </c>
      <c r="BO4287" s="54" t="str">
        <f t="shared" si="935"/>
        <v>ne</v>
      </c>
      <c r="BP4287" s="54" t="str">
        <f t="shared" si="935"/>
        <v>ne</v>
      </c>
      <c r="BQ4287" s="54" t="str">
        <f t="shared" si="936"/>
        <v>ne</v>
      </c>
      <c r="BR4287" s="54" t="str">
        <f t="shared" si="937"/>
        <v>ne</v>
      </c>
      <c r="BS4287" s="54" t="str">
        <f t="shared" si="928"/>
        <v>ne</v>
      </c>
    </row>
    <row r="4288" spans="2:71" x14ac:dyDescent="0.2">
      <c r="B4288" s="54" t="e">
        <f>VLOOKUP(E4288,'VPS1'!$J$10:$J$29,1,FALSE)</f>
        <v>#N/A</v>
      </c>
      <c r="C4288" s="131" t="str">
        <f t="shared" si="929"/>
        <v/>
      </c>
      <c r="D4288" s="132"/>
      <c r="E4288" s="132"/>
      <c r="F4288" s="55"/>
      <c r="G4288" s="132"/>
      <c r="H4288" s="132"/>
      <c r="I4288" s="132"/>
      <c r="J4288" s="132"/>
      <c r="K4288" s="132"/>
      <c r="L4288" s="133"/>
      <c r="M4288" s="134"/>
      <c r="N4288" s="132"/>
      <c r="O4288" s="132"/>
      <c r="P4288" s="134" t="str">
        <f t="shared" si="930"/>
        <v>nepildyti</v>
      </c>
      <c r="Q4288" s="135" t="str">
        <f t="shared" si="93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38"/>
        <v>0</v>
      </c>
      <c r="BH4288" s="54">
        <f t="shared" si="931"/>
        <v>0</v>
      </c>
      <c r="BI4288" s="54">
        <f t="shared" si="926"/>
        <v>0</v>
      </c>
      <c r="BJ4288" s="54">
        <f t="shared" si="939"/>
        <v>0</v>
      </c>
      <c r="BK4288" s="54">
        <f t="shared" si="927"/>
        <v>0</v>
      </c>
      <c r="BL4288" s="54">
        <f t="shared" si="932"/>
        <v>0</v>
      </c>
      <c r="BM4288" s="54">
        <f t="shared" si="933"/>
        <v>0</v>
      </c>
      <c r="BN4288" s="54" t="str">
        <f t="shared" si="934"/>
        <v>ne</v>
      </c>
      <c r="BO4288" s="54" t="str">
        <f t="shared" si="935"/>
        <v>ne</v>
      </c>
      <c r="BP4288" s="54" t="str">
        <f t="shared" si="935"/>
        <v>ne</v>
      </c>
      <c r="BQ4288" s="54" t="str">
        <f t="shared" si="936"/>
        <v>ne</v>
      </c>
      <c r="BR4288" s="54" t="str">
        <f t="shared" si="937"/>
        <v>ne</v>
      </c>
      <c r="BS4288" s="54" t="str">
        <f t="shared" si="928"/>
        <v>ne</v>
      </c>
    </row>
    <row r="4289" spans="2:71" x14ac:dyDescent="0.2">
      <c r="B4289" s="54" t="e">
        <f>VLOOKUP(E4289,'VPS1'!$J$10:$J$29,1,FALSE)</f>
        <v>#N/A</v>
      </c>
      <c r="C4289" s="131" t="str">
        <f t="shared" si="929"/>
        <v/>
      </c>
      <c r="D4289" s="132"/>
      <c r="E4289" s="132"/>
      <c r="F4289" s="55"/>
      <c r="G4289" s="132"/>
      <c r="H4289" s="132"/>
      <c r="I4289" s="132"/>
      <c r="J4289" s="132"/>
      <c r="K4289" s="132"/>
      <c r="L4289" s="133"/>
      <c r="M4289" s="134"/>
      <c r="N4289" s="132"/>
      <c r="O4289" s="132"/>
      <c r="P4289" s="134" t="str">
        <f t="shared" si="930"/>
        <v>nepildyti</v>
      </c>
      <c r="Q4289" s="135" t="str">
        <f t="shared" si="93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38"/>
        <v>0</v>
      </c>
      <c r="BH4289" s="54">
        <f t="shared" si="931"/>
        <v>0</v>
      </c>
      <c r="BI4289" s="54">
        <f t="shared" si="926"/>
        <v>0</v>
      </c>
      <c r="BJ4289" s="54">
        <f t="shared" si="939"/>
        <v>0</v>
      </c>
      <c r="BK4289" s="54">
        <f t="shared" si="927"/>
        <v>0</v>
      </c>
      <c r="BL4289" s="54">
        <f t="shared" si="932"/>
        <v>0</v>
      </c>
      <c r="BM4289" s="54">
        <f t="shared" si="933"/>
        <v>0</v>
      </c>
      <c r="BN4289" s="54" t="str">
        <f t="shared" si="934"/>
        <v>ne</v>
      </c>
      <c r="BO4289" s="54" t="str">
        <f t="shared" si="935"/>
        <v>ne</v>
      </c>
      <c r="BP4289" s="54" t="str">
        <f t="shared" si="935"/>
        <v>ne</v>
      </c>
      <c r="BQ4289" s="54" t="str">
        <f t="shared" si="936"/>
        <v>ne</v>
      </c>
      <c r="BR4289" s="54" t="str">
        <f t="shared" si="937"/>
        <v>ne</v>
      </c>
      <c r="BS4289" s="54" t="str">
        <f t="shared" si="928"/>
        <v>ne</v>
      </c>
    </row>
    <row r="4290" spans="2:71" x14ac:dyDescent="0.2">
      <c r="B4290" s="54" t="e">
        <f>VLOOKUP(E4290,'VPS1'!$J$10:$J$29,1,FALSE)</f>
        <v>#N/A</v>
      </c>
      <c r="C4290" s="131" t="str">
        <f t="shared" si="929"/>
        <v/>
      </c>
      <c r="D4290" s="132"/>
      <c r="E4290" s="132"/>
      <c r="F4290" s="55"/>
      <c r="G4290" s="132"/>
      <c r="H4290" s="132"/>
      <c r="I4290" s="132"/>
      <c r="J4290" s="132"/>
      <c r="K4290" s="132"/>
      <c r="L4290" s="133"/>
      <c r="M4290" s="134"/>
      <c r="N4290" s="132"/>
      <c r="O4290" s="132"/>
      <c r="P4290" s="134" t="str">
        <f t="shared" si="930"/>
        <v>nepildyti</v>
      </c>
      <c r="Q4290" s="135" t="str">
        <f t="shared" si="93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38"/>
        <v>0</v>
      </c>
      <c r="BH4290" s="54">
        <f t="shared" si="931"/>
        <v>0</v>
      </c>
      <c r="BI4290" s="54">
        <f t="shared" si="926"/>
        <v>0</v>
      </c>
      <c r="BJ4290" s="54">
        <f t="shared" si="939"/>
        <v>0</v>
      </c>
      <c r="BK4290" s="54">
        <f t="shared" si="927"/>
        <v>0</v>
      </c>
      <c r="BL4290" s="54">
        <f t="shared" si="932"/>
        <v>0</v>
      </c>
      <c r="BM4290" s="54">
        <f t="shared" si="933"/>
        <v>0</v>
      </c>
      <c r="BN4290" s="54" t="str">
        <f t="shared" si="934"/>
        <v>ne</v>
      </c>
      <c r="BO4290" s="54" t="str">
        <f t="shared" si="935"/>
        <v>ne</v>
      </c>
      <c r="BP4290" s="54" t="str">
        <f t="shared" si="935"/>
        <v>ne</v>
      </c>
      <c r="BQ4290" s="54" t="str">
        <f t="shared" si="936"/>
        <v>ne</v>
      </c>
      <c r="BR4290" s="54" t="str">
        <f t="shared" si="937"/>
        <v>ne</v>
      </c>
      <c r="BS4290" s="54" t="str">
        <f t="shared" si="928"/>
        <v>ne</v>
      </c>
    </row>
    <row r="4291" spans="2:71" x14ac:dyDescent="0.2">
      <c r="B4291" s="54" t="e">
        <f>VLOOKUP(E4291,'VPS1'!$J$10:$J$29,1,FALSE)</f>
        <v>#N/A</v>
      </c>
      <c r="C4291" s="131" t="str">
        <f t="shared" si="929"/>
        <v/>
      </c>
      <c r="D4291" s="132"/>
      <c r="E4291" s="132"/>
      <c r="F4291" s="55"/>
      <c r="G4291" s="132"/>
      <c r="H4291" s="132"/>
      <c r="I4291" s="132"/>
      <c r="J4291" s="132"/>
      <c r="K4291" s="132"/>
      <c r="L4291" s="133"/>
      <c r="M4291" s="134"/>
      <c r="N4291" s="132"/>
      <c r="O4291" s="132"/>
      <c r="P4291" s="134" t="str">
        <f t="shared" si="930"/>
        <v>nepildyti</v>
      </c>
      <c r="Q4291" s="135" t="str">
        <f t="shared" si="93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38"/>
        <v>0</v>
      </c>
      <c r="BH4291" s="54">
        <f t="shared" si="931"/>
        <v>0</v>
      </c>
      <c r="BI4291" s="54">
        <f t="shared" si="926"/>
        <v>0</v>
      </c>
      <c r="BJ4291" s="54">
        <f t="shared" si="939"/>
        <v>0</v>
      </c>
      <c r="BK4291" s="54">
        <f t="shared" si="927"/>
        <v>0</v>
      </c>
      <c r="BL4291" s="54">
        <f t="shared" si="932"/>
        <v>0</v>
      </c>
      <c r="BM4291" s="54">
        <f t="shared" si="933"/>
        <v>0</v>
      </c>
      <c r="BN4291" s="54" t="str">
        <f t="shared" si="934"/>
        <v>ne</v>
      </c>
      <c r="BO4291" s="54" t="str">
        <f t="shared" si="935"/>
        <v>ne</v>
      </c>
      <c r="BP4291" s="54" t="str">
        <f t="shared" si="935"/>
        <v>ne</v>
      </c>
      <c r="BQ4291" s="54" t="str">
        <f t="shared" si="936"/>
        <v>ne</v>
      </c>
      <c r="BR4291" s="54" t="str">
        <f t="shared" si="937"/>
        <v>ne</v>
      </c>
      <c r="BS4291" s="54" t="str">
        <f t="shared" si="928"/>
        <v>ne</v>
      </c>
    </row>
    <row r="4292" spans="2:71" x14ac:dyDescent="0.2">
      <c r="B4292" s="54" t="e">
        <f>VLOOKUP(E4292,'VPS1'!$J$10:$J$29,1,FALSE)</f>
        <v>#N/A</v>
      </c>
      <c r="C4292" s="131" t="str">
        <f t="shared" si="929"/>
        <v/>
      </c>
      <c r="D4292" s="132"/>
      <c r="E4292" s="132"/>
      <c r="F4292" s="55"/>
      <c r="G4292" s="132"/>
      <c r="H4292" s="132"/>
      <c r="I4292" s="132"/>
      <c r="J4292" s="132"/>
      <c r="K4292" s="132"/>
      <c r="L4292" s="133"/>
      <c r="M4292" s="134"/>
      <c r="N4292" s="132"/>
      <c r="O4292" s="132"/>
      <c r="P4292" s="134" t="str">
        <f t="shared" si="930"/>
        <v>nepildyti</v>
      </c>
      <c r="Q4292" s="135" t="str">
        <f t="shared" si="93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38"/>
        <v>0</v>
      </c>
      <c r="BH4292" s="54">
        <f t="shared" si="931"/>
        <v>0</v>
      </c>
      <c r="BI4292" s="54">
        <f t="shared" si="926"/>
        <v>0</v>
      </c>
      <c r="BJ4292" s="54">
        <f t="shared" si="939"/>
        <v>0</v>
      </c>
      <c r="BK4292" s="54">
        <f t="shared" si="927"/>
        <v>0</v>
      </c>
      <c r="BL4292" s="54">
        <f t="shared" si="932"/>
        <v>0</v>
      </c>
      <c r="BM4292" s="54">
        <f t="shared" si="933"/>
        <v>0</v>
      </c>
      <c r="BN4292" s="54" t="str">
        <f t="shared" si="934"/>
        <v>ne</v>
      </c>
      <c r="BO4292" s="54" t="str">
        <f t="shared" si="935"/>
        <v>ne</v>
      </c>
      <c r="BP4292" s="54" t="str">
        <f t="shared" si="935"/>
        <v>ne</v>
      </c>
      <c r="BQ4292" s="54" t="str">
        <f t="shared" si="936"/>
        <v>ne</v>
      </c>
      <c r="BR4292" s="54" t="str">
        <f t="shared" si="937"/>
        <v>ne</v>
      </c>
      <c r="BS4292" s="54" t="str">
        <f t="shared" si="928"/>
        <v>ne</v>
      </c>
    </row>
    <row r="4293" spans="2:71" x14ac:dyDescent="0.2">
      <c r="B4293" s="54" t="e">
        <f>VLOOKUP(E4293,'VPS1'!$J$10:$J$29,1,FALSE)</f>
        <v>#N/A</v>
      </c>
      <c r="C4293" s="131" t="str">
        <f t="shared" si="929"/>
        <v/>
      </c>
      <c r="D4293" s="132"/>
      <c r="E4293" s="132"/>
      <c r="F4293" s="55"/>
      <c r="G4293" s="132"/>
      <c r="H4293" s="132"/>
      <c r="I4293" s="132"/>
      <c r="J4293" s="132"/>
      <c r="K4293" s="132"/>
      <c r="L4293" s="133"/>
      <c r="M4293" s="134"/>
      <c r="N4293" s="132"/>
      <c r="O4293" s="132"/>
      <c r="P4293" s="134" t="str">
        <f t="shared" si="930"/>
        <v>nepildyti</v>
      </c>
      <c r="Q4293" s="135" t="str">
        <f t="shared" si="93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38"/>
        <v>0</v>
      </c>
      <c r="BH4293" s="54">
        <f t="shared" si="931"/>
        <v>0</v>
      </c>
      <c r="BI4293" s="54">
        <f t="shared" si="926"/>
        <v>0</v>
      </c>
      <c r="BJ4293" s="54">
        <f t="shared" si="939"/>
        <v>0</v>
      </c>
      <c r="BK4293" s="54">
        <f t="shared" si="927"/>
        <v>0</v>
      </c>
      <c r="BL4293" s="54">
        <f t="shared" si="932"/>
        <v>0</v>
      </c>
      <c r="BM4293" s="54">
        <f t="shared" si="933"/>
        <v>0</v>
      </c>
      <c r="BN4293" s="54" t="str">
        <f t="shared" si="934"/>
        <v>ne</v>
      </c>
      <c r="BO4293" s="54" t="str">
        <f t="shared" si="935"/>
        <v>ne</v>
      </c>
      <c r="BP4293" s="54" t="str">
        <f t="shared" si="935"/>
        <v>ne</v>
      </c>
      <c r="BQ4293" s="54" t="str">
        <f t="shared" si="936"/>
        <v>ne</v>
      </c>
      <c r="BR4293" s="54" t="str">
        <f t="shared" si="937"/>
        <v>ne</v>
      </c>
      <c r="BS4293" s="54" t="str">
        <f t="shared" si="928"/>
        <v>ne</v>
      </c>
    </row>
    <row r="4294" spans="2:71" x14ac:dyDescent="0.2">
      <c r="B4294" s="54" t="e">
        <f>VLOOKUP(E4294,'VPS1'!$J$10:$J$29,1,FALSE)</f>
        <v>#N/A</v>
      </c>
      <c r="C4294" s="131" t="str">
        <f t="shared" si="929"/>
        <v/>
      </c>
      <c r="D4294" s="132"/>
      <c r="E4294" s="132"/>
      <c r="F4294" s="55"/>
      <c r="G4294" s="132"/>
      <c r="H4294" s="132"/>
      <c r="I4294" s="132"/>
      <c r="J4294" s="132"/>
      <c r="K4294" s="132"/>
      <c r="L4294" s="133"/>
      <c r="M4294" s="134"/>
      <c r="N4294" s="132"/>
      <c r="O4294" s="132"/>
      <c r="P4294" s="134" t="str">
        <f t="shared" si="930"/>
        <v>nepildyti</v>
      </c>
      <c r="Q4294" s="135" t="str">
        <f t="shared" si="93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38"/>
        <v>0</v>
      </c>
      <c r="BH4294" s="54">
        <f t="shared" si="931"/>
        <v>0</v>
      </c>
      <c r="BI4294" s="54">
        <f t="shared" si="926"/>
        <v>0</v>
      </c>
      <c r="BJ4294" s="54">
        <f t="shared" si="939"/>
        <v>0</v>
      </c>
      <c r="BK4294" s="54">
        <f t="shared" si="927"/>
        <v>0</v>
      </c>
      <c r="BL4294" s="54">
        <f t="shared" si="932"/>
        <v>0</v>
      </c>
      <c r="BM4294" s="54">
        <f t="shared" si="933"/>
        <v>0</v>
      </c>
      <c r="BN4294" s="54" t="str">
        <f t="shared" si="934"/>
        <v>ne</v>
      </c>
      <c r="BO4294" s="54" t="str">
        <f t="shared" si="935"/>
        <v>ne</v>
      </c>
      <c r="BP4294" s="54" t="str">
        <f t="shared" si="935"/>
        <v>ne</v>
      </c>
      <c r="BQ4294" s="54" t="str">
        <f t="shared" si="936"/>
        <v>ne</v>
      </c>
      <c r="BR4294" s="54" t="str">
        <f t="shared" si="937"/>
        <v>ne</v>
      </c>
      <c r="BS4294" s="54" t="str">
        <f t="shared" si="928"/>
        <v>ne</v>
      </c>
    </row>
    <row r="4295" spans="2:71" x14ac:dyDescent="0.2">
      <c r="B4295" s="54" t="e">
        <f>VLOOKUP(E4295,'VPS1'!$J$10:$J$29,1,FALSE)</f>
        <v>#N/A</v>
      </c>
      <c r="C4295" s="131" t="str">
        <f t="shared" si="929"/>
        <v/>
      </c>
      <c r="D4295" s="132"/>
      <c r="E4295" s="132"/>
      <c r="F4295" s="55"/>
      <c r="G4295" s="132"/>
      <c r="H4295" s="132"/>
      <c r="I4295" s="132"/>
      <c r="J4295" s="132"/>
      <c r="K4295" s="132"/>
      <c r="L4295" s="133"/>
      <c r="M4295" s="134"/>
      <c r="N4295" s="132"/>
      <c r="O4295" s="132"/>
      <c r="P4295" s="134" t="str">
        <f t="shared" si="930"/>
        <v>nepildyti</v>
      </c>
      <c r="Q4295" s="135" t="str">
        <f t="shared" si="930"/>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38"/>
        <v>0</v>
      </c>
      <c r="BH4295" s="54">
        <f t="shared" si="931"/>
        <v>0</v>
      </c>
      <c r="BI4295" s="54">
        <f t="shared" si="926"/>
        <v>0</v>
      </c>
      <c r="BJ4295" s="54">
        <f t="shared" si="939"/>
        <v>0</v>
      </c>
      <c r="BK4295" s="54">
        <f t="shared" si="927"/>
        <v>0</v>
      </c>
      <c r="BL4295" s="54">
        <f t="shared" si="932"/>
        <v>0</v>
      </c>
      <c r="BM4295" s="54">
        <f t="shared" si="933"/>
        <v>0</v>
      </c>
      <c r="BN4295" s="54" t="str">
        <f t="shared" si="934"/>
        <v>ne</v>
      </c>
      <c r="BO4295" s="54" t="str">
        <f t="shared" si="935"/>
        <v>ne</v>
      </c>
      <c r="BP4295" s="54" t="str">
        <f t="shared" si="935"/>
        <v>ne</v>
      </c>
      <c r="BQ4295" s="54" t="str">
        <f t="shared" si="936"/>
        <v>ne</v>
      </c>
      <c r="BR4295" s="54" t="str">
        <f t="shared" si="937"/>
        <v>ne</v>
      </c>
      <c r="BS4295" s="54" t="str">
        <f t="shared" si="928"/>
        <v>ne</v>
      </c>
    </row>
    <row r="4296" spans="2:71" x14ac:dyDescent="0.2">
      <c r="B4296" s="54" t="e">
        <f>VLOOKUP(E4296,'VPS1'!$J$10:$J$29,1,FALSE)</f>
        <v>#N/A</v>
      </c>
      <c r="C4296" s="131" t="str">
        <f t="shared" si="929"/>
        <v/>
      </c>
      <c r="D4296" s="132"/>
      <c r="E4296" s="132"/>
      <c r="F4296" s="55"/>
      <c r="G4296" s="132"/>
      <c r="H4296" s="132"/>
      <c r="I4296" s="132"/>
      <c r="J4296" s="132"/>
      <c r="K4296" s="132"/>
      <c r="L4296" s="133"/>
      <c r="M4296" s="134"/>
      <c r="N4296" s="132"/>
      <c r="O4296" s="132"/>
      <c r="P4296" s="134" t="str">
        <f t="shared" si="930"/>
        <v>nepildyti</v>
      </c>
      <c r="Q4296" s="135" t="str">
        <f t="shared" si="930"/>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38"/>
        <v>0</v>
      </c>
      <c r="BH4296" s="54">
        <f t="shared" si="931"/>
        <v>0</v>
      </c>
      <c r="BI4296" s="54">
        <f t="shared" si="926"/>
        <v>0</v>
      </c>
      <c r="BJ4296" s="54">
        <f t="shared" si="939"/>
        <v>0</v>
      </c>
      <c r="BK4296" s="54">
        <f t="shared" si="927"/>
        <v>0</v>
      </c>
      <c r="BL4296" s="54">
        <f t="shared" si="932"/>
        <v>0</v>
      </c>
      <c r="BM4296" s="54">
        <f t="shared" si="933"/>
        <v>0</v>
      </c>
      <c r="BN4296" s="54" t="str">
        <f t="shared" si="934"/>
        <v>ne</v>
      </c>
      <c r="BO4296" s="54" t="str">
        <f t="shared" si="935"/>
        <v>ne</v>
      </c>
      <c r="BP4296" s="54" t="str">
        <f t="shared" si="935"/>
        <v>ne</v>
      </c>
      <c r="BQ4296" s="54" t="str">
        <f t="shared" si="936"/>
        <v>ne</v>
      </c>
      <c r="BR4296" s="54" t="str">
        <f t="shared" si="937"/>
        <v>ne</v>
      </c>
      <c r="BS4296" s="54" t="str">
        <f t="shared" si="928"/>
        <v>ne</v>
      </c>
    </row>
    <row r="4297" spans="2:71" x14ac:dyDescent="0.2">
      <c r="B4297" s="54" t="e">
        <f>VLOOKUP(E4297,'VPS1'!$J$10:$J$29,1,FALSE)</f>
        <v>#N/A</v>
      </c>
      <c r="C4297" s="131" t="str">
        <f t="shared" si="929"/>
        <v/>
      </c>
      <c r="D4297" s="132"/>
      <c r="E4297" s="132"/>
      <c r="F4297" s="55"/>
      <c r="G4297" s="132"/>
      <c r="H4297" s="132"/>
      <c r="I4297" s="132"/>
      <c r="J4297" s="132"/>
      <c r="K4297" s="132"/>
      <c r="L4297" s="133"/>
      <c r="M4297" s="134"/>
      <c r="N4297" s="132"/>
      <c r="O4297" s="132"/>
      <c r="P4297" s="134" t="str">
        <f t="shared" si="930"/>
        <v>nepildyti</v>
      </c>
      <c r="Q4297" s="135" t="str">
        <f t="shared" si="930"/>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38"/>
        <v>0</v>
      </c>
      <c r="BH4297" s="54">
        <f t="shared" si="931"/>
        <v>0</v>
      </c>
      <c r="BI4297" s="54">
        <f t="shared" si="926"/>
        <v>0</v>
      </c>
      <c r="BJ4297" s="54">
        <f t="shared" si="939"/>
        <v>0</v>
      </c>
      <c r="BK4297" s="54">
        <f t="shared" si="927"/>
        <v>0</v>
      </c>
      <c r="BL4297" s="54">
        <f t="shared" si="932"/>
        <v>0</v>
      </c>
      <c r="BM4297" s="54">
        <f t="shared" si="933"/>
        <v>0</v>
      </c>
      <c r="BN4297" s="54" t="str">
        <f t="shared" si="934"/>
        <v>ne</v>
      </c>
      <c r="BO4297" s="54" t="str">
        <f t="shared" si="935"/>
        <v>ne</v>
      </c>
      <c r="BP4297" s="54" t="str">
        <f t="shared" si="935"/>
        <v>ne</v>
      </c>
      <c r="BQ4297" s="54" t="str">
        <f t="shared" si="936"/>
        <v>ne</v>
      </c>
      <c r="BR4297" s="54" t="str">
        <f t="shared" si="937"/>
        <v>ne</v>
      </c>
      <c r="BS4297" s="54" t="str">
        <f t="shared" si="928"/>
        <v>ne</v>
      </c>
    </row>
    <row r="4298" spans="2:71" x14ac:dyDescent="0.2">
      <c r="B4298" s="54" t="e">
        <f>VLOOKUP(E4298,'VPS1'!$J$10:$J$29,1,FALSE)</f>
        <v>#N/A</v>
      </c>
      <c r="C4298" s="131" t="str">
        <f t="shared" si="929"/>
        <v/>
      </c>
      <c r="D4298" s="132"/>
      <c r="E4298" s="132"/>
      <c r="F4298" s="55"/>
      <c r="G4298" s="132"/>
      <c r="H4298" s="132"/>
      <c r="I4298" s="132"/>
      <c r="J4298" s="132"/>
      <c r="K4298" s="132"/>
      <c r="L4298" s="133"/>
      <c r="M4298" s="134"/>
      <c r="N4298" s="132"/>
      <c r="O4298" s="132"/>
      <c r="P4298" s="134" t="str">
        <f t="shared" si="930"/>
        <v>nepildyti</v>
      </c>
      <c r="Q4298" s="135" t="str">
        <f t="shared" si="930"/>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38"/>
        <v>0</v>
      </c>
      <c r="BH4298" s="54">
        <f t="shared" si="931"/>
        <v>0</v>
      </c>
      <c r="BI4298" s="54">
        <f t="shared" ref="BI4298:BI4361" si="940">IF($AH4298&gt;0,YEAR($AH4298),)</f>
        <v>0</v>
      </c>
      <c r="BJ4298" s="54">
        <f t="shared" si="939"/>
        <v>0</v>
      </c>
      <c r="BK4298" s="54">
        <f t="shared" ref="BK4298:BK4361" si="941">IF($AJ4298&gt;0,YEAR($AJ4298),)</f>
        <v>0</v>
      </c>
      <c r="BL4298" s="54">
        <f t="shared" si="932"/>
        <v>0</v>
      </c>
      <c r="BM4298" s="54">
        <f t="shared" si="933"/>
        <v>0</v>
      </c>
      <c r="BN4298" s="54" t="str">
        <f t="shared" si="934"/>
        <v>ne</v>
      </c>
      <c r="BO4298" s="54" t="str">
        <f t="shared" si="935"/>
        <v>ne</v>
      </c>
      <c r="BP4298" s="54" t="str">
        <f t="shared" si="935"/>
        <v>ne</v>
      </c>
      <c r="BQ4298" s="54" t="str">
        <f t="shared" si="936"/>
        <v>ne</v>
      </c>
      <c r="BR4298" s="54" t="str">
        <f t="shared" si="937"/>
        <v>ne</v>
      </c>
      <c r="BS4298" s="54" t="str">
        <f t="shared" ref="BS4298:BS4361" si="942">IF(BK4298&gt;0,"taip","ne")</f>
        <v>ne</v>
      </c>
    </row>
    <row r="4299" spans="2:71" x14ac:dyDescent="0.2">
      <c r="B4299" s="54" t="e">
        <f>VLOOKUP(E4299,'VPS1'!$J$10:$J$29,1,FALSE)</f>
        <v>#N/A</v>
      </c>
      <c r="C4299" s="131" t="str">
        <f t="shared" ref="C4299:C4362" si="943">LEFT(E4299,4)</f>
        <v/>
      </c>
      <c r="D4299" s="132"/>
      <c r="E4299" s="132"/>
      <c r="F4299" s="55"/>
      <c r="G4299" s="132"/>
      <c r="H4299" s="132"/>
      <c r="I4299" s="132"/>
      <c r="J4299" s="132"/>
      <c r="K4299" s="132"/>
      <c r="L4299" s="133"/>
      <c r="M4299" s="134"/>
      <c r="N4299" s="132"/>
      <c r="O4299" s="132"/>
      <c r="P4299" s="134" t="str">
        <f t="shared" ref="P4299:Q4362" si="944">IF($N4299="fizinis asmuo","užpildykite","nepildyti")</f>
        <v>nepildyti</v>
      </c>
      <c r="Q4299" s="135" t="str">
        <f t="shared" si="944"/>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38"/>
        <v>0</v>
      </c>
      <c r="BH4299" s="54">
        <f t="shared" ref="BH4299:BH4362" si="945">IF($AF4299&gt;0,YEAR($AF4299),)</f>
        <v>0</v>
      </c>
      <c r="BI4299" s="54">
        <f t="shared" si="940"/>
        <v>0</v>
      </c>
      <c r="BJ4299" s="54">
        <f t="shared" si="939"/>
        <v>0</v>
      </c>
      <c r="BK4299" s="54">
        <f t="shared" si="941"/>
        <v>0</v>
      </c>
      <c r="BL4299" s="54">
        <f t="shared" ref="BL4299:BL4362" si="946">IF($AK4299&gt;0,$AK4299,)</f>
        <v>0</v>
      </c>
      <c r="BM4299" s="54">
        <f t="shared" ref="BM4299:BM4362" si="947">IF($AL4299&gt;0,$AL4299,)</f>
        <v>0</v>
      </c>
      <c r="BN4299" s="54" t="str">
        <f t="shared" ref="BN4299:BN4362" si="948">IF(BH4299&gt;0,"taip","ne")</f>
        <v>ne</v>
      </c>
      <c r="BO4299" s="54" t="str">
        <f t="shared" ref="BO4299:BP4362" si="949">IF(BI4299&gt;0,"taip","ne")</f>
        <v>ne</v>
      </c>
      <c r="BP4299" s="54" t="str">
        <f t="shared" si="949"/>
        <v>ne</v>
      </c>
      <c r="BQ4299" s="54" t="str">
        <f t="shared" ref="BQ4299:BQ4362" si="950">IF(BL4299&gt;0,"taip","ne")</f>
        <v>ne</v>
      </c>
      <c r="BR4299" s="54" t="str">
        <f t="shared" ref="BR4299:BR4362" si="951">IF(BM4299&gt;0,"taip","ne")</f>
        <v>ne</v>
      </c>
      <c r="BS4299" s="54" t="str">
        <f t="shared" si="942"/>
        <v>ne</v>
      </c>
    </row>
    <row r="4300" spans="2:71" x14ac:dyDescent="0.2">
      <c r="B4300" s="54" t="e">
        <f>VLOOKUP(E4300,'VPS1'!$J$10:$J$29,1,FALSE)</f>
        <v>#N/A</v>
      </c>
      <c r="C4300" s="131" t="str">
        <f t="shared" si="943"/>
        <v/>
      </c>
      <c r="D4300" s="132"/>
      <c r="E4300" s="132"/>
      <c r="F4300" s="55"/>
      <c r="G4300" s="132"/>
      <c r="H4300" s="132"/>
      <c r="I4300" s="132"/>
      <c r="J4300" s="132"/>
      <c r="K4300" s="132"/>
      <c r="L4300" s="133"/>
      <c r="M4300" s="134"/>
      <c r="N4300" s="132"/>
      <c r="O4300" s="132"/>
      <c r="P4300" s="134" t="str">
        <f t="shared" si="944"/>
        <v>nepildyti</v>
      </c>
      <c r="Q4300" s="135" t="str">
        <f t="shared" si="94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38"/>
        <v>0</v>
      </c>
      <c r="BH4300" s="54">
        <f t="shared" si="945"/>
        <v>0</v>
      </c>
      <c r="BI4300" s="54">
        <f t="shared" si="940"/>
        <v>0</v>
      </c>
      <c r="BJ4300" s="54">
        <f t="shared" si="939"/>
        <v>0</v>
      </c>
      <c r="BK4300" s="54">
        <f t="shared" si="941"/>
        <v>0</v>
      </c>
      <c r="BL4300" s="54">
        <f t="shared" si="946"/>
        <v>0</v>
      </c>
      <c r="BM4300" s="54">
        <f t="shared" si="947"/>
        <v>0</v>
      </c>
      <c r="BN4300" s="54" t="str">
        <f t="shared" si="948"/>
        <v>ne</v>
      </c>
      <c r="BO4300" s="54" t="str">
        <f t="shared" si="949"/>
        <v>ne</v>
      </c>
      <c r="BP4300" s="54" t="str">
        <f t="shared" si="949"/>
        <v>ne</v>
      </c>
      <c r="BQ4300" s="54" t="str">
        <f t="shared" si="950"/>
        <v>ne</v>
      </c>
      <c r="BR4300" s="54" t="str">
        <f t="shared" si="951"/>
        <v>ne</v>
      </c>
      <c r="BS4300" s="54" t="str">
        <f t="shared" si="942"/>
        <v>ne</v>
      </c>
    </row>
    <row r="4301" spans="2:71" x14ac:dyDescent="0.2">
      <c r="B4301" s="54" t="e">
        <f>VLOOKUP(E4301,'VPS1'!$J$10:$J$29,1,FALSE)</f>
        <v>#N/A</v>
      </c>
      <c r="C4301" s="131" t="str">
        <f t="shared" si="943"/>
        <v/>
      </c>
      <c r="D4301" s="132"/>
      <c r="E4301" s="132"/>
      <c r="F4301" s="55"/>
      <c r="G4301" s="132"/>
      <c r="H4301" s="132"/>
      <c r="I4301" s="132"/>
      <c r="J4301" s="132"/>
      <c r="K4301" s="132"/>
      <c r="L4301" s="133"/>
      <c r="M4301" s="134"/>
      <c r="N4301" s="132"/>
      <c r="O4301" s="132"/>
      <c r="P4301" s="134" t="str">
        <f t="shared" si="944"/>
        <v>nepildyti</v>
      </c>
      <c r="Q4301" s="135" t="str">
        <f t="shared" si="94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38"/>
        <v>0</v>
      </c>
      <c r="BH4301" s="54">
        <f t="shared" si="945"/>
        <v>0</v>
      </c>
      <c r="BI4301" s="54">
        <f t="shared" si="940"/>
        <v>0</v>
      </c>
      <c r="BJ4301" s="54">
        <f t="shared" si="939"/>
        <v>0</v>
      </c>
      <c r="BK4301" s="54">
        <f t="shared" si="941"/>
        <v>0</v>
      </c>
      <c r="BL4301" s="54">
        <f t="shared" si="946"/>
        <v>0</v>
      </c>
      <c r="BM4301" s="54">
        <f t="shared" si="947"/>
        <v>0</v>
      </c>
      <c r="BN4301" s="54" t="str">
        <f t="shared" si="948"/>
        <v>ne</v>
      </c>
      <c r="BO4301" s="54" t="str">
        <f t="shared" si="949"/>
        <v>ne</v>
      </c>
      <c r="BP4301" s="54" t="str">
        <f t="shared" si="949"/>
        <v>ne</v>
      </c>
      <c r="BQ4301" s="54" t="str">
        <f t="shared" si="950"/>
        <v>ne</v>
      </c>
      <c r="BR4301" s="54" t="str">
        <f t="shared" si="951"/>
        <v>ne</v>
      </c>
      <c r="BS4301" s="54" t="str">
        <f t="shared" si="942"/>
        <v>ne</v>
      </c>
    </row>
    <row r="4302" spans="2:71" x14ac:dyDescent="0.2">
      <c r="B4302" s="54" t="e">
        <f>VLOOKUP(E4302,'VPS1'!$J$10:$J$29,1,FALSE)</f>
        <v>#N/A</v>
      </c>
      <c r="C4302" s="131" t="str">
        <f t="shared" si="943"/>
        <v/>
      </c>
      <c r="D4302" s="132"/>
      <c r="E4302" s="132"/>
      <c r="F4302" s="55"/>
      <c r="G4302" s="132"/>
      <c r="H4302" s="132"/>
      <c r="I4302" s="132"/>
      <c r="J4302" s="132"/>
      <c r="K4302" s="132"/>
      <c r="L4302" s="133"/>
      <c r="M4302" s="134"/>
      <c r="N4302" s="132"/>
      <c r="O4302" s="132"/>
      <c r="P4302" s="134" t="str">
        <f t="shared" si="944"/>
        <v>nepildyti</v>
      </c>
      <c r="Q4302" s="135" t="str">
        <f t="shared" si="94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38"/>
        <v>0</v>
      </c>
      <c r="BH4302" s="54">
        <f t="shared" si="945"/>
        <v>0</v>
      </c>
      <c r="BI4302" s="54">
        <f t="shared" si="940"/>
        <v>0</v>
      </c>
      <c r="BJ4302" s="54">
        <f t="shared" si="939"/>
        <v>0</v>
      </c>
      <c r="BK4302" s="54">
        <f t="shared" si="941"/>
        <v>0</v>
      </c>
      <c r="BL4302" s="54">
        <f t="shared" si="946"/>
        <v>0</v>
      </c>
      <c r="BM4302" s="54">
        <f t="shared" si="947"/>
        <v>0</v>
      </c>
      <c r="BN4302" s="54" t="str">
        <f t="shared" si="948"/>
        <v>ne</v>
      </c>
      <c r="BO4302" s="54" t="str">
        <f t="shared" si="949"/>
        <v>ne</v>
      </c>
      <c r="BP4302" s="54" t="str">
        <f t="shared" si="949"/>
        <v>ne</v>
      </c>
      <c r="BQ4302" s="54" t="str">
        <f t="shared" si="950"/>
        <v>ne</v>
      </c>
      <c r="BR4302" s="54" t="str">
        <f t="shared" si="951"/>
        <v>ne</v>
      </c>
      <c r="BS4302" s="54" t="str">
        <f t="shared" si="942"/>
        <v>ne</v>
      </c>
    </row>
    <row r="4303" spans="2:71" x14ac:dyDescent="0.2">
      <c r="B4303" s="54" t="e">
        <f>VLOOKUP(E4303,'VPS1'!$J$10:$J$29,1,FALSE)</f>
        <v>#N/A</v>
      </c>
      <c r="C4303" s="131" t="str">
        <f t="shared" si="943"/>
        <v/>
      </c>
      <c r="D4303" s="132"/>
      <c r="E4303" s="132"/>
      <c r="F4303" s="55"/>
      <c r="G4303" s="132"/>
      <c r="H4303" s="132"/>
      <c r="I4303" s="132"/>
      <c r="J4303" s="132"/>
      <c r="K4303" s="132"/>
      <c r="L4303" s="133"/>
      <c r="M4303" s="134"/>
      <c r="N4303" s="132"/>
      <c r="O4303" s="132"/>
      <c r="P4303" s="134" t="str">
        <f t="shared" si="944"/>
        <v>nepildyti</v>
      </c>
      <c r="Q4303" s="135" t="str">
        <f t="shared" si="94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38"/>
        <v>0</v>
      </c>
      <c r="BH4303" s="54">
        <f t="shared" si="945"/>
        <v>0</v>
      </c>
      <c r="BI4303" s="54">
        <f t="shared" si="940"/>
        <v>0</v>
      </c>
      <c r="BJ4303" s="54">
        <f t="shared" si="939"/>
        <v>0</v>
      </c>
      <c r="BK4303" s="54">
        <f t="shared" si="941"/>
        <v>0</v>
      </c>
      <c r="BL4303" s="54">
        <f t="shared" si="946"/>
        <v>0</v>
      </c>
      <c r="BM4303" s="54">
        <f t="shared" si="947"/>
        <v>0</v>
      </c>
      <c r="BN4303" s="54" t="str">
        <f t="shared" si="948"/>
        <v>ne</v>
      </c>
      <c r="BO4303" s="54" t="str">
        <f t="shared" si="949"/>
        <v>ne</v>
      </c>
      <c r="BP4303" s="54" t="str">
        <f t="shared" si="949"/>
        <v>ne</v>
      </c>
      <c r="BQ4303" s="54" t="str">
        <f t="shared" si="950"/>
        <v>ne</v>
      </c>
      <c r="BR4303" s="54" t="str">
        <f t="shared" si="951"/>
        <v>ne</v>
      </c>
      <c r="BS4303" s="54" t="str">
        <f t="shared" si="942"/>
        <v>ne</v>
      </c>
    </row>
    <row r="4304" spans="2:71" x14ac:dyDescent="0.2">
      <c r="B4304" s="54" t="e">
        <f>VLOOKUP(E4304,'VPS1'!$J$10:$J$29,1,FALSE)</f>
        <v>#N/A</v>
      </c>
      <c r="C4304" s="131" t="str">
        <f t="shared" si="943"/>
        <v/>
      </c>
      <c r="D4304" s="132"/>
      <c r="E4304" s="132"/>
      <c r="F4304" s="55"/>
      <c r="G4304" s="132"/>
      <c r="H4304" s="132"/>
      <c r="I4304" s="132"/>
      <c r="J4304" s="132"/>
      <c r="K4304" s="132"/>
      <c r="L4304" s="133"/>
      <c r="M4304" s="134"/>
      <c r="N4304" s="132"/>
      <c r="O4304" s="132"/>
      <c r="P4304" s="134" t="str">
        <f t="shared" si="944"/>
        <v>nepildyti</v>
      </c>
      <c r="Q4304" s="135" t="str">
        <f t="shared" si="94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38"/>
        <v>0</v>
      </c>
      <c r="BH4304" s="54">
        <f t="shared" si="945"/>
        <v>0</v>
      </c>
      <c r="BI4304" s="54">
        <f t="shared" si="940"/>
        <v>0</v>
      </c>
      <c r="BJ4304" s="54">
        <f t="shared" si="939"/>
        <v>0</v>
      </c>
      <c r="BK4304" s="54">
        <f t="shared" si="941"/>
        <v>0</v>
      </c>
      <c r="BL4304" s="54">
        <f t="shared" si="946"/>
        <v>0</v>
      </c>
      <c r="BM4304" s="54">
        <f t="shared" si="947"/>
        <v>0</v>
      </c>
      <c r="BN4304" s="54" t="str">
        <f t="shared" si="948"/>
        <v>ne</v>
      </c>
      <c r="BO4304" s="54" t="str">
        <f t="shared" si="949"/>
        <v>ne</v>
      </c>
      <c r="BP4304" s="54" t="str">
        <f t="shared" si="949"/>
        <v>ne</v>
      </c>
      <c r="BQ4304" s="54" t="str">
        <f t="shared" si="950"/>
        <v>ne</v>
      </c>
      <c r="BR4304" s="54" t="str">
        <f t="shared" si="951"/>
        <v>ne</v>
      </c>
      <c r="BS4304" s="54" t="str">
        <f t="shared" si="942"/>
        <v>ne</v>
      </c>
    </row>
    <row r="4305" spans="2:71" x14ac:dyDescent="0.2">
      <c r="B4305" s="54" t="e">
        <f>VLOOKUP(E4305,'VPS1'!$J$10:$J$29,1,FALSE)</f>
        <v>#N/A</v>
      </c>
      <c r="C4305" s="131" t="str">
        <f t="shared" si="943"/>
        <v/>
      </c>
      <c r="D4305" s="132"/>
      <c r="E4305" s="132"/>
      <c r="F4305" s="55"/>
      <c r="G4305" s="132"/>
      <c r="H4305" s="132"/>
      <c r="I4305" s="132"/>
      <c r="J4305" s="132"/>
      <c r="K4305" s="132"/>
      <c r="L4305" s="133"/>
      <c r="M4305" s="134"/>
      <c r="N4305" s="132"/>
      <c r="O4305" s="132"/>
      <c r="P4305" s="134" t="str">
        <f t="shared" si="944"/>
        <v>nepildyti</v>
      </c>
      <c r="Q4305" s="135" t="str">
        <f t="shared" si="94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38"/>
        <v>0</v>
      </c>
      <c r="BH4305" s="54">
        <f t="shared" si="945"/>
        <v>0</v>
      </c>
      <c r="BI4305" s="54">
        <f t="shared" si="940"/>
        <v>0</v>
      </c>
      <c r="BJ4305" s="54">
        <f t="shared" si="939"/>
        <v>0</v>
      </c>
      <c r="BK4305" s="54">
        <f t="shared" si="941"/>
        <v>0</v>
      </c>
      <c r="BL4305" s="54">
        <f t="shared" si="946"/>
        <v>0</v>
      </c>
      <c r="BM4305" s="54">
        <f t="shared" si="947"/>
        <v>0</v>
      </c>
      <c r="BN4305" s="54" t="str">
        <f t="shared" si="948"/>
        <v>ne</v>
      </c>
      <c r="BO4305" s="54" t="str">
        <f t="shared" si="949"/>
        <v>ne</v>
      </c>
      <c r="BP4305" s="54" t="str">
        <f t="shared" si="949"/>
        <v>ne</v>
      </c>
      <c r="BQ4305" s="54" t="str">
        <f t="shared" si="950"/>
        <v>ne</v>
      </c>
      <c r="BR4305" s="54" t="str">
        <f t="shared" si="951"/>
        <v>ne</v>
      </c>
      <c r="BS4305" s="54" t="str">
        <f t="shared" si="942"/>
        <v>ne</v>
      </c>
    </row>
    <row r="4306" spans="2:71" x14ac:dyDescent="0.2">
      <c r="B4306" s="54" t="e">
        <f>VLOOKUP(E4306,'VPS1'!$J$10:$J$29,1,FALSE)</f>
        <v>#N/A</v>
      </c>
      <c r="C4306" s="131" t="str">
        <f t="shared" si="943"/>
        <v/>
      </c>
      <c r="D4306" s="132"/>
      <c r="E4306" s="132"/>
      <c r="F4306" s="55"/>
      <c r="G4306" s="132"/>
      <c r="H4306" s="132"/>
      <c r="I4306" s="132"/>
      <c r="J4306" s="132"/>
      <c r="K4306" s="132"/>
      <c r="L4306" s="133"/>
      <c r="M4306" s="134"/>
      <c r="N4306" s="132"/>
      <c r="O4306" s="132"/>
      <c r="P4306" s="134" t="str">
        <f t="shared" si="944"/>
        <v>nepildyti</v>
      </c>
      <c r="Q4306" s="135" t="str">
        <f t="shared" si="94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si="938"/>
        <v>0</v>
      </c>
      <c r="BH4306" s="54">
        <f t="shared" si="945"/>
        <v>0</v>
      </c>
      <c r="BI4306" s="54">
        <f t="shared" si="940"/>
        <v>0</v>
      </c>
      <c r="BJ4306" s="54">
        <f t="shared" si="939"/>
        <v>0</v>
      </c>
      <c r="BK4306" s="54">
        <f t="shared" si="941"/>
        <v>0</v>
      </c>
      <c r="BL4306" s="54">
        <f t="shared" si="946"/>
        <v>0</v>
      </c>
      <c r="BM4306" s="54">
        <f t="shared" si="947"/>
        <v>0</v>
      </c>
      <c r="BN4306" s="54" t="str">
        <f t="shared" si="948"/>
        <v>ne</v>
      </c>
      <c r="BO4306" s="54" t="str">
        <f t="shared" si="949"/>
        <v>ne</v>
      </c>
      <c r="BP4306" s="54" t="str">
        <f t="shared" si="949"/>
        <v>ne</v>
      </c>
      <c r="BQ4306" s="54" t="str">
        <f t="shared" si="950"/>
        <v>ne</v>
      </c>
      <c r="BR4306" s="54" t="str">
        <f t="shared" si="951"/>
        <v>ne</v>
      </c>
      <c r="BS4306" s="54" t="str">
        <f t="shared" si="942"/>
        <v>ne</v>
      </c>
    </row>
    <row r="4307" spans="2:71" x14ac:dyDescent="0.2">
      <c r="B4307" s="54" t="e">
        <f>VLOOKUP(E4307,'VPS1'!$J$10:$J$29,1,FALSE)</f>
        <v>#N/A</v>
      </c>
      <c r="C4307" s="131" t="str">
        <f t="shared" si="943"/>
        <v/>
      </c>
      <c r="D4307" s="132"/>
      <c r="E4307" s="132"/>
      <c r="F4307" s="55"/>
      <c r="G4307" s="132"/>
      <c r="H4307" s="132"/>
      <c r="I4307" s="132"/>
      <c r="J4307" s="132"/>
      <c r="K4307" s="132"/>
      <c r="L4307" s="133"/>
      <c r="M4307" s="134"/>
      <c r="N4307" s="132"/>
      <c r="O4307" s="132"/>
      <c r="P4307" s="134" t="str">
        <f t="shared" si="944"/>
        <v>nepildyti</v>
      </c>
      <c r="Q4307" s="135" t="str">
        <f t="shared" si="94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38"/>
        <v>0</v>
      </c>
      <c r="BH4307" s="54">
        <f t="shared" si="945"/>
        <v>0</v>
      </c>
      <c r="BI4307" s="54">
        <f t="shared" si="940"/>
        <v>0</v>
      </c>
      <c r="BJ4307" s="54">
        <f t="shared" si="939"/>
        <v>0</v>
      </c>
      <c r="BK4307" s="54">
        <f t="shared" si="941"/>
        <v>0</v>
      </c>
      <c r="BL4307" s="54">
        <f t="shared" si="946"/>
        <v>0</v>
      </c>
      <c r="BM4307" s="54">
        <f t="shared" si="947"/>
        <v>0</v>
      </c>
      <c r="BN4307" s="54" t="str">
        <f t="shared" si="948"/>
        <v>ne</v>
      </c>
      <c r="BO4307" s="54" t="str">
        <f t="shared" si="949"/>
        <v>ne</v>
      </c>
      <c r="BP4307" s="54" t="str">
        <f t="shared" si="949"/>
        <v>ne</v>
      </c>
      <c r="BQ4307" s="54" t="str">
        <f t="shared" si="950"/>
        <v>ne</v>
      </c>
      <c r="BR4307" s="54" t="str">
        <f t="shared" si="951"/>
        <v>ne</v>
      </c>
      <c r="BS4307" s="54" t="str">
        <f t="shared" si="942"/>
        <v>ne</v>
      </c>
    </row>
    <row r="4308" spans="2:71" x14ac:dyDescent="0.2">
      <c r="B4308" s="54" t="e">
        <f>VLOOKUP(E4308,'VPS1'!$J$10:$J$29,1,FALSE)</f>
        <v>#N/A</v>
      </c>
      <c r="C4308" s="131" t="str">
        <f t="shared" si="943"/>
        <v/>
      </c>
      <c r="D4308" s="132"/>
      <c r="E4308" s="132"/>
      <c r="F4308" s="55"/>
      <c r="G4308" s="132"/>
      <c r="H4308" s="132"/>
      <c r="I4308" s="132"/>
      <c r="J4308" s="132"/>
      <c r="K4308" s="132"/>
      <c r="L4308" s="133"/>
      <c r="M4308" s="134"/>
      <c r="N4308" s="132"/>
      <c r="O4308" s="132"/>
      <c r="P4308" s="134" t="str">
        <f t="shared" si="944"/>
        <v>nepildyti</v>
      </c>
      <c r="Q4308" s="135" t="str">
        <f t="shared" si="94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38"/>
        <v>0</v>
      </c>
      <c r="BH4308" s="54">
        <f t="shared" si="945"/>
        <v>0</v>
      </c>
      <c r="BI4308" s="54">
        <f t="shared" si="940"/>
        <v>0</v>
      </c>
      <c r="BJ4308" s="54">
        <f t="shared" si="939"/>
        <v>0</v>
      </c>
      <c r="BK4308" s="54">
        <f t="shared" si="941"/>
        <v>0</v>
      </c>
      <c r="BL4308" s="54">
        <f t="shared" si="946"/>
        <v>0</v>
      </c>
      <c r="BM4308" s="54">
        <f t="shared" si="947"/>
        <v>0</v>
      </c>
      <c r="BN4308" s="54" t="str">
        <f t="shared" si="948"/>
        <v>ne</v>
      </c>
      <c r="BO4308" s="54" t="str">
        <f t="shared" si="949"/>
        <v>ne</v>
      </c>
      <c r="BP4308" s="54" t="str">
        <f t="shared" si="949"/>
        <v>ne</v>
      </c>
      <c r="BQ4308" s="54" t="str">
        <f t="shared" si="950"/>
        <v>ne</v>
      </c>
      <c r="BR4308" s="54" t="str">
        <f t="shared" si="951"/>
        <v>ne</v>
      </c>
      <c r="BS4308" s="54" t="str">
        <f t="shared" si="942"/>
        <v>ne</v>
      </c>
    </row>
    <row r="4309" spans="2:71" x14ac:dyDescent="0.2">
      <c r="B4309" s="54" t="e">
        <f>VLOOKUP(E4309,'VPS1'!$J$10:$J$29,1,FALSE)</f>
        <v>#N/A</v>
      </c>
      <c r="C4309" s="131" t="str">
        <f t="shared" si="943"/>
        <v/>
      </c>
      <c r="D4309" s="132"/>
      <c r="E4309" s="132"/>
      <c r="F4309" s="55"/>
      <c r="G4309" s="132"/>
      <c r="H4309" s="132"/>
      <c r="I4309" s="132"/>
      <c r="J4309" s="132"/>
      <c r="K4309" s="132"/>
      <c r="L4309" s="133"/>
      <c r="M4309" s="134"/>
      <c r="N4309" s="132"/>
      <c r="O4309" s="132"/>
      <c r="P4309" s="134" t="str">
        <f t="shared" si="944"/>
        <v>nepildyti</v>
      </c>
      <c r="Q4309" s="135" t="str">
        <f t="shared" si="94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38"/>
        <v>0</v>
      </c>
      <c r="BH4309" s="54">
        <f t="shared" si="945"/>
        <v>0</v>
      </c>
      <c r="BI4309" s="54">
        <f t="shared" si="940"/>
        <v>0</v>
      </c>
      <c r="BJ4309" s="54">
        <f t="shared" si="939"/>
        <v>0</v>
      </c>
      <c r="BK4309" s="54">
        <f t="shared" si="941"/>
        <v>0</v>
      </c>
      <c r="BL4309" s="54">
        <f t="shared" si="946"/>
        <v>0</v>
      </c>
      <c r="BM4309" s="54">
        <f t="shared" si="947"/>
        <v>0</v>
      </c>
      <c r="BN4309" s="54" t="str">
        <f t="shared" si="948"/>
        <v>ne</v>
      </c>
      <c r="BO4309" s="54" t="str">
        <f t="shared" si="949"/>
        <v>ne</v>
      </c>
      <c r="BP4309" s="54" t="str">
        <f t="shared" si="949"/>
        <v>ne</v>
      </c>
      <c r="BQ4309" s="54" t="str">
        <f t="shared" si="950"/>
        <v>ne</v>
      </c>
      <c r="BR4309" s="54" t="str">
        <f t="shared" si="951"/>
        <v>ne</v>
      </c>
      <c r="BS4309" s="54" t="str">
        <f t="shared" si="942"/>
        <v>ne</v>
      </c>
    </row>
    <row r="4310" spans="2:71" x14ac:dyDescent="0.2">
      <c r="B4310" s="54" t="e">
        <f>VLOOKUP(E4310,'VPS1'!$J$10:$J$29,1,FALSE)</f>
        <v>#N/A</v>
      </c>
      <c r="C4310" s="131" t="str">
        <f t="shared" si="943"/>
        <v/>
      </c>
      <c r="D4310" s="132"/>
      <c r="E4310" s="132"/>
      <c r="F4310" s="55"/>
      <c r="G4310" s="132"/>
      <c r="H4310" s="132"/>
      <c r="I4310" s="132"/>
      <c r="J4310" s="132"/>
      <c r="K4310" s="132"/>
      <c r="L4310" s="133"/>
      <c r="M4310" s="134"/>
      <c r="N4310" s="132"/>
      <c r="O4310" s="132"/>
      <c r="P4310" s="134" t="str">
        <f t="shared" si="944"/>
        <v>nepildyti</v>
      </c>
      <c r="Q4310" s="135" t="str">
        <f t="shared" si="94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ref="BG4310:BG4373" si="952">IF($F4310&gt;0,YEAR($F4310),)</f>
        <v>0</v>
      </c>
      <c r="BH4310" s="54">
        <f t="shared" si="945"/>
        <v>0</v>
      </c>
      <c r="BI4310" s="54">
        <f t="shared" si="940"/>
        <v>0</v>
      </c>
      <c r="BJ4310" s="54">
        <f t="shared" ref="BJ4310:BJ4373" si="953">IF($AI4310&gt;0,YEAR($AI4310),)</f>
        <v>0</v>
      </c>
      <c r="BK4310" s="54">
        <f t="shared" si="941"/>
        <v>0</v>
      </c>
      <c r="BL4310" s="54">
        <f t="shared" si="946"/>
        <v>0</v>
      </c>
      <c r="BM4310" s="54">
        <f t="shared" si="947"/>
        <v>0</v>
      </c>
      <c r="BN4310" s="54" t="str">
        <f t="shared" si="948"/>
        <v>ne</v>
      </c>
      <c r="BO4310" s="54" t="str">
        <f t="shared" si="949"/>
        <v>ne</v>
      </c>
      <c r="BP4310" s="54" t="str">
        <f t="shared" si="949"/>
        <v>ne</v>
      </c>
      <c r="BQ4310" s="54" t="str">
        <f t="shared" si="950"/>
        <v>ne</v>
      </c>
      <c r="BR4310" s="54" t="str">
        <f t="shared" si="951"/>
        <v>ne</v>
      </c>
      <c r="BS4310" s="54" t="str">
        <f t="shared" si="942"/>
        <v>ne</v>
      </c>
    </row>
    <row r="4311" spans="2:71" x14ac:dyDescent="0.2">
      <c r="B4311" s="54" t="e">
        <f>VLOOKUP(E4311,'VPS1'!$J$10:$J$29,1,FALSE)</f>
        <v>#N/A</v>
      </c>
      <c r="C4311" s="131" t="str">
        <f t="shared" si="943"/>
        <v/>
      </c>
      <c r="D4311" s="132"/>
      <c r="E4311" s="132"/>
      <c r="F4311" s="55"/>
      <c r="G4311" s="132"/>
      <c r="H4311" s="132"/>
      <c r="I4311" s="132"/>
      <c r="J4311" s="132"/>
      <c r="K4311" s="132"/>
      <c r="L4311" s="133"/>
      <c r="M4311" s="134"/>
      <c r="N4311" s="132"/>
      <c r="O4311" s="132"/>
      <c r="P4311" s="134" t="str">
        <f t="shared" si="944"/>
        <v>nepildyti</v>
      </c>
      <c r="Q4311" s="135" t="str">
        <f t="shared" si="94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si="952"/>
        <v>0</v>
      </c>
      <c r="BH4311" s="54">
        <f t="shared" si="945"/>
        <v>0</v>
      </c>
      <c r="BI4311" s="54">
        <f t="shared" si="940"/>
        <v>0</v>
      </c>
      <c r="BJ4311" s="54">
        <f t="shared" si="953"/>
        <v>0</v>
      </c>
      <c r="BK4311" s="54">
        <f t="shared" si="941"/>
        <v>0</v>
      </c>
      <c r="BL4311" s="54">
        <f t="shared" si="946"/>
        <v>0</v>
      </c>
      <c r="BM4311" s="54">
        <f t="shared" si="947"/>
        <v>0</v>
      </c>
      <c r="BN4311" s="54" t="str">
        <f t="shared" si="948"/>
        <v>ne</v>
      </c>
      <c r="BO4311" s="54" t="str">
        <f t="shared" si="949"/>
        <v>ne</v>
      </c>
      <c r="BP4311" s="54" t="str">
        <f t="shared" si="949"/>
        <v>ne</v>
      </c>
      <c r="BQ4311" s="54" t="str">
        <f t="shared" si="950"/>
        <v>ne</v>
      </c>
      <c r="BR4311" s="54" t="str">
        <f t="shared" si="951"/>
        <v>ne</v>
      </c>
      <c r="BS4311" s="54" t="str">
        <f t="shared" si="942"/>
        <v>ne</v>
      </c>
    </row>
    <row r="4312" spans="2:71" x14ac:dyDescent="0.2">
      <c r="B4312" s="54" t="e">
        <f>VLOOKUP(E4312,'VPS1'!$J$10:$J$29,1,FALSE)</f>
        <v>#N/A</v>
      </c>
      <c r="C4312" s="131" t="str">
        <f t="shared" si="943"/>
        <v/>
      </c>
      <c r="D4312" s="132"/>
      <c r="E4312" s="132"/>
      <c r="F4312" s="55"/>
      <c r="G4312" s="132"/>
      <c r="H4312" s="132"/>
      <c r="I4312" s="132"/>
      <c r="J4312" s="132"/>
      <c r="K4312" s="132"/>
      <c r="L4312" s="133"/>
      <c r="M4312" s="134"/>
      <c r="N4312" s="132"/>
      <c r="O4312" s="132"/>
      <c r="P4312" s="134" t="str">
        <f t="shared" si="944"/>
        <v>nepildyti</v>
      </c>
      <c r="Q4312" s="135" t="str">
        <f t="shared" si="94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52"/>
        <v>0</v>
      </c>
      <c r="BH4312" s="54">
        <f t="shared" si="945"/>
        <v>0</v>
      </c>
      <c r="BI4312" s="54">
        <f t="shared" si="940"/>
        <v>0</v>
      </c>
      <c r="BJ4312" s="54">
        <f t="shared" si="953"/>
        <v>0</v>
      </c>
      <c r="BK4312" s="54">
        <f t="shared" si="941"/>
        <v>0</v>
      </c>
      <c r="BL4312" s="54">
        <f t="shared" si="946"/>
        <v>0</v>
      </c>
      <c r="BM4312" s="54">
        <f t="shared" si="947"/>
        <v>0</v>
      </c>
      <c r="BN4312" s="54" t="str">
        <f t="shared" si="948"/>
        <v>ne</v>
      </c>
      <c r="BO4312" s="54" t="str">
        <f t="shared" si="949"/>
        <v>ne</v>
      </c>
      <c r="BP4312" s="54" t="str">
        <f t="shared" si="949"/>
        <v>ne</v>
      </c>
      <c r="BQ4312" s="54" t="str">
        <f t="shared" si="950"/>
        <v>ne</v>
      </c>
      <c r="BR4312" s="54" t="str">
        <f t="shared" si="951"/>
        <v>ne</v>
      </c>
      <c r="BS4312" s="54" t="str">
        <f t="shared" si="942"/>
        <v>ne</v>
      </c>
    </row>
    <row r="4313" spans="2:71" x14ac:dyDescent="0.2">
      <c r="B4313" s="54" t="e">
        <f>VLOOKUP(E4313,'VPS1'!$J$10:$J$29,1,FALSE)</f>
        <v>#N/A</v>
      </c>
      <c r="C4313" s="131" t="str">
        <f t="shared" si="943"/>
        <v/>
      </c>
      <c r="D4313" s="132"/>
      <c r="E4313" s="132"/>
      <c r="F4313" s="55"/>
      <c r="G4313" s="132"/>
      <c r="H4313" s="132"/>
      <c r="I4313" s="132"/>
      <c r="J4313" s="132"/>
      <c r="K4313" s="132"/>
      <c r="L4313" s="133"/>
      <c r="M4313" s="134"/>
      <c r="N4313" s="132"/>
      <c r="O4313" s="132"/>
      <c r="P4313" s="134" t="str">
        <f t="shared" si="944"/>
        <v>nepildyti</v>
      </c>
      <c r="Q4313" s="135" t="str">
        <f t="shared" si="94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52"/>
        <v>0</v>
      </c>
      <c r="BH4313" s="54">
        <f t="shared" si="945"/>
        <v>0</v>
      </c>
      <c r="BI4313" s="54">
        <f t="shared" si="940"/>
        <v>0</v>
      </c>
      <c r="BJ4313" s="54">
        <f t="shared" si="953"/>
        <v>0</v>
      </c>
      <c r="BK4313" s="54">
        <f t="shared" si="941"/>
        <v>0</v>
      </c>
      <c r="BL4313" s="54">
        <f t="shared" si="946"/>
        <v>0</v>
      </c>
      <c r="BM4313" s="54">
        <f t="shared" si="947"/>
        <v>0</v>
      </c>
      <c r="BN4313" s="54" t="str">
        <f t="shared" si="948"/>
        <v>ne</v>
      </c>
      <c r="BO4313" s="54" t="str">
        <f t="shared" si="949"/>
        <v>ne</v>
      </c>
      <c r="BP4313" s="54" t="str">
        <f t="shared" si="949"/>
        <v>ne</v>
      </c>
      <c r="BQ4313" s="54" t="str">
        <f t="shared" si="950"/>
        <v>ne</v>
      </c>
      <c r="BR4313" s="54" t="str">
        <f t="shared" si="951"/>
        <v>ne</v>
      </c>
      <c r="BS4313" s="54" t="str">
        <f t="shared" si="942"/>
        <v>ne</v>
      </c>
    </row>
    <row r="4314" spans="2:71" x14ac:dyDescent="0.2">
      <c r="B4314" s="54" t="e">
        <f>VLOOKUP(E4314,'VPS1'!$J$10:$J$29,1,FALSE)</f>
        <v>#N/A</v>
      </c>
      <c r="C4314" s="131" t="str">
        <f t="shared" si="943"/>
        <v/>
      </c>
      <c r="D4314" s="132"/>
      <c r="E4314" s="132"/>
      <c r="F4314" s="55"/>
      <c r="G4314" s="132"/>
      <c r="H4314" s="132"/>
      <c r="I4314" s="132"/>
      <c r="J4314" s="132"/>
      <c r="K4314" s="132"/>
      <c r="L4314" s="133"/>
      <c r="M4314" s="134"/>
      <c r="N4314" s="132"/>
      <c r="O4314" s="132"/>
      <c r="P4314" s="134" t="str">
        <f t="shared" si="944"/>
        <v>nepildyti</v>
      </c>
      <c r="Q4314" s="135" t="str">
        <f t="shared" si="94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52"/>
        <v>0</v>
      </c>
      <c r="BH4314" s="54">
        <f t="shared" si="945"/>
        <v>0</v>
      </c>
      <c r="BI4314" s="54">
        <f t="shared" si="940"/>
        <v>0</v>
      </c>
      <c r="BJ4314" s="54">
        <f t="shared" si="953"/>
        <v>0</v>
      </c>
      <c r="BK4314" s="54">
        <f t="shared" si="941"/>
        <v>0</v>
      </c>
      <c r="BL4314" s="54">
        <f t="shared" si="946"/>
        <v>0</v>
      </c>
      <c r="BM4314" s="54">
        <f t="shared" si="947"/>
        <v>0</v>
      </c>
      <c r="BN4314" s="54" t="str">
        <f t="shared" si="948"/>
        <v>ne</v>
      </c>
      <c r="BO4314" s="54" t="str">
        <f t="shared" si="949"/>
        <v>ne</v>
      </c>
      <c r="BP4314" s="54" t="str">
        <f t="shared" si="949"/>
        <v>ne</v>
      </c>
      <c r="BQ4314" s="54" t="str">
        <f t="shared" si="950"/>
        <v>ne</v>
      </c>
      <c r="BR4314" s="54" t="str">
        <f t="shared" si="951"/>
        <v>ne</v>
      </c>
      <c r="BS4314" s="54" t="str">
        <f t="shared" si="942"/>
        <v>ne</v>
      </c>
    </row>
    <row r="4315" spans="2:71" x14ac:dyDescent="0.2">
      <c r="B4315" s="54" t="e">
        <f>VLOOKUP(E4315,'VPS1'!$J$10:$J$29,1,FALSE)</f>
        <v>#N/A</v>
      </c>
      <c r="C4315" s="131" t="str">
        <f t="shared" si="943"/>
        <v/>
      </c>
      <c r="D4315" s="132"/>
      <c r="E4315" s="132"/>
      <c r="F4315" s="55"/>
      <c r="G4315" s="132"/>
      <c r="H4315" s="132"/>
      <c r="I4315" s="132"/>
      <c r="J4315" s="132"/>
      <c r="K4315" s="132"/>
      <c r="L4315" s="133"/>
      <c r="M4315" s="134"/>
      <c r="N4315" s="132"/>
      <c r="O4315" s="132"/>
      <c r="P4315" s="134" t="str">
        <f t="shared" si="944"/>
        <v>nepildyti</v>
      </c>
      <c r="Q4315" s="135" t="str">
        <f t="shared" si="94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52"/>
        <v>0</v>
      </c>
      <c r="BH4315" s="54">
        <f t="shared" si="945"/>
        <v>0</v>
      </c>
      <c r="BI4315" s="54">
        <f t="shared" si="940"/>
        <v>0</v>
      </c>
      <c r="BJ4315" s="54">
        <f t="shared" si="953"/>
        <v>0</v>
      </c>
      <c r="BK4315" s="54">
        <f t="shared" si="941"/>
        <v>0</v>
      </c>
      <c r="BL4315" s="54">
        <f t="shared" si="946"/>
        <v>0</v>
      </c>
      <c r="BM4315" s="54">
        <f t="shared" si="947"/>
        <v>0</v>
      </c>
      <c r="BN4315" s="54" t="str">
        <f t="shared" si="948"/>
        <v>ne</v>
      </c>
      <c r="BO4315" s="54" t="str">
        <f t="shared" si="949"/>
        <v>ne</v>
      </c>
      <c r="BP4315" s="54" t="str">
        <f t="shared" si="949"/>
        <v>ne</v>
      </c>
      <c r="BQ4315" s="54" t="str">
        <f t="shared" si="950"/>
        <v>ne</v>
      </c>
      <c r="BR4315" s="54" t="str">
        <f t="shared" si="951"/>
        <v>ne</v>
      </c>
      <c r="BS4315" s="54" t="str">
        <f t="shared" si="942"/>
        <v>ne</v>
      </c>
    </row>
    <row r="4316" spans="2:71" x14ac:dyDescent="0.2">
      <c r="B4316" s="54" t="e">
        <f>VLOOKUP(E4316,'VPS1'!$J$10:$J$29,1,FALSE)</f>
        <v>#N/A</v>
      </c>
      <c r="C4316" s="131" t="str">
        <f t="shared" si="943"/>
        <v/>
      </c>
      <c r="D4316" s="132"/>
      <c r="E4316" s="132"/>
      <c r="F4316" s="55"/>
      <c r="G4316" s="132"/>
      <c r="H4316" s="132"/>
      <c r="I4316" s="132"/>
      <c r="J4316" s="132"/>
      <c r="K4316" s="132"/>
      <c r="L4316" s="133"/>
      <c r="M4316" s="134"/>
      <c r="N4316" s="132"/>
      <c r="O4316" s="132"/>
      <c r="P4316" s="134" t="str">
        <f t="shared" si="944"/>
        <v>nepildyti</v>
      </c>
      <c r="Q4316" s="135" t="str">
        <f t="shared" si="94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52"/>
        <v>0</v>
      </c>
      <c r="BH4316" s="54">
        <f t="shared" si="945"/>
        <v>0</v>
      </c>
      <c r="BI4316" s="54">
        <f t="shared" si="940"/>
        <v>0</v>
      </c>
      <c r="BJ4316" s="54">
        <f t="shared" si="953"/>
        <v>0</v>
      </c>
      <c r="BK4316" s="54">
        <f t="shared" si="941"/>
        <v>0</v>
      </c>
      <c r="BL4316" s="54">
        <f t="shared" si="946"/>
        <v>0</v>
      </c>
      <c r="BM4316" s="54">
        <f t="shared" si="947"/>
        <v>0</v>
      </c>
      <c r="BN4316" s="54" t="str">
        <f t="shared" si="948"/>
        <v>ne</v>
      </c>
      <c r="BO4316" s="54" t="str">
        <f t="shared" si="949"/>
        <v>ne</v>
      </c>
      <c r="BP4316" s="54" t="str">
        <f t="shared" si="949"/>
        <v>ne</v>
      </c>
      <c r="BQ4316" s="54" t="str">
        <f t="shared" si="950"/>
        <v>ne</v>
      </c>
      <c r="BR4316" s="54" t="str">
        <f t="shared" si="951"/>
        <v>ne</v>
      </c>
      <c r="BS4316" s="54" t="str">
        <f t="shared" si="942"/>
        <v>ne</v>
      </c>
    </row>
    <row r="4317" spans="2:71" x14ac:dyDescent="0.2">
      <c r="B4317" s="54" t="e">
        <f>VLOOKUP(E4317,'VPS1'!$J$10:$J$29,1,FALSE)</f>
        <v>#N/A</v>
      </c>
      <c r="C4317" s="131" t="str">
        <f t="shared" si="943"/>
        <v/>
      </c>
      <c r="D4317" s="132"/>
      <c r="E4317" s="132"/>
      <c r="F4317" s="55"/>
      <c r="G4317" s="132"/>
      <c r="H4317" s="132"/>
      <c r="I4317" s="132"/>
      <c r="J4317" s="132"/>
      <c r="K4317" s="132"/>
      <c r="L4317" s="133"/>
      <c r="M4317" s="134"/>
      <c r="N4317" s="132"/>
      <c r="O4317" s="132"/>
      <c r="P4317" s="134" t="str">
        <f t="shared" si="944"/>
        <v>nepildyti</v>
      </c>
      <c r="Q4317" s="135" t="str">
        <f t="shared" si="94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52"/>
        <v>0</v>
      </c>
      <c r="BH4317" s="54">
        <f t="shared" si="945"/>
        <v>0</v>
      </c>
      <c r="BI4317" s="54">
        <f t="shared" si="940"/>
        <v>0</v>
      </c>
      <c r="BJ4317" s="54">
        <f t="shared" si="953"/>
        <v>0</v>
      </c>
      <c r="BK4317" s="54">
        <f t="shared" si="941"/>
        <v>0</v>
      </c>
      <c r="BL4317" s="54">
        <f t="shared" si="946"/>
        <v>0</v>
      </c>
      <c r="BM4317" s="54">
        <f t="shared" si="947"/>
        <v>0</v>
      </c>
      <c r="BN4317" s="54" t="str">
        <f t="shared" si="948"/>
        <v>ne</v>
      </c>
      <c r="BO4317" s="54" t="str">
        <f t="shared" si="949"/>
        <v>ne</v>
      </c>
      <c r="BP4317" s="54" t="str">
        <f t="shared" si="949"/>
        <v>ne</v>
      </c>
      <c r="BQ4317" s="54" t="str">
        <f t="shared" si="950"/>
        <v>ne</v>
      </c>
      <c r="BR4317" s="54" t="str">
        <f t="shared" si="951"/>
        <v>ne</v>
      </c>
      <c r="BS4317" s="54" t="str">
        <f t="shared" si="942"/>
        <v>ne</v>
      </c>
    </row>
    <row r="4318" spans="2:71" x14ac:dyDescent="0.2">
      <c r="B4318" s="54" t="e">
        <f>VLOOKUP(E4318,'VPS1'!$J$10:$J$29,1,FALSE)</f>
        <v>#N/A</v>
      </c>
      <c r="C4318" s="131" t="str">
        <f t="shared" si="943"/>
        <v/>
      </c>
      <c r="D4318" s="132"/>
      <c r="E4318" s="132"/>
      <c r="F4318" s="55"/>
      <c r="G4318" s="132"/>
      <c r="H4318" s="132"/>
      <c r="I4318" s="132"/>
      <c r="J4318" s="132"/>
      <c r="K4318" s="132"/>
      <c r="L4318" s="133"/>
      <c r="M4318" s="134"/>
      <c r="N4318" s="132"/>
      <c r="O4318" s="132"/>
      <c r="P4318" s="134" t="str">
        <f t="shared" si="944"/>
        <v>nepildyti</v>
      </c>
      <c r="Q4318" s="135" t="str">
        <f t="shared" si="94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52"/>
        <v>0</v>
      </c>
      <c r="BH4318" s="54">
        <f t="shared" si="945"/>
        <v>0</v>
      </c>
      <c r="BI4318" s="54">
        <f t="shared" si="940"/>
        <v>0</v>
      </c>
      <c r="BJ4318" s="54">
        <f t="shared" si="953"/>
        <v>0</v>
      </c>
      <c r="BK4318" s="54">
        <f t="shared" si="941"/>
        <v>0</v>
      </c>
      <c r="BL4318" s="54">
        <f t="shared" si="946"/>
        <v>0</v>
      </c>
      <c r="BM4318" s="54">
        <f t="shared" si="947"/>
        <v>0</v>
      </c>
      <c r="BN4318" s="54" t="str">
        <f t="shared" si="948"/>
        <v>ne</v>
      </c>
      <c r="BO4318" s="54" t="str">
        <f t="shared" si="949"/>
        <v>ne</v>
      </c>
      <c r="BP4318" s="54" t="str">
        <f t="shared" si="949"/>
        <v>ne</v>
      </c>
      <c r="BQ4318" s="54" t="str">
        <f t="shared" si="950"/>
        <v>ne</v>
      </c>
      <c r="BR4318" s="54" t="str">
        <f t="shared" si="951"/>
        <v>ne</v>
      </c>
      <c r="BS4318" s="54" t="str">
        <f t="shared" si="942"/>
        <v>ne</v>
      </c>
    </row>
    <row r="4319" spans="2:71" x14ac:dyDescent="0.2">
      <c r="B4319" s="54" t="e">
        <f>VLOOKUP(E4319,'VPS1'!$J$10:$J$29,1,FALSE)</f>
        <v>#N/A</v>
      </c>
      <c r="C4319" s="131" t="str">
        <f t="shared" si="943"/>
        <v/>
      </c>
      <c r="D4319" s="132"/>
      <c r="E4319" s="132"/>
      <c r="F4319" s="55"/>
      <c r="G4319" s="132"/>
      <c r="H4319" s="132"/>
      <c r="I4319" s="132"/>
      <c r="J4319" s="132"/>
      <c r="K4319" s="132"/>
      <c r="L4319" s="133"/>
      <c r="M4319" s="134"/>
      <c r="N4319" s="132"/>
      <c r="O4319" s="132"/>
      <c r="P4319" s="134" t="str">
        <f t="shared" si="944"/>
        <v>nepildyti</v>
      </c>
      <c r="Q4319" s="135" t="str">
        <f t="shared" si="94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52"/>
        <v>0</v>
      </c>
      <c r="BH4319" s="54">
        <f t="shared" si="945"/>
        <v>0</v>
      </c>
      <c r="BI4319" s="54">
        <f t="shared" si="940"/>
        <v>0</v>
      </c>
      <c r="BJ4319" s="54">
        <f t="shared" si="953"/>
        <v>0</v>
      </c>
      <c r="BK4319" s="54">
        <f t="shared" si="941"/>
        <v>0</v>
      </c>
      <c r="BL4319" s="54">
        <f t="shared" si="946"/>
        <v>0</v>
      </c>
      <c r="BM4319" s="54">
        <f t="shared" si="947"/>
        <v>0</v>
      </c>
      <c r="BN4319" s="54" t="str">
        <f t="shared" si="948"/>
        <v>ne</v>
      </c>
      <c r="BO4319" s="54" t="str">
        <f t="shared" si="949"/>
        <v>ne</v>
      </c>
      <c r="BP4319" s="54" t="str">
        <f t="shared" si="949"/>
        <v>ne</v>
      </c>
      <c r="BQ4319" s="54" t="str">
        <f t="shared" si="950"/>
        <v>ne</v>
      </c>
      <c r="BR4319" s="54" t="str">
        <f t="shared" si="951"/>
        <v>ne</v>
      </c>
      <c r="BS4319" s="54" t="str">
        <f t="shared" si="942"/>
        <v>ne</v>
      </c>
    </row>
    <row r="4320" spans="2:71" x14ac:dyDescent="0.2">
      <c r="B4320" s="54" t="e">
        <f>VLOOKUP(E4320,'VPS1'!$J$10:$J$29,1,FALSE)</f>
        <v>#N/A</v>
      </c>
      <c r="C4320" s="131" t="str">
        <f t="shared" si="943"/>
        <v/>
      </c>
      <c r="D4320" s="132"/>
      <c r="E4320" s="132"/>
      <c r="F4320" s="55"/>
      <c r="G4320" s="132"/>
      <c r="H4320" s="132"/>
      <c r="I4320" s="132"/>
      <c r="J4320" s="132"/>
      <c r="K4320" s="132"/>
      <c r="L4320" s="133"/>
      <c r="M4320" s="134"/>
      <c r="N4320" s="132"/>
      <c r="O4320" s="132"/>
      <c r="P4320" s="134" t="str">
        <f t="shared" si="944"/>
        <v>nepildyti</v>
      </c>
      <c r="Q4320" s="135" t="str">
        <f t="shared" si="94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52"/>
        <v>0</v>
      </c>
      <c r="BH4320" s="54">
        <f t="shared" si="945"/>
        <v>0</v>
      </c>
      <c r="BI4320" s="54">
        <f t="shared" si="940"/>
        <v>0</v>
      </c>
      <c r="BJ4320" s="54">
        <f t="shared" si="953"/>
        <v>0</v>
      </c>
      <c r="BK4320" s="54">
        <f t="shared" si="941"/>
        <v>0</v>
      </c>
      <c r="BL4320" s="54">
        <f t="shared" si="946"/>
        <v>0</v>
      </c>
      <c r="BM4320" s="54">
        <f t="shared" si="947"/>
        <v>0</v>
      </c>
      <c r="BN4320" s="54" t="str">
        <f t="shared" si="948"/>
        <v>ne</v>
      </c>
      <c r="BO4320" s="54" t="str">
        <f t="shared" si="949"/>
        <v>ne</v>
      </c>
      <c r="BP4320" s="54" t="str">
        <f t="shared" si="949"/>
        <v>ne</v>
      </c>
      <c r="BQ4320" s="54" t="str">
        <f t="shared" si="950"/>
        <v>ne</v>
      </c>
      <c r="BR4320" s="54" t="str">
        <f t="shared" si="951"/>
        <v>ne</v>
      </c>
      <c r="BS4320" s="54" t="str">
        <f t="shared" si="942"/>
        <v>ne</v>
      </c>
    </row>
    <row r="4321" spans="2:71" x14ac:dyDescent="0.2">
      <c r="B4321" s="54" t="e">
        <f>VLOOKUP(E4321,'VPS1'!$J$10:$J$29,1,FALSE)</f>
        <v>#N/A</v>
      </c>
      <c r="C4321" s="131" t="str">
        <f t="shared" si="943"/>
        <v/>
      </c>
      <c r="D4321" s="132"/>
      <c r="E4321" s="132"/>
      <c r="F4321" s="55"/>
      <c r="G4321" s="132"/>
      <c r="H4321" s="132"/>
      <c r="I4321" s="132"/>
      <c r="J4321" s="132"/>
      <c r="K4321" s="132"/>
      <c r="L4321" s="133"/>
      <c r="M4321" s="134"/>
      <c r="N4321" s="132"/>
      <c r="O4321" s="132"/>
      <c r="P4321" s="134" t="str">
        <f t="shared" si="944"/>
        <v>nepildyti</v>
      </c>
      <c r="Q4321" s="135" t="str">
        <f t="shared" si="94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52"/>
        <v>0</v>
      </c>
      <c r="BH4321" s="54">
        <f t="shared" si="945"/>
        <v>0</v>
      </c>
      <c r="BI4321" s="54">
        <f t="shared" si="940"/>
        <v>0</v>
      </c>
      <c r="BJ4321" s="54">
        <f t="shared" si="953"/>
        <v>0</v>
      </c>
      <c r="BK4321" s="54">
        <f t="shared" si="941"/>
        <v>0</v>
      </c>
      <c r="BL4321" s="54">
        <f t="shared" si="946"/>
        <v>0</v>
      </c>
      <c r="BM4321" s="54">
        <f t="shared" si="947"/>
        <v>0</v>
      </c>
      <c r="BN4321" s="54" t="str">
        <f t="shared" si="948"/>
        <v>ne</v>
      </c>
      <c r="BO4321" s="54" t="str">
        <f t="shared" si="949"/>
        <v>ne</v>
      </c>
      <c r="BP4321" s="54" t="str">
        <f t="shared" si="949"/>
        <v>ne</v>
      </c>
      <c r="BQ4321" s="54" t="str">
        <f t="shared" si="950"/>
        <v>ne</v>
      </c>
      <c r="BR4321" s="54" t="str">
        <f t="shared" si="951"/>
        <v>ne</v>
      </c>
      <c r="BS4321" s="54" t="str">
        <f t="shared" si="942"/>
        <v>ne</v>
      </c>
    </row>
    <row r="4322" spans="2:71" x14ac:dyDescent="0.2">
      <c r="B4322" s="54" t="e">
        <f>VLOOKUP(E4322,'VPS1'!$J$10:$J$29,1,FALSE)</f>
        <v>#N/A</v>
      </c>
      <c r="C4322" s="131" t="str">
        <f t="shared" si="943"/>
        <v/>
      </c>
      <c r="D4322" s="132"/>
      <c r="E4322" s="132"/>
      <c r="F4322" s="55"/>
      <c r="G4322" s="132"/>
      <c r="H4322" s="132"/>
      <c r="I4322" s="132"/>
      <c r="J4322" s="132"/>
      <c r="K4322" s="132"/>
      <c r="L4322" s="133"/>
      <c r="M4322" s="134"/>
      <c r="N4322" s="132"/>
      <c r="O4322" s="132"/>
      <c r="P4322" s="134" t="str">
        <f t="shared" si="944"/>
        <v>nepildyti</v>
      </c>
      <c r="Q4322" s="135" t="str">
        <f t="shared" si="94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52"/>
        <v>0</v>
      </c>
      <c r="BH4322" s="54">
        <f t="shared" si="945"/>
        <v>0</v>
      </c>
      <c r="BI4322" s="54">
        <f t="shared" si="940"/>
        <v>0</v>
      </c>
      <c r="BJ4322" s="54">
        <f t="shared" si="953"/>
        <v>0</v>
      </c>
      <c r="BK4322" s="54">
        <f t="shared" si="941"/>
        <v>0</v>
      </c>
      <c r="BL4322" s="54">
        <f t="shared" si="946"/>
        <v>0</v>
      </c>
      <c r="BM4322" s="54">
        <f t="shared" si="947"/>
        <v>0</v>
      </c>
      <c r="BN4322" s="54" t="str">
        <f t="shared" si="948"/>
        <v>ne</v>
      </c>
      <c r="BO4322" s="54" t="str">
        <f t="shared" si="949"/>
        <v>ne</v>
      </c>
      <c r="BP4322" s="54" t="str">
        <f t="shared" si="949"/>
        <v>ne</v>
      </c>
      <c r="BQ4322" s="54" t="str">
        <f t="shared" si="950"/>
        <v>ne</v>
      </c>
      <c r="BR4322" s="54" t="str">
        <f t="shared" si="951"/>
        <v>ne</v>
      </c>
      <c r="BS4322" s="54" t="str">
        <f t="shared" si="942"/>
        <v>ne</v>
      </c>
    </row>
    <row r="4323" spans="2:71" x14ac:dyDescent="0.2">
      <c r="B4323" s="54" t="e">
        <f>VLOOKUP(E4323,'VPS1'!$J$10:$J$29,1,FALSE)</f>
        <v>#N/A</v>
      </c>
      <c r="C4323" s="131" t="str">
        <f t="shared" si="943"/>
        <v/>
      </c>
      <c r="D4323" s="132"/>
      <c r="E4323" s="132"/>
      <c r="F4323" s="55"/>
      <c r="G4323" s="132"/>
      <c r="H4323" s="132"/>
      <c r="I4323" s="132"/>
      <c r="J4323" s="132"/>
      <c r="K4323" s="132"/>
      <c r="L4323" s="133"/>
      <c r="M4323" s="134"/>
      <c r="N4323" s="132"/>
      <c r="O4323" s="132"/>
      <c r="P4323" s="134" t="str">
        <f t="shared" si="944"/>
        <v>nepildyti</v>
      </c>
      <c r="Q4323" s="135" t="str">
        <f t="shared" si="94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52"/>
        <v>0</v>
      </c>
      <c r="BH4323" s="54">
        <f t="shared" si="945"/>
        <v>0</v>
      </c>
      <c r="BI4323" s="54">
        <f t="shared" si="940"/>
        <v>0</v>
      </c>
      <c r="BJ4323" s="54">
        <f t="shared" si="953"/>
        <v>0</v>
      </c>
      <c r="BK4323" s="54">
        <f t="shared" si="941"/>
        <v>0</v>
      </c>
      <c r="BL4323" s="54">
        <f t="shared" si="946"/>
        <v>0</v>
      </c>
      <c r="BM4323" s="54">
        <f t="shared" si="947"/>
        <v>0</v>
      </c>
      <c r="BN4323" s="54" t="str">
        <f t="shared" si="948"/>
        <v>ne</v>
      </c>
      <c r="BO4323" s="54" t="str">
        <f t="shared" si="949"/>
        <v>ne</v>
      </c>
      <c r="BP4323" s="54" t="str">
        <f t="shared" si="949"/>
        <v>ne</v>
      </c>
      <c r="BQ4323" s="54" t="str">
        <f t="shared" si="950"/>
        <v>ne</v>
      </c>
      <c r="BR4323" s="54" t="str">
        <f t="shared" si="951"/>
        <v>ne</v>
      </c>
      <c r="BS4323" s="54" t="str">
        <f t="shared" si="942"/>
        <v>ne</v>
      </c>
    </row>
    <row r="4324" spans="2:71" x14ac:dyDescent="0.2">
      <c r="B4324" s="54" t="e">
        <f>VLOOKUP(E4324,'VPS1'!$J$10:$J$29,1,FALSE)</f>
        <v>#N/A</v>
      </c>
      <c r="C4324" s="131" t="str">
        <f t="shared" si="943"/>
        <v/>
      </c>
      <c r="D4324" s="132"/>
      <c r="E4324" s="132"/>
      <c r="F4324" s="55"/>
      <c r="G4324" s="132"/>
      <c r="H4324" s="132"/>
      <c r="I4324" s="132"/>
      <c r="J4324" s="132"/>
      <c r="K4324" s="132"/>
      <c r="L4324" s="133"/>
      <c r="M4324" s="134"/>
      <c r="N4324" s="132"/>
      <c r="O4324" s="132"/>
      <c r="P4324" s="134" t="str">
        <f t="shared" si="944"/>
        <v>nepildyti</v>
      </c>
      <c r="Q4324" s="135" t="str">
        <f t="shared" si="94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52"/>
        <v>0</v>
      </c>
      <c r="BH4324" s="54">
        <f t="shared" si="945"/>
        <v>0</v>
      </c>
      <c r="BI4324" s="54">
        <f t="shared" si="940"/>
        <v>0</v>
      </c>
      <c r="BJ4324" s="54">
        <f t="shared" si="953"/>
        <v>0</v>
      </c>
      <c r="BK4324" s="54">
        <f t="shared" si="941"/>
        <v>0</v>
      </c>
      <c r="BL4324" s="54">
        <f t="shared" si="946"/>
        <v>0</v>
      </c>
      <c r="BM4324" s="54">
        <f t="shared" si="947"/>
        <v>0</v>
      </c>
      <c r="BN4324" s="54" t="str">
        <f t="shared" si="948"/>
        <v>ne</v>
      </c>
      <c r="BO4324" s="54" t="str">
        <f t="shared" si="949"/>
        <v>ne</v>
      </c>
      <c r="BP4324" s="54" t="str">
        <f t="shared" si="949"/>
        <v>ne</v>
      </c>
      <c r="BQ4324" s="54" t="str">
        <f t="shared" si="950"/>
        <v>ne</v>
      </c>
      <c r="BR4324" s="54" t="str">
        <f t="shared" si="951"/>
        <v>ne</v>
      </c>
      <c r="BS4324" s="54" t="str">
        <f t="shared" si="942"/>
        <v>ne</v>
      </c>
    </row>
    <row r="4325" spans="2:71" x14ac:dyDescent="0.2">
      <c r="B4325" s="54" t="e">
        <f>VLOOKUP(E4325,'VPS1'!$J$10:$J$29,1,FALSE)</f>
        <v>#N/A</v>
      </c>
      <c r="C4325" s="131" t="str">
        <f t="shared" si="943"/>
        <v/>
      </c>
      <c r="D4325" s="132"/>
      <c r="E4325" s="132"/>
      <c r="F4325" s="55"/>
      <c r="G4325" s="132"/>
      <c r="H4325" s="132"/>
      <c r="I4325" s="132"/>
      <c r="J4325" s="132"/>
      <c r="K4325" s="132"/>
      <c r="L4325" s="133"/>
      <c r="M4325" s="134"/>
      <c r="N4325" s="132"/>
      <c r="O4325" s="132"/>
      <c r="P4325" s="134" t="str">
        <f t="shared" si="944"/>
        <v>nepildyti</v>
      </c>
      <c r="Q4325" s="135" t="str">
        <f t="shared" si="94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52"/>
        <v>0</v>
      </c>
      <c r="BH4325" s="54">
        <f t="shared" si="945"/>
        <v>0</v>
      </c>
      <c r="BI4325" s="54">
        <f t="shared" si="940"/>
        <v>0</v>
      </c>
      <c r="BJ4325" s="54">
        <f t="shared" si="953"/>
        <v>0</v>
      </c>
      <c r="BK4325" s="54">
        <f t="shared" si="941"/>
        <v>0</v>
      </c>
      <c r="BL4325" s="54">
        <f t="shared" si="946"/>
        <v>0</v>
      </c>
      <c r="BM4325" s="54">
        <f t="shared" si="947"/>
        <v>0</v>
      </c>
      <c r="BN4325" s="54" t="str">
        <f t="shared" si="948"/>
        <v>ne</v>
      </c>
      <c r="BO4325" s="54" t="str">
        <f t="shared" si="949"/>
        <v>ne</v>
      </c>
      <c r="BP4325" s="54" t="str">
        <f t="shared" si="949"/>
        <v>ne</v>
      </c>
      <c r="BQ4325" s="54" t="str">
        <f t="shared" si="950"/>
        <v>ne</v>
      </c>
      <c r="BR4325" s="54" t="str">
        <f t="shared" si="951"/>
        <v>ne</v>
      </c>
      <c r="BS4325" s="54" t="str">
        <f t="shared" si="942"/>
        <v>ne</v>
      </c>
    </row>
    <row r="4326" spans="2:71" x14ac:dyDescent="0.2">
      <c r="B4326" s="54" t="e">
        <f>VLOOKUP(E4326,'VPS1'!$J$10:$J$29,1,FALSE)</f>
        <v>#N/A</v>
      </c>
      <c r="C4326" s="131" t="str">
        <f t="shared" si="943"/>
        <v/>
      </c>
      <c r="D4326" s="132"/>
      <c r="E4326" s="132"/>
      <c r="F4326" s="55"/>
      <c r="G4326" s="132"/>
      <c r="H4326" s="132"/>
      <c r="I4326" s="132"/>
      <c r="J4326" s="132"/>
      <c r="K4326" s="132"/>
      <c r="L4326" s="133"/>
      <c r="M4326" s="134"/>
      <c r="N4326" s="132"/>
      <c r="O4326" s="132"/>
      <c r="P4326" s="134" t="str">
        <f t="shared" si="944"/>
        <v>nepildyti</v>
      </c>
      <c r="Q4326" s="135" t="str">
        <f t="shared" si="94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52"/>
        <v>0</v>
      </c>
      <c r="BH4326" s="54">
        <f t="shared" si="945"/>
        <v>0</v>
      </c>
      <c r="BI4326" s="54">
        <f t="shared" si="940"/>
        <v>0</v>
      </c>
      <c r="BJ4326" s="54">
        <f t="shared" si="953"/>
        <v>0</v>
      </c>
      <c r="BK4326" s="54">
        <f t="shared" si="941"/>
        <v>0</v>
      </c>
      <c r="BL4326" s="54">
        <f t="shared" si="946"/>
        <v>0</v>
      </c>
      <c r="BM4326" s="54">
        <f t="shared" si="947"/>
        <v>0</v>
      </c>
      <c r="BN4326" s="54" t="str">
        <f t="shared" si="948"/>
        <v>ne</v>
      </c>
      <c r="BO4326" s="54" t="str">
        <f t="shared" si="949"/>
        <v>ne</v>
      </c>
      <c r="BP4326" s="54" t="str">
        <f t="shared" si="949"/>
        <v>ne</v>
      </c>
      <c r="BQ4326" s="54" t="str">
        <f t="shared" si="950"/>
        <v>ne</v>
      </c>
      <c r="BR4326" s="54" t="str">
        <f t="shared" si="951"/>
        <v>ne</v>
      </c>
      <c r="BS4326" s="54" t="str">
        <f t="shared" si="942"/>
        <v>ne</v>
      </c>
    </row>
    <row r="4327" spans="2:71" x14ac:dyDescent="0.2">
      <c r="B4327" s="54" t="e">
        <f>VLOOKUP(E4327,'VPS1'!$J$10:$J$29,1,FALSE)</f>
        <v>#N/A</v>
      </c>
      <c r="C4327" s="131" t="str">
        <f t="shared" si="943"/>
        <v/>
      </c>
      <c r="D4327" s="132"/>
      <c r="E4327" s="132"/>
      <c r="F4327" s="55"/>
      <c r="G4327" s="132"/>
      <c r="H4327" s="132"/>
      <c r="I4327" s="132"/>
      <c r="J4327" s="132"/>
      <c r="K4327" s="132"/>
      <c r="L4327" s="133"/>
      <c r="M4327" s="134"/>
      <c r="N4327" s="132"/>
      <c r="O4327" s="132"/>
      <c r="P4327" s="134" t="str">
        <f t="shared" si="944"/>
        <v>nepildyti</v>
      </c>
      <c r="Q4327" s="135" t="str">
        <f t="shared" si="94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52"/>
        <v>0</v>
      </c>
      <c r="BH4327" s="54">
        <f t="shared" si="945"/>
        <v>0</v>
      </c>
      <c r="BI4327" s="54">
        <f t="shared" si="940"/>
        <v>0</v>
      </c>
      <c r="BJ4327" s="54">
        <f t="shared" si="953"/>
        <v>0</v>
      </c>
      <c r="BK4327" s="54">
        <f t="shared" si="941"/>
        <v>0</v>
      </c>
      <c r="BL4327" s="54">
        <f t="shared" si="946"/>
        <v>0</v>
      </c>
      <c r="BM4327" s="54">
        <f t="shared" si="947"/>
        <v>0</v>
      </c>
      <c r="BN4327" s="54" t="str">
        <f t="shared" si="948"/>
        <v>ne</v>
      </c>
      <c r="BO4327" s="54" t="str">
        <f t="shared" si="949"/>
        <v>ne</v>
      </c>
      <c r="BP4327" s="54" t="str">
        <f t="shared" si="949"/>
        <v>ne</v>
      </c>
      <c r="BQ4327" s="54" t="str">
        <f t="shared" si="950"/>
        <v>ne</v>
      </c>
      <c r="BR4327" s="54" t="str">
        <f t="shared" si="951"/>
        <v>ne</v>
      </c>
      <c r="BS4327" s="54" t="str">
        <f t="shared" si="942"/>
        <v>ne</v>
      </c>
    </row>
    <row r="4328" spans="2:71" x14ac:dyDescent="0.2">
      <c r="B4328" s="54" t="e">
        <f>VLOOKUP(E4328,'VPS1'!$J$10:$J$29,1,FALSE)</f>
        <v>#N/A</v>
      </c>
      <c r="C4328" s="131" t="str">
        <f t="shared" si="943"/>
        <v/>
      </c>
      <c r="D4328" s="132"/>
      <c r="E4328" s="132"/>
      <c r="F4328" s="55"/>
      <c r="G4328" s="132"/>
      <c r="H4328" s="132"/>
      <c r="I4328" s="132"/>
      <c r="J4328" s="132"/>
      <c r="K4328" s="132"/>
      <c r="L4328" s="133"/>
      <c r="M4328" s="134"/>
      <c r="N4328" s="132"/>
      <c r="O4328" s="132"/>
      <c r="P4328" s="134" t="str">
        <f t="shared" si="944"/>
        <v>nepildyti</v>
      </c>
      <c r="Q4328" s="135" t="str">
        <f t="shared" si="94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52"/>
        <v>0</v>
      </c>
      <c r="BH4328" s="54">
        <f t="shared" si="945"/>
        <v>0</v>
      </c>
      <c r="BI4328" s="54">
        <f t="shared" si="940"/>
        <v>0</v>
      </c>
      <c r="BJ4328" s="54">
        <f t="shared" si="953"/>
        <v>0</v>
      </c>
      <c r="BK4328" s="54">
        <f t="shared" si="941"/>
        <v>0</v>
      </c>
      <c r="BL4328" s="54">
        <f t="shared" si="946"/>
        <v>0</v>
      </c>
      <c r="BM4328" s="54">
        <f t="shared" si="947"/>
        <v>0</v>
      </c>
      <c r="BN4328" s="54" t="str">
        <f t="shared" si="948"/>
        <v>ne</v>
      </c>
      <c r="BO4328" s="54" t="str">
        <f t="shared" si="949"/>
        <v>ne</v>
      </c>
      <c r="BP4328" s="54" t="str">
        <f t="shared" si="949"/>
        <v>ne</v>
      </c>
      <c r="BQ4328" s="54" t="str">
        <f t="shared" si="950"/>
        <v>ne</v>
      </c>
      <c r="BR4328" s="54" t="str">
        <f t="shared" si="951"/>
        <v>ne</v>
      </c>
      <c r="BS4328" s="54" t="str">
        <f t="shared" si="942"/>
        <v>ne</v>
      </c>
    </row>
    <row r="4329" spans="2:71" x14ac:dyDescent="0.2">
      <c r="B4329" s="54" t="e">
        <f>VLOOKUP(E4329,'VPS1'!$J$10:$J$29,1,FALSE)</f>
        <v>#N/A</v>
      </c>
      <c r="C4329" s="131" t="str">
        <f t="shared" si="943"/>
        <v/>
      </c>
      <c r="D4329" s="132"/>
      <c r="E4329" s="132"/>
      <c r="F4329" s="55"/>
      <c r="G4329" s="132"/>
      <c r="H4329" s="132"/>
      <c r="I4329" s="132"/>
      <c r="J4329" s="132"/>
      <c r="K4329" s="132"/>
      <c r="L4329" s="133"/>
      <c r="M4329" s="134"/>
      <c r="N4329" s="132"/>
      <c r="O4329" s="132"/>
      <c r="P4329" s="134" t="str">
        <f t="shared" si="944"/>
        <v>nepildyti</v>
      </c>
      <c r="Q4329" s="135" t="str">
        <f t="shared" si="94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52"/>
        <v>0</v>
      </c>
      <c r="BH4329" s="54">
        <f t="shared" si="945"/>
        <v>0</v>
      </c>
      <c r="BI4329" s="54">
        <f t="shared" si="940"/>
        <v>0</v>
      </c>
      <c r="BJ4329" s="54">
        <f t="shared" si="953"/>
        <v>0</v>
      </c>
      <c r="BK4329" s="54">
        <f t="shared" si="941"/>
        <v>0</v>
      </c>
      <c r="BL4329" s="54">
        <f t="shared" si="946"/>
        <v>0</v>
      </c>
      <c r="BM4329" s="54">
        <f t="shared" si="947"/>
        <v>0</v>
      </c>
      <c r="BN4329" s="54" t="str">
        <f t="shared" si="948"/>
        <v>ne</v>
      </c>
      <c r="BO4329" s="54" t="str">
        <f t="shared" si="949"/>
        <v>ne</v>
      </c>
      <c r="BP4329" s="54" t="str">
        <f t="shared" si="949"/>
        <v>ne</v>
      </c>
      <c r="BQ4329" s="54" t="str">
        <f t="shared" si="950"/>
        <v>ne</v>
      </c>
      <c r="BR4329" s="54" t="str">
        <f t="shared" si="951"/>
        <v>ne</v>
      </c>
      <c r="BS4329" s="54" t="str">
        <f t="shared" si="942"/>
        <v>ne</v>
      </c>
    </row>
    <row r="4330" spans="2:71" x14ac:dyDescent="0.2">
      <c r="B4330" s="54" t="e">
        <f>VLOOKUP(E4330,'VPS1'!$J$10:$J$29,1,FALSE)</f>
        <v>#N/A</v>
      </c>
      <c r="C4330" s="131" t="str">
        <f t="shared" si="943"/>
        <v/>
      </c>
      <c r="D4330" s="132"/>
      <c r="E4330" s="132"/>
      <c r="F4330" s="55"/>
      <c r="G4330" s="132"/>
      <c r="H4330" s="132"/>
      <c r="I4330" s="132"/>
      <c r="J4330" s="132"/>
      <c r="K4330" s="132"/>
      <c r="L4330" s="133"/>
      <c r="M4330" s="134"/>
      <c r="N4330" s="132"/>
      <c r="O4330" s="132"/>
      <c r="P4330" s="134" t="str">
        <f t="shared" si="944"/>
        <v>nepildyti</v>
      </c>
      <c r="Q4330" s="135" t="str">
        <f t="shared" si="94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52"/>
        <v>0</v>
      </c>
      <c r="BH4330" s="54">
        <f t="shared" si="945"/>
        <v>0</v>
      </c>
      <c r="BI4330" s="54">
        <f t="shared" si="940"/>
        <v>0</v>
      </c>
      <c r="BJ4330" s="54">
        <f t="shared" si="953"/>
        <v>0</v>
      </c>
      <c r="BK4330" s="54">
        <f t="shared" si="941"/>
        <v>0</v>
      </c>
      <c r="BL4330" s="54">
        <f t="shared" si="946"/>
        <v>0</v>
      </c>
      <c r="BM4330" s="54">
        <f t="shared" si="947"/>
        <v>0</v>
      </c>
      <c r="BN4330" s="54" t="str">
        <f t="shared" si="948"/>
        <v>ne</v>
      </c>
      <c r="BO4330" s="54" t="str">
        <f t="shared" si="949"/>
        <v>ne</v>
      </c>
      <c r="BP4330" s="54" t="str">
        <f t="shared" si="949"/>
        <v>ne</v>
      </c>
      <c r="BQ4330" s="54" t="str">
        <f t="shared" si="950"/>
        <v>ne</v>
      </c>
      <c r="BR4330" s="54" t="str">
        <f t="shared" si="951"/>
        <v>ne</v>
      </c>
      <c r="BS4330" s="54" t="str">
        <f t="shared" si="942"/>
        <v>ne</v>
      </c>
    </row>
    <row r="4331" spans="2:71" x14ac:dyDescent="0.2">
      <c r="B4331" s="54" t="e">
        <f>VLOOKUP(E4331,'VPS1'!$J$10:$J$29,1,FALSE)</f>
        <v>#N/A</v>
      </c>
      <c r="C4331" s="131" t="str">
        <f t="shared" si="943"/>
        <v/>
      </c>
      <c r="D4331" s="132"/>
      <c r="E4331" s="132"/>
      <c r="F4331" s="55"/>
      <c r="G4331" s="132"/>
      <c r="H4331" s="132"/>
      <c r="I4331" s="132"/>
      <c r="J4331" s="132"/>
      <c r="K4331" s="132"/>
      <c r="L4331" s="133"/>
      <c r="M4331" s="134"/>
      <c r="N4331" s="132"/>
      <c r="O4331" s="132"/>
      <c r="P4331" s="134" t="str">
        <f t="shared" si="944"/>
        <v>nepildyti</v>
      </c>
      <c r="Q4331" s="135" t="str">
        <f t="shared" si="94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52"/>
        <v>0</v>
      </c>
      <c r="BH4331" s="54">
        <f t="shared" si="945"/>
        <v>0</v>
      </c>
      <c r="BI4331" s="54">
        <f t="shared" si="940"/>
        <v>0</v>
      </c>
      <c r="BJ4331" s="54">
        <f t="shared" si="953"/>
        <v>0</v>
      </c>
      <c r="BK4331" s="54">
        <f t="shared" si="941"/>
        <v>0</v>
      </c>
      <c r="BL4331" s="54">
        <f t="shared" si="946"/>
        <v>0</v>
      </c>
      <c r="BM4331" s="54">
        <f t="shared" si="947"/>
        <v>0</v>
      </c>
      <c r="BN4331" s="54" t="str">
        <f t="shared" si="948"/>
        <v>ne</v>
      </c>
      <c r="BO4331" s="54" t="str">
        <f t="shared" si="949"/>
        <v>ne</v>
      </c>
      <c r="BP4331" s="54" t="str">
        <f t="shared" si="949"/>
        <v>ne</v>
      </c>
      <c r="BQ4331" s="54" t="str">
        <f t="shared" si="950"/>
        <v>ne</v>
      </c>
      <c r="BR4331" s="54" t="str">
        <f t="shared" si="951"/>
        <v>ne</v>
      </c>
      <c r="BS4331" s="54" t="str">
        <f t="shared" si="942"/>
        <v>ne</v>
      </c>
    </row>
    <row r="4332" spans="2:71" x14ac:dyDescent="0.2">
      <c r="B4332" s="54" t="e">
        <f>VLOOKUP(E4332,'VPS1'!$J$10:$J$29,1,FALSE)</f>
        <v>#N/A</v>
      </c>
      <c r="C4332" s="131" t="str">
        <f t="shared" si="943"/>
        <v/>
      </c>
      <c r="D4332" s="132"/>
      <c r="E4332" s="132"/>
      <c r="F4332" s="55"/>
      <c r="G4332" s="132"/>
      <c r="H4332" s="132"/>
      <c r="I4332" s="132"/>
      <c r="J4332" s="132"/>
      <c r="K4332" s="132"/>
      <c r="L4332" s="133"/>
      <c r="M4332" s="134"/>
      <c r="N4332" s="132"/>
      <c r="O4332" s="132"/>
      <c r="P4332" s="134" t="str">
        <f t="shared" si="944"/>
        <v>nepildyti</v>
      </c>
      <c r="Q4332" s="135" t="str">
        <f t="shared" si="94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52"/>
        <v>0</v>
      </c>
      <c r="BH4332" s="54">
        <f t="shared" si="945"/>
        <v>0</v>
      </c>
      <c r="BI4332" s="54">
        <f t="shared" si="940"/>
        <v>0</v>
      </c>
      <c r="BJ4332" s="54">
        <f t="shared" si="953"/>
        <v>0</v>
      </c>
      <c r="BK4332" s="54">
        <f t="shared" si="941"/>
        <v>0</v>
      </c>
      <c r="BL4332" s="54">
        <f t="shared" si="946"/>
        <v>0</v>
      </c>
      <c r="BM4332" s="54">
        <f t="shared" si="947"/>
        <v>0</v>
      </c>
      <c r="BN4332" s="54" t="str">
        <f t="shared" si="948"/>
        <v>ne</v>
      </c>
      <c r="BO4332" s="54" t="str">
        <f t="shared" si="949"/>
        <v>ne</v>
      </c>
      <c r="BP4332" s="54" t="str">
        <f t="shared" si="949"/>
        <v>ne</v>
      </c>
      <c r="BQ4332" s="54" t="str">
        <f t="shared" si="950"/>
        <v>ne</v>
      </c>
      <c r="BR4332" s="54" t="str">
        <f t="shared" si="951"/>
        <v>ne</v>
      </c>
      <c r="BS4332" s="54" t="str">
        <f t="shared" si="942"/>
        <v>ne</v>
      </c>
    </row>
    <row r="4333" spans="2:71" x14ac:dyDescent="0.2">
      <c r="B4333" s="54" t="e">
        <f>VLOOKUP(E4333,'VPS1'!$J$10:$J$29,1,FALSE)</f>
        <v>#N/A</v>
      </c>
      <c r="C4333" s="131" t="str">
        <f t="shared" si="943"/>
        <v/>
      </c>
      <c r="D4333" s="132"/>
      <c r="E4333" s="132"/>
      <c r="F4333" s="55"/>
      <c r="G4333" s="132"/>
      <c r="H4333" s="132"/>
      <c r="I4333" s="132"/>
      <c r="J4333" s="132"/>
      <c r="K4333" s="132"/>
      <c r="L4333" s="133"/>
      <c r="M4333" s="134"/>
      <c r="N4333" s="132"/>
      <c r="O4333" s="132"/>
      <c r="P4333" s="134" t="str">
        <f t="shared" si="944"/>
        <v>nepildyti</v>
      </c>
      <c r="Q4333" s="135" t="str">
        <f t="shared" si="94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52"/>
        <v>0</v>
      </c>
      <c r="BH4333" s="54">
        <f t="shared" si="945"/>
        <v>0</v>
      </c>
      <c r="BI4333" s="54">
        <f t="shared" si="940"/>
        <v>0</v>
      </c>
      <c r="BJ4333" s="54">
        <f t="shared" si="953"/>
        <v>0</v>
      </c>
      <c r="BK4333" s="54">
        <f t="shared" si="941"/>
        <v>0</v>
      </c>
      <c r="BL4333" s="54">
        <f t="shared" si="946"/>
        <v>0</v>
      </c>
      <c r="BM4333" s="54">
        <f t="shared" si="947"/>
        <v>0</v>
      </c>
      <c r="BN4333" s="54" t="str">
        <f t="shared" si="948"/>
        <v>ne</v>
      </c>
      <c r="BO4333" s="54" t="str">
        <f t="shared" si="949"/>
        <v>ne</v>
      </c>
      <c r="BP4333" s="54" t="str">
        <f t="shared" si="949"/>
        <v>ne</v>
      </c>
      <c r="BQ4333" s="54" t="str">
        <f t="shared" si="950"/>
        <v>ne</v>
      </c>
      <c r="BR4333" s="54" t="str">
        <f t="shared" si="951"/>
        <v>ne</v>
      </c>
      <c r="BS4333" s="54" t="str">
        <f t="shared" si="942"/>
        <v>ne</v>
      </c>
    </row>
    <row r="4334" spans="2:71" x14ac:dyDescent="0.2">
      <c r="B4334" s="54" t="e">
        <f>VLOOKUP(E4334,'VPS1'!$J$10:$J$29,1,FALSE)</f>
        <v>#N/A</v>
      </c>
      <c r="C4334" s="131" t="str">
        <f t="shared" si="943"/>
        <v/>
      </c>
      <c r="D4334" s="132"/>
      <c r="E4334" s="132"/>
      <c r="F4334" s="55"/>
      <c r="G4334" s="132"/>
      <c r="H4334" s="132"/>
      <c r="I4334" s="132"/>
      <c r="J4334" s="132"/>
      <c r="K4334" s="132"/>
      <c r="L4334" s="133"/>
      <c r="M4334" s="134"/>
      <c r="N4334" s="132"/>
      <c r="O4334" s="132"/>
      <c r="P4334" s="134" t="str">
        <f t="shared" si="944"/>
        <v>nepildyti</v>
      </c>
      <c r="Q4334" s="135" t="str">
        <f t="shared" si="94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52"/>
        <v>0</v>
      </c>
      <c r="BH4334" s="54">
        <f t="shared" si="945"/>
        <v>0</v>
      </c>
      <c r="BI4334" s="54">
        <f t="shared" si="940"/>
        <v>0</v>
      </c>
      <c r="BJ4334" s="54">
        <f t="shared" si="953"/>
        <v>0</v>
      </c>
      <c r="BK4334" s="54">
        <f t="shared" si="941"/>
        <v>0</v>
      </c>
      <c r="BL4334" s="54">
        <f t="shared" si="946"/>
        <v>0</v>
      </c>
      <c r="BM4334" s="54">
        <f t="shared" si="947"/>
        <v>0</v>
      </c>
      <c r="BN4334" s="54" t="str">
        <f t="shared" si="948"/>
        <v>ne</v>
      </c>
      <c r="BO4334" s="54" t="str">
        <f t="shared" si="949"/>
        <v>ne</v>
      </c>
      <c r="BP4334" s="54" t="str">
        <f t="shared" si="949"/>
        <v>ne</v>
      </c>
      <c r="BQ4334" s="54" t="str">
        <f t="shared" si="950"/>
        <v>ne</v>
      </c>
      <c r="BR4334" s="54" t="str">
        <f t="shared" si="951"/>
        <v>ne</v>
      </c>
      <c r="BS4334" s="54" t="str">
        <f t="shared" si="942"/>
        <v>ne</v>
      </c>
    </row>
    <row r="4335" spans="2:71" x14ac:dyDescent="0.2">
      <c r="B4335" s="54" t="e">
        <f>VLOOKUP(E4335,'VPS1'!$J$10:$J$29,1,FALSE)</f>
        <v>#N/A</v>
      </c>
      <c r="C4335" s="131" t="str">
        <f t="shared" si="943"/>
        <v/>
      </c>
      <c r="D4335" s="132"/>
      <c r="E4335" s="132"/>
      <c r="F4335" s="55"/>
      <c r="G4335" s="132"/>
      <c r="H4335" s="132"/>
      <c r="I4335" s="132"/>
      <c r="J4335" s="132"/>
      <c r="K4335" s="132"/>
      <c r="L4335" s="133"/>
      <c r="M4335" s="134"/>
      <c r="N4335" s="132"/>
      <c r="O4335" s="132"/>
      <c r="P4335" s="134" t="str">
        <f t="shared" si="944"/>
        <v>nepildyti</v>
      </c>
      <c r="Q4335" s="135" t="str">
        <f t="shared" si="94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52"/>
        <v>0</v>
      </c>
      <c r="BH4335" s="54">
        <f t="shared" si="945"/>
        <v>0</v>
      </c>
      <c r="BI4335" s="54">
        <f t="shared" si="940"/>
        <v>0</v>
      </c>
      <c r="BJ4335" s="54">
        <f t="shared" si="953"/>
        <v>0</v>
      </c>
      <c r="BK4335" s="54">
        <f t="shared" si="941"/>
        <v>0</v>
      </c>
      <c r="BL4335" s="54">
        <f t="shared" si="946"/>
        <v>0</v>
      </c>
      <c r="BM4335" s="54">
        <f t="shared" si="947"/>
        <v>0</v>
      </c>
      <c r="BN4335" s="54" t="str">
        <f t="shared" si="948"/>
        <v>ne</v>
      </c>
      <c r="BO4335" s="54" t="str">
        <f t="shared" si="949"/>
        <v>ne</v>
      </c>
      <c r="BP4335" s="54" t="str">
        <f t="shared" si="949"/>
        <v>ne</v>
      </c>
      <c r="BQ4335" s="54" t="str">
        <f t="shared" si="950"/>
        <v>ne</v>
      </c>
      <c r="BR4335" s="54" t="str">
        <f t="shared" si="951"/>
        <v>ne</v>
      </c>
      <c r="BS4335" s="54" t="str">
        <f t="shared" si="942"/>
        <v>ne</v>
      </c>
    </row>
    <row r="4336" spans="2:71" x14ac:dyDescent="0.2">
      <c r="B4336" s="54" t="e">
        <f>VLOOKUP(E4336,'VPS1'!$J$10:$J$29,1,FALSE)</f>
        <v>#N/A</v>
      </c>
      <c r="C4336" s="131" t="str">
        <f t="shared" si="943"/>
        <v/>
      </c>
      <c r="D4336" s="132"/>
      <c r="E4336" s="132"/>
      <c r="F4336" s="55"/>
      <c r="G4336" s="132"/>
      <c r="H4336" s="132"/>
      <c r="I4336" s="132"/>
      <c r="J4336" s="132"/>
      <c r="K4336" s="132"/>
      <c r="L4336" s="133"/>
      <c r="M4336" s="134"/>
      <c r="N4336" s="132"/>
      <c r="O4336" s="132"/>
      <c r="P4336" s="134" t="str">
        <f t="shared" si="944"/>
        <v>nepildyti</v>
      </c>
      <c r="Q4336" s="135" t="str">
        <f t="shared" si="94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52"/>
        <v>0</v>
      </c>
      <c r="BH4336" s="54">
        <f t="shared" si="945"/>
        <v>0</v>
      </c>
      <c r="BI4336" s="54">
        <f t="shared" si="940"/>
        <v>0</v>
      </c>
      <c r="BJ4336" s="54">
        <f t="shared" si="953"/>
        <v>0</v>
      </c>
      <c r="BK4336" s="54">
        <f t="shared" si="941"/>
        <v>0</v>
      </c>
      <c r="BL4336" s="54">
        <f t="shared" si="946"/>
        <v>0</v>
      </c>
      <c r="BM4336" s="54">
        <f t="shared" si="947"/>
        <v>0</v>
      </c>
      <c r="BN4336" s="54" t="str">
        <f t="shared" si="948"/>
        <v>ne</v>
      </c>
      <c r="BO4336" s="54" t="str">
        <f t="shared" si="949"/>
        <v>ne</v>
      </c>
      <c r="BP4336" s="54" t="str">
        <f t="shared" si="949"/>
        <v>ne</v>
      </c>
      <c r="BQ4336" s="54" t="str">
        <f t="shared" si="950"/>
        <v>ne</v>
      </c>
      <c r="BR4336" s="54" t="str">
        <f t="shared" si="951"/>
        <v>ne</v>
      </c>
      <c r="BS4336" s="54" t="str">
        <f t="shared" si="942"/>
        <v>ne</v>
      </c>
    </row>
    <row r="4337" spans="2:71" x14ac:dyDescent="0.2">
      <c r="B4337" s="54" t="e">
        <f>VLOOKUP(E4337,'VPS1'!$J$10:$J$29,1,FALSE)</f>
        <v>#N/A</v>
      </c>
      <c r="C4337" s="131" t="str">
        <f t="shared" si="943"/>
        <v/>
      </c>
      <c r="D4337" s="132"/>
      <c r="E4337" s="132"/>
      <c r="F4337" s="55"/>
      <c r="G4337" s="132"/>
      <c r="H4337" s="132"/>
      <c r="I4337" s="132"/>
      <c r="J4337" s="132"/>
      <c r="K4337" s="132"/>
      <c r="L4337" s="133"/>
      <c r="M4337" s="134"/>
      <c r="N4337" s="132"/>
      <c r="O4337" s="132"/>
      <c r="P4337" s="134" t="str">
        <f t="shared" si="944"/>
        <v>nepildyti</v>
      </c>
      <c r="Q4337" s="135" t="str">
        <f t="shared" si="94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52"/>
        <v>0</v>
      </c>
      <c r="BH4337" s="54">
        <f t="shared" si="945"/>
        <v>0</v>
      </c>
      <c r="BI4337" s="54">
        <f t="shared" si="940"/>
        <v>0</v>
      </c>
      <c r="BJ4337" s="54">
        <f t="shared" si="953"/>
        <v>0</v>
      </c>
      <c r="BK4337" s="54">
        <f t="shared" si="941"/>
        <v>0</v>
      </c>
      <c r="BL4337" s="54">
        <f t="shared" si="946"/>
        <v>0</v>
      </c>
      <c r="BM4337" s="54">
        <f t="shared" si="947"/>
        <v>0</v>
      </c>
      <c r="BN4337" s="54" t="str">
        <f t="shared" si="948"/>
        <v>ne</v>
      </c>
      <c r="BO4337" s="54" t="str">
        <f t="shared" si="949"/>
        <v>ne</v>
      </c>
      <c r="BP4337" s="54" t="str">
        <f t="shared" si="949"/>
        <v>ne</v>
      </c>
      <c r="BQ4337" s="54" t="str">
        <f t="shared" si="950"/>
        <v>ne</v>
      </c>
      <c r="BR4337" s="54" t="str">
        <f t="shared" si="951"/>
        <v>ne</v>
      </c>
      <c r="BS4337" s="54" t="str">
        <f t="shared" si="942"/>
        <v>ne</v>
      </c>
    </row>
    <row r="4338" spans="2:71" x14ac:dyDescent="0.2">
      <c r="B4338" s="54" t="e">
        <f>VLOOKUP(E4338,'VPS1'!$J$10:$J$29,1,FALSE)</f>
        <v>#N/A</v>
      </c>
      <c r="C4338" s="131" t="str">
        <f t="shared" si="943"/>
        <v/>
      </c>
      <c r="D4338" s="132"/>
      <c r="E4338" s="132"/>
      <c r="F4338" s="55"/>
      <c r="G4338" s="132"/>
      <c r="H4338" s="132"/>
      <c r="I4338" s="132"/>
      <c r="J4338" s="132"/>
      <c r="K4338" s="132"/>
      <c r="L4338" s="133"/>
      <c r="M4338" s="134"/>
      <c r="N4338" s="132"/>
      <c r="O4338" s="132"/>
      <c r="P4338" s="134" t="str">
        <f t="shared" si="944"/>
        <v>nepildyti</v>
      </c>
      <c r="Q4338" s="135" t="str">
        <f t="shared" si="94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52"/>
        <v>0</v>
      </c>
      <c r="BH4338" s="54">
        <f t="shared" si="945"/>
        <v>0</v>
      </c>
      <c r="BI4338" s="54">
        <f t="shared" si="940"/>
        <v>0</v>
      </c>
      <c r="BJ4338" s="54">
        <f t="shared" si="953"/>
        <v>0</v>
      </c>
      <c r="BK4338" s="54">
        <f t="shared" si="941"/>
        <v>0</v>
      </c>
      <c r="BL4338" s="54">
        <f t="shared" si="946"/>
        <v>0</v>
      </c>
      <c r="BM4338" s="54">
        <f t="shared" si="947"/>
        <v>0</v>
      </c>
      <c r="BN4338" s="54" t="str">
        <f t="shared" si="948"/>
        <v>ne</v>
      </c>
      <c r="BO4338" s="54" t="str">
        <f t="shared" si="949"/>
        <v>ne</v>
      </c>
      <c r="BP4338" s="54" t="str">
        <f t="shared" si="949"/>
        <v>ne</v>
      </c>
      <c r="BQ4338" s="54" t="str">
        <f t="shared" si="950"/>
        <v>ne</v>
      </c>
      <c r="BR4338" s="54" t="str">
        <f t="shared" si="951"/>
        <v>ne</v>
      </c>
      <c r="BS4338" s="54" t="str">
        <f t="shared" si="942"/>
        <v>ne</v>
      </c>
    </row>
    <row r="4339" spans="2:71" x14ac:dyDescent="0.2">
      <c r="B4339" s="54" t="e">
        <f>VLOOKUP(E4339,'VPS1'!$J$10:$J$29,1,FALSE)</f>
        <v>#N/A</v>
      </c>
      <c r="C4339" s="131" t="str">
        <f t="shared" si="943"/>
        <v/>
      </c>
      <c r="D4339" s="132"/>
      <c r="E4339" s="132"/>
      <c r="F4339" s="55"/>
      <c r="G4339" s="132"/>
      <c r="H4339" s="132"/>
      <c r="I4339" s="132"/>
      <c r="J4339" s="132"/>
      <c r="K4339" s="132"/>
      <c r="L4339" s="133"/>
      <c r="M4339" s="134"/>
      <c r="N4339" s="132"/>
      <c r="O4339" s="132"/>
      <c r="P4339" s="134" t="str">
        <f t="shared" si="944"/>
        <v>nepildyti</v>
      </c>
      <c r="Q4339" s="135" t="str">
        <f t="shared" si="94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52"/>
        <v>0</v>
      </c>
      <c r="BH4339" s="54">
        <f t="shared" si="945"/>
        <v>0</v>
      </c>
      <c r="BI4339" s="54">
        <f t="shared" si="940"/>
        <v>0</v>
      </c>
      <c r="BJ4339" s="54">
        <f t="shared" si="953"/>
        <v>0</v>
      </c>
      <c r="BK4339" s="54">
        <f t="shared" si="941"/>
        <v>0</v>
      </c>
      <c r="BL4339" s="54">
        <f t="shared" si="946"/>
        <v>0</v>
      </c>
      <c r="BM4339" s="54">
        <f t="shared" si="947"/>
        <v>0</v>
      </c>
      <c r="BN4339" s="54" t="str">
        <f t="shared" si="948"/>
        <v>ne</v>
      </c>
      <c r="BO4339" s="54" t="str">
        <f t="shared" si="949"/>
        <v>ne</v>
      </c>
      <c r="BP4339" s="54" t="str">
        <f t="shared" si="949"/>
        <v>ne</v>
      </c>
      <c r="BQ4339" s="54" t="str">
        <f t="shared" si="950"/>
        <v>ne</v>
      </c>
      <c r="BR4339" s="54" t="str">
        <f t="shared" si="951"/>
        <v>ne</v>
      </c>
      <c r="BS4339" s="54" t="str">
        <f t="shared" si="942"/>
        <v>ne</v>
      </c>
    </row>
    <row r="4340" spans="2:71" x14ac:dyDescent="0.2">
      <c r="B4340" s="54" t="e">
        <f>VLOOKUP(E4340,'VPS1'!$J$10:$J$29,1,FALSE)</f>
        <v>#N/A</v>
      </c>
      <c r="C4340" s="131" t="str">
        <f t="shared" si="943"/>
        <v/>
      </c>
      <c r="D4340" s="132"/>
      <c r="E4340" s="132"/>
      <c r="F4340" s="55"/>
      <c r="G4340" s="132"/>
      <c r="H4340" s="132"/>
      <c r="I4340" s="132"/>
      <c r="J4340" s="132"/>
      <c r="K4340" s="132"/>
      <c r="L4340" s="133"/>
      <c r="M4340" s="134"/>
      <c r="N4340" s="132"/>
      <c r="O4340" s="132"/>
      <c r="P4340" s="134" t="str">
        <f t="shared" si="944"/>
        <v>nepildyti</v>
      </c>
      <c r="Q4340" s="135" t="str">
        <f t="shared" si="94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52"/>
        <v>0</v>
      </c>
      <c r="BH4340" s="54">
        <f t="shared" si="945"/>
        <v>0</v>
      </c>
      <c r="BI4340" s="54">
        <f t="shared" si="940"/>
        <v>0</v>
      </c>
      <c r="BJ4340" s="54">
        <f t="shared" si="953"/>
        <v>0</v>
      </c>
      <c r="BK4340" s="54">
        <f t="shared" si="941"/>
        <v>0</v>
      </c>
      <c r="BL4340" s="54">
        <f t="shared" si="946"/>
        <v>0</v>
      </c>
      <c r="BM4340" s="54">
        <f t="shared" si="947"/>
        <v>0</v>
      </c>
      <c r="BN4340" s="54" t="str">
        <f t="shared" si="948"/>
        <v>ne</v>
      </c>
      <c r="BO4340" s="54" t="str">
        <f t="shared" si="949"/>
        <v>ne</v>
      </c>
      <c r="BP4340" s="54" t="str">
        <f t="shared" si="949"/>
        <v>ne</v>
      </c>
      <c r="BQ4340" s="54" t="str">
        <f t="shared" si="950"/>
        <v>ne</v>
      </c>
      <c r="BR4340" s="54" t="str">
        <f t="shared" si="951"/>
        <v>ne</v>
      </c>
      <c r="BS4340" s="54" t="str">
        <f t="shared" si="942"/>
        <v>ne</v>
      </c>
    </row>
    <row r="4341" spans="2:71" x14ac:dyDescent="0.2">
      <c r="B4341" s="54" t="e">
        <f>VLOOKUP(E4341,'VPS1'!$J$10:$J$29,1,FALSE)</f>
        <v>#N/A</v>
      </c>
      <c r="C4341" s="131" t="str">
        <f t="shared" si="943"/>
        <v/>
      </c>
      <c r="D4341" s="132"/>
      <c r="E4341" s="132"/>
      <c r="F4341" s="55"/>
      <c r="G4341" s="132"/>
      <c r="H4341" s="132"/>
      <c r="I4341" s="132"/>
      <c r="J4341" s="132"/>
      <c r="K4341" s="132"/>
      <c r="L4341" s="133"/>
      <c r="M4341" s="134"/>
      <c r="N4341" s="132"/>
      <c r="O4341" s="132"/>
      <c r="P4341" s="134" t="str">
        <f t="shared" si="944"/>
        <v>nepildyti</v>
      </c>
      <c r="Q4341" s="135" t="str">
        <f t="shared" si="94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52"/>
        <v>0</v>
      </c>
      <c r="BH4341" s="54">
        <f t="shared" si="945"/>
        <v>0</v>
      </c>
      <c r="BI4341" s="54">
        <f t="shared" si="940"/>
        <v>0</v>
      </c>
      <c r="BJ4341" s="54">
        <f t="shared" si="953"/>
        <v>0</v>
      </c>
      <c r="BK4341" s="54">
        <f t="shared" si="941"/>
        <v>0</v>
      </c>
      <c r="BL4341" s="54">
        <f t="shared" si="946"/>
        <v>0</v>
      </c>
      <c r="BM4341" s="54">
        <f t="shared" si="947"/>
        <v>0</v>
      </c>
      <c r="BN4341" s="54" t="str">
        <f t="shared" si="948"/>
        <v>ne</v>
      </c>
      <c r="BO4341" s="54" t="str">
        <f t="shared" si="949"/>
        <v>ne</v>
      </c>
      <c r="BP4341" s="54" t="str">
        <f t="shared" si="949"/>
        <v>ne</v>
      </c>
      <c r="BQ4341" s="54" t="str">
        <f t="shared" si="950"/>
        <v>ne</v>
      </c>
      <c r="BR4341" s="54" t="str">
        <f t="shared" si="951"/>
        <v>ne</v>
      </c>
      <c r="BS4341" s="54" t="str">
        <f t="shared" si="942"/>
        <v>ne</v>
      </c>
    </row>
    <row r="4342" spans="2:71" x14ac:dyDescent="0.2">
      <c r="B4342" s="54" t="e">
        <f>VLOOKUP(E4342,'VPS1'!$J$10:$J$29,1,FALSE)</f>
        <v>#N/A</v>
      </c>
      <c r="C4342" s="131" t="str">
        <f t="shared" si="943"/>
        <v/>
      </c>
      <c r="D4342" s="132"/>
      <c r="E4342" s="132"/>
      <c r="F4342" s="55"/>
      <c r="G4342" s="132"/>
      <c r="H4342" s="132"/>
      <c r="I4342" s="132"/>
      <c r="J4342" s="132"/>
      <c r="K4342" s="132"/>
      <c r="L4342" s="133"/>
      <c r="M4342" s="134"/>
      <c r="N4342" s="132"/>
      <c r="O4342" s="132"/>
      <c r="P4342" s="134" t="str">
        <f t="shared" si="944"/>
        <v>nepildyti</v>
      </c>
      <c r="Q4342" s="135" t="str">
        <f t="shared" si="94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52"/>
        <v>0</v>
      </c>
      <c r="BH4342" s="54">
        <f t="shared" si="945"/>
        <v>0</v>
      </c>
      <c r="BI4342" s="54">
        <f t="shared" si="940"/>
        <v>0</v>
      </c>
      <c r="BJ4342" s="54">
        <f t="shared" si="953"/>
        <v>0</v>
      </c>
      <c r="BK4342" s="54">
        <f t="shared" si="941"/>
        <v>0</v>
      </c>
      <c r="BL4342" s="54">
        <f t="shared" si="946"/>
        <v>0</v>
      </c>
      <c r="BM4342" s="54">
        <f t="shared" si="947"/>
        <v>0</v>
      </c>
      <c r="BN4342" s="54" t="str">
        <f t="shared" si="948"/>
        <v>ne</v>
      </c>
      <c r="BO4342" s="54" t="str">
        <f t="shared" si="949"/>
        <v>ne</v>
      </c>
      <c r="BP4342" s="54" t="str">
        <f t="shared" si="949"/>
        <v>ne</v>
      </c>
      <c r="BQ4342" s="54" t="str">
        <f t="shared" si="950"/>
        <v>ne</v>
      </c>
      <c r="BR4342" s="54" t="str">
        <f t="shared" si="951"/>
        <v>ne</v>
      </c>
      <c r="BS4342" s="54" t="str">
        <f t="shared" si="942"/>
        <v>ne</v>
      </c>
    </row>
    <row r="4343" spans="2:71" x14ac:dyDescent="0.2">
      <c r="B4343" s="54" t="e">
        <f>VLOOKUP(E4343,'VPS1'!$J$10:$J$29,1,FALSE)</f>
        <v>#N/A</v>
      </c>
      <c r="C4343" s="131" t="str">
        <f t="shared" si="943"/>
        <v/>
      </c>
      <c r="D4343" s="132"/>
      <c r="E4343" s="132"/>
      <c r="F4343" s="55"/>
      <c r="G4343" s="132"/>
      <c r="H4343" s="132"/>
      <c r="I4343" s="132"/>
      <c r="J4343" s="132"/>
      <c r="K4343" s="132"/>
      <c r="L4343" s="133"/>
      <c r="M4343" s="134"/>
      <c r="N4343" s="132"/>
      <c r="O4343" s="132"/>
      <c r="P4343" s="134" t="str">
        <f t="shared" si="944"/>
        <v>nepildyti</v>
      </c>
      <c r="Q4343" s="135" t="str">
        <f t="shared" si="94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52"/>
        <v>0</v>
      </c>
      <c r="BH4343" s="54">
        <f t="shared" si="945"/>
        <v>0</v>
      </c>
      <c r="BI4343" s="54">
        <f t="shared" si="940"/>
        <v>0</v>
      </c>
      <c r="BJ4343" s="54">
        <f t="shared" si="953"/>
        <v>0</v>
      </c>
      <c r="BK4343" s="54">
        <f t="shared" si="941"/>
        <v>0</v>
      </c>
      <c r="BL4343" s="54">
        <f t="shared" si="946"/>
        <v>0</v>
      </c>
      <c r="BM4343" s="54">
        <f t="shared" si="947"/>
        <v>0</v>
      </c>
      <c r="BN4343" s="54" t="str">
        <f t="shared" si="948"/>
        <v>ne</v>
      </c>
      <c r="BO4343" s="54" t="str">
        <f t="shared" si="949"/>
        <v>ne</v>
      </c>
      <c r="BP4343" s="54" t="str">
        <f t="shared" si="949"/>
        <v>ne</v>
      </c>
      <c r="BQ4343" s="54" t="str">
        <f t="shared" si="950"/>
        <v>ne</v>
      </c>
      <c r="BR4343" s="54" t="str">
        <f t="shared" si="951"/>
        <v>ne</v>
      </c>
      <c r="BS4343" s="54" t="str">
        <f t="shared" si="942"/>
        <v>ne</v>
      </c>
    </row>
    <row r="4344" spans="2:71" x14ac:dyDescent="0.2">
      <c r="B4344" s="54" t="e">
        <f>VLOOKUP(E4344,'VPS1'!$J$10:$J$29,1,FALSE)</f>
        <v>#N/A</v>
      </c>
      <c r="C4344" s="131" t="str">
        <f t="shared" si="943"/>
        <v/>
      </c>
      <c r="D4344" s="132"/>
      <c r="E4344" s="132"/>
      <c r="F4344" s="55"/>
      <c r="G4344" s="132"/>
      <c r="H4344" s="132"/>
      <c r="I4344" s="132"/>
      <c r="J4344" s="132"/>
      <c r="K4344" s="132"/>
      <c r="L4344" s="133"/>
      <c r="M4344" s="134"/>
      <c r="N4344" s="132"/>
      <c r="O4344" s="132"/>
      <c r="P4344" s="134" t="str">
        <f t="shared" si="944"/>
        <v>nepildyti</v>
      </c>
      <c r="Q4344" s="135" t="str">
        <f t="shared" si="94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52"/>
        <v>0</v>
      </c>
      <c r="BH4344" s="54">
        <f t="shared" si="945"/>
        <v>0</v>
      </c>
      <c r="BI4344" s="54">
        <f t="shared" si="940"/>
        <v>0</v>
      </c>
      <c r="BJ4344" s="54">
        <f t="shared" si="953"/>
        <v>0</v>
      </c>
      <c r="BK4344" s="54">
        <f t="shared" si="941"/>
        <v>0</v>
      </c>
      <c r="BL4344" s="54">
        <f t="shared" si="946"/>
        <v>0</v>
      </c>
      <c r="BM4344" s="54">
        <f t="shared" si="947"/>
        <v>0</v>
      </c>
      <c r="BN4344" s="54" t="str">
        <f t="shared" si="948"/>
        <v>ne</v>
      </c>
      <c r="BO4344" s="54" t="str">
        <f t="shared" si="949"/>
        <v>ne</v>
      </c>
      <c r="BP4344" s="54" t="str">
        <f t="shared" si="949"/>
        <v>ne</v>
      </c>
      <c r="BQ4344" s="54" t="str">
        <f t="shared" si="950"/>
        <v>ne</v>
      </c>
      <c r="BR4344" s="54" t="str">
        <f t="shared" si="951"/>
        <v>ne</v>
      </c>
      <c r="BS4344" s="54" t="str">
        <f t="shared" si="942"/>
        <v>ne</v>
      </c>
    </row>
    <row r="4345" spans="2:71" x14ac:dyDescent="0.2">
      <c r="B4345" s="54" t="e">
        <f>VLOOKUP(E4345,'VPS1'!$J$10:$J$29,1,FALSE)</f>
        <v>#N/A</v>
      </c>
      <c r="C4345" s="131" t="str">
        <f t="shared" si="943"/>
        <v/>
      </c>
      <c r="D4345" s="132"/>
      <c r="E4345" s="132"/>
      <c r="F4345" s="55"/>
      <c r="G4345" s="132"/>
      <c r="H4345" s="132"/>
      <c r="I4345" s="132"/>
      <c r="J4345" s="132"/>
      <c r="K4345" s="132"/>
      <c r="L4345" s="133"/>
      <c r="M4345" s="134"/>
      <c r="N4345" s="132"/>
      <c r="O4345" s="132"/>
      <c r="P4345" s="134" t="str">
        <f t="shared" si="944"/>
        <v>nepildyti</v>
      </c>
      <c r="Q4345" s="135" t="str">
        <f t="shared" si="94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52"/>
        <v>0</v>
      </c>
      <c r="BH4345" s="54">
        <f t="shared" si="945"/>
        <v>0</v>
      </c>
      <c r="BI4345" s="54">
        <f t="shared" si="940"/>
        <v>0</v>
      </c>
      <c r="BJ4345" s="54">
        <f t="shared" si="953"/>
        <v>0</v>
      </c>
      <c r="BK4345" s="54">
        <f t="shared" si="941"/>
        <v>0</v>
      </c>
      <c r="BL4345" s="54">
        <f t="shared" si="946"/>
        <v>0</v>
      </c>
      <c r="BM4345" s="54">
        <f t="shared" si="947"/>
        <v>0</v>
      </c>
      <c r="BN4345" s="54" t="str">
        <f t="shared" si="948"/>
        <v>ne</v>
      </c>
      <c r="BO4345" s="54" t="str">
        <f t="shared" si="949"/>
        <v>ne</v>
      </c>
      <c r="BP4345" s="54" t="str">
        <f t="shared" si="949"/>
        <v>ne</v>
      </c>
      <c r="BQ4345" s="54" t="str">
        <f t="shared" si="950"/>
        <v>ne</v>
      </c>
      <c r="BR4345" s="54" t="str">
        <f t="shared" si="951"/>
        <v>ne</v>
      </c>
      <c r="BS4345" s="54" t="str">
        <f t="shared" si="942"/>
        <v>ne</v>
      </c>
    </row>
    <row r="4346" spans="2:71" x14ac:dyDescent="0.2">
      <c r="B4346" s="54" t="e">
        <f>VLOOKUP(E4346,'VPS1'!$J$10:$J$29,1,FALSE)</f>
        <v>#N/A</v>
      </c>
      <c r="C4346" s="131" t="str">
        <f t="shared" si="943"/>
        <v/>
      </c>
      <c r="D4346" s="132"/>
      <c r="E4346" s="132"/>
      <c r="F4346" s="55"/>
      <c r="G4346" s="132"/>
      <c r="H4346" s="132"/>
      <c r="I4346" s="132"/>
      <c r="J4346" s="132"/>
      <c r="K4346" s="132"/>
      <c r="L4346" s="133"/>
      <c r="M4346" s="134"/>
      <c r="N4346" s="132"/>
      <c r="O4346" s="132"/>
      <c r="P4346" s="134" t="str">
        <f t="shared" si="944"/>
        <v>nepildyti</v>
      </c>
      <c r="Q4346" s="135" t="str">
        <f t="shared" si="94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52"/>
        <v>0</v>
      </c>
      <c r="BH4346" s="54">
        <f t="shared" si="945"/>
        <v>0</v>
      </c>
      <c r="BI4346" s="54">
        <f t="shared" si="940"/>
        <v>0</v>
      </c>
      <c r="BJ4346" s="54">
        <f t="shared" si="953"/>
        <v>0</v>
      </c>
      <c r="BK4346" s="54">
        <f t="shared" si="941"/>
        <v>0</v>
      </c>
      <c r="BL4346" s="54">
        <f t="shared" si="946"/>
        <v>0</v>
      </c>
      <c r="BM4346" s="54">
        <f t="shared" si="947"/>
        <v>0</v>
      </c>
      <c r="BN4346" s="54" t="str">
        <f t="shared" si="948"/>
        <v>ne</v>
      </c>
      <c r="BO4346" s="54" t="str">
        <f t="shared" si="949"/>
        <v>ne</v>
      </c>
      <c r="BP4346" s="54" t="str">
        <f t="shared" si="949"/>
        <v>ne</v>
      </c>
      <c r="BQ4346" s="54" t="str">
        <f t="shared" si="950"/>
        <v>ne</v>
      </c>
      <c r="BR4346" s="54" t="str">
        <f t="shared" si="951"/>
        <v>ne</v>
      </c>
      <c r="BS4346" s="54" t="str">
        <f t="shared" si="942"/>
        <v>ne</v>
      </c>
    </row>
    <row r="4347" spans="2:71" x14ac:dyDescent="0.2">
      <c r="B4347" s="54" t="e">
        <f>VLOOKUP(E4347,'VPS1'!$J$10:$J$29,1,FALSE)</f>
        <v>#N/A</v>
      </c>
      <c r="C4347" s="131" t="str">
        <f t="shared" si="943"/>
        <v/>
      </c>
      <c r="D4347" s="132"/>
      <c r="E4347" s="132"/>
      <c r="F4347" s="55"/>
      <c r="G4347" s="132"/>
      <c r="H4347" s="132"/>
      <c r="I4347" s="132"/>
      <c r="J4347" s="132"/>
      <c r="K4347" s="132"/>
      <c r="L4347" s="133"/>
      <c r="M4347" s="134"/>
      <c r="N4347" s="132"/>
      <c r="O4347" s="132"/>
      <c r="P4347" s="134" t="str">
        <f t="shared" si="944"/>
        <v>nepildyti</v>
      </c>
      <c r="Q4347" s="135" t="str">
        <f t="shared" si="94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52"/>
        <v>0</v>
      </c>
      <c r="BH4347" s="54">
        <f t="shared" si="945"/>
        <v>0</v>
      </c>
      <c r="BI4347" s="54">
        <f t="shared" si="940"/>
        <v>0</v>
      </c>
      <c r="BJ4347" s="54">
        <f t="shared" si="953"/>
        <v>0</v>
      </c>
      <c r="BK4347" s="54">
        <f t="shared" si="941"/>
        <v>0</v>
      </c>
      <c r="BL4347" s="54">
        <f t="shared" si="946"/>
        <v>0</v>
      </c>
      <c r="BM4347" s="54">
        <f t="shared" si="947"/>
        <v>0</v>
      </c>
      <c r="BN4347" s="54" t="str">
        <f t="shared" si="948"/>
        <v>ne</v>
      </c>
      <c r="BO4347" s="54" t="str">
        <f t="shared" si="949"/>
        <v>ne</v>
      </c>
      <c r="BP4347" s="54" t="str">
        <f t="shared" si="949"/>
        <v>ne</v>
      </c>
      <c r="BQ4347" s="54" t="str">
        <f t="shared" si="950"/>
        <v>ne</v>
      </c>
      <c r="BR4347" s="54" t="str">
        <f t="shared" si="951"/>
        <v>ne</v>
      </c>
      <c r="BS4347" s="54" t="str">
        <f t="shared" si="942"/>
        <v>ne</v>
      </c>
    </row>
    <row r="4348" spans="2:71" x14ac:dyDescent="0.2">
      <c r="B4348" s="54" t="e">
        <f>VLOOKUP(E4348,'VPS1'!$J$10:$J$29,1,FALSE)</f>
        <v>#N/A</v>
      </c>
      <c r="C4348" s="131" t="str">
        <f t="shared" si="943"/>
        <v/>
      </c>
      <c r="D4348" s="132"/>
      <c r="E4348" s="132"/>
      <c r="F4348" s="55"/>
      <c r="G4348" s="132"/>
      <c r="H4348" s="132"/>
      <c r="I4348" s="132"/>
      <c r="J4348" s="132"/>
      <c r="K4348" s="132"/>
      <c r="L4348" s="133"/>
      <c r="M4348" s="134"/>
      <c r="N4348" s="132"/>
      <c r="O4348" s="132"/>
      <c r="P4348" s="134" t="str">
        <f t="shared" si="944"/>
        <v>nepildyti</v>
      </c>
      <c r="Q4348" s="135" t="str">
        <f t="shared" si="94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52"/>
        <v>0</v>
      </c>
      <c r="BH4348" s="54">
        <f t="shared" si="945"/>
        <v>0</v>
      </c>
      <c r="BI4348" s="54">
        <f t="shared" si="940"/>
        <v>0</v>
      </c>
      <c r="BJ4348" s="54">
        <f t="shared" si="953"/>
        <v>0</v>
      </c>
      <c r="BK4348" s="54">
        <f t="shared" si="941"/>
        <v>0</v>
      </c>
      <c r="BL4348" s="54">
        <f t="shared" si="946"/>
        <v>0</v>
      </c>
      <c r="BM4348" s="54">
        <f t="shared" si="947"/>
        <v>0</v>
      </c>
      <c r="BN4348" s="54" t="str">
        <f t="shared" si="948"/>
        <v>ne</v>
      </c>
      <c r="BO4348" s="54" t="str">
        <f t="shared" si="949"/>
        <v>ne</v>
      </c>
      <c r="BP4348" s="54" t="str">
        <f t="shared" si="949"/>
        <v>ne</v>
      </c>
      <c r="BQ4348" s="54" t="str">
        <f t="shared" si="950"/>
        <v>ne</v>
      </c>
      <c r="BR4348" s="54" t="str">
        <f t="shared" si="951"/>
        <v>ne</v>
      </c>
      <c r="BS4348" s="54" t="str">
        <f t="shared" si="942"/>
        <v>ne</v>
      </c>
    </row>
    <row r="4349" spans="2:71" x14ac:dyDescent="0.2">
      <c r="B4349" s="54" t="e">
        <f>VLOOKUP(E4349,'VPS1'!$J$10:$J$29,1,FALSE)</f>
        <v>#N/A</v>
      </c>
      <c r="C4349" s="131" t="str">
        <f t="shared" si="943"/>
        <v/>
      </c>
      <c r="D4349" s="132"/>
      <c r="E4349" s="132"/>
      <c r="F4349" s="55"/>
      <c r="G4349" s="132"/>
      <c r="H4349" s="132"/>
      <c r="I4349" s="132"/>
      <c r="J4349" s="132"/>
      <c r="K4349" s="132"/>
      <c r="L4349" s="133"/>
      <c r="M4349" s="134"/>
      <c r="N4349" s="132"/>
      <c r="O4349" s="132"/>
      <c r="P4349" s="134" t="str">
        <f t="shared" si="944"/>
        <v>nepildyti</v>
      </c>
      <c r="Q4349" s="135" t="str">
        <f t="shared" si="94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52"/>
        <v>0</v>
      </c>
      <c r="BH4349" s="54">
        <f t="shared" si="945"/>
        <v>0</v>
      </c>
      <c r="BI4349" s="54">
        <f t="shared" si="940"/>
        <v>0</v>
      </c>
      <c r="BJ4349" s="54">
        <f t="shared" si="953"/>
        <v>0</v>
      </c>
      <c r="BK4349" s="54">
        <f t="shared" si="941"/>
        <v>0</v>
      </c>
      <c r="BL4349" s="54">
        <f t="shared" si="946"/>
        <v>0</v>
      </c>
      <c r="BM4349" s="54">
        <f t="shared" si="947"/>
        <v>0</v>
      </c>
      <c r="BN4349" s="54" t="str">
        <f t="shared" si="948"/>
        <v>ne</v>
      </c>
      <c r="BO4349" s="54" t="str">
        <f t="shared" si="949"/>
        <v>ne</v>
      </c>
      <c r="BP4349" s="54" t="str">
        <f t="shared" si="949"/>
        <v>ne</v>
      </c>
      <c r="BQ4349" s="54" t="str">
        <f t="shared" si="950"/>
        <v>ne</v>
      </c>
      <c r="BR4349" s="54" t="str">
        <f t="shared" si="951"/>
        <v>ne</v>
      </c>
      <c r="BS4349" s="54" t="str">
        <f t="shared" si="942"/>
        <v>ne</v>
      </c>
    </row>
    <row r="4350" spans="2:71" x14ac:dyDescent="0.2">
      <c r="B4350" s="54" t="e">
        <f>VLOOKUP(E4350,'VPS1'!$J$10:$J$29,1,FALSE)</f>
        <v>#N/A</v>
      </c>
      <c r="C4350" s="131" t="str">
        <f t="shared" si="943"/>
        <v/>
      </c>
      <c r="D4350" s="132"/>
      <c r="E4350" s="132"/>
      <c r="F4350" s="55"/>
      <c r="G4350" s="132"/>
      <c r="H4350" s="132"/>
      <c r="I4350" s="132"/>
      <c r="J4350" s="132"/>
      <c r="K4350" s="132"/>
      <c r="L4350" s="133"/>
      <c r="M4350" s="134"/>
      <c r="N4350" s="132"/>
      <c r="O4350" s="132"/>
      <c r="P4350" s="134" t="str">
        <f t="shared" si="944"/>
        <v>nepildyti</v>
      </c>
      <c r="Q4350" s="135" t="str">
        <f t="shared" si="94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52"/>
        <v>0</v>
      </c>
      <c r="BH4350" s="54">
        <f t="shared" si="945"/>
        <v>0</v>
      </c>
      <c r="BI4350" s="54">
        <f t="shared" si="940"/>
        <v>0</v>
      </c>
      <c r="BJ4350" s="54">
        <f t="shared" si="953"/>
        <v>0</v>
      </c>
      <c r="BK4350" s="54">
        <f t="shared" si="941"/>
        <v>0</v>
      </c>
      <c r="BL4350" s="54">
        <f t="shared" si="946"/>
        <v>0</v>
      </c>
      <c r="BM4350" s="54">
        <f t="shared" si="947"/>
        <v>0</v>
      </c>
      <c r="BN4350" s="54" t="str">
        <f t="shared" si="948"/>
        <v>ne</v>
      </c>
      <c r="BO4350" s="54" t="str">
        <f t="shared" si="949"/>
        <v>ne</v>
      </c>
      <c r="BP4350" s="54" t="str">
        <f t="shared" si="949"/>
        <v>ne</v>
      </c>
      <c r="BQ4350" s="54" t="str">
        <f t="shared" si="950"/>
        <v>ne</v>
      </c>
      <c r="BR4350" s="54" t="str">
        <f t="shared" si="951"/>
        <v>ne</v>
      </c>
      <c r="BS4350" s="54" t="str">
        <f t="shared" si="942"/>
        <v>ne</v>
      </c>
    </row>
    <row r="4351" spans="2:71" x14ac:dyDescent="0.2">
      <c r="B4351" s="54" t="e">
        <f>VLOOKUP(E4351,'VPS1'!$J$10:$J$29,1,FALSE)</f>
        <v>#N/A</v>
      </c>
      <c r="C4351" s="131" t="str">
        <f t="shared" si="943"/>
        <v/>
      </c>
      <c r="D4351" s="132"/>
      <c r="E4351" s="132"/>
      <c r="F4351" s="55"/>
      <c r="G4351" s="132"/>
      <c r="H4351" s="132"/>
      <c r="I4351" s="132"/>
      <c r="J4351" s="132"/>
      <c r="K4351" s="132"/>
      <c r="L4351" s="133"/>
      <c r="M4351" s="134"/>
      <c r="N4351" s="132"/>
      <c r="O4351" s="132"/>
      <c r="P4351" s="134" t="str">
        <f t="shared" si="944"/>
        <v>nepildyti</v>
      </c>
      <c r="Q4351" s="135" t="str">
        <f t="shared" si="94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52"/>
        <v>0</v>
      </c>
      <c r="BH4351" s="54">
        <f t="shared" si="945"/>
        <v>0</v>
      </c>
      <c r="BI4351" s="54">
        <f t="shared" si="940"/>
        <v>0</v>
      </c>
      <c r="BJ4351" s="54">
        <f t="shared" si="953"/>
        <v>0</v>
      </c>
      <c r="BK4351" s="54">
        <f t="shared" si="941"/>
        <v>0</v>
      </c>
      <c r="BL4351" s="54">
        <f t="shared" si="946"/>
        <v>0</v>
      </c>
      <c r="BM4351" s="54">
        <f t="shared" si="947"/>
        <v>0</v>
      </c>
      <c r="BN4351" s="54" t="str">
        <f t="shared" si="948"/>
        <v>ne</v>
      </c>
      <c r="BO4351" s="54" t="str">
        <f t="shared" si="949"/>
        <v>ne</v>
      </c>
      <c r="BP4351" s="54" t="str">
        <f t="shared" si="949"/>
        <v>ne</v>
      </c>
      <c r="BQ4351" s="54" t="str">
        <f t="shared" si="950"/>
        <v>ne</v>
      </c>
      <c r="BR4351" s="54" t="str">
        <f t="shared" si="951"/>
        <v>ne</v>
      </c>
      <c r="BS4351" s="54" t="str">
        <f t="shared" si="942"/>
        <v>ne</v>
      </c>
    </row>
    <row r="4352" spans="2:71" x14ac:dyDescent="0.2">
      <c r="B4352" s="54" t="e">
        <f>VLOOKUP(E4352,'VPS1'!$J$10:$J$29,1,FALSE)</f>
        <v>#N/A</v>
      </c>
      <c r="C4352" s="131" t="str">
        <f t="shared" si="943"/>
        <v/>
      </c>
      <c r="D4352" s="132"/>
      <c r="E4352" s="132"/>
      <c r="F4352" s="55"/>
      <c r="G4352" s="132"/>
      <c r="H4352" s="132"/>
      <c r="I4352" s="132"/>
      <c r="J4352" s="132"/>
      <c r="K4352" s="132"/>
      <c r="L4352" s="133"/>
      <c r="M4352" s="134"/>
      <c r="N4352" s="132"/>
      <c r="O4352" s="132"/>
      <c r="P4352" s="134" t="str">
        <f t="shared" si="944"/>
        <v>nepildyti</v>
      </c>
      <c r="Q4352" s="135" t="str">
        <f t="shared" si="94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52"/>
        <v>0</v>
      </c>
      <c r="BH4352" s="54">
        <f t="shared" si="945"/>
        <v>0</v>
      </c>
      <c r="BI4352" s="54">
        <f t="shared" si="940"/>
        <v>0</v>
      </c>
      <c r="BJ4352" s="54">
        <f t="shared" si="953"/>
        <v>0</v>
      </c>
      <c r="BK4352" s="54">
        <f t="shared" si="941"/>
        <v>0</v>
      </c>
      <c r="BL4352" s="54">
        <f t="shared" si="946"/>
        <v>0</v>
      </c>
      <c r="BM4352" s="54">
        <f t="shared" si="947"/>
        <v>0</v>
      </c>
      <c r="BN4352" s="54" t="str">
        <f t="shared" si="948"/>
        <v>ne</v>
      </c>
      <c r="BO4352" s="54" t="str">
        <f t="shared" si="949"/>
        <v>ne</v>
      </c>
      <c r="BP4352" s="54" t="str">
        <f t="shared" si="949"/>
        <v>ne</v>
      </c>
      <c r="BQ4352" s="54" t="str">
        <f t="shared" si="950"/>
        <v>ne</v>
      </c>
      <c r="BR4352" s="54" t="str">
        <f t="shared" si="951"/>
        <v>ne</v>
      </c>
      <c r="BS4352" s="54" t="str">
        <f t="shared" si="942"/>
        <v>ne</v>
      </c>
    </row>
    <row r="4353" spans="2:71" x14ac:dyDescent="0.2">
      <c r="B4353" s="54" t="e">
        <f>VLOOKUP(E4353,'VPS1'!$J$10:$J$29,1,FALSE)</f>
        <v>#N/A</v>
      </c>
      <c r="C4353" s="131" t="str">
        <f t="shared" si="943"/>
        <v/>
      </c>
      <c r="D4353" s="132"/>
      <c r="E4353" s="132"/>
      <c r="F4353" s="55"/>
      <c r="G4353" s="132"/>
      <c r="H4353" s="132"/>
      <c r="I4353" s="132"/>
      <c r="J4353" s="132"/>
      <c r="K4353" s="132"/>
      <c r="L4353" s="133"/>
      <c r="M4353" s="134"/>
      <c r="N4353" s="132"/>
      <c r="O4353" s="132"/>
      <c r="P4353" s="134" t="str">
        <f t="shared" si="944"/>
        <v>nepildyti</v>
      </c>
      <c r="Q4353" s="135" t="str">
        <f t="shared" si="94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52"/>
        <v>0</v>
      </c>
      <c r="BH4353" s="54">
        <f t="shared" si="945"/>
        <v>0</v>
      </c>
      <c r="BI4353" s="54">
        <f t="shared" si="940"/>
        <v>0</v>
      </c>
      <c r="BJ4353" s="54">
        <f t="shared" si="953"/>
        <v>0</v>
      </c>
      <c r="BK4353" s="54">
        <f t="shared" si="941"/>
        <v>0</v>
      </c>
      <c r="BL4353" s="54">
        <f t="shared" si="946"/>
        <v>0</v>
      </c>
      <c r="BM4353" s="54">
        <f t="shared" si="947"/>
        <v>0</v>
      </c>
      <c r="BN4353" s="54" t="str">
        <f t="shared" si="948"/>
        <v>ne</v>
      </c>
      <c r="BO4353" s="54" t="str">
        <f t="shared" si="949"/>
        <v>ne</v>
      </c>
      <c r="BP4353" s="54" t="str">
        <f t="shared" si="949"/>
        <v>ne</v>
      </c>
      <c r="BQ4353" s="54" t="str">
        <f t="shared" si="950"/>
        <v>ne</v>
      </c>
      <c r="BR4353" s="54" t="str">
        <f t="shared" si="951"/>
        <v>ne</v>
      </c>
      <c r="BS4353" s="54" t="str">
        <f t="shared" si="942"/>
        <v>ne</v>
      </c>
    </row>
    <row r="4354" spans="2:71" x14ac:dyDescent="0.2">
      <c r="B4354" s="54" t="e">
        <f>VLOOKUP(E4354,'VPS1'!$J$10:$J$29,1,FALSE)</f>
        <v>#N/A</v>
      </c>
      <c r="C4354" s="131" t="str">
        <f t="shared" si="943"/>
        <v/>
      </c>
      <c r="D4354" s="132"/>
      <c r="E4354" s="132"/>
      <c r="F4354" s="55"/>
      <c r="G4354" s="132"/>
      <c r="H4354" s="132"/>
      <c r="I4354" s="132"/>
      <c r="J4354" s="132"/>
      <c r="K4354" s="132"/>
      <c r="L4354" s="133"/>
      <c r="M4354" s="134"/>
      <c r="N4354" s="132"/>
      <c r="O4354" s="132"/>
      <c r="P4354" s="134" t="str">
        <f t="shared" si="944"/>
        <v>nepildyti</v>
      </c>
      <c r="Q4354" s="135" t="str">
        <f t="shared" si="94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52"/>
        <v>0</v>
      </c>
      <c r="BH4354" s="54">
        <f t="shared" si="945"/>
        <v>0</v>
      </c>
      <c r="BI4354" s="54">
        <f t="shared" si="940"/>
        <v>0</v>
      </c>
      <c r="BJ4354" s="54">
        <f t="shared" si="953"/>
        <v>0</v>
      </c>
      <c r="BK4354" s="54">
        <f t="shared" si="941"/>
        <v>0</v>
      </c>
      <c r="BL4354" s="54">
        <f t="shared" si="946"/>
        <v>0</v>
      </c>
      <c r="BM4354" s="54">
        <f t="shared" si="947"/>
        <v>0</v>
      </c>
      <c r="BN4354" s="54" t="str">
        <f t="shared" si="948"/>
        <v>ne</v>
      </c>
      <c r="BO4354" s="54" t="str">
        <f t="shared" si="949"/>
        <v>ne</v>
      </c>
      <c r="BP4354" s="54" t="str">
        <f t="shared" si="949"/>
        <v>ne</v>
      </c>
      <c r="BQ4354" s="54" t="str">
        <f t="shared" si="950"/>
        <v>ne</v>
      </c>
      <c r="BR4354" s="54" t="str">
        <f t="shared" si="951"/>
        <v>ne</v>
      </c>
      <c r="BS4354" s="54" t="str">
        <f t="shared" si="942"/>
        <v>ne</v>
      </c>
    </row>
    <row r="4355" spans="2:71" x14ac:dyDescent="0.2">
      <c r="B4355" s="54" t="e">
        <f>VLOOKUP(E4355,'VPS1'!$J$10:$J$29,1,FALSE)</f>
        <v>#N/A</v>
      </c>
      <c r="C4355" s="131" t="str">
        <f t="shared" si="943"/>
        <v/>
      </c>
      <c r="D4355" s="132"/>
      <c r="E4355" s="132"/>
      <c r="F4355" s="55"/>
      <c r="G4355" s="132"/>
      <c r="H4355" s="132"/>
      <c r="I4355" s="132"/>
      <c r="J4355" s="132"/>
      <c r="K4355" s="132"/>
      <c r="L4355" s="133"/>
      <c r="M4355" s="134"/>
      <c r="N4355" s="132"/>
      <c r="O4355" s="132"/>
      <c r="P4355" s="134" t="str">
        <f t="shared" si="944"/>
        <v>nepildyti</v>
      </c>
      <c r="Q4355" s="135" t="str">
        <f t="shared" si="94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52"/>
        <v>0</v>
      </c>
      <c r="BH4355" s="54">
        <f t="shared" si="945"/>
        <v>0</v>
      </c>
      <c r="BI4355" s="54">
        <f t="shared" si="940"/>
        <v>0</v>
      </c>
      <c r="BJ4355" s="54">
        <f t="shared" si="953"/>
        <v>0</v>
      </c>
      <c r="BK4355" s="54">
        <f t="shared" si="941"/>
        <v>0</v>
      </c>
      <c r="BL4355" s="54">
        <f t="shared" si="946"/>
        <v>0</v>
      </c>
      <c r="BM4355" s="54">
        <f t="shared" si="947"/>
        <v>0</v>
      </c>
      <c r="BN4355" s="54" t="str">
        <f t="shared" si="948"/>
        <v>ne</v>
      </c>
      <c r="BO4355" s="54" t="str">
        <f t="shared" si="949"/>
        <v>ne</v>
      </c>
      <c r="BP4355" s="54" t="str">
        <f t="shared" si="949"/>
        <v>ne</v>
      </c>
      <c r="BQ4355" s="54" t="str">
        <f t="shared" si="950"/>
        <v>ne</v>
      </c>
      <c r="BR4355" s="54" t="str">
        <f t="shared" si="951"/>
        <v>ne</v>
      </c>
      <c r="BS4355" s="54" t="str">
        <f t="shared" si="942"/>
        <v>ne</v>
      </c>
    </row>
    <row r="4356" spans="2:71" x14ac:dyDescent="0.2">
      <c r="B4356" s="54" t="e">
        <f>VLOOKUP(E4356,'VPS1'!$J$10:$J$29,1,FALSE)</f>
        <v>#N/A</v>
      </c>
      <c r="C4356" s="131" t="str">
        <f t="shared" si="943"/>
        <v/>
      </c>
      <c r="D4356" s="132"/>
      <c r="E4356" s="132"/>
      <c r="F4356" s="55"/>
      <c r="G4356" s="132"/>
      <c r="H4356" s="132"/>
      <c r="I4356" s="132"/>
      <c r="J4356" s="132"/>
      <c r="K4356" s="132"/>
      <c r="L4356" s="133"/>
      <c r="M4356" s="134"/>
      <c r="N4356" s="132"/>
      <c r="O4356" s="132"/>
      <c r="P4356" s="134" t="str">
        <f t="shared" si="944"/>
        <v>nepildyti</v>
      </c>
      <c r="Q4356" s="135" t="str">
        <f t="shared" si="94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52"/>
        <v>0</v>
      </c>
      <c r="BH4356" s="54">
        <f t="shared" si="945"/>
        <v>0</v>
      </c>
      <c r="BI4356" s="54">
        <f t="shared" si="940"/>
        <v>0</v>
      </c>
      <c r="BJ4356" s="54">
        <f t="shared" si="953"/>
        <v>0</v>
      </c>
      <c r="BK4356" s="54">
        <f t="shared" si="941"/>
        <v>0</v>
      </c>
      <c r="BL4356" s="54">
        <f t="shared" si="946"/>
        <v>0</v>
      </c>
      <c r="BM4356" s="54">
        <f t="shared" si="947"/>
        <v>0</v>
      </c>
      <c r="BN4356" s="54" t="str">
        <f t="shared" si="948"/>
        <v>ne</v>
      </c>
      <c r="BO4356" s="54" t="str">
        <f t="shared" si="949"/>
        <v>ne</v>
      </c>
      <c r="BP4356" s="54" t="str">
        <f t="shared" si="949"/>
        <v>ne</v>
      </c>
      <c r="BQ4356" s="54" t="str">
        <f t="shared" si="950"/>
        <v>ne</v>
      </c>
      <c r="BR4356" s="54" t="str">
        <f t="shared" si="951"/>
        <v>ne</v>
      </c>
      <c r="BS4356" s="54" t="str">
        <f t="shared" si="942"/>
        <v>ne</v>
      </c>
    </row>
    <row r="4357" spans="2:71" x14ac:dyDescent="0.2">
      <c r="B4357" s="54" t="e">
        <f>VLOOKUP(E4357,'VPS1'!$J$10:$J$29,1,FALSE)</f>
        <v>#N/A</v>
      </c>
      <c r="C4357" s="131" t="str">
        <f t="shared" si="943"/>
        <v/>
      </c>
      <c r="D4357" s="132"/>
      <c r="E4357" s="132"/>
      <c r="F4357" s="55"/>
      <c r="G4357" s="132"/>
      <c r="H4357" s="132"/>
      <c r="I4357" s="132"/>
      <c r="J4357" s="132"/>
      <c r="K4357" s="132"/>
      <c r="L4357" s="133"/>
      <c r="M4357" s="134"/>
      <c r="N4357" s="132"/>
      <c r="O4357" s="132"/>
      <c r="P4357" s="134" t="str">
        <f t="shared" si="944"/>
        <v>nepildyti</v>
      </c>
      <c r="Q4357" s="135" t="str">
        <f t="shared" si="94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52"/>
        <v>0</v>
      </c>
      <c r="BH4357" s="54">
        <f t="shared" si="945"/>
        <v>0</v>
      </c>
      <c r="BI4357" s="54">
        <f t="shared" si="940"/>
        <v>0</v>
      </c>
      <c r="BJ4357" s="54">
        <f t="shared" si="953"/>
        <v>0</v>
      </c>
      <c r="BK4357" s="54">
        <f t="shared" si="941"/>
        <v>0</v>
      </c>
      <c r="BL4357" s="54">
        <f t="shared" si="946"/>
        <v>0</v>
      </c>
      <c r="BM4357" s="54">
        <f t="shared" si="947"/>
        <v>0</v>
      </c>
      <c r="BN4357" s="54" t="str">
        <f t="shared" si="948"/>
        <v>ne</v>
      </c>
      <c r="BO4357" s="54" t="str">
        <f t="shared" si="949"/>
        <v>ne</v>
      </c>
      <c r="BP4357" s="54" t="str">
        <f t="shared" si="949"/>
        <v>ne</v>
      </c>
      <c r="BQ4357" s="54" t="str">
        <f t="shared" si="950"/>
        <v>ne</v>
      </c>
      <c r="BR4357" s="54" t="str">
        <f t="shared" si="951"/>
        <v>ne</v>
      </c>
      <c r="BS4357" s="54" t="str">
        <f t="shared" si="942"/>
        <v>ne</v>
      </c>
    </row>
    <row r="4358" spans="2:71" x14ac:dyDescent="0.2">
      <c r="B4358" s="54" t="e">
        <f>VLOOKUP(E4358,'VPS1'!$J$10:$J$29,1,FALSE)</f>
        <v>#N/A</v>
      </c>
      <c r="C4358" s="131" t="str">
        <f t="shared" si="943"/>
        <v/>
      </c>
      <c r="D4358" s="132"/>
      <c r="E4358" s="132"/>
      <c r="F4358" s="55"/>
      <c r="G4358" s="132"/>
      <c r="H4358" s="132"/>
      <c r="I4358" s="132"/>
      <c r="J4358" s="132"/>
      <c r="K4358" s="132"/>
      <c r="L4358" s="133"/>
      <c r="M4358" s="134"/>
      <c r="N4358" s="132"/>
      <c r="O4358" s="132"/>
      <c r="P4358" s="134" t="str">
        <f t="shared" si="944"/>
        <v>nepildyti</v>
      </c>
      <c r="Q4358" s="135" t="str">
        <f t="shared" si="94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52"/>
        <v>0</v>
      </c>
      <c r="BH4358" s="54">
        <f t="shared" si="945"/>
        <v>0</v>
      </c>
      <c r="BI4358" s="54">
        <f t="shared" si="940"/>
        <v>0</v>
      </c>
      <c r="BJ4358" s="54">
        <f t="shared" si="953"/>
        <v>0</v>
      </c>
      <c r="BK4358" s="54">
        <f t="shared" si="941"/>
        <v>0</v>
      </c>
      <c r="BL4358" s="54">
        <f t="shared" si="946"/>
        <v>0</v>
      </c>
      <c r="BM4358" s="54">
        <f t="shared" si="947"/>
        <v>0</v>
      </c>
      <c r="BN4358" s="54" t="str">
        <f t="shared" si="948"/>
        <v>ne</v>
      </c>
      <c r="BO4358" s="54" t="str">
        <f t="shared" si="949"/>
        <v>ne</v>
      </c>
      <c r="BP4358" s="54" t="str">
        <f t="shared" si="949"/>
        <v>ne</v>
      </c>
      <c r="BQ4358" s="54" t="str">
        <f t="shared" si="950"/>
        <v>ne</v>
      </c>
      <c r="BR4358" s="54" t="str">
        <f t="shared" si="951"/>
        <v>ne</v>
      </c>
      <c r="BS4358" s="54" t="str">
        <f t="shared" si="942"/>
        <v>ne</v>
      </c>
    </row>
    <row r="4359" spans="2:71" x14ac:dyDescent="0.2">
      <c r="B4359" s="54" t="e">
        <f>VLOOKUP(E4359,'VPS1'!$J$10:$J$29,1,FALSE)</f>
        <v>#N/A</v>
      </c>
      <c r="C4359" s="131" t="str">
        <f t="shared" si="943"/>
        <v/>
      </c>
      <c r="D4359" s="132"/>
      <c r="E4359" s="132"/>
      <c r="F4359" s="55"/>
      <c r="G4359" s="132"/>
      <c r="H4359" s="132"/>
      <c r="I4359" s="132"/>
      <c r="J4359" s="132"/>
      <c r="K4359" s="132"/>
      <c r="L4359" s="133"/>
      <c r="M4359" s="134"/>
      <c r="N4359" s="132"/>
      <c r="O4359" s="132"/>
      <c r="P4359" s="134" t="str">
        <f t="shared" si="944"/>
        <v>nepildyti</v>
      </c>
      <c r="Q4359" s="135" t="str">
        <f t="shared" si="944"/>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52"/>
        <v>0</v>
      </c>
      <c r="BH4359" s="54">
        <f t="shared" si="945"/>
        <v>0</v>
      </c>
      <c r="BI4359" s="54">
        <f t="shared" si="940"/>
        <v>0</v>
      </c>
      <c r="BJ4359" s="54">
        <f t="shared" si="953"/>
        <v>0</v>
      </c>
      <c r="BK4359" s="54">
        <f t="shared" si="941"/>
        <v>0</v>
      </c>
      <c r="BL4359" s="54">
        <f t="shared" si="946"/>
        <v>0</v>
      </c>
      <c r="BM4359" s="54">
        <f t="shared" si="947"/>
        <v>0</v>
      </c>
      <c r="BN4359" s="54" t="str">
        <f t="shared" si="948"/>
        <v>ne</v>
      </c>
      <c r="BO4359" s="54" t="str">
        <f t="shared" si="949"/>
        <v>ne</v>
      </c>
      <c r="BP4359" s="54" t="str">
        <f t="shared" si="949"/>
        <v>ne</v>
      </c>
      <c r="BQ4359" s="54" t="str">
        <f t="shared" si="950"/>
        <v>ne</v>
      </c>
      <c r="BR4359" s="54" t="str">
        <f t="shared" si="951"/>
        <v>ne</v>
      </c>
      <c r="BS4359" s="54" t="str">
        <f t="shared" si="942"/>
        <v>ne</v>
      </c>
    </row>
    <row r="4360" spans="2:71" x14ac:dyDescent="0.2">
      <c r="B4360" s="54" t="e">
        <f>VLOOKUP(E4360,'VPS1'!$J$10:$J$29,1,FALSE)</f>
        <v>#N/A</v>
      </c>
      <c r="C4360" s="131" t="str">
        <f t="shared" si="943"/>
        <v/>
      </c>
      <c r="D4360" s="132"/>
      <c r="E4360" s="132"/>
      <c r="F4360" s="55"/>
      <c r="G4360" s="132"/>
      <c r="H4360" s="132"/>
      <c r="I4360" s="132"/>
      <c r="J4360" s="132"/>
      <c r="K4360" s="132"/>
      <c r="L4360" s="133"/>
      <c r="M4360" s="134"/>
      <c r="N4360" s="132"/>
      <c r="O4360" s="132"/>
      <c r="P4360" s="134" t="str">
        <f t="shared" si="944"/>
        <v>nepildyti</v>
      </c>
      <c r="Q4360" s="135" t="str">
        <f t="shared" si="944"/>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52"/>
        <v>0</v>
      </c>
      <c r="BH4360" s="54">
        <f t="shared" si="945"/>
        <v>0</v>
      </c>
      <c r="BI4360" s="54">
        <f t="shared" si="940"/>
        <v>0</v>
      </c>
      <c r="BJ4360" s="54">
        <f t="shared" si="953"/>
        <v>0</v>
      </c>
      <c r="BK4360" s="54">
        <f t="shared" si="941"/>
        <v>0</v>
      </c>
      <c r="BL4360" s="54">
        <f t="shared" si="946"/>
        <v>0</v>
      </c>
      <c r="BM4360" s="54">
        <f t="shared" si="947"/>
        <v>0</v>
      </c>
      <c r="BN4360" s="54" t="str">
        <f t="shared" si="948"/>
        <v>ne</v>
      </c>
      <c r="BO4360" s="54" t="str">
        <f t="shared" si="949"/>
        <v>ne</v>
      </c>
      <c r="BP4360" s="54" t="str">
        <f t="shared" si="949"/>
        <v>ne</v>
      </c>
      <c r="BQ4360" s="54" t="str">
        <f t="shared" si="950"/>
        <v>ne</v>
      </c>
      <c r="BR4360" s="54" t="str">
        <f t="shared" si="951"/>
        <v>ne</v>
      </c>
      <c r="BS4360" s="54" t="str">
        <f t="shared" si="942"/>
        <v>ne</v>
      </c>
    </row>
    <row r="4361" spans="2:71" x14ac:dyDescent="0.2">
      <c r="B4361" s="54" t="e">
        <f>VLOOKUP(E4361,'VPS1'!$J$10:$J$29,1,FALSE)</f>
        <v>#N/A</v>
      </c>
      <c r="C4361" s="131" t="str">
        <f t="shared" si="943"/>
        <v/>
      </c>
      <c r="D4361" s="132"/>
      <c r="E4361" s="132"/>
      <c r="F4361" s="55"/>
      <c r="G4361" s="132"/>
      <c r="H4361" s="132"/>
      <c r="I4361" s="132"/>
      <c r="J4361" s="132"/>
      <c r="K4361" s="132"/>
      <c r="L4361" s="133"/>
      <c r="M4361" s="134"/>
      <c r="N4361" s="132"/>
      <c r="O4361" s="132"/>
      <c r="P4361" s="134" t="str">
        <f t="shared" si="944"/>
        <v>nepildyti</v>
      </c>
      <c r="Q4361" s="135" t="str">
        <f t="shared" si="944"/>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52"/>
        <v>0</v>
      </c>
      <c r="BH4361" s="54">
        <f t="shared" si="945"/>
        <v>0</v>
      </c>
      <c r="BI4361" s="54">
        <f t="shared" si="940"/>
        <v>0</v>
      </c>
      <c r="BJ4361" s="54">
        <f t="shared" si="953"/>
        <v>0</v>
      </c>
      <c r="BK4361" s="54">
        <f t="shared" si="941"/>
        <v>0</v>
      </c>
      <c r="BL4361" s="54">
        <f t="shared" si="946"/>
        <v>0</v>
      </c>
      <c r="BM4361" s="54">
        <f t="shared" si="947"/>
        <v>0</v>
      </c>
      <c r="BN4361" s="54" t="str">
        <f t="shared" si="948"/>
        <v>ne</v>
      </c>
      <c r="BO4361" s="54" t="str">
        <f t="shared" si="949"/>
        <v>ne</v>
      </c>
      <c r="BP4361" s="54" t="str">
        <f t="shared" si="949"/>
        <v>ne</v>
      </c>
      <c r="BQ4361" s="54" t="str">
        <f t="shared" si="950"/>
        <v>ne</v>
      </c>
      <c r="BR4361" s="54" t="str">
        <f t="shared" si="951"/>
        <v>ne</v>
      </c>
      <c r="BS4361" s="54" t="str">
        <f t="shared" si="942"/>
        <v>ne</v>
      </c>
    </row>
    <row r="4362" spans="2:71" x14ac:dyDescent="0.2">
      <c r="B4362" s="54" t="e">
        <f>VLOOKUP(E4362,'VPS1'!$J$10:$J$29,1,FALSE)</f>
        <v>#N/A</v>
      </c>
      <c r="C4362" s="131" t="str">
        <f t="shared" si="943"/>
        <v/>
      </c>
      <c r="D4362" s="132"/>
      <c r="E4362" s="132"/>
      <c r="F4362" s="55"/>
      <c r="G4362" s="132"/>
      <c r="H4362" s="132"/>
      <c r="I4362" s="132"/>
      <c r="J4362" s="132"/>
      <c r="K4362" s="132"/>
      <c r="L4362" s="133"/>
      <c r="M4362" s="134"/>
      <c r="N4362" s="132"/>
      <c r="O4362" s="132"/>
      <c r="P4362" s="134" t="str">
        <f t="shared" si="944"/>
        <v>nepildyti</v>
      </c>
      <c r="Q4362" s="135" t="str">
        <f t="shared" si="944"/>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52"/>
        <v>0</v>
      </c>
      <c r="BH4362" s="54">
        <f t="shared" si="945"/>
        <v>0</v>
      </c>
      <c r="BI4362" s="54">
        <f t="shared" ref="BI4362:BI4425" si="954">IF($AH4362&gt;0,YEAR($AH4362),)</f>
        <v>0</v>
      </c>
      <c r="BJ4362" s="54">
        <f t="shared" si="953"/>
        <v>0</v>
      </c>
      <c r="BK4362" s="54">
        <f t="shared" ref="BK4362:BK4425" si="955">IF($AJ4362&gt;0,YEAR($AJ4362),)</f>
        <v>0</v>
      </c>
      <c r="BL4362" s="54">
        <f t="shared" si="946"/>
        <v>0</v>
      </c>
      <c r="BM4362" s="54">
        <f t="shared" si="947"/>
        <v>0</v>
      </c>
      <c r="BN4362" s="54" t="str">
        <f t="shared" si="948"/>
        <v>ne</v>
      </c>
      <c r="BO4362" s="54" t="str">
        <f t="shared" si="949"/>
        <v>ne</v>
      </c>
      <c r="BP4362" s="54" t="str">
        <f t="shared" si="949"/>
        <v>ne</v>
      </c>
      <c r="BQ4362" s="54" t="str">
        <f t="shared" si="950"/>
        <v>ne</v>
      </c>
      <c r="BR4362" s="54" t="str">
        <f t="shared" si="951"/>
        <v>ne</v>
      </c>
      <c r="BS4362" s="54" t="str">
        <f t="shared" ref="BS4362:BS4425" si="956">IF(BK4362&gt;0,"taip","ne")</f>
        <v>ne</v>
      </c>
    </row>
    <row r="4363" spans="2:71" x14ac:dyDescent="0.2">
      <c r="B4363" s="54" t="e">
        <f>VLOOKUP(E4363,'VPS1'!$J$10:$J$29,1,FALSE)</f>
        <v>#N/A</v>
      </c>
      <c r="C4363" s="131" t="str">
        <f t="shared" ref="C4363:C4426" si="957">LEFT(E4363,4)</f>
        <v/>
      </c>
      <c r="D4363" s="132"/>
      <c r="E4363" s="132"/>
      <c r="F4363" s="55"/>
      <c r="G4363" s="132"/>
      <c r="H4363" s="132"/>
      <c r="I4363" s="132"/>
      <c r="J4363" s="132"/>
      <c r="K4363" s="132"/>
      <c r="L4363" s="133"/>
      <c r="M4363" s="134"/>
      <c r="N4363" s="132"/>
      <c r="O4363" s="132"/>
      <c r="P4363" s="134" t="str">
        <f t="shared" ref="P4363:Q4426" si="958">IF($N4363="fizinis asmuo","užpildykite","nepildyti")</f>
        <v>nepildyti</v>
      </c>
      <c r="Q4363" s="135" t="str">
        <f t="shared" si="958"/>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52"/>
        <v>0</v>
      </c>
      <c r="BH4363" s="54">
        <f t="shared" ref="BH4363:BH4426" si="959">IF($AF4363&gt;0,YEAR($AF4363),)</f>
        <v>0</v>
      </c>
      <c r="BI4363" s="54">
        <f t="shared" si="954"/>
        <v>0</v>
      </c>
      <c r="BJ4363" s="54">
        <f t="shared" si="953"/>
        <v>0</v>
      </c>
      <c r="BK4363" s="54">
        <f t="shared" si="955"/>
        <v>0</v>
      </c>
      <c r="BL4363" s="54">
        <f t="shared" ref="BL4363:BL4426" si="960">IF($AK4363&gt;0,$AK4363,)</f>
        <v>0</v>
      </c>
      <c r="BM4363" s="54">
        <f t="shared" ref="BM4363:BM4426" si="961">IF($AL4363&gt;0,$AL4363,)</f>
        <v>0</v>
      </c>
      <c r="BN4363" s="54" t="str">
        <f t="shared" ref="BN4363:BN4426" si="962">IF(BH4363&gt;0,"taip","ne")</f>
        <v>ne</v>
      </c>
      <c r="BO4363" s="54" t="str">
        <f t="shared" ref="BO4363:BP4426" si="963">IF(BI4363&gt;0,"taip","ne")</f>
        <v>ne</v>
      </c>
      <c r="BP4363" s="54" t="str">
        <f t="shared" si="963"/>
        <v>ne</v>
      </c>
      <c r="BQ4363" s="54" t="str">
        <f t="shared" ref="BQ4363:BQ4426" si="964">IF(BL4363&gt;0,"taip","ne")</f>
        <v>ne</v>
      </c>
      <c r="BR4363" s="54" t="str">
        <f t="shared" ref="BR4363:BR4426" si="965">IF(BM4363&gt;0,"taip","ne")</f>
        <v>ne</v>
      </c>
      <c r="BS4363" s="54" t="str">
        <f t="shared" si="956"/>
        <v>ne</v>
      </c>
    </row>
    <row r="4364" spans="2:71" x14ac:dyDescent="0.2">
      <c r="B4364" s="54" t="e">
        <f>VLOOKUP(E4364,'VPS1'!$J$10:$J$29,1,FALSE)</f>
        <v>#N/A</v>
      </c>
      <c r="C4364" s="131" t="str">
        <f t="shared" si="957"/>
        <v/>
      </c>
      <c r="D4364" s="132"/>
      <c r="E4364" s="132"/>
      <c r="F4364" s="55"/>
      <c r="G4364" s="132"/>
      <c r="H4364" s="132"/>
      <c r="I4364" s="132"/>
      <c r="J4364" s="132"/>
      <c r="K4364" s="132"/>
      <c r="L4364" s="133"/>
      <c r="M4364" s="134"/>
      <c r="N4364" s="132"/>
      <c r="O4364" s="132"/>
      <c r="P4364" s="134" t="str">
        <f t="shared" si="958"/>
        <v>nepildyti</v>
      </c>
      <c r="Q4364" s="135" t="str">
        <f t="shared" si="95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52"/>
        <v>0</v>
      </c>
      <c r="BH4364" s="54">
        <f t="shared" si="959"/>
        <v>0</v>
      </c>
      <c r="BI4364" s="54">
        <f t="shared" si="954"/>
        <v>0</v>
      </c>
      <c r="BJ4364" s="54">
        <f t="shared" si="953"/>
        <v>0</v>
      </c>
      <c r="BK4364" s="54">
        <f t="shared" si="955"/>
        <v>0</v>
      </c>
      <c r="BL4364" s="54">
        <f t="shared" si="960"/>
        <v>0</v>
      </c>
      <c r="BM4364" s="54">
        <f t="shared" si="961"/>
        <v>0</v>
      </c>
      <c r="BN4364" s="54" t="str">
        <f t="shared" si="962"/>
        <v>ne</v>
      </c>
      <c r="BO4364" s="54" t="str">
        <f t="shared" si="963"/>
        <v>ne</v>
      </c>
      <c r="BP4364" s="54" t="str">
        <f t="shared" si="963"/>
        <v>ne</v>
      </c>
      <c r="BQ4364" s="54" t="str">
        <f t="shared" si="964"/>
        <v>ne</v>
      </c>
      <c r="BR4364" s="54" t="str">
        <f t="shared" si="965"/>
        <v>ne</v>
      </c>
      <c r="BS4364" s="54" t="str">
        <f t="shared" si="956"/>
        <v>ne</v>
      </c>
    </row>
    <row r="4365" spans="2:71" x14ac:dyDescent="0.2">
      <c r="B4365" s="54" t="e">
        <f>VLOOKUP(E4365,'VPS1'!$J$10:$J$29,1,FALSE)</f>
        <v>#N/A</v>
      </c>
      <c r="C4365" s="131" t="str">
        <f t="shared" si="957"/>
        <v/>
      </c>
      <c r="D4365" s="132"/>
      <c r="E4365" s="132"/>
      <c r="F4365" s="55"/>
      <c r="G4365" s="132"/>
      <c r="H4365" s="132"/>
      <c r="I4365" s="132"/>
      <c r="J4365" s="132"/>
      <c r="K4365" s="132"/>
      <c r="L4365" s="133"/>
      <c r="M4365" s="134"/>
      <c r="N4365" s="132"/>
      <c r="O4365" s="132"/>
      <c r="P4365" s="134" t="str">
        <f t="shared" si="958"/>
        <v>nepildyti</v>
      </c>
      <c r="Q4365" s="135" t="str">
        <f t="shared" si="95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52"/>
        <v>0</v>
      </c>
      <c r="BH4365" s="54">
        <f t="shared" si="959"/>
        <v>0</v>
      </c>
      <c r="BI4365" s="54">
        <f t="shared" si="954"/>
        <v>0</v>
      </c>
      <c r="BJ4365" s="54">
        <f t="shared" si="953"/>
        <v>0</v>
      </c>
      <c r="BK4365" s="54">
        <f t="shared" si="955"/>
        <v>0</v>
      </c>
      <c r="BL4365" s="54">
        <f t="shared" si="960"/>
        <v>0</v>
      </c>
      <c r="BM4365" s="54">
        <f t="shared" si="961"/>
        <v>0</v>
      </c>
      <c r="BN4365" s="54" t="str">
        <f t="shared" si="962"/>
        <v>ne</v>
      </c>
      <c r="BO4365" s="54" t="str">
        <f t="shared" si="963"/>
        <v>ne</v>
      </c>
      <c r="BP4365" s="54" t="str">
        <f t="shared" si="963"/>
        <v>ne</v>
      </c>
      <c r="BQ4365" s="54" t="str">
        <f t="shared" si="964"/>
        <v>ne</v>
      </c>
      <c r="BR4365" s="54" t="str">
        <f t="shared" si="965"/>
        <v>ne</v>
      </c>
      <c r="BS4365" s="54" t="str">
        <f t="shared" si="956"/>
        <v>ne</v>
      </c>
    </row>
    <row r="4366" spans="2:71" x14ac:dyDescent="0.2">
      <c r="B4366" s="54" t="e">
        <f>VLOOKUP(E4366,'VPS1'!$J$10:$J$29,1,FALSE)</f>
        <v>#N/A</v>
      </c>
      <c r="C4366" s="131" t="str">
        <f t="shared" si="957"/>
        <v/>
      </c>
      <c r="D4366" s="132"/>
      <c r="E4366" s="132"/>
      <c r="F4366" s="55"/>
      <c r="G4366" s="132"/>
      <c r="H4366" s="132"/>
      <c r="I4366" s="132"/>
      <c r="J4366" s="132"/>
      <c r="K4366" s="132"/>
      <c r="L4366" s="133"/>
      <c r="M4366" s="134"/>
      <c r="N4366" s="132"/>
      <c r="O4366" s="132"/>
      <c r="P4366" s="134" t="str">
        <f t="shared" si="958"/>
        <v>nepildyti</v>
      </c>
      <c r="Q4366" s="135" t="str">
        <f t="shared" si="95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52"/>
        <v>0</v>
      </c>
      <c r="BH4366" s="54">
        <f t="shared" si="959"/>
        <v>0</v>
      </c>
      <c r="BI4366" s="54">
        <f t="shared" si="954"/>
        <v>0</v>
      </c>
      <c r="BJ4366" s="54">
        <f t="shared" si="953"/>
        <v>0</v>
      </c>
      <c r="BK4366" s="54">
        <f t="shared" si="955"/>
        <v>0</v>
      </c>
      <c r="BL4366" s="54">
        <f t="shared" si="960"/>
        <v>0</v>
      </c>
      <c r="BM4366" s="54">
        <f t="shared" si="961"/>
        <v>0</v>
      </c>
      <c r="BN4366" s="54" t="str">
        <f t="shared" si="962"/>
        <v>ne</v>
      </c>
      <c r="BO4366" s="54" t="str">
        <f t="shared" si="963"/>
        <v>ne</v>
      </c>
      <c r="BP4366" s="54" t="str">
        <f t="shared" si="963"/>
        <v>ne</v>
      </c>
      <c r="BQ4366" s="54" t="str">
        <f t="shared" si="964"/>
        <v>ne</v>
      </c>
      <c r="BR4366" s="54" t="str">
        <f t="shared" si="965"/>
        <v>ne</v>
      </c>
      <c r="BS4366" s="54" t="str">
        <f t="shared" si="956"/>
        <v>ne</v>
      </c>
    </row>
    <row r="4367" spans="2:71" x14ac:dyDescent="0.2">
      <c r="B4367" s="54" t="e">
        <f>VLOOKUP(E4367,'VPS1'!$J$10:$J$29,1,FALSE)</f>
        <v>#N/A</v>
      </c>
      <c r="C4367" s="131" t="str">
        <f t="shared" si="957"/>
        <v/>
      </c>
      <c r="D4367" s="132"/>
      <c r="E4367" s="132"/>
      <c r="F4367" s="55"/>
      <c r="G4367" s="132"/>
      <c r="H4367" s="132"/>
      <c r="I4367" s="132"/>
      <c r="J4367" s="132"/>
      <c r="K4367" s="132"/>
      <c r="L4367" s="133"/>
      <c r="M4367" s="134"/>
      <c r="N4367" s="132"/>
      <c r="O4367" s="132"/>
      <c r="P4367" s="134" t="str">
        <f t="shared" si="958"/>
        <v>nepildyti</v>
      </c>
      <c r="Q4367" s="135" t="str">
        <f t="shared" si="95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52"/>
        <v>0</v>
      </c>
      <c r="BH4367" s="54">
        <f t="shared" si="959"/>
        <v>0</v>
      </c>
      <c r="BI4367" s="54">
        <f t="shared" si="954"/>
        <v>0</v>
      </c>
      <c r="BJ4367" s="54">
        <f t="shared" si="953"/>
        <v>0</v>
      </c>
      <c r="BK4367" s="54">
        <f t="shared" si="955"/>
        <v>0</v>
      </c>
      <c r="BL4367" s="54">
        <f t="shared" si="960"/>
        <v>0</v>
      </c>
      <c r="BM4367" s="54">
        <f t="shared" si="961"/>
        <v>0</v>
      </c>
      <c r="BN4367" s="54" t="str">
        <f t="shared" si="962"/>
        <v>ne</v>
      </c>
      <c r="BO4367" s="54" t="str">
        <f t="shared" si="963"/>
        <v>ne</v>
      </c>
      <c r="BP4367" s="54" t="str">
        <f t="shared" si="963"/>
        <v>ne</v>
      </c>
      <c r="BQ4367" s="54" t="str">
        <f t="shared" si="964"/>
        <v>ne</v>
      </c>
      <c r="BR4367" s="54" t="str">
        <f t="shared" si="965"/>
        <v>ne</v>
      </c>
      <c r="BS4367" s="54" t="str">
        <f t="shared" si="956"/>
        <v>ne</v>
      </c>
    </row>
    <row r="4368" spans="2:71" x14ac:dyDescent="0.2">
      <c r="B4368" s="54" t="e">
        <f>VLOOKUP(E4368,'VPS1'!$J$10:$J$29,1,FALSE)</f>
        <v>#N/A</v>
      </c>
      <c r="C4368" s="131" t="str">
        <f t="shared" si="957"/>
        <v/>
      </c>
      <c r="D4368" s="132"/>
      <c r="E4368" s="132"/>
      <c r="F4368" s="55"/>
      <c r="G4368" s="132"/>
      <c r="H4368" s="132"/>
      <c r="I4368" s="132"/>
      <c r="J4368" s="132"/>
      <c r="K4368" s="132"/>
      <c r="L4368" s="133"/>
      <c r="M4368" s="134"/>
      <c r="N4368" s="132"/>
      <c r="O4368" s="132"/>
      <c r="P4368" s="134" t="str">
        <f t="shared" si="958"/>
        <v>nepildyti</v>
      </c>
      <c r="Q4368" s="135" t="str">
        <f t="shared" si="95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52"/>
        <v>0</v>
      </c>
      <c r="BH4368" s="54">
        <f t="shared" si="959"/>
        <v>0</v>
      </c>
      <c r="BI4368" s="54">
        <f t="shared" si="954"/>
        <v>0</v>
      </c>
      <c r="BJ4368" s="54">
        <f t="shared" si="953"/>
        <v>0</v>
      </c>
      <c r="BK4368" s="54">
        <f t="shared" si="955"/>
        <v>0</v>
      </c>
      <c r="BL4368" s="54">
        <f t="shared" si="960"/>
        <v>0</v>
      </c>
      <c r="BM4368" s="54">
        <f t="shared" si="961"/>
        <v>0</v>
      </c>
      <c r="BN4368" s="54" t="str">
        <f t="shared" si="962"/>
        <v>ne</v>
      </c>
      <c r="BO4368" s="54" t="str">
        <f t="shared" si="963"/>
        <v>ne</v>
      </c>
      <c r="BP4368" s="54" t="str">
        <f t="shared" si="963"/>
        <v>ne</v>
      </c>
      <c r="BQ4368" s="54" t="str">
        <f t="shared" si="964"/>
        <v>ne</v>
      </c>
      <c r="BR4368" s="54" t="str">
        <f t="shared" si="965"/>
        <v>ne</v>
      </c>
      <c r="BS4368" s="54" t="str">
        <f t="shared" si="956"/>
        <v>ne</v>
      </c>
    </row>
    <row r="4369" spans="2:71" x14ac:dyDescent="0.2">
      <c r="B4369" s="54" t="e">
        <f>VLOOKUP(E4369,'VPS1'!$J$10:$J$29,1,FALSE)</f>
        <v>#N/A</v>
      </c>
      <c r="C4369" s="131" t="str">
        <f t="shared" si="957"/>
        <v/>
      </c>
      <c r="D4369" s="132"/>
      <c r="E4369" s="132"/>
      <c r="F4369" s="55"/>
      <c r="G4369" s="132"/>
      <c r="H4369" s="132"/>
      <c r="I4369" s="132"/>
      <c r="J4369" s="132"/>
      <c r="K4369" s="132"/>
      <c r="L4369" s="133"/>
      <c r="M4369" s="134"/>
      <c r="N4369" s="132"/>
      <c r="O4369" s="132"/>
      <c r="P4369" s="134" t="str">
        <f t="shared" si="958"/>
        <v>nepildyti</v>
      </c>
      <c r="Q4369" s="135" t="str">
        <f t="shared" si="95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52"/>
        <v>0</v>
      </c>
      <c r="BH4369" s="54">
        <f t="shared" si="959"/>
        <v>0</v>
      </c>
      <c r="BI4369" s="54">
        <f t="shared" si="954"/>
        <v>0</v>
      </c>
      <c r="BJ4369" s="54">
        <f t="shared" si="953"/>
        <v>0</v>
      </c>
      <c r="BK4369" s="54">
        <f t="shared" si="955"/>
        <v>0</v>
      </c>
      <c r="BL4369" s="54">
        <f t="shared" si="960"/>
        <v>0</v>
      </c>
      <c r="BM4369" s="54">
        <f t="shared" si="961"/>
        <v>0</v>
      </c>
      <c r="BN4369" s="54" t="str">
        <f t="shared" si="962"/>
        <v>ne</v>
      </c>
      <c r="BO4369" s="54" t="str">
        <f t="shared" si="963"/>
        <v>ne</v>
      </c>
      <c r="BP4369" s="54" t="str">
        <f t="shared" si="963"/>
        <v>ne</v>
      </c>
      <c r="BQ4369" s="54" t="str">
        <f t="shared" si="964"/>
        <v>ne</v>
      </c>
      <c r="BR4369" s="54" t="str">
        <f t="shared" si="965"/>
        <v>ne</v>
      </c>
      <c r="BS4369" s="54" t="str">
        <f t="shared" si="956"/>
        <v>ne</v>
      </c>
    </row>
    <row r="4370" spans="2:71" x14ac:dyDescent="0.2">
      <c r="B4370" s="54" t="e">
        <f>VLOOKUP(E4370,'VPS1'!$J$10:$J$29,1,FALSE)</f>
        <v>#N/A</v>
      </c>
      <c r="C4370" s="131" t="str">
        <f t="shared" si="957"/>
        <v/>
      </c>
      <c r="D4370" s="132"/>
      <c r="E4370" s="132"/>
      <c r="F4370" s="55"/>
      <c r="G4370" s="132"/>
      <c r="H4370" s="132"/>
      <c r="I4370" s="132"/>
      <c r="J4370" s="132"/>
      <c r="K4370" s="132"/>
      <c r="L4370" s="133"/>
      <c r="M4370" s="134"/>
      <c r="N4370" s="132"/>
      <c r="O4370" s="132"/>
      <c r="P4370" s="134" t="str">
        <f t="shared" si="958"/>
        <v>nepildyti</v>
      </c>
      <c r="Q4370" s="135" t="str">
        <f t="shared" si="95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si="952"/>
        <v>0</v>
      </c>
      <c r="BH4370" s="54">
        <f t="shared" si="959"/>
        <v>0</v>
      </c>
      <c r="BI4370" s="54">
        <f t="shared" si="954"/>
        <v>0</v>
      </c>
      <c r="BJ4370" s="54">
        <f t="shared" si="953"/>
        <v>0</v>
      </c>
      <c r="BK4370" s="54">
        <f t="shared" si="955"/>
        <v>0</v>
      </c>
      <c r="BL4370" s="54">
        <f t="shared" si="960"/>
        <v>0</v>
      </c>
      <c r="BM4370" s="54">
        <f t="shared" si="961"/>
        <v>0</v>
      </c>
      <c r="BN4370" s="54" t="str">
        <f t="shared" si="962"/>
        <v>ne</v>
      </c>
      <c r="BO4370" s="54" t="str">
        <f t="shared" si="963"/>
        <v>ne</v>
      </c>
      <c r="BP4370" s="54" t="str">
        <f t="shared" si="963"/>
        <v>ne</v>
      </c>
      <c r="BQ4370" s="54" t="str">
        <f t="shared" si="964"/>
        <v>ne</v>
      </c>
      <c r="BR4370" s="54" t="str">
        <f t="shared" si="965"/>
        <v>ne</v>
      </c>
      <c r="BS4370" s="54" t="str">
        <f t="shared" si="956"/>
        <v>ne</v>
      </c>
    </row>
    <row r="4371" spans="2:71" x14ac:dyDescent="0.2">
      <c r="B4371" s="54" t="e">
        <f>VLOOKUP(E4371,'VPS1'!$J$10:$J$29,1,FALSE)</f>
        <v>#N/A</v>
      </c>
      <c r="C4371" s="131" t="str">
        <f t="shared" si="957"/>
        <v/>
      </c>
      <c r="D4371" s="132"/>
      <c r="E4371" s="132"/>
      <c r="F4371" s="55"/>
      <c r="G4371" s="132"/>
      <c r="H4371" s="132"/>
      <c r="I4371" s="132"/>
      <c r="J4371" s="132"/>
      <c r="K4371" s="132"/>
      <c r="L4371" s="133"/>
      <c r="M4371" s="134"/>
      <c r="N4371" s="132"/>
      <c r="O4371" s="132"/>
      <c r="P4371" s="134" t="str">
        <f t="shared" si="958"/>
        <v>nepildyti</v>
      </c>
      <c r="Q4371" s="135" t="str">
        <f t="shared" si="95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52"/>
        <v>0</v>
      </c>
      <c r="BH4371" s="54">
        <f t="shared" si="959"/>
        <v>0</v>
      </c>
      <c r="BI4371" s="54">
        <f t="shared" si="954"/>
        <v>0</v>
      </c>
      <c r="BJ4371" s="54">
        <f t="shared" si="953"/>
        <v>0</v>
      </c>
      <c r="BK4371" s="54">
        <f t="shared" si="955"/>
        <v>0</v>
      </c>
      <c r="BL4371" s="54">
        <f t="shared" si="960"/>
        <v>0</v>
      </c>
      <c r="BM4371" s="54">
        <f t="shared" si="961"/>
        <v>0</v>
      </c>
      <c r="BN4371" s="54" t="str">
        <f t="shared" si="962"/>
        <v>ne</v>
      </c>
      <c r="BO4371" s="54" t="str">
        <f t="shared" si="963"/>
        <v>ne</v>
      </c>
      <c r="BP4371" s="54" t="str">
        <f t="shared" si="963"/>
        <v>ne</v>
      </c>
      <c r="BQ4371" s="54" t="str">
        <f t="shared" si="964"/>
        <v>ne</v>
      </c>
      <c r="BR4371" s="54" t="str">
        <f t="shared" si="965"/>
        <v>ne</v>
      </c>
      <c r="BS4371" s="54" t="str">
        <f t="shared" si="956"/>
        <v>ne</v>
      </c>
    </row>
    <row r="4372" spans="2:71" x14ac:dyDescent="0.2">
      <c r="B4372" s="54" t="e">
        <f>VLOOKUP(E4372,'VPS1'!$J$10:$J$29,1,FALSE)</f>
        <v>#N/A</v>
      </c>
      <c r="C4372" s="131" t="str">
        <f t="shared" si="957"/>
        <v/>
      </c>
      <c r="D4372" s="132"/>
      <c r="E4372" s="132"/>
      <c r="F4372" s="55"/>
      <c r="G4372" s="132"/>
      <c r="H4372" s="132"/>
      <c r="I4372" s="132"/>
      <c r="J4372" s="132"/>
      <c r="K4372" s="132"/>
      <c r="L4372" s="133"/>
      <c r="M4372" s="134"/>
      <c r="N4372" s="132"/>
      <c r="O4372" s="132"/>
      <c r="P4372" s="134" t="str">
        <f t="shared" si="958"/>
        <v>nepildyti</v>
      </c>
      <c r="Q4372" s="135" t="str">
        <f t="shared" si="95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52"/>
        <v>0</v>
      </c>
      <c r="BH4372" s="54">
        <f t="shared" si="959"/>
        <v>0</v>
      </c>
      <c r="BI4372" s="54">
        <f t="shared" si="954"/>
        <v>0</v>
      </c>
      <c r="BJ4372" s="54">
        <f t="shared" si="953"/>
        <v>0</v>
      </c>
      <c r="BK4372" s="54">
        <f t="shared" si="955"/>
        <v>0</v>
      </c>
      <c r="BL4372" s="54">
        <f t="shared" si="960"/>
        <v>0</v>
      </c>
      <c r="BM4372" s="54">
        <f t="shared" si="961"/>
        <v>0</v>
      </c>
      <c r="BN4372" s="54" t="str">
        <f t="shared" si="962"/>
        <v>ne</v>
      </c>
      <c r="BO4372" s="54" t="str">
        <f t="shared" si="963"/>
        <v>ne</v>
      </c>
      <c r="BP4372" s="54" t="str">
        <f t="shared" si="963"/>
        <v>ne</v>
      </c>
      <c r="BQ4372" s="54" t="str">
        <f t="shared" si="964"/>
        <v>ne</v>
      </c>
      <c r="BR4372" s="54" t="str">
        <f t="shared" si="965"/>
        <v>ne</v>
      </c>
      <c r="BS4372" s="54" t="str">
        <f t="shared" si="956"/>
        <v>ne</v>
      </c>
    </row>
    <row r="4373" spans="2:71" x14ac:dyDescent="0.2">
      <c r="B4373" s="54" t="e">
        <f>VLOOKUP(E4373,'VPS1'!$J$10:$J$29,1,FALSE)</f>
        <v>#N/A</v>
      </c>
      <c r="C4373" s="131" t="str">
        <f t="shared" si="957"/>
        <v/>
      </c>
      <c r="D4373" s="132"/>
      <c r="E4373" s="132"/>
      <c r="F4373" s="55"/>
      <c r="G4373" s="132"/>
      <c r="H4373" s="132"/>
      <c r="I4373" s="132"/>
      <c r="J4373" s="132"/>
      <c r="K4373" s="132"/>
      <c r="L4373" s="133"/>
      <c r="M4373" s="134"/>
      <c r="N4373" s="132"/>
      <c r="O4373" s="132"/>
      <c r="P4373" s="134" t="str">
        <f t="shared" si="958"/>
        <v>nepildyti</v>
      </c>
      <c r="Q4373" s="135" t="str">
        <f t="shared" si="95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52"/>
        <v>0</v>
      </c>
      <c r="BH4373" s="54">
        <f t="shared" si="959"/>
        <v>0</v>
      </c>
      <c r="BI4373" s="54">
        <f t="shared" si="954"/>
        <v>0</v>
      </c>
      <c r="BJ4373" s="54">
        <f t="shared" si="953"/>
        <v>0</v>
      </c>
      <c r="BK4373" s="54">
        <f t="shared" si="955"/>
        <v>0</v>
      </c>
      <c r="BL4373" s="54">
        <f t="shared" si="960"/>
        <v>0</v>
      </c>
      <c r="BM4373" s="54">
        <f t="shared" si="961"/>
        <v>0</v>
      </c>
      <c r="BN4373" s="54" t="str">
        <f t="shared" si="962"/>
        <v>ne</v>
      </c>
      <c r="BO4373" s="54" t="str">
        <f t="shared" si="963"/>
        <v>ne</v>
      </c>
      <c r="BP4373" s="54" t="str">
        <f t="shared" si="963"/>
        <v>ne</v>
      </c>
      <c r="BQ4373" s="54" t="str">
        <f t="shared" si="964"/>
        <v>ne</v>
      </c>
      <c r="BR4373" s="54" t="str">
        <f t="shared" si="965"/>
        <v>ne</v>
      </c>
      <c r="BS4373" s="54" t="str">
        <f t="shared" si="956"/>
        <v>ne</v>
      </c>
    </row>
    <row r="4374" spans="2:71" x14ac:dyDescent="0.2">
      <c r="B4374" s="54" t="e">
        <f>VLOOKUP(E4374,'VPS1'!$J$10:$J$29,1,FALSE)</f>
        <v>#N/A</v>
      </c>
      <c r="C4374" s="131" t="str">
        <f t="shared" si="957"/>
        <v/>
      </c>
      <c r="D4374" s="132"/>
      <c r="E4374" s="132"/>
      <c r="F4374" s="55"/>
      <c r="G4374" s="132"/>
      <c r="H4374" s="132"/>
      <c r="I4374" s="132"/>
      <c r="J4374" s="132"/>
      <c r="K4374" s="132"/>
      <c r="L4374" s="133"/>
      <c r="M4374" s="134"/>
      <c r="N4374" s="132"/>
      <c r="O4374" s="132"/>
      <c r="P4374" s="134" t="str">
        <f t="shared" si="958"/>
        <v>nepildyti</v>
      </c>
      <c r="Q4374" s="135" t="str">
        <f t="shared" si="95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ref="BG4374:BG4437" si="966">IF($F4374&gt;0,YEAR($F4374),)</f>
        <v>0</v>
      </c>
      <c r="BH4374" s="54">
        <f t="shared" si="959"/>
        <v>0</v>
      </c>
      <c r="BI4374" s="54">
        <f t="shared" si="954"/>
        <v>0</v>
      </c>
      <c r="BJ4374" s="54">
        <f t="shared" ref="BJ4374:BJ4437" si="967">IF($AI4374&gt;0,YEAR($AI4374),)</f>
        <v>0</v>
      </c>
      <c r="BK4374" s="54">
        <f t="shared" si="955"/>
        <v>0</v>
      </c>
      <c r="BL4374" s="54">
        <f t="shared" si="960"/>
        <v>0</v>
      </c>
      <c r="BM4374" s="54">
        <f t="shared" si="961"/>
        <v>0</v>
      </c>
      <c r="BN4374" s="54" t="str">
        <f t="shared" si="962"/>
        <v>ne</v>
      </c>
      <c r="BO4374" s="54" t="str">
        <f t="shared" si="963"/>
        <v>ne</v>
      </c>
      <c r="BP4374" s="54" t="str">
        <f t="shared" si="963"/>
        <v>ne</v>
      </c>
      <c r="BQ4374" s="54" t="str">
        <f t="shared" si="964"/>
        <v>ne</v>
      </c>
      <c r="BR4374" s="54" t="str">
        <f t="shared" si="965"/>
        <v>ne</v>
      </c>
      <c r="BS4374" s="54" t="str">
        <f t="shared" si="956"/>
        <v>ne</v>
      </c>
    </row>
    <row r="4375" spans="2:71" x14ac:dyDescent="0.2">
      <c r="B4375" s="54" t="e">
        <f>VLOOKUP(E4375,'VPS1'!$J$10:$J$29,1,FALSE)</f>
        <v>#N/A</v>
      </c>
      <c r="C4375" s="131" t="str">
        <f t="shared" si="957"/>
        <v/>
      </c>
      <c r="D4375" s="132"/>
      <c r="E4375" s="132"/>
      <c r="F4375" s="55"/>
      <c r="G4375" s="132"/>
      <c r="H4375" s="132"/>
      <c r="I4375" s="132"/>
      <c r="J4375" s="132"/>
      <c r="K4375" s="132"/>
      <c r="L4375" s="133"/>
      <c r="M4375" s="134"/>
      <c r="N4375" s="132"/>
      <c r="O4375" s="132"/>
      <c r="P4375" s="134" t="str">
        <f t="shared" si="958"/>
        <v>nepildyti</v>
      </c>
      <c r="Q4375" s="135" t="str">
        <f t="shared" si="95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si="966"/>
        <v>0</v>
      </c>
      <c r="BH4375" s="54">
        <f t="shared" si="959"/>
        <v>0</v>
      </c>
      <c r="BI4375" s="54">
        <f t="shared" si="954"/>
        <v>0</v>
      </c>
      <c r="BJ4375" s="54">
        <f t="shared" si="967"/>
        <v>0</v>
      </c>
      <c r="BK4375" s="54">
        <f t="shared" si="955"/>
        <v>0</v>
      </c>
      <c r="BL4375" s="54">
        <f t="shared" si="960"/>
        <v>0</v>
      </c>
      <c r="BM4375" s="54">
        <f t="shared" si="961"/>
        <v>0</v>
      </c>
      <c r="BN4375" s="54" t="str">
        <f t="shared" si="962"/>
        <v>ne</v>
      </c>
      <c r="BO4375" s="54" t="str">
        <f t="shared" si="963"/>
        <v>ne</v>
      </c>
      <c r="BP4375" s="54" t="str">
        <f t="shared" si="963"/>
        <v>ne</v>
      </c>
      <c r="BQ4375" s="54" t="str">
        <f t="shared" si="964"/>
        <v>ne</v>
      </c>
      <c r="BR4375" s="54" t="str">
        <f t="shared" si="965"/>
        <v>ne</v>
      </c>
      <c r="BS4375" s="54" t="str">
        <f t="shared" si="956"/>
        <v>ne</v>
      </c>
    </row>
    <row r="4376" spans="2:71" x14ac:dyDescent="0.2">
      <c r="B4376" s="54" t="e">
        <f>VLOOKUP(E4376,'VPS1'!$J$10:$J$29,1,FALSE)</f>
        <v>#N/A</v>
      </c>
      <c r="C4376" s="131" t="str">
        <f t="shared" si="957"/>
        <v/>
      </c>
      <c r="D4376" s="132"/>
      <c r="E4376" s="132"/>
      <c r="F4376" s="55"/>
      <c r="G4376" s="132"/>
      <c r="H4376" s="132"/>
      <c r="I4376" s="132"/>
      <c r="J4376" s="132"/>
      <c r="K4376" s="132"/>
      <c r="L4376" s="133"/>
      <c r="M4376" s="134"/>
      <c r="N4376" s="132"/>
      <c r="O4376" s="132"/>
      <c r="P4376" s="134" t="str">
        <f t="shared" si="958"/>
        <v>nepildyti</v>
      </c>
      <c r="Q4376" s="135" t="str">
        <f t="shared" si="95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66"/>
        <v>0</v>
      </c>
      <c r="BH4376" s="54">
        <f t="shared" si="959"/>
        <v>0</v>
      </c>
      <c r="BI4376" s="54">
        <f t="shared" si="954"/>
        <v>0</v>
      </c>
      <c r="BJ4376" s="54">
        <f t="shared" si="967"/>
        <v>0</v>
      </c>
      <c r="BK4376" s="54">
        <f t="shared" si="955"/>
        <v>0</v>
      </c>
      <c r="BL4376" s="54">
        <f t="shared" si="960"/>
        <v>0</v>
      </c>
      <c r="BM4376" s="54">
        <f t="shared" si="961"/>
        <v>0</v>
      </c>
      <c r="BN4376" s="54" t="str">
        <f t="shared" si="962"/>
        <v>ne</v>
      </c>
      <c r="BO4376" s="54" t="str">
        <f t="shared" si="963"/>
        <v>ne</v>
      </c>
      <c r="BP4376" s="54" t="str">
        <f t="shared" si="963"/>
        <v>ne</v>
      </c>
      <c r="BQ4376" s="54" t="str">
        <f t="shared" si="964"/>
        <v>ne</v>
      </c>
      <c r="BR4376" s="54" t="str">
        <f t="shared" si="965"/>
        <v>ne</v>
      </c>
      <c r="BS4376" s="54" t="str">
        <f t="shared" si="956"/>
        <v>ne</v>
      </c>
    </row>
    <row r="4377" spans="2:71" x14ac:dyDescent="0.2">
      <c r="B4377" s="54" t="e">
        <f>VLOOKUP(E4377,'VPS1'!$J$10:$J$29,1,FALSE)</f>
        <v>#N/A</v>
      </c>
      <c r="C4377" s="131" t="str">
        <f t="shared" si="957"/>
        <v/>
      </c>
      <c r="D4377" s="132"/>
      <c r="E4377" s="132"/>
      <c r="F4377" s="55"/>
      <c r="G4377" s="132"/>
      <c r="H4377" s="132"/>
      <c r="I4377" s="132"/>
      <c r="J4377" s="132"/>
      <c r="K4377" s="132"/>
      <c r="L4377" s="133"/>
      <c r="M4377" s="134"/>
      <c r="N4377" s="132"/>
      <c r="O4377" s="132"/>
      <c r="P4377" s="134" t="str">
        <f t="shared" si="958"/>
        <v>nepildyti</v>
      </c>
      <c r="Q4377" s="135" t="str">
        <f t="shared" si="95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66"/>
        <v>0</v>
      </c>
      <c r="BH4377" s="54">
        <f t="shared" si="959"/>
        <v>0</v>
      </c>
      <c r="BI4377" s="54">
        <f t="shared" si="954"/>
        <v>0</v>
      </c>
      <c r="BJ4377" s="54">
        <f t="shared" si="967"/>
        <v>0</v>
      </c>
      <c r="BK4377" s="54">
        <f t="shared" si="955"/>
        <v>0</v>
      </c>
      <c r="BL4377" s="54">
        <f t="shared" si="960"/>
        <v>0</v>
      </c>
      <c r="BM4377" s="54">
        <f t="shared" si="961"/>
        <v>0</v>
      </c>
      <c r="BN4377" s="54" t="str">
        <f t="shared" si="962"/>
        <v>ne</v>
      </c>
      <c r="BO4377" s="54" t="str">
        <f t="shared" si="963"/>
        <v>ne</v>
      </c>
      <c r="BP4377" s="54" t="str">
        <f t="shared" si="963"/>
        <v>ne</v>
      </c>
      <c r="BQ4377" s="54" t="str">
        <f t="shared" si="964"/>
        <v>ne</v>
      </c>
      <c r="BR4377" s="54" t="str">
        <f t="shared" si="965"/>
        <v>ne</v>
      </c>
      <c r="BS4377" s="54" t="str">
        <f t="shared" si="956"/>
        <v>ne</v>
      </c>
    </row>
    <row r="4378" spans="2:71" x14ac:dyDescent="0.2">
      <c r="B4378" s="54" t="e">
        <f>VLOOKUP(E4378,'VPS1'!$J$10:$J$29,1,FALSE)</f>
        <v>#N/A</v>
      </c>
      <c r="C4378" s="131" t="str">
        <f t="shared" si="957"/>
        <v/>
      </c>
      <c r="D4378" s="132"/>
      <c r="E4378" s="132"/>
      <c r="F4378" s="55"/>
      <c r="G4378" s="132"/>
      <c r="H4378" s="132"/>
      <c r="I4378" s="132"/>
      <c r="J4378" s="132"/>
      <c r="K4378" s="132"/>
      <c r="L4378" s="133"/>
      <c r="M4378" s="134"/>
      <c r="N4378" s="132"/>
      <c r="O4378" s="132"/>
      <c r="P4378" s="134" t="str">
        <f t="shared" si="958"/>
        <v>nepildyti</v>
      </c>
      <c r="Q4378" s="135" t="str">
        <f t="shared" si="95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66"/>
        <v>0</v>
      </c>
      <c r="BH4378" s="54">
        <f t="shared" si="959"/>
        <v>0</v>
      </c>
      <c r="BI4378" s="54">
        <f t="shared" si="954"/>
        <v>0</v>
      </c>
      <c r="BJ4378" s="54">
        <f t="shared" si="967"/>
        <v>0</v>
      </c>
      <c r="BK4378" s="54">
        <f t="shared" si="955"/>
        <v>0</v>
      </c>
      <c r="BL4378" s="54">
        <f t="shared" si="960"/>
        <v>0</v>
      </c>
      <c r="BM4378" s="54">
        <f t="shared" si="961"/>
        <v>0</v>
      </c>
      <c r="BN4378" s="54" t="str">
        <f t="shared" si="962"/>
        <v>ne</v>
      </c>
      <c r="BO4378" s="54" t="str">
        <f t="shared" si="963"/>
        <v>ne</v>
      </c>
      <c r="BP4378" s="54" t="str">
        <f t="shared" si="963"/>
        <v>ne</v>
      </c>
      <c r="BQ4378" s="54" t="str">
        <f t="shared" si="964"/>
        <v>ne</v>
      </c>
      <c r="BR4378" s="54" t="str">
        <f t="shared" si="965"/>
        <v>ne</v>
      </c>
      <c r="BS4378" s="54" t="str">
        <f t="shared" si="956"/>
        <v>ne</v>
      </c>
    </row>
    <row r="4379" spans="2:71" x14ac:dyDescent="0.2">
      <c r="B4379" s="54" t="e">
        <f>VLOOKUP(E4379,'VPS1'!$J$10:$J$29,1,FALSE)</f>
        <v>#N/A</v>
      </c>
      <c r="C4379" s="131" t="str">
        <f t="shared" si="957"/>
        <v/>
      </c>
      <c r="D4379" s="132"/>
      <c r="E4379" s="132"/>
      <c r="F4379" s="55"/>
      <c r="G4379" s="132"/>
      <c r="H4379" s="132"/>
      <c r="I4379" s="132"/>
      <c r="J4379" s="132"/>
      <c r="K4379" s="132"/>
      <c r="L4379" s="133"/>
      <c r="M4379" s="134"/>
      <c r="N4379" s="132"/>
      <c r="O4379" s="132"/>
      <c r="P4379" s="134" t="str">
        <f t="shared" si="958"/>
        <v>nepildyti</v>
      </c>
      <c r="Q4379" s="135" t="str">
        <f t="shared" si="95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66"/>
        <v>0</v>
      </c>
      <c r="BH4379" s="54">
        <f t="shared" si="959"/>
        <v>0</v>
      </c>
      <c r="BI4379" s="54">
        <f t="shared" si="954"/>
        <v>0</v>
      </c>
      <c r="BJ4379" s="54">
        <f t="shared" si="967"/>
        <v>0</v>
      </c>
      <c r="BK4379" s="54">
        <f t="shared" si="955"/>
        <v>0</v>
      </c>
      <c r="BL4379" s="54">
        <f t="shared" si="960"/>
        <v>0</v>
      </c>
      <c r="BM4379" s="54">
        <f t="shared" si="961"/>
        <v>0</v>
      </c>
      <c r="BN4379" s="54" t="str">
        <f t="shared" si="962"/>
        <v>ne</v>
      </c>
      <c r="BO4379" s="54" t="str">
        <f t="shared" si="963"/>
        <v>ne</v>
      </c>
      <c r="BP4379" s="54" t="str">
        <f t="shared" si="963"/>
        <v>ne</v>
      </c>
      <c r="BQ4379" s="54" t="str">
        <f t="shared" si="964"/>
        <v>ne</v>
      </c>
      <c r="BR4379" s="54" t="str">
        <f t="shared" si="965"/>
        <v>ne</v>
      </c>
      <c r="BS4379" s="54" t="str">
        <f t="shared" si="956"/>
        <v>ne</v>
      </c>
    </row>
    <row r="4380" spans="2:71" x14ac:dyDescent="0.2">
      <c r="B4380" s="54" t="e">
        <f>VLOOKUP(E4380,'VPS1'!$J$10:$J$29,1,FALSE)</f>
        <v>#N/A</v>
      </c>
      <c r="C4380" s="131" t="str">
        <f t="shared" si="957"/>
        <v/>
      </c>
      <c r="D4380" s="132"/>
      <c r="E4380" s="132"/>
      <c r="F4380" s="55"/>
      <c r="G4380" s="132"/>
      <c r="H4380" s="132"/>
      <c r="I4380" s="132"/>
      <c r="J4380" s="132"/>
      <c r="K4380" s="132"/>
      <c r="L4380" s="133"/>
      <c r="M4380" s="134"/>
      <c r="N4380" s="132"/>
      <c r="O4380" s="132"/>
      <c r="P4380" s="134" t="str">
        <f t="shared" si="958"/>
        <v>nepildyti</v>
      </c>
      <c r="Q4380" s="135" t="str">
        <f t="shared" si="95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66"/>
        <v>0</v>
      </c>
      <c r="BH4380" s="54">
        <f t="shared" si="959"/>
        <v>0</v>
      </c>
      <c r="BI4380" s="54">
        <f t="shared" si="954"/>
        <v>0</v>
      </c>
      <c r="BJ4380" s="54">
        <f t="shared" si="967"/>
        <v>0</v>
      </c>
      <c r="BK4380" s="54">
        <f t="shared" si="955"/>
        <v>0</v>
      </c>
      <c r="BL4380" s="54">
        <f t="shared" si="960"/>
        <v>0</v>
      </c>
      <c r="BM4380" s="54">
        <f t="shared" si="961"/>
        <v>0</v>
      </c>
      <c r="BN4380" s="54" t="str">
        <f t="shared" si="962"/>
        <v>ne</v>
      </c>
      <c r="BO4380" s="54" t="str">
        <f t="shared" si="963"/>
        <v>ne</v>
      </c>
      <c r="BP4380" s="54" t="str">
        <f t="shared" si="963"/>
        <v>ne</v>
      </c>
      <c r="BQ4380" s="54" t="str">
        <f t="shared" si="964"/>
        <v>ne</v>
      </c>
      <c r="BR4380" s="54" t="str">
        <f t="shared" si="965"/>
        <v>ne</v>
      </c>
      <c r="BS4380" s="54" t="str">
        <f t="shared" si="956"/>
        <v>ne</v>
      </c>
    </row>
    <row r="4381" spans="2:71" x14ac:dyDescent="0.2">
      <c r="B4381" s="54" t="e">
        <f>VLOOKUP(E4381,'VPS1'!$J$10:$J$29,1,FALSE)</f>
        <v>#N/A</v>
      </c>
      <c r="C4381" s="131" t="str">
        <f t="shared" si="957"/>
        <v/>
      </c>
      <c r="D4381" s="132"/>
      <c r="E4381" s="132"/>
      <c r="F4381" s="55"/>
      <c r="G4381" s="132"/>
      <c r="H4381" s="132"/>
      <c r="I4381" s="132"/>
      <c r="J4381" s="132"/>
      <c r="K4381" s="132"/>
      <c r="L4381" s="133"/>
      <c r="M4381" s="134"/>
      <c r="N4381" s="132"/>
      <c r="O4381" s="132"/>
      <c r="P4381" s="134" t="str">
        <f t="shared" si="958"/>
        <v>nepildyti</v>
      </c>
      <c r="Q4381" s="135" t="str">
        <f t="shared" si="95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66"/>
        <v>0</v>
      </c>
      <c r="BH4381" s="54">
        <f t="shared" si="959"/>
        <v>0</v>
      </c>
      <c r="BI4381" s="54">
        <f t="shared" si="954"/>
        <v>0</v>
      </c>
      <c r="BJ4381" s="54">
        <f t="shared" si="967"/>
        <v>0</v>
      </c>
      <c r="BK4381" s="54">
        <f t="shared" si="955"/>
        <v>0</v>
      </c>
      <c r="BL4381" s="54">
        <f t="shared" si="960"/>
        <v>0</v>
      </c>
      <c r="BM4381" s="54">
        <f t="shared" si="961"/>
        <v>0</v>
      </c>
      <c r="BN4381" s="54" t="str">
        <f t="shared" si="962"/>
        <v>ne</v>
      </c>
      <c r="BO4381" s="54" t="str">
        <f t="shared" si="963"/>
        <v>ne</v>
      </c>
      <c r="BP4381" s="54" t="str">
        <f t="shared" si="963"/>
        <v>ne</v>
      </c>
      <c r="BQ4381" s="54" t="str">
        <f t="shared" si="964"/>
        <v>ne</v>
      </c>
      <c r="BR4381" s="54" t="str">
        <f t="shared" si="965"/>
        <v>ne</v>
      </c>
      <c r="BS4381" s="54" t="str">
        <f t="shared" si="956"/>
        <v>ne</v>
      </c>
    </row>
    <row r="4382" spans="2:71" x14ac:dyDescent="0.2">
      <c r="B4382" s="54" t="e">
        <f>VLOOKUP(E4382,'VPS1'!$J$10:$J$29,1,FALSE)</f>
        <v>#N/A</v>
      </c>
      <c r="C4382" s="131" t="str">
        <f t="shared" si="957"/>
        <v/>
      </c>
      <c r="D4382" s="132"/>
      <c r="E4382" s="132"/>
      <c r="F4382" s="55"/>
      <c r="G4382" s="132"/>
      <c r="H4382" s="132"/>
      <c r="I4382" s="132"/>
      <c r="J4382" s="132"/>
      <c r="K4382" s="132"/>
      <c r="L4382" s="133"/>
      <c r="M4382" s="134"/>
      <c r="N4382" s="132"/>
      <c r="O4382" s="132"/>
      <c r="P4382" s="134" t="str">
        <f t="shared" si="958"/>
        <v>nepildyti</v>
      </c>
      <c r="Q4382" s="135" t="str">
        <f t="shared" si="95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66"/>
        <v>0</v>
      </c>
      <c r="BH4382" s="54">
        <f t="shared" si="959"/>
        <v>0</v>
      </c>
      <c r="BI4382" s="54">
        <f t="shared" si="954"/>
        <v>0</v>
      </c>
      <c r="BJ4382" s="54">
        <f t="shared" si="967"/>
        <v>0</v>
      </c>
      <c r="BK4382" s="54">
        <f t="shared" si="955"/>
        <v>0</v>
      </c>
      <c r="BL4382" s="54">
        <f t="shared" si="960"/>
        <v>0</v>
      </c>
      <c r="BM4382" s="54">
        <f t="shared" si="961"/>
        <v>0</v>
      </c>
      <c r="BN4382" s="54" t="str">
        <f t="shared" si="962"/>
        <v>ne</v>
      </c>
      <c r="BO4382" s="54" t="str">
        <f t="shared" si="963"/>
        <v>ne</v>
      </c>
      <c r="BP4382" s="54" t="str">
        <f t="shared" si="963"/>
        <v>ne</v>
      </c>
      <c r="BQ4382" s="54" t="str">
        <f t="shared" si="964"/>
        <v>ne</v>
      </c>
      <c r="BR4382" s="54" t="str">
        <f t="shared" si="965"/>
        <v>ne</v>
      </c>
      <c r="BS4382" s="54" t="str">
        <f t="shared" si="956"/>
        <v>ne</v>
      </c>
    </row>
    <row r="4383" spans="2:71" x14ac:dyDescent="0.2">
      <c r="B4383" s="54" t="e">
        <f>VLOOKUP(E4383,'VPS1'!$J$10:$J$29,1,FALSE)</f>
        <v>#N/A</v>
      </c>
      <c r="C4383" s="131" t="str">
        <f t="shared" si="957"/>
        <v/>
      </c>
      <c r="D4383" s="132"/>
      <c r="E4383" s="132"/>
      <c r="F4383" s="55"/>
      <c r="G4383" s="132"/>
      <c r="H4383" s="132"/>
      <c r="I4383" s="132"/>
      <c r="J4383" s="132"/>
      <c r="K4383" s="132"/>
      <c r="L4383" s="133"/>
      <c r="M4383" s="134"/>
      <c r="N4383" s="132"/>
      <c r="O4383" s="132"/>
      <c r="P4383" s="134" t="str">
        <f t="shared" si="958"/>
        <v>nepildyti</v>
      </c>
      <c r="Q4383" s="135" t="str">
        <f t="shared" si="95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66"/>
        <v>0</v>
      </c>
      <c r="BH4383" s="54">
        <f t="shared" si="959"/>
        <v>0</v>
      </c>
      <c r="BI4383" s="54">
        <f t="shared" si="954"/>
        <v>0</v>
      </c>
      <c r="BJ4383" s="54">
        <f t="shared" si="967"/>
        <v>0</v>
      </c>
      <c r="BK4383" s="54">
        <f t="shared" si="955"/>
        <v>0</v>
      </c>
      <c r="BL4383" s="54">
        <f t="shared" si="960"/>
        <v>0</v>
      </c>
      <c r="BM4383" s="54">
        <f t="shared" si="961"/>
        <v>0</v>
      </c>
      <c r="BN4383" s="54" t="str">
        <f t="shared" si="962"/>
        <v>ne</v>
      </c>
      <c r="BO4383" s="54" t="str">
        <f t="shared" si="963"/>
        <v>ne</v>
      </c>
      <c r="BP4383" s="54" t="str">
        <f t="shared" si="963"/>
        <v>ne</v>
      </c>
      <c r="BQ4383" s="54" t="str">
        <f t="shared" si="964"/>
        <v>ne</v>
      </c>
      <c r="BR4383" s="54" t="str">
        <f t="shared" si="965"/>
        <v>ne</v>
      </c>
      <c r="BS4383" s="54" t="str">
        <f t="shared" si="956"/>
        <v>ne</v>
      </c>
    </row>
    <row r="4384" spans="2:71" x14ac:dyDescent="0.2">
      <c r="B4384" s="54" t="e">
        <f>VLOOKUP(E4384,'VPS1'!$J$10:$J$29,1,FALSE)</f>
        <v>#N/A</v>
      </c>
      <c r="C4384" s="131" t="str">
        <f t="shared" si="957"/>
        <v/>
      </c>
      <c r="D4384" s="132"/>
      <c r="E4384" s="132"/>
      <c r="F4384" s="55"/>
      <c r="G4384" s="132"/>
      <c r="H4384" s="132"/>
      <c r="I4384" s="132"/>
      <c r="J4384" s="132"/>
      <c r="K4384" s="132"/>
      <c r="L4384" s="133"/>
      <c r="M4384" s="134"/>
      <c r="N4384" s="132"/>
      <c r="O4384" s="132"/>
      <c r="P4384" s="134" t="str">
        <f t="shared" si="958"/>
        <v>nepildyti</v>
      </c>
      <c r="Q4384" s="135" t="str">
        <f t="shared" si="95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66"/>
        <v>0</v>
      </c>
      <c r="BH4384" s="54">
        <f t="shared" si="959"/>
        <v>0</v>
      </c>
      <c r="BI4384" s="54">
        <f t="shared" si="954"/>
        <v>0</v>
      </c>
      <c r="BJ4384" s="54">
        <f t="shared" si="967"/>
        <v>0</v>
      </c>
      <c r="BK4384" s="54">
        <f t="shared" si="955"/>
        <v>0</v>
      </c>
      <c r="BL4384" s="54">
        <f t="shared" si="960"/>
        <v>0</v>
      </c>
      <c r="BM4384" s="54">
        <f t="shared" si="961"/>
        <v>0</v>
      </c>
      <c r="BN4384" s="54" t="str">
        <f t="shared" si="962"/>
        <v>ne</v>
      </c>
      <c r="BO4384" s="54" t="str">
        <f t="shared" si="963"/>
        <v>ne</v>
      </c>
      <c r="BP4384" s="54" t="str">
        <f t="shared" si="963"/>
        <v>ne</v>
      </c>
      <c r="BQ4384" s="54" t="str">
        <f t="shared" si="964"/>
        <v>ne</v>
      </c>
      <c r="BR4384" s="54" t="str">
        <f t="shared" si="965"/>
        <v>ne</v>
      </c>
      <c r="BS4384" s="54" t="str">
        <f t="shared" si="956"/>
        <v>ne</v>
      </c>
    </row>
    <row r="4385" spans="2:71" x14ac:dyDescent="0.2">
      <c r="B4385" s="54" t="e">
        <f>VLOOKUP(E4385,'VPS1'!$J$10:$J$29,1,FALSE)</f>
        <v>#N/A</v>
      </c>
      <c r="C4385" s="131" t="str">
        <f t="shared" si="957"/>
        <v/>
      </c>
      <c r="D4385" s="132"/>
      <c r="E4385" s="132"/>
      <c r="F4385" s="55"/>
      <c r="G4385" s="132"/>
      <c r="H4385" s="132"/>
      <c r="I4385" s="132"/>
      <c r="J4385" s="132"/>
      <c r="K4385" s="132"/>
      <c r="L4385" s="133"/>
      <c r="M4385" s="134"/>
      <c r="N4385" s="132"/>
      <c r="O4385" s="132"/>
      <c r="P4385" s="134" t="str">
        <f t="shared" si="958"/>
        <v>nepildyti</v>
      </c>
      <c r="Q4385" s="135" t="str">
        <f t="shared" si="95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66"/>
        <v>0</v>
      </c>
      <c r="BH4385" s="54">
        <f t="shared" si="959"/>
        <v>0</v>
      </c>
      <c r="BI4385" s="54">
        <f t="shared" si="954"/>
        <v>0</v>
      </c>
      <c r="BJ4385" s="54">
        <f t="shared" si="967"/>
        <v>0</v>
      </c>
      <c r="BK4385" s="54">
        <f t="shared" si="955"/>
        <v>0</v>
      </c>
      <c r="BL4385" s="54">
        <f t="shared" si="960"/>
        <v>0</v>
      </c>
      <c r="BM4385" s="54">
        <f t="shared" si="961"/>
        <v>0</v>
      </c>
      <c r="BN4385" s="54" t="str">
        <f t="shared" si="962"/>
        <v>ne</v>
      </c>
      <c r="BO4385" s="54" t="str">
        <f t="shared" si="963"/>
        <v>ne</v>
      </c>
      <c r="BP4385" s="54" t="str">
        <f t="shared" si="963"/>
        <v>ne</v>
      </c>
      <c r="BQ4385" s="54" t="str">
        <f t="shared" si="964"/>
        <v>ne</v>
      </c>
      <c r="BR4385" s="54" t="str">
        <f t="shared" si="965"/>
        <v>ne</v>
      </c>
      <c r="BS4385" s="54" t="str">
        <f t="shared" si="956"/>
        <v>ne</v>
      </c>
    </row>
    <row r="4386" spans="2:71" x14ac:dyDescent="0.2">
      <c r="B4386" s="54" t="e">
        <f>VLOOKUP(E4386,'VPS1'!$J$10:$J$29,1,FALSE)</f>
        <v>#N/A</v>
      </c>
      <c r="C4386" s="131" t="str">
        <f t="shared" si="957"/>
        <v/>
      </c>
      <c r="D4386" s="132"/>
      <c r="E4386" s="132"/>
      <c r="F4386" s="55"/>
      <c r="G4386" s="132"/>
      <c r="H4386" s="132"/>
      <c r="I4386" s="132"/>
      <c r="J4386" s="132"/>
      <c r="K4386" s="132"/>
      <c r="L4386" s="133"/>
      <c r="M4386" s="134"/>
      <c r="N4386" s="132"/>
      <c r="O4386" s="132"/>
      <c r="P4386" s="134" t="str">
        <f t="shared" si="958"/>
        <v>nepildyti</v>
      </c>
      <c r="Q4386" s="135" t="str">
        <f t="shared" si="95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66"/>
        <v>0</v>
      </c>
      <c r="BH4386" s="54">
        <f t="shared" si="959"/>
        <v>0</v>
      </c>
      <c r="BI4386" s="54">
        <f t="shared" si="954"/>
        <v>0</v>
      </c>
      <c r="BJ4386" s="54">
        <f t="shared" si="967"/>
        <v>0</v>
      </c>
      <c r="BK4386" s="54">
        <f t="shared" si="955"/>
        <v>0</v>
      </c>
      <c r="BL4386" s="54">
        <f t="shared" si="960"/>
        <v>0</v>
      </c>
      <c r="BM4386" s="54">
        <f t="shared" si="961"/>
        <v>0</v>
      </c>
      <c r="BN4386" s="54" t="str">
        <f t="shared" si="962"/>
        <v>ne</v>
      </c>
      <c r="BO4386" s="54" t="str">
        <f t="shared" si="963"/>
        <v>ne</v>
      </c>
      <c r="BP4386" s="54" t="str">
        <f t="shared" si="963"/>
        <v>ne</v>
      </c>
      <c r="BQ4386" s="54" t="str">
        <f t="shared" si="964"/>
        <v>ne</v>
      </c>
      <c r="BR4386" s="54" t="str">
        <f t="shared" si="965"/>
        <v>ne</v>
      </c>
      <c r="BS4386" s="54" t="str">
        <f t="shared" si="956"/>
        <v>ne</v>
      </c>
    </row>
    <row r="4387" spans="2:71" x14ac:dyDescent="0.2">
      <c r="B4387" s="54" t="e">
        <f>VLOOKUP(E4387,'VPS1'!$J$10:$J$29,1,FALSE)</f>
        <v>#N/A</v>
      </c>
      <c r="C4387" s="131" t="str">
        <f t="shared" si="957"/>
        <v/>
      </c>
      <c r="D4387" s="132"/>
      <c r="E4387" s="132"/>
      <c r="F4387" s="55"/>
      <c r="G4387" s="132"/>
      <c r="H4387" s="132"/>
      <c r="I4387" s="132"/>
      <c r="J4387" s="132"/>
      <c r="K4387" s="132"/>
      <c r="L4387" s="133"/>
      <c r="M4387" s="134"/>
      <c r="N4387" s="132"/>
      <c r="O4387" s="132"/>
      <c r="P4387" s="134" t="str">
        <f t="shared" si="958"/>
        <v>nepildyti</v>
      </c>
      <c r="Q4387" s="135" t="str">
        <f t="shared" si="95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66"/>
        <v>0</v>
      </c>
      <c r="BH4387" s="54">
        <f t="shared" si="959"/>
        <v>0</v>
      </c>
      <c r="BI4387" s="54">
        <f t="shared" si="954"/>
        <v>0</v>
      </c>
      <c r="BJ4387" s="54">
        <f t="shared" si="967"/>
        <v>0</v>
      </c>
      <c r="BK4387" s="54">
        <f t="shared" si="955"/>
        <v>0</v>
      </c>
      <c r="BL4387" s="54">
        <f t="shared" si="960"/>
        <v>0</v>
      </c>
      <c r="BM4387" s="54">
        <f t="shared" si="961"/>
        <v>0</v>
      </c>
      <c r="BN4387" s="54" t="str">
        <f t="shared" si="962"/>
        <v>ne</v>
      </c>
      <c r="BO4387" s="54" t="str">
        <f t="shared" si="963"/>
        <v>ne</v>
      </c>
      <c r="BP4387" s="54" t="str">
        <f t="shared" si="963"/>
        <v>ne</v>
      </c>
      <c r="BQ4387" s="54" t="str">
        <f t="shared" si="964"/>
        <v>ne</v>
      </c>
      <c r="BR4387" s="54" t="str">
        <f t="shared" si="965"/>
        <v>ne</v>
      </c>
      <c r="BS4387" s="54" t="str">
        <f t="shared" si="956"/>
        <v>ne</v>
      </c>
    </row>
    <row r="4388" spans="2:71" x14ac:dyDescent="0.2">
      <c r="B4388" s="54" t="e">
        <f>VLOOKUP(E4388,'VPS1'!$J$10:$J$29,1,FALSE)</f>
        <v>#N/A</v>
      </c>
      <c r="C4388" s="131" t="str">
        <f t="shared" si="957"/>
        <v/>
      </c>
      <c r="D4388" s="132"/>
      <c r="E4388" s="132"/>
      <c r="F4388" s="55"/>
      <c r="G4388" s="132"/>
      <c r="H4388" s="132"/>
      <c r="I4388" s="132"/>
      <c r="J4388" s="132"/>
      <c r="K4388" s="132"/>
      <c r="L4388" s="133"/>
      <c r="M4388" s="134"/>
      <c r="N4388" s="132"/>
      <c r="O4388" s="132"/>
      <c r="P4388" s="134" t="str">
        <f t="shared" si="958"/>
        <v>nepildyti</v>
      </c>
      <c r="Q4388" s="135" t="str">
        <f t="shared" si="95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66"/>
        <v>0</v>
      </c>
      <c r="BH4388" s="54">
        <f t="shared" si="959"/>
        <v>0</v>
      </c>
      <c r="BI4388" s="54">
        <f t="shared" si="954"/>
        <v>0</v>
      </c>
      <c r="BJ4388" s="54">
        <f t="shared" si="967"/>
        <v>0</v>
      </c>
      <c r="BK4388" s="54">
        <f t="shared" si="955"/>
        <v>0</v>
      </c>
      <c r="BL4388" s="54">
        <f t="shared" si="960"/>
        <v>0</v>
      </c>
      <c r="BM4388" s="54">
        <f t="shared" si="961"/>
        <v>0</v>
      </c>
      <c r="BN4388" s="54" t="str">
        <f t="shared" si="962"/>
        <v>ne</v>
      </c>
      <c r="BO4388" s="54" t="str">
        <f t="shared" si="963"/>
        <v>ne</v>
      </c>
      <c r="BP4388" s="54" t="str">
        <f t="shared" si="963"/>
        <v>ne</v>
      </c>
      <c r="BQ4388" s="54" t="str">
        <f t="shared" si="964"/>
        <v>ne</v>
      </c>
      <c r="BR4388" s="54" t="str">
        <f t="shared" si="965"/>
        <v>ne</v>
      </c>
      <c r="BS4388" s="54" t="str">
        <f t="shared" si="956"/>
        <v>ne</v>
      </c>
    </row>
    <row r="4389" spans="2:71" x14ac:dyDescent="0.2">
      <c r="B4389" s="54" t="e">
        <f>VLOOKUP(E4389,'VPS1'!$J$10:$J$29,1,FALSE)</f>
        <v>#N/A</v>
      </c>
      <c r="C4389" s="131" t="str">
        <f t="shared" si="957"/>
        <v/>
      </c>
      <c r="D4389" s="132"/>
      <c r="E4389" s="132"/>
      <c r="F4389" s="55"/>
      <c r="G4389" s="132"/>
      <c r="H4389" s="132"/>
      <c r="I4389" s="132"/>
      <c r="J4389" s="132"/>
      <c r="K4389" s="132"/>
      <c r="L4389" s="133"/>
      <c r="M4389" s="134"/>
      <c r="N4389" s="132"/>
      <c r="O4389" s="132"/>
      <c r="P4389" s="134" t="str">
        <f t="shared" si="958"/>
        <v>nepildyti</v>
      </c>
      <c r="Q4389" s="135" t="str">
        <f t="shared" si="95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66"/>
        <v>0</v>
      </c>
      <c r="BH4389" s="54">
        <f t="shared" si="959"/>
        <v>0</v>
      </c>
      <c r="BI4389" s="54">
        <f t="shared" si="954"/>
        <v>0</v>
      </c>
      <c r="BJ4389" s="54">
        <f t="shared" si="967"/>
        <v>0</v>
      </c>
      <c r="BK4389" s="54">
        <f t="shared" si="955"/>
        <v>0</v>
      </c>
      <c r="BL4389" s="54">
        <f t="shared" si="960"/>
        <v>0</v>
      </c>
      <c r="BM4389" s="54">
        <f t="shared" si="961"/>
        <v>0</v>
      </c>
      <c r="BN4389" s="54" t="str">
        <f t="shared" si="962"/>
        <v>ne</v>
      </c>
      <c r="BO4389" s="54" t="str">
        <f t="shared" si="963"/>
        <v>ne</v>
      </c>
      <c r="BP4389" s="54" t="str">
        <f t="shared" si="963"/>
        <v>ne</v>
      </c>
      <c r="BQ4389" s="54" t="str">
        <f t="shared" si="964"/>
        <v>ne</v>
      </c>
      <c r="BR4389" s="54" t="str">
        <f t="shared" si="965"/>
        <v>ne</v>
      </c>
      <c r="BS4389" s="54" t="str">
        <f t="shared" si="956"/>
        <v>ne</v>
      </c>
    </row>
    <row r="4390" spans="2:71" x14ac:dyDescent="0.2">
      <c r="B4390" s="54" t="e">
        <f>VLOOKUP(E4390,'VPS1'!$J$10:$J$29,1,FALSE)</f>
        <v>#N/A</v>
      </c>
      <c r="C4390" s="131" t="str">
        <f t="shared" si="957"/>
        <v/>
      </c>
      <c r="D4390" s="132"/>
      <c r="E4390" s="132"/>
      <c r="F4390" s="55"/>
      <c r="G4390" s="132"/>
      <c r="H4390" s="132"/>
      <c r="I4390" s="132"/>
      <c r="J4390" s="132"/>
      <c r="K4390" s="132"/>
      <c r="L4390" s="133"/>
      <c r="M4390" s="134"/>
      <c r="N4390" s="132"/>
      <c r="O4390" s="132"/>
      <c r="P4390" s="134" t="str">
        <f t="shared" si="958"/>
        <v>nepildyti</v>
      </c>
      <c r="Q4390" s="135" t="str">
        <f t="shared" si="95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66"/>
        <v>0</v>
      </c>
      <c r="BH4390" s="54">
        <f t="shared" si="959"/>
        <v>0</v>
      </c>
      <c r="BI4390" s="54">
        <f t="shared" si="954"/>
        <v>0</v>
      </c>
      <c r="BJ4390" s="54">
        <f t="shared" si="967"/>
        <v>0</v>
      </c>
      <c r="BK4390" s="54">
        <f t="shared" si="955"/>
        <v>0</v>
      </c>
      <c r="BL4390" s="54">
        <f t="shared" si="960"/>
        <v>0</v>
      </c>
      <c r="BM4390" s="54">
        <f t="shared" si="961"/>
        <v>0</v>
      </c>
      <c r="BN4390" s="54" t="str">
        <f t="shared" si="962"/>
        <v>ne</v>
      </c>
      <c r="BO4390" s="54" t="str">
        <f t="shared" si="963"/>
        <v>ne</v>
      </c>
      <c r="BP4390" s="54" t="str">
        <f t="shared" si="963"/>
        <v>ne</v>
      </c>
      <c r="BQ4390" s="54" t="str">
        <f t="shared" si="964"/>
        <v>ne</v>
      </c>
      <c r="BR4390" s="54" t="str">
        <f t="shared" si="965"/>
        <v>ne</v>
      </c>
      <c r="BS4390" s="54" t="str">
        <f t="shared" si="956"/>
        <v>ne</v>
      </c>
    </row>
    <row r="4391" spans="2:71" x14ac:dyDescent="0.2">
      <c r="B4391" s="54" t="e">
        <f>VLOOKUP(E4391,'VPS1'!$J$10:$J$29,1,FALSE)</f>
        <v>#N/A</v>
      </c>
      <c r="C4391" s="131" t="str">
        <f t="shared" si="957"/>
        <v/>
      </c>
      <c r="D4391" s="132"/>
      <c r="E4391" s="132"/>
      <c r="F4391" s="55"/>
      <c r="G4391" s="132"/>
      <c r="H4391" s="132"/>
      <c r="I4391" s="132"/>
      <c r="J4391" s="132"/>
      <c r="K4391" s="132"/>
      <c r="L4391" s="133"/>
      <c r="M4391" s="134"/>
      <c r="N4391" s="132"/>
      <c r="O4391" s="132"/>
      <c r="P4391" s="134" t="str">
        <f t="shared" si="958"/>
        <v>nepildyti</v>
      </c>
      <c r="Q4391" s="135" t="str">
        <f t="shared" si="95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66"/>
        <v>0</v>
      </c>
      <c r="BH4391" s="54">
        <f t="shared" si="959"/>
        <v>0</v>
      </c>
      <c r="BI4391" s="54">
        <f t="shared" si="954"/>
        <v>0</v>
      </c>
      <c r="BJ4391" s="54">
        <f t="shared" si="967"/>
        <v>0</v>
      </c>
      <c r="BK4391" s="54">
        <f t="shared" si="955"/>
        <v>0</v>
      </c>
      <c r="BL4391" s="54">
        <f t="shared" si="960"/>
        <v>0</v>
      </c>
      <c r="BM4391" s="54">
        <f t="shared" si="961"/>
        <v>0</v>
      </c>
      <c r="BN4391" s="54" t="str">
        <f t="shared" si="962"/>
        <v>ne</v>
      </c>
      <c r="BO4391" s="54" t="str">
        <f t="shared" si="963"/>
        <v>ne</v>
      </c>
      <c r="BP4391" s="54" t="str">
        <f t="shared" si="963"/>
        <v>ne</v>
      </c>
      <c r="BQ4391" s="54" t="str">
        <f t="shared" si="964"/>
        <v>ne</v>
      </c>
      <c r="BR4391" s="54" t="str">
        <f t="shared" si="965"/>
        <v>ne</v>
      </c>
      <c r="BS4391" s="54" t="str">
        <f t="shared" si="956"/>
        <v>ne</v>
      </c>
    </row>
    <row r="4392" spans="2:71" x14ac:dyDescent="0.2">
      <c r="B4392" s="54" t="e">
        <f>VLOOKUP(E4392,'VPS1'!$J$10:$J$29,1,FALSE)</f>
        <v>#N/A</v>
      </c>
      <c r="C4392" s="131" t="str">
        <f t="shared" si="957"/>
        <v/>
      </c>
      <c r="D4392" s="132"/>
      <c r="E4392" s="132"/>
      <c r="F4392" s="55"/>
      <c r="G4392" s="132"/>
      <c r="H4392" s="132"/>
      <c r="I4392" s="132"/>
      <c r="J4392" s="132"/>
      <c r="K4392" s="132"/>
      <c r="L4392" s="133"/>
      <c r="M4392" s="134"/>
      <c r="N4392" s="132"/>
      <c r="O4392" s="132"/>
      <c r="P4392" s="134" t="str">
        <f t="shared" si="958"/>
        <v>nepildyti</v>
      </c>
      <c r="Q4392" s="135" t="str">
        <f t="shared" si="95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66"/>
        <v>0</v>
      </c>
      <c r="BH4392" s="54">
        <f t="shared" si="959"/>
        <v>0</v>
      </c>
      <c r="BI4392" s="54">
        <f t="shared" si="954"/>
        <v>0</v>
      </c>
      <c r="BJ4392" s="54">
        <f t="shared" si="967"/>
        <v>0</v>
      </c>
      <c r="BK4392" s="54">
        <f t="shared" si="955"/>
        <v>0</v>
      </c>
      <c r="BL4392" s="54">
        <f t="shared" si="960"/>
        <v>0</v>
      </c>
      <c r="BM4392" s="54">
        <f t="shared" si="961"/>
        <v>0</v>
      </c>
      <c r="BN4392" s="54" t="str">
        <f t="shared" si="962"/>
        <v>ne</v>
      </c>
      <c r="BO4392" s="54" t="str">
        <f t="shared" si="963"/>
        <v>ne</v>
      </c>
      <c r="BP4392" s="54" t="str">
        <f t="shared" si="963"/>
        <v>ne</v>
      </c>
      <c r="BQ4392" s="54" t="str">
        <f t="shared" si="964"/>
        <v>ne</v>
      </c>
      <c r="BR4392" s="54" t="str">
        <f t="shared" si="965"/>
        <v>ne</v>
      </c>
      <c r="BS4392" s="54" t="str">
        <f t="shared" si="956"/>
        <v>ne</v>
      </c>
    </row>
    <row r="4393" spans="2:71" x14ac:dyDescent="0.2">
      <c r="B4393" s="54" t="e">
        <f>VLOOKUP(E4393,'VPS1'!$J$10:$J$29,1,FALSE)</f>
        <v>#N/A</v>
      </c>
      <c r="C4393" s="131" t="str">
        <f t="shared" si="957"/>
        <v/>
      </c>
      <c r="D4393" s="132"/>
      <c r="E4393" s="132"/>
      <c r="F4393" s="55"/>
      <c r="G4393" s="132"/>
      <c r="H4393" s="132"/>
      <c r="I4393" s="132"/>
      <c r="J4393" s="132"/>
      <c r="K4393" s="132"/>
      <c r="L4393" s="133"/>
      <c r="M4393" s="134"/>
      <c r="N4393" s="132"/>
      <c r="O4393" s="132"/>
      <c r="P4393" s="134" t="str">
        <f t="shared" si="958"/>
        <v>nepildyti</v>
      </c>
      <c r="Q4393" s="135" t="str">
        <f t="shared" si="95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66"/>
        <v>0</v>
      </c>
      <c r="BH4393" s="54">
        <f t="shared" si="959"/>
        <v>0</v>
      </c>
      <c r="BI4393" s="54">
        <f t="shared" si="954"/>
        <v>0</v>
      </c>
      <c r="BJ4393" s="54">
        <f t="shared" si="967"/>
        <v>0</v>
      </c>
      <c r="BK4393" s="54">
        <f t="shared" si="955"/>
        <v>0</v>
      </c>
      <c r="BL4393" s="54">
        <f t="shared" si="960"/>
        <v>0</v>
      </c>
      <c r="BM4393" s="54">
        <f t="shared" si="961"/>
        <v>0</v>
      </c>
      <c r="BN4393" s="54" t="str">
        <f t="shared" si="962"/>
        <v>ne</v>
      </c>
      <c r="BO4393" s="54" t="str">
        <f t="shared" si="963"/>
        <v>ne</v>
      </c>
      <c r="BP4393" s="54" t="str">
        <f t="shared" si="963"/>
        <v>ne</v>
      </c>
      <c r="BQ4393" s="54" t="str">
        <f t="shared" si="964"/>
        <v>ne</v>
      </c>
      <c r="BR4393" s="54" t="str">
        <f t="shared" si="965"/>
        <v>ne</v>
      </c>
      <c r="BS4393" s="54" t="str">
        <f t="shared" si="956"/>
        <v>ne</v>
      </c>
    </row>
    <row r="4394" spans="2:71" x14ac:dyDescent="0.2">
      <c r="B4394" s="54" t="e">
        <f>VLOOKUP(E4394,'VPS1'!$J$10:$J$29,1,FALSE)</f>
        <v>#N/A</v>
      </c>
      <c r="C4394" s="131" t="str">
        <f t="shared" si="957"/>
        <v/>
      </c>
      <c r="D4394" s="132"/>
      <c r="E4394" s="132"/>
      <c r="F4394" s="55"/>
      <c r="G4394" s="132"/>
      <c r="H4394" s="132"/>
      <c r="I4394" s="132"/>
      <c r="J4394" s="132"/>
      <c r="K4394" s="132"/>
      <c r="L4394" s="133"/>
      <c r="M4394" s="134"/>
      <c r="N4394" s="132"/>
      <c r="O4394" s="132"/>
      <c r="P4394" s="134" t="str">
        <f t="shared" si="958"/>
        <v>nepildyti</v>
      </c>
      <c r="Q4394" s="135" t="str">
        <f t="shared" si="95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66"/>
        <v>0</v>
      </c>
      <c r="BH4394" s="54">
        <f t="shared" si="959"/>
        <v>0</v>
      </c>
      <c r="BI4394" s="54">
        <f t="shared" si="954"/>
        <v>0</v>
      </c>
      <c r="BJ4394" s="54">
        <f t="shared" si="967"/>
        <v>0</v>
      </c>
      <c r="BK4394" s="54">
        <f t="shared" si="955"/>
        <v>0</v>
      </c>
      <c r="BL4394" s="54">
        <f t="shared" si="960"/>
        <v>0</v>
      </c>
      <c r="BM4394" s="54">
        <f t="shared" si="961"/>
        <v>0</v>
      </c>
      <c r="BN4394" s="54" t="str">
        <f t="shared" si="962"/>
        <v>ne</v>
      </c>
      <c r="BO4394" s="54" t="str">
        <f t="shared" si="963"/>
        <v>ne</v>
      </c>
      <c r="BP4394" s="54" t="str">
        <f t="shared" si="963"/>
        <v>ne</v>
      </c>
      <c r="BQ4394" s="54" t="str">
        <f t="shared" si="964"/>
        <v>ne</v>
      </c>
      <c r="BR4394" s="54" t="str">
        <f t="shared" si="965"/>
        <v>ne</v>
      </c>
      <c r="BS4394" s="54" t="str">
        <f t="shared" si="956"/>
        <v>ne</v>
      </c>
    </row>
    <row r="4395" spans="2:71" x14ac:dyDescent="0.2">
      <c r="B4395" s="54" t="e">
        <f>VLOOKUP(E4395,'VPS1'!$J$10:$J$29,1,FALSE)</f>
        <v>#N/A</v>
      </c>
      <c r="C4395" s="131" t="str">
        <f t="shared" si="957"/>
        <v/>
      </c>
      <c r="D4395" s="132"/>
      <c r="E4395" s="132"/>
      <c r="F4395" s="55"/>
      <c r="G4395" s="132"/>
      <c r="H4395" s="132"/>
      <c r="I4395" s="132"/>
      <c r="J4395" s="132"/>
      <c r="K4395" s="132"/>
      <c r="L4395" s="133"/>
      <c r="M4395" s="134"/>
      <c r="N4395" s="132"/>
      <c r="O4395" s="132"/>
      <c r="P4395" s="134" t="str">
        <f t="shared" si="958"/>
        <v>nepildyti</v>
      </c>
      <c r="Q4395" s="135" t="str">
        <f t="shared" si="95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66"/>
        <v>0</v>
      </c>
      <c r="BH4395" s="54">
        <f t="shared" si="959"/>
        <v>0</v>
      </c>
      <c r="BI4395" s="54">
        <f t="shared" si="954"/>
        <v>0</v>
      </c>
      <c r="BJ4395" s="54">
        <f t="shared" si="967"/>
        <v>0</v>
      </c>
      <c r="BK4395" s="54">
        <f t="shared" si="955"/>
        <v>0</v>
      </c>
      <c r="BL4395" s="54">
        <f t="shared" si="960"/>
        <v>0</v>
      </c>
      <c r="BM4395" s="54">
        <f t="shared" si="961"/>
        <v>0</v>
      </c>
      <c r="BN4395" s="54" t="str">
        <f t="shared" si="962"/>
        <v>ne</v>
      </c>
      <c r="BO4395" s="54" t="str">
        <f t="shared" si="963"/>
        <v>ne</v>
      </c>
      <c r="BP4395" s="54" t="str">
        <f t="shared" si="963"/>
        <v>ne</v>
      </c>
      <c r="BQ4395" s="54" t="str">
        <f t="shared" si="964"/>
        <v>ne</v>
      </c>
      <c r="BR4395" s="54" t="str">
        <f t="shared" si="965"/>
        <v>ne</v>
      </c>
      <c r="BS4395" s="54" t="str">
        <f t="shared" si="956"/>
        <v>ne</v>
      </c>
    </row>
    <row r="4396" spans="2:71" x14ac:dyDescent="0.2">
      <c r="B4396" s="54" t="e">
        <f>VLOOKUP(E4396,'VPS1'!$J$10:$J$29,1,FALSE)</f>
        <v>#N/A</v>
      </c>
      <c r="C4396" s="131" t="str">
        <f t="shared" si="957"/>
        <v/>
      </c>
      <c r="D4396" s="132"/>
      <c r="E4396" s="132"/>
      <c r="F4396" s="55"/>
      <c r="G4396" s="132"/>
      <c r="H4396" s="132"/>
      <c r="I4396" s="132"/>
      <c r="J4396" s="132"/>
      <c r="K4396" s="132"/>
      <c r="L4396" s="133"/>
      <c r="M4396" s="134"/>
      <c r="N4396" s="132"/>
      <c r="O4396" s="132"/>
      <c r="P4396" s="134" t="str">
        <f t="shared" si="958"/>
        <v>nepildyti</v>
      </c>
      <c r="Q4396" s="135" t="str">
        <f t="shared" si="95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66"/>
        <v>0</v>
      </c>
      <c r="BH4396" s="54">
        <f t="shared" si="959"/>
        <v>0</v>
      </c>
      <c r="BI4396" s="54">
        <f t="shared" si="954"/>
        <v>0</v>
      </c>
      <c r="BJ4396" s="54">
        <f t="shared" si="967"/>
        <v>0</v>
      </c>
      <c r="BK4396" s="54">
        <f t="shared" si="955"/>
        <v>0</v>
      </c>
      <c r="BL4396" s="54">
        <f t="shared" si="960"/>
        <v>0</v>
      </c>
      <c r="BM4396" s="54">
        <f t="shared" si="961"/>
        <v>0</v>
      </c>
      <c r="BN4396" s="54" t="str">
        <f t="shared" si="962"/>
        <v>ne</v>
      </c>
      <c r="BO4396" s="54" t="str">
        <f t="shared" si="963"/>
        <v>ne</v>
      </c>
      <c r="BP4396" s="54" t="str">
        <f t="shared" si="963"/>
        <v>ne</v>
      </c>
      <c r="BQ4396" s="54" t="str">
        <f t="shared" si="964"/>
        <v>ne</v>
      </c>
      <c r="BR4396" s="54" t="str">
        <f t="shared" si="965"/>
        <v>ne</v>
      </c>
      <c r="BS4396" s="54" t="str">
        <f t="shared" si="956"/>
        <v>ne</v>
      </c>
    </row>
    <row r="4397" spans="2:71" x14ac:dyDescent="0.2">
      <c r="B4397" s="54" t="e">
        <f>VLOOKUP(E4397,'VPS1'!$J$10:$J$29,1,FALSE)</f>
        <v>#N/A</v>
      </c>
      <c r="C4397" s="131" t="str">
        <f t="shared" si="957"/>
        <v/>
      </c>
      <c r="D4397" s="132"/>
      <c r="E4397" s="132"/>
      <c r="F4397" s="55"/>
      <c r="G4397" s="132"/>
      <c r="H4397" s="132"/>
      <c r="I4397" s="132"/>
      <c r="J4397" s="132"/>
      <c r="K4397" s="132"/>
      <c r="L4397" s="133"/>
      <c r="M4397" s="134"/>
      <c r="N4397" s="132"/>
      <c r="O4397" s="132"/>
      <c r="P4397" s="134" t="str">
        <f t="shared" si="958"/>
        <v>nepildyti</v>
      </c>
      <c r="Q4397" s="135" t="str">
        <f t="shared" si="95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66"/>
        <v>0</v>
      </c>
      <c r="BH4397" s="54">
        <f t="shared" si="959"/>
        <v>0</v>
      </c>
      <c r="BI4397" s="54">
        <f t="shared" si="954"/>
        <v>0</v>
      </c>
      <c r="BJ4397" s="54">
        <f t="shared" si="967"/>
        <v>0</v>
      </c>
      <c r="BK4397" s="54">
        <f t="shared" si="955"/>
        <v>0</v>
      </c>
      <c r="BL4397" s="54">
        <f t="shared" si="960"/>
        <v>0</v>
      </c>
      <c r="BM4397" s="54">
        <f t="shared" si="961"/>
        <v>0</v>
      </c>
      <c r="BN4397" s="54" t="str">
        <f t="shared" si="962"/>
        <v>ne</v>
      </c>
      <c r="BO4397" s="54" t="str">
        <f t="shared" si="963"/>
        <v>ne</v>
      </c>
      <c r="BP4397" s="54" t="str">
        <f t="shared" si="963"/>
        <v>ne</v>
      </c>
      <c r="BQ4397" s="54" t="str">
        <f t="shared" si="964"/>
        <v>ne</v>
      </c>
      <c r="BR4397" s="54" t="str">
        <f t="shared" si="965"/>
        <v>ne</v>
      </c>
      <c r="BS4397" s="54" t="str">
        <f t="shared" si="956"/>
        <v>ne</v>
      </c>
    </row>
    <row r="4398" spans="2:71" x14ac:dyDescent="0.2">
      <c r="B4398" s="54" t="e">
        <f>VLOOKUP(E4398,'VPS1'!$J$10:$J$29,1,FALSE)</f>
        <v>#N/A</v>
      </c>
      <c r="C4398" s="131" t="str">
        <f t="shared" si="957"/>
        <v/>
      </c>
      <c r="D4398" s="132"/>
      <c r="E4398" s="132"/>
      <c r="F4398" s="55"/>
      <c r="G4398" s="132"/>
      <c r="H4398" s="132"/>
      <c r="I4398" s="132"/>
      <c r="J4398" s="132"/>
      <c r="K4398" s="132"/>
      <c r="L4398" s="133"/>
      <c r="M4398" s="134"/>
      <c r="N4398" s="132"/>
      <c r="O4398" s="132"/>
      <c r="P4398" s="134" t="str">
        <f t="shared" si="958"/>
        <v>nepildyti</v>
      </c>
      <c r="Q4398" s="135" t="str">
        <f t="shared" si="95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66"/>
        <v>0</v>
      </c>
      <c r="BH4398" s="54">
        <f t="shared" si="959"/>
        <v>0</v>
      </c>
      <c r="BI4398" s="54">
        <f t="shared" si="954"/>
        <v>0</v>
      </c>
      <c r="BJ4398" s="54">
        <f t="shared" si="967"/>
        <v>0</v>
      </c>
      <c r="BK4398" s="54">
        <f t="shared" si="955"/>
        <v>0</v>
      </c>
      <c r="BL4398" s="54">
        <f t="shared" si="960"/>
        <v>0</v>
      </c>
      <c r="BM4398" s="54">
        <f t="shared" si="961"/>
        <v>0</v>
      </c>
      <c r="BN4398" s="54" t="str">
        <f t="shared" si="962"/>
        <v>ne</v>
      </c>
      <c r="BO4398" s="54" t="str">
        <f t="shared" si="963"/>
        <v>ne</v>
      </c>
      <c r="BP4398" s="54" t="str">
        <f t="shared" si="963"/>
        <v>ne</v>
      </c>
      <c r="BQ4398" s="54" t="str">
        <f t="shared" si="964"/>
        <v>ne</v>
      </c>
      <c r="BR4398" s="54" t="str">
        <f t="shared" si="965"/>
        <v>ne</v>
      </c>
      <c r="BS4398" s="54" t="str">
        <f t="shared" si="956"/>
        <v>ne</v>
      </c>
    </row>
    <row r="4399" spans="2:71" x14ac:dyDescent="0.2">
      <c r="B4399" s="54" t="e">
        <f>VLOOKUP(E4399,'VPS1'!$J$10:$J$29,1,FALSE)</f>
        <v>#N/A</v>
      </c>
      <c r="C4399" s="131" t="str">
        <f t="shared" si="957"/>
        <v/>
      </c>
      <c r="D4399" s="132"/>
      <c r="E4399" s="132"/>
      <c r="F4399" s="55"/>
      <c r="G4399" s="132"/>
      <c r="H4399" s="132"/>
      <c r="I4399" s="132"/>
      <c r="J4399" s="132"/>
      <c r="K4399" s="132"/>
      <c r="L4399" s="133"/>
      <c r="M4399" s="134"/>
      <c r="N4399" s="132"/>
      <c r="O4399" s="132"/>
      <c r="P4399" s="134" t="str">
        <f t="shared" si="958"/>
        <v>nepildyti</v>
      </c>
      <c r="Q4399" s="135" t="str">
        <f t="shared" si="95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66"/>
        <v>0</v>
      </c>
      <c r="BH4399" s="54">
        <f t="shared" si="959"/>
        <v>0</v>
      </c>
      <c r="BI4399" s="54">
        <f t="shared" si="954"/>
        <v>0</v>
      </c>
      <c r="BJ4399" s="54">
        <f t="shared" si="967"/>
        <v>0</v>
      </c>
      <c r="BK4399" s="54">
        <f t="shared" si="955"/>
        <v>0</v>
      </c>
      <c r="BL4399" s="54">
        <f t="shared" si="960"/>
        <v>0</v>
      </c>
      <c r="BM4399" s="54">
        <f t="shared" si="961"/>
        <v>0</v>
      </c>
      <c r="BN4399" s="54" t="str">
        <f t="shared" si="962"/>
        <v>ne</v>
      </c>
      <c r="BO4399" s="54" t="str">
        <f t="shared" si="963"/>
        <v>ne</v>
      </c>
      <c r="BP4399" s="54" t="str">
        <f t="shared" si="963"/>
        <v>ne</v>
      </c>
      <c r="BQ4399" s="54" t="str">
        <f t="shared" si="964"/>
        <v>ne</v>
      </c>
      <c r="BR4399" s="54" t="str">
        <f t="shared" si="965"/>
        <v>ne</v>
      </c>
      <c r="BS4399" s="54" t="str">
        <f t="shared" si="956"/>
        <v>ne</v>
      </c>
    </row>
    <row r="4400" spans="2:71" x14ac:dyDescent="0.2">
      <c r="B4400" s="54" t="e">
        <f>VLOOKUP(E4400,'VPS1'!$J$10:$J$29,1,FALSE)</f>
        <v>#N/A</v>
      </c>
      <c r="C4400" s="131" t="str">
        <f t="shared" si="957"/>
        <v/>
      </c>
      <c r="D4400" s="132"/>
      <c r="E4400" s="132"/>
      <c r="F4400" s="55"/>
      <c r="G4400" s="132"/>
      <c r="H4400" s="132"/>
      <c r="I4400" s="132"/>
      <c r="J4400" s="132"/>
      <c r="K4400" s="132"/>
      <c r="L4400" s="133"/>
      <c r="M4400" s="134"/>
      <c r="N4400" s="132"/>
      <c r="O4400" s="132"/>
      <c r="P4400" s="134" t="str">
        <f t="shared" si="958"/>
        <v>nepildyti</v>
      </c>
      <c r="Q4400" s="135" t="str">
        <f t="shared" si="95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66"/>
        <v>0</v>
      </c>
      <c r="BH4400" s="54">
        <f t="shared" si="959"/>
        <v>0</v>
      </c>
      <c r="BI4400" s="54">
        <f t="shared" si="954"/>
        <v>0</v>
      </c>
      <c r="BJ4400" s="54">
        <f t="shared" si="967"/>
        <v>0</v>
      </c>
      <c r="BK4400" s="54">
        <f t="shared" si="955"/>
        <v>0</v>
      </c>
      <c r="BL4400" s="54">
        <f t="shared" si="960"/>
        <v>0</v>
      </c>
      <c r="BM4400" s="54">
        <f t="shared" si="961"/>
        <v>0</v>
      </c>
      <c r="BN4400" s="54" t="str">
        <f t="shared" si="962"/>
        <v>ne</v>
      </c>
      <c r="BO4400" s="54" t="str">
        <f t="shared" si="963"/>
        <v>ne</v>
      </c>
      <c r="BP4400" s="54" t="str">
        <f t="shared" si="963"/>
        <v>ne</v>
      </c>
      <c r="BQ4400" s="54" t="str">
        <f t="shared" si="964"/>
        <v>ne</v>
      </c>
      <c r="BR4400" s="54" t="str">
        <f t="shared" si="965"/>
        <v>ne</v>
      </c>
      <c r="BS4400" s="54" t="str">
        <f t="shared" si="956"/>
        <v>ne</v>
      </c>
    </row>
    <row r="4401" spans="2:71" x14ac:dyDescent="0.2">
      <c r="B4401" s="54" t="e">
        <f>VLOOKUP(E4401,'VPS1'!$J$10:$J$29,1,FALSE)</f>
        <v>#N/A</v>
      </c>
      <c r="C4401" s="131" t="str">
        <f t="shared" si="957"/>
        <v/>
      </c>
      <c r="D4401" s="132"/>
      <c r="E4401" s="132"/>
      <c r="F4401" s="55"/>
      <c r="G4401" s="132"/>
      <c r="H4401" s="132"/>
      <c r="I4401" s="132"/>
      <c r="J4401" s="132"/>
      <c r="K4401" s="132"/>
      <c r="L4401" s="133"/>
      <c r="M4401" s="134"/>
      <c r="N4401" s="132"/>
      <c r="O4401" s="132"/>
      <c r="P4401" s="134" t="str">
        <f t="shared" si="958"/>
        <v>nepildyti</v>
      </c>
      <c r="Q4401" s="135" t="str">
        <f t="shared" si="95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66"/>
        <v>0</v>
      </c>
      <c r="BH4401" s="54">
        <f t="shared" si="959"/>
        <v>0</v>
      </c>
      <c r="BI4401" s="54">
        <f t="shared" si="954"/>
        <v>0</v>
      </c>
      <c r="BJ4401" s="54">
        <f t="shared" si="967"/>
        <v>0</v>
      </c>
      <c r="BK4401" s="54">
        <f t="shared" si="955"/>
        <v>0</v>
      </c>
      <c r="BL4401" s="54">
        <f t="shared" si="960"/>
        <v>0</v>
      </c>
      <c r="BM4401" s="54">
        <f t="shared" si="961"/>
        <v>0</v>
      </c>
      <c r="BN4401" s="54" t="str">
        <f t="shared" si="962"/>
        <v>ne</v>
      </c>
      <c r="BO4401" s="54" t="str">
        <f t="shared" si="963"/>
        <v>ne</v>
      </c>
      <c r="BP4401" s="54" t="str">
        <f t="shared" si="963"/>
        <v>ne</v>
      </c>
      <c r="BQ4401" s="54" t="str">
        <f t="shared" si="964"/>
        <v>ne</v>
      </c>
      <c r="BR4401" s="54" t="str">
        <f t="shared" si="965"/>
        <v>ne</v>
      </c>
      <c r="BS4401" s="54" t="str">
        <f t="shared" si="956"/>
        <v>ne</v>
      </c>
    </row>
    <row r="4402" spans="2:71" x14ac:dyDescent="0.2">
      <c r="B4402" s="54" t="e">
        <f>VLOOKUP(E4402,'VPS1'!$J$10:$J$29,1,FALSE)</f>
        <v>#N/A</v>
      </c>
      <c r="C4402" s="131" t="str">
        <f t="shared" si="957"/>
        <v/>
      </c>
      <c r="D4402" s="132"/>
      <c r="E4402" s="132"/>
      <c r="F4402" s="55"/>
      <c r="G4402" s="132"/>
      <c r="H4402" s="132"/>
      <c r="I4402" s="132"/>
      <c r="J4402" s="132"/>
      <c r="K4402" s="132"/>
      <c r="L4402" s="133"/>
      <c r="M4402" s="134"/>
      <c r="N4402" s="132"/>
      <c r="O4402" s="132"/>
      <c r="P4402" s="134" t="str">
        <f t="shared" si="958"/>
        <v>nepildyti</v>
      </c>
      <c r="Q4402" s="135" t="str">
        <f t="shared" si="95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66"/>
        <v>0</v>
      </c>
      <c r="BH4402" s="54">
        <f t="shared" si="959"/>
        <v>0</v>
      </c>
      <c r="BI4402" s="54">
        <f t="shared" si="954"/>
        <v>0</v>
      </c>
      <c r="BJ4402" s="54">
        <f t="shared" si="967"/>
        <v>0</v>
      </c>
      <c r="BK4402" s="54">
        <f t="shared" si="955"/>
        <v>0</v>
      </c>
      <c r="BL4402" s="54">
        <f t="shared" si="960"/>
        <v>0</v>
      </c>
      <c r="BM4402" s="54">
        <f t="shared" si="961"/>
        <v>0</v>
      </c>
      <c r="BN4402" s="54" t="str">
        <f t="shared" si="962"/>
        <v>ne</v>
      </c>
      <c r="BO4402" s="54" t="str">
        <f t="shared" si="963"/>
        <v>ne</v>
      </c>
      <c r="BP4402" s="54" t="str">
        <f t="shared" si="963"/>
        <v>ne</v>
      </c>
      <c r="BQ4402" s="54" t="str">
        <f t="shared" si="964"/>
        <v>ne</v>
      </c>
      <c r="BR4402" s="54" t="str">
        <f t="shared" si="965"/>
        <v>ne</v>
      </c>
      <c r="BS4402" s="54" t="str">
        <f t="shared" si="956"/>
        <v>ne</v>
      </c>
    </row>
    <row r="4403" spans="2:71" x14ac:dyDescent="0.2">
      <c r="B4403" s="54" t="e">
        <f>VLOOKUP(E4403,'VPS1'!$J$10:$J$29,1,FALSE)</f>
        <v>#N/A</v>
      </c>
      <c r="C4403" s="131" t="str">
        <f t="shared" si="957"/>
        <v/>
      </c>
      <c r="D4403" s="132"/>
      <c r="E4403" s="132"/>
      <c r="F4403" s="55"/>
      <c r="G4403" s="132"/>
      <c r="H4403" s="132"/>
      <c r="I4403" s="132"/>
      <c r="J4403" s="132"/>
      <c r="K4403" s="132"/>
      <c r="L4403" s="133"/>
      <c r="M4403" s="134"/>
      <c r="N4403" s="132"/>
      <c r="O4403" s="132"/>
      <c r="P4403" s="134" t="str">
        <f t="shared" si="958"/>
        <v>nepildyti</v>
      </c>
      <c r="Q4403" s="135" t="str">
        <f t="shared" si="95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66"/>
        <v>0</v>
      </c>
      <c r="BH4403" s="54">
        <f t="shared" si="959"/>
        <v>0</v>
      </c>
      <c r="BI4403" s="54">
        <f t="shared" si="954"/>
        <v>0</v>
      </c>
      <c r="BJ4403" s="54">
        <f t="shared" si="967"/>
        <v>0</v>
      </c>
      <c r="BK4403" s="54">
        <f t="shared" si="955"/>
        <v>0</v>
      </c>
      <c r="BL4403" s="54">
        <f t="shared" si="960"/>
        <v>0</v>
      </c>
      <c r="BM4403" s="54">
        <f t="shared" si="961"/>
        <v>0</v>
      </c>
      <c r="BN4403" s="54" t="str">
        <f t="shared" si="962"/>
        <v>ne</v>
      </c>
      <c r="BO4403" s="54" t="str">
        <f t="shared" si="963"/>
        <v>ne</v>
      </c>
      <c r="BP4403" s="54" t="str">
        <f t="shared" si="963"/>
        <v>ne</v>
      </c>
      <c r="BQ4403" s="54" t="str">
        <f t="shared" si="964"/>
        <v>ne</v>
      </c>
      <c r="BR4403" s="54" t="str">
        <f t="shared" si="965"/>
        <v>ne</v>
      </c>
      <c r="BS4403" s="54" t="str">
        <f t="shared" si="956"/>
        <v>ne</v>
      </c>
    </row>
    <row r="4404" spans="2:71" x14ac:dyDescent="0.2">
      <c r="B4404" s="54" t="e">
        <f>VLOOKUP(E4404,'VPS1'!$J$10:$J$29,1,FALSE)</f>
        <v>#N/A</v>
      </c>
      <c r="C4404" s="131" t="str">
        <f t="shared" si="957"/>
        <v/>
      </c>
      <c r="D4404" s="132"/>
      <c r="E4404" s="132"/>
      <c r="F4404" s="55"/>
      <c r="G4404" s="132"/>
      <c r="H4404" s="132"/>
      <c r="I4404" s="132"/>
      <c r="J4404" s="132"/>
      <c r="K4404" s="132"/>
      <c r="L4404" s="133"/>
      <c r="M4404" s="134"/>
      <c r="N4404" s="132"/>
      <c r="O4404" s="132"/>
      <c r="P4404" s="134" t="str">
        <f t="shared" si="958"/>
        <v>nepildyti</v>
      </c>
      <c r="Q4404" s="135" t="str">
        <f t="shared" si="95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66"/>
        <v>0</v>
      </c>
      <c r="BH4404" s="54">
        <f t="shared" si="959"/>
        <v>0</v>
      </c>
      <c r="BI4404" s="54">
        <f t="shared" si="954"/>
        <v>0</v>
      </c>
      <c r="BJ4404" s="54">
        <f t="shared" si="967"/>
        <v>0</v>
      </c>
      <c r="BK4404" s="54">
        <f t="shared" si="955"/>
        <v>0</v>
      </c>
      <c r="BL4404" s="54">
        <f t="shared" si="960"/>
        <v>0</v>
      </c>
      <c r="BM4404" s="54">
        <f t="shared" si="961"/>
        <v>0</v>
      </c>
      <c r="BN4404" s="54" t="str">
        <f t="shared" si="962"/>
        <v>ne</v>
      </c>
      <c r="BO4404" s="54" t="str">
        <f t="shared" si="963"/>
        <v>ne</v>
      </c>
      <c r="BP4404" s="54" t="str">
        <f t="shared" si="963"/>
        <v>ne</v>
      </c>
      <c r="BQ4404" s="54" t="str">
        <f t="shared" si="964"/>
        <v>ne</v>
      </c>
      <c r="BR4404" s="54" t="str">
        <f t="shared" si="965"/>
        <v>ne</v>
      </c>
      <c r="BS4404" s="54" t="str">
        <f t="shared" si="956"/>
        <v>ne</v>
      </c>
    </row>
    <row r="4405" spans="2:71" x14ac:dyDescent="0.2">
      <c r="B4405" s="54" t="e">
        <f>VLOOKUP(E4405,'VPS1'!$J$10:$J$29,1,FALSE)</f>
        <v>#N/A</v>
      </c>
      <c r="C4405" s="131" t="str">
        <f t="shared" si="957"/>
        <v/>
      </c>
      <c r="D4405" s="132"/>
      <c r="E4405" s="132"/>
      <c r="F4405" s="55"/>
      <c r="G4405" s="132"/>
      <c r="H4405" s="132"/>
      <c r="I4405" s="132"/>
      <c r="J4405" s="132"/>
      <c r="K4405" s="132"/>
      <c r="L4405" s="133"/>
      <c r="M4405" s="134"/>
      <c r="N4405" s="132"/>
      <c r="O4405" s="132"/>
      <c r="P4405" s="134" t="str">
        <f t="shared" si="958"/>
        <v>nepildyti</v>
      </c>
      <c r="Q4405" s="135" t="str">
        <f t="shared" si="95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66"/>
        <v>0</v>
      </c>
      <c r="BH4405" s="54">
        <f t="shared" si="959"/>
        <v>0</v>
      </c>
      <c r="BI4405" s="54">
        <f t="shared" si="954"/>
        <v>0</v>
      </c>
      <c r="BJ4405" s="54">
        <f t="shared" si="967"/>
        <v>0</v>
      </c>
      <c r="BK4405" s="54">
        <f t="shared" si="955"/>
        <v>0</v>
      </c>
      <c r="BL4405" s="54">
        <f t="shared" si="960"/>
        <v>0</v>
      </c>
      <c r="BM4405" s="54">
        <f t="shared" si="961"/>
        <v>0</v>
      </c>
      <c r="BN4405" s="54" t="str">
        <f t="shared" si="962"/>
        <v>ne</v>
      </c>
      <c r="BO4405" s="54" t="str">
        <f t="shared" si="963"/>
        <v>ne</v>
      </c>
      <c r="BP4405" s="54" t="str">
        <f t="shared" si="963"/>
        <v>ne</v>
      </c>
      <c r="BQ4405" s="54" t="str">
        <f t="shared" si="964"/>
        <v>ne</v>
      </c>
      <c r="BR4405" s="54" t="str">
        <f t="shared" si="965"/>
        <v>ne</v>
      </c>
      <c r="BS4405" s="54" t="str">
        <f t="shared" si="956"/>
        <v>ne</v>
      </c>
    </row>
    <row r="4406" spans="2:71" x14ac:dyDescent="0.2">
      <c r="B4406" s="54" t="e">
        <f>VLOOKUP(E4406,'VPS1'!$J$10:$J$29,1,FALSE)</f>
        <v>#N/A</v>
      </c>
      <c r="C4406" s="131" t="str">
        <f t="shared" si="957"/>
        <v/>
      </c>
      <c r="D4406" s="132"/>
      <c r="E4406" s="132"/>
      <c r="F4406" s="55"/>
      <c r="G4406" s="132"/>
      <c r="H4406" s="132"/>
      <c r="I4406" s="132"/>
      <c r="J4406" s="132"/>
      <c r="K4406" s="132"/>
      <c r="L4406" s="133"/>
      <c r="M4406" s="134"/>
      <c r="N4406" s="132"/>
      <c r="O4406" s="132"/>
      <c r="P4406" s="134" t="str">
        <f t="shared" si="958"/>
        <v>nepildyti</v>
      </c>
      <c r="Q4406" s="135" t="str">
        <f t="shared" si="95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66"/>
        <v>0</v>
      </c>
      <c r="BH4406" s="54">
        <f t="shared" si="959"/>
        <v>0</v>
      </c>
      <c r="BI4406" s="54">
        <f t="shared" si="954"/>
        <v>0</v>
      </c>
      <c r="BJ4406" s="54">
        <f t="shared" si="967"/>
        <v>0</v>
      </c>
      <c r="BK4406" s="54">
        <f t="shared" si="955"/>
        <v>0</v>
      </c>
      <c r="BL4406" s="54">
        <f t="shared" si="960"/>
        <v>0</v>
      </c>
      <c r="BM4406" s="54">
        <f t="shared" si="961"/>
        <v>0</v>
      </c>
      <c r="BN4406" s="54" t="str">
        <f t="shared" si="962"/>
        <v>ne</v>
      </c>
      <c r="BO4406" s="54" t="str">
        <f t="shared" si="963"/>
        <v>ne</v>
      </c>
      <c r="BP4406" s="54" t="str">
        <f t="shared" si="963"/>
        <v>ne</v>
      </c>
      <c r="BQ4406" s="54" t="str">
        <f t="shared" si="964"/>
        <v>ne</v>
      </c>
      <c r="BR4406" s="54" t="str">
        <f t="shared" si="965"/>
        <v>ne</v>
      </c>
      <c r="BS4406" s="54" t="str">
        <f t="shared" si="956"/>
        <v>ne</v>
      </c>
    </row>
    <row r="4407" spans="2:71" x14ac:dyDescent="0.2">
      <c r="B4407" s="54" t="e">
        <f>VLOOKUP(E4407,'VPS1'!$J$10:$J$29,1,FALSE)</f>
        <v>#N/A</v>
      </c>
      <c r="C4407" s="131" t="str">
        <f t="shared" si="957"/>
        <v/>
      </c>
      <c r="D4407" s="132"/>
      <c r="E4407" s="132"/>
      <c r="F4407" s="55"/>
      <c r="G4407" s="132"/>
      <c r="H4407" s="132"/>
      <c r="I4407" s="132"/>
      <c r="J4407" s="132"/>
      <c r="K4407" s="132"/>
      <c r="L4407" s="133"/>
      <c r="M4407" s="134"/>
      <c r="N4407" s="132"/>
      <c r="O4407" s="132"/>
      <c r="P4407" s="134" t="str">
        <f t="shared" si="958"/>
        <v>nepildyti</v>
      </c>
      <c r="Q4407" s="135" t="str">
        <f t="shared" si="95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66"/>
        <v>0</v>
      </c>
      <c r="BH4407" s="54">
        <f t="shared" si="959"/>
        <v>0</v>
      </c>
      <c r="BI4407" s="54">
        <f t="shared" si="954"/>
        <v>0</v>
      </c>
      <c r="BJ4407" s="54">
        <f t="shared" si="967"/>
        <v>0</v>
      </c>
      <c r="BK4407" s="54">
        <f t="shared" si="955"/>
        <v>0</v>
      </c>
      <c r="BL4407" s="54">
        <f t="shared" si="960"/>
        <v>0</v>
      </c>
      <c r="BM4407" s="54">
        <f t="shared" si="961"/>
        <v>0</v>
      </c>
      <c r="BN4407" s="54" t="str">
        <f t="shared" si="962"/>
        <v>ne</v>
      </c>
      <c r="BO4407" s="54" t="str">
        <f t="shared" si="963"/>
        <v>ne</v>
      </c>
      <c r="BP4407" s="54" t="str">
        <f t="shared" si="963"/>
        <v>ne</v>
      </c>
      <c r="BQ4407" s="54" t="str">
        <f t="shared" si="964"/>
        <v>ne</v>
      </c>
      <c r="BR4407" s="54" t="str">
        <f t="shared" si="965"/>
        <v>ne</v>
      </c>
      <c r="BS4407" s="54" t="str">
        <f t="shared" si="956"/>
        <v>ne</v>
      </c>
    </row>
    <row r="4408" spans="2:71" x14ac:dyDescent="0.2">
      <c r="B4408" s="54" t="e">
        <f>VLOOKUP(E4408,'VPS1'!$J$10:$J$29,1,FALSE)</f>
        <v>#N/A</v>
      </c>
      <c r="C4408" s="131" t="str">
        <f t="shared" si="957"/>
        <v/>
      </c>
      <c r="D4408" s="132"/>
      <c r="E4408" s="132"/>
      <c r="F4408" s="55"/>
      <c r="G4408" s="132"/>
      <c r="H4408" s="132"/>
      <c r="I4408" s="132"/>
      <c r="J4408" s="132"/>
      <c r="K4408" s="132"/>
      <c r="L4408" s="133"/>
      <c r="M4408" s="134"/>
      <c r="N4408" s="132"/>
      <c r="O4408" s="132"/>
      <c r="P4408" s="134" t="str">
        <f t="shared" si="958"/>
        <v>nepildyti</v>
      </c>
      <c r="Q4408" s="135" t="str">
        <f t="shared" si="95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66"/>
        <v>0</v>
      </c>
      <c r="BH4408" s="54">
        <f t="shared" si="959"/>
        <v>0</v>
      </c>
      <c r="BI4408" s="54">
        <f t="shared" si="954"/>
        <v>0</v>
      </c>
      <c r="BJ4408" s="54">
        <f t="shared" si="967"/>
        <v>0</v>
      </c>
      <c r="BK4408" s="54">
        <f t="shared" si="955"/>
        <v>0</v>
      </c>
      <c r="BL4408" s="54">
        <f t="shared" si="960"/>
        <v>0</v>
      </c>
      <c r="BM4408" s="54">
        <f t="shared" si="961"/>
        <v>0</v>
      </c>
      <c r="BN4408" s="54" t="str">
        <f t="shared" si="962"/>
        <v>ne</v>
      </c>
      <c r="BO4408" s="54" t="str">
        <f t="shared" si="963"/>
        <v>ne</v>
      </c>
      <c r="BP4408" s="54" t="str">
        <f t="shared" si="963"/>
        <v>ne</v>
      </c>
      <c r="BQ4408" s="54" t="str">
        <f t="shared" si="964"/>
        <v>ne</v>
      </c>
      <c r="BR4408" s="54" t="str">
        <f t="shared" si="965"/>
        <v>ne</v>
      </c>
      <c r="BS4408" s="54" t="str">
        <f t="shared" si="956"/>
        <v>ne</v>
      </c>
    </row>
    <row r="4409" spans="2:71" x14ac:dyDescent="0.2">
      <c r="B4409" s="54" t="e">
        <f>VLOOKUP(E4409,'VPS1'!$J$10:$J$29,1,FALSE)</f>
        <v>#N/A</v>
      </c>
      <c r="C4409" s="131" t="str">
        <f t="shared" si="957"/>
        <v/>
      </c>
      <c r="D4409" s="132"/>
      <c r="E4409" s="132"/>
      <c r="F4409" s="55"/>
      <c r="G4409" s="132"/>
      <c r="H4409" s="132"/>
      <c r="I4409" s="132"/>
      <c r="J4409" s="132"/>
      <c r="K4409" s="132"/>
      <c r="L4409" s="133"/>
      <c r="M4409" s="134"/>
      <c r="N4409" s="132"/>
      <c r="O4409" s="132"/>
      <c r="P4409" s="134" t="str">
        <f t="shared" si="958"/>
        <v>nepildyti</v>
      </c>
      <c r="Q4409" s="135" t="str">
        <f t="shared" si="95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66"/>
        <v>0</v>
      </c>
      <c r="BH4409" s="54">
        <f t="shared" si="959"/>
        <v>0</v>
      </c>
      <c r="BI4409" s="54">
        <f t="shared" si="954"/>
        <v>0</v>
      </c>
      <c r="BJ4409" s="54">
        <f t="shared" si="967"/>
        <v>0</v>
      </c>
      <c r="BK4409" s="54">
        <f t="shared" si="955"/>
        <v>0</v>
      </c>
      <c r="BL4409" s="54">
        <f t="shared" si="960"/>
        <v>0</v>
      </c>
      <c r="BM4409" s="54">
        <f t="shared" si="961"/>
        <v>0</v>
      </c>
      <c r="BN4409" s="54" t="str">
        <f t="shared" si="962"/>
        <v>ne</v>
      </c>
      <c r="BO4409" s="54" t="str">
        <f t="shared" si="963"/>
        <v>ne</v>
      </c>
      <c r="BP4409" s="54" t="str">
        <f t="shared" si="963"/>
        <v>ne</v>
      </c>
      <c r="BQ4409" s="54" t="str">
        <f t="shared" si="964"/>
        <v>ne</v>
      </c>
      <c r="BR4409" s="54" t="str">
        <f t="shared" si="965"/>
        <v>ne</v>
      </c>
      <c r="BS4409" s="54" t="str">
        <f t="shared" si="956"/>
        <v>ne</v>
      </c>
    </row>
    <row r="4410" spans="2:71" x14ac:dyDescent="0.2">
      <c r="B4410" s="54" t="e">
        <f>VLOOKUP(E4410,'VPS1'!$J$10:$J$29,1,FALSE)</f>
        <v>#N/A</v>
      </c>
      <c r="C4410" s="131" t="str">
        <f t="shared" si="957"/>
        <v/>
      </c>
      <c r="D4410" s="132"/>
      <c r="E4410" s="132"/>
      <c r="F4410" s="55"/>
      <c r="G4410" s="132"/>
      <c r="H4410" s="132"/>
      <c r="I4410" s="132"/>
      <c r="J4410" s="132"/>
      <c r="K4410" s="132"/>
      <c r="L4410" s="133"/>
      <c r="M4410" s="134"/>
      <c r="N4410" s="132"/>
      <c r="O4410" s="132"/>
      <c r="P4410" s="134" t="str">
        <f t="shared" si="958"/>
        <v>nepildyti</v>
      </c>
      <c r="Q4410" s="135" t="str">
        <f t="shared" si="95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66"/>
        <v>0</v>
      </c>
      <c r="BH4410" s="54">
        <f t="shared" si="959"/>
        <v>0</v>
      </c>
      <c r="BI4410" s="54">
        <f t="shared" si="954"/>
        <v>0</v>
      </c>
      <c r="BJ4410" s="54">
        <f t="shared" si="967"/>
        <v>0</v>
      </c>
      <c r="BK4410" s="54">
        <f t="shared" si="955"/>
        <v>0</v>
      </c>
      <c r="BL4410" s="54">
        <f t="shared" si="960"/>
        <v>0</v>
      </c>
      <c r="BM4410" s="54">
        <f t="shared" si="961"/>
        <v>0</v>
      </c>
      <c r="BN4410" s="54" t="str">
        <f t="shared" si="962"/>
        <v>ne</v>
      </c>
      <c r="BO4410" s="54" t="str">
        <f t="shared" si="963"/>
        <v>ne</v>
      </c>
      <c r="BP4410" s="54" t="str">
        <f t="shared" si="963"/>
        <v>ne</v>
      </c>
      <c r="BQ4410" s="54" t="str">
        <f t="shared" si="964"/>
        <v>ne</v>
      </c>
      <c r="BR4410" s="54" t="str">
        <f t="shared" si="965"/>
        <v>ne</v>
      </c>
      <c r="BS4410" s="54" t="str">
        <f t="shared" si="956"/>
        <v>ne</v>
      </c>
    </row>
    <row r="4411" spans="2:71" x14ac:dyDescent="0.2">
      <c r="B4411" s="54" t="e">
        <f>VLOOKUP(E4411,'VPS1'!$J$10:$J$29,1,FALSE)</f>
        <v>#N/A</v>
      </c>
      <c r="C4411" s="131" t="str">
        <f t="shared" si="957"/>
        <v/>
      </c>
      <c r="D4411" s="132"/>
      <c r="E4411" s="132"/>
      <c r="F4411" s="55"/>
      <c r="G4411" s="132"/>
      <c r="H4411" s="132"/>
      <c r="I4411" s="132"/>
      <c r="J4411" s="132"/>
      <c r="K4411" s="132"/>
      <c r="L4411" s="133"/>
      <c r="M4411" s="134"/>
      <c r="N4411" s="132"/>
      <c r="O4411" s="132"/>
      <c r="P4411" s="134" t="str">
        <f t="shared" si="958"/>
        <v>nepildyti</v>
      </c>
      <c r="Q4411" s="135" t="str">
        <f t="shared" si="95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66"/>
        <v>0</v>
      </c>
      <c r="BH4411" s="54">
        <f t="shared" si="959"/>
        <v>0</v>
      </c>
      <c r="BI4411" s="54">
        <f t="shared" si="954"/>
        <v>0</v>
      </c>
      <c r="BJ4411" s="54">
        <f t="shared" si="967"/>
        <v>0</v>
      </c>
      <c r="BK4411" s="54">
        <f t="shared" si="955"/>
        <v>0</v>
      </c>
      <c r="BL4411" s="54">
        <f t="shared" si="960"/>
        <v>0</v>
      </c>
      <c r="BM4411" s="54">
        <f t="shared" si="961"/>
        <v>0</v>
      </c>
      <c r="BN4411" s="54" t="str">
        <f t="shared" si="962"/>
        <v>ne</v>
      </c>
      <c r="BO4411" s="54" t="str">
        <f t="shared" si="963"/>
        <v>ne</v>
      </c>
      <c r="BP4411" s="54" t="str">
        <f t="shared" si="963"/>
        <v>ne</v>
      </c>
      <c r="BQ4411" s="54" t="str">
        <f t="shared" si="964"/>
        <v>ne</v>
      </c>
      <c r="BR4411" s="54" t="str">
        <f t="shared" si="965"/>
        <v>ne</v>
      </c>
      <c r="BS4411" s="54" t="str">
        <f t="shared" si="956"/>
        <v>ne</v>
      </c>
    </row>
    <row r="4412" spans="2:71" x14ac:dyDescent="0.2">
      <c r="B4412" s="54" t="e">
        <f>VLOOKUP(E4412,'VPS1'!$J$10:$J$29,1,FALSE)</f>
        <v>#N/A</v>
      </c>
      <c r="C4412" s="131" t="str">
        <f t="shared" si="957"/>
        <v/>
      </c>
      <c r="D4412" s="132"/>
      <c r="E4412" s="132"/>
      <c r="F4412" s="55"/>
      <c r="G4412" s="132"/>
      <c r="H4412" s="132"/>
      <c r="I4412" s="132"/>
      <c r="J4412" s="132"/>
      <c r="K4412" s="132"/>
      <c r="L4412" s="133"/>
      <c r="M4412" s="134"/>
      <c r="N4412" s="132"/>
      <c r="O4412" s="132"/>
      <c r="P4412" s="134" t="str">
        <f t="shared" si="958"/>
        <v>nepildyti</v>
      </c>
      <c r="Q4412" s="135" t="str">
        <f t="shared" si="95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66"/>
        <v>0</v>
      </c>
      <c r="BH4412" s="54">
        <f t="shared" si="959"/>
        <v>0</v>
      </c>
      <c r="BI4412" s="54">
        <f t="shared" si="954"/>
        <v>0</v>
      </c>
      <c r="BJ4412" s="54">
        <f t="shared" si="967"/>
        <v>0</v>
      </c>
      <c r="BK4412" s="54">
        <f t="shared" si="955"/>
        <v>0</v>
      </c>
      <c r="BL4412" s="54">
        <f t="shared" si="960"/>
        <v>0</v>
      </c>
      <c r="BM4412" s="54">
        <f t="shared" si="961"/>
        <v>0</v>
      </c>
      <c r="BN4412" s="54" t="str">
        <f t="shared" si="962"/>
        <v>ne</v>
      </c>
      <c r="BO4412" s="54" t="str">
        <f t="shared" si="963"/>
        <v>ne</v>
      </c>
      <c r="BP4412" s="54" t="str">
        <f t="shared" si="963"/>
        <v>ne</v>
      </c>
      <c r="BQ4412" s="54" t="str">
        <f t="shared" si="964"/>
        <v>ne</v>
      </c>
      <c r="BR4412" s="54" t="str">
        <f t="shared" si="965"/>
        <v>ne</v>
      </c>
      <c r="BS4412" s="54" t="str">
        <f t="shared" si="956"/>
        <v>ne</v>
      </c>
    </row>
    <row r="4413" spans="2:71" x14ac:dyDescent="0.2">
      <c r="B4413" s="54" t="e">
        <f>VLOOKUP(E4413,'VPS1'!$J$10:$J$29,1,FALSE)</f>
        <v>#N/A</v>
      </c>
      <c r="C4413" s="131" t="str">
        <f t="shared" si="957"/>
        <v/>
      </c>
      <c r="D4413" s="132"/>
      <c r="E4413" s="132"/>
      <c r="F4413" s="55"/>
      <c r="G4413" s="132"/>
      <c r="H4413" s="132"/>
      <c r="I4413" s="132"/>
      <c r="J4413" s="132"/>
      <c r="K4413" s="132"/>
      <c r="L4413" s="133"/>
      <c r="M4413" s="134"/>
      <c r="N4413" s="132"/>
      <c r="O4413" s="132"/>
      <c r="P4413" s="134" t="str">
        <f t="shared" si="958"/>
        <v>nepildyti</v>
      </c>
      <c r="Q4413" s="135" t="str">
        <f t="shared" si="95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66"/>
        <v>0</v>
      </c>
      <c r="BH4413" s="54">
        <f t="shared" si="959"/>
        <v>0</v>
      </c>
      <c r="BI4413" s="54">
        <f t="shared" si="954"/>
        <v>0</v>
      </c>
      <c r="BJ4413" s="54">
        <f t="shared" si="967"/>
        <v>0</v>
      </c>
      <c r="BK4413" s="54">
        <f t="shared" si="955"/>
        <v>0</v>
      </c>
      <c r="BL4413" s="54">
        <f t="shared" si="960"/>
        <v>0</v>
      </c>
      <c r="BM4413" s="54">
        <f t="shared" si="961"/>
        <v>0</v>
      </c>
      <c r="BN4413" s="54" t="str">
        <f t="shared" si="962"/>
        <v>ne</v>
      </c>
      <c r="BO4413" s="54" t="str">
        <f t="shared" si="963"/>
        <v>ne</v>
      </c>
      <c r="BP4413" s="54" t="str">
        <f t="shared" si="963"/>
        <v>ne</v>
      </c>
      <c r="BQ4413" s="54" t="str">
        <f t="shared" si="964"/>
        <v>ne</v>
      </c>
      <c r="BR4413" s="54" t="str">
        <f t="shared" si="965"/>
        <v>ne</v>
      </c>
      <c r="BS4413" s="54" t="str">
        <f t="shared" si="956"/>
        <v>ne</v>
      </c>
    </row>
    <row r="4414" spans="2:71" x14ac:dyDescent="0.2">
      <c r="B4414" s="54" t="e">
        <f>VLOOKUP(E4414,'VPS1'!$J$10:$J$29,1,FALSE)</f>
        <v>#N/A</v>
      </c>
      <c r="C4414" s="131" t="str">
        <f t="shared" si="957"/>
        <v/>
      </c>
      <c r="D4414" s="132"/>
      <c r="E4414" s="132"/>
      <c r="F4414" s="55"/>
      <c r="G4414" s="132"/>
      <c r="H4414" s="132"/>
      <c r="I4414" s="132"/>
      <c r="J4414" s="132"/>
      <c r="K4414" s="132"/>
      <c r="L4414" s="133"/>
      <c r="M4414" s="134"/>
      <c r="N4414" s="132"/>
      <c r="O4414" s="132"/>
      <c r="P4414" s="134" t="str">
        <f t="shared" si="958"/>
        <v>nepildyti</v>
      </c>
      <c r="Q4414" s="135" t="str">
        <f t="shared" si="95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66"/>
        <v>0</v>
      </c>
      <c r="BH4414" s="54">
        <f t="shared" si="959"/>
        <v>0</v>
      </c>
      <c r="BI4414" s="54">
        <f t="shared" si="954"/>
        <v>0</v>
      </c>
      <c r="BJ4414" s="54">
        <f t="shared" si="967"/>
        <v>0</v>
      </c>
      <c r="BK4414" s="54">
        <f t="shared" si="955"/>
        <v>0</v>
      </c>
      <c r="BL4414" s="54">
        <f t="shared" si="960"/>
        <v>0</v>
      </c>
      <c r="BM4414" s="54">
        <f t="shared" si="961"/>
        <v>0</v>
      </c>
      <c r="BN4414" s="54" t="str">
        <f t="shared" si="962"/>
        <v>ne</v>
      </c>
      <c r="BO4414" s="54" t="str">
        <f t="shared" si="963"/>
        <v>ne</v>
      </c>
      <c r="BP4414" s="54" t="str">
        <f t="shared" si="963"/>
        <v>ne</v>
      </c>
      <c r="BQ4414" s="54" t="str">
        <f t="shared" si="964"/>
        <v>ne</v>
      </c>
      <c r="BR4414" s="54" t="str">
        <f t="shared" si="965"/>
        <v>ne</v>
      </c>
      <c r="BS4414" s="54" t="str">
        <f t="shared" si="956"/>
        <v>ne</v>
      </c>
    </row>
    <row r="4415" spans="2:71" x14ac:dyDescent="0.2">
      <c r="B4415" s="54" t="e">
        <f>VLOOKUP(E4415,'VPS1'!$J$10:$J$29,1,FALSE)</f>
        <v>#N/A</v>
      </c>
      <c r="C4415" s="131" t="str">
        <f t="shared" si="957"/>
        <v/>
      </c>
      <c r="D4415" s="132"/>
      <c r="E4415" s="132"/>
      <c r="F4415" s="55"/>
      <c r="G4415" s="132"/>
      <c r="H4415" s="132"/>
      <c r="I4415" s="132"/>
      <c r="J4415" s="132"/>
      <c r="K4415" s="132"/>
      <c r="L4415" s="133"/>
      <c r="M4415" s="134"/>
      <c r="N4415" s="132"/>
      <c r="O4415" s="132"/>
      <c r="P4415" s="134" t="str">
        <f t="shared" si="958"/>
        <v>nepildyti</v>
      </c>
      <c r="Q4415" s="135" t="str">
        <f t="shared" si="95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66"/>
        <v>0</v>
      </c>
      <c r="BH4415" s="54">
        <f t="shared" si="959"/>
        <v>0</v>
      </c>
      <c r="BI4415" s="54">
        <f t="shared" si="954"/>
        <v>0</v>
      </c>
      <c r="BJ4415" s="54">
        <f t="shared" si="967"/>
        <v>0</v>
      </c>
      <c r="BK4415" s="54">
        <f t="shared" si="955"/>
        <v>0</v>
      </c>
      <c r="BL4415" s="54">
        <f t="shared" si="960"/>
        <v>0</v>
      </c>
      <c r="BM4415" s="54">
        <f t="shared" si="961"/>
        <v>0</v>
      </c>
      <c r="BN4415" s="54" t="str">
        <f t="shared" si="962"/>
        <v>ne</v>
      </c>
      <c r="BO4415" s="54" t="str">
        <f t="shared" si="963"/>
        <v>ne</v>
      </c>
      <c r="BP4415" s="54" t="str">
        <f t="shared" si="963"/>
        <v>ne</v>
      </c>
      <c r="BQ4415" s="54" t="str">
        <f t="shared" si="964"/>
        <v>ne</v>
      </c>
      <c r="BR4415" s="54" t="str">
        <f t="shared" si="965"/>
        <v>ne</v>
      </c>
      <c r="BS4415" s="54" t="str">
        <f t="shared" si="956"/>
        <v>ne</v>
      </c>
    </row>
    <row r="4416" spans="2:71" x14ac:dyDescent="0.2">
      <c r="B4416" s="54" t="e">
        <f>VLOOKUP(E4416,'VPS1'!$J$10:$J$29,1,FALSE)</f>
        <v>#N/A</v>
      </c>
      <c r="C4416" s="131" t="str">
        <f t="shared" si="957"/>
        <v/>
      </c>
      <c r="D4416" s="132"/>
      <c r="E4416" s="132"/>
      <c r="F4416" s="55"/>
      <c r="G4416" s="132"/>
      <c r="H4416" s="132"/>
      <c r="I4416" s="132"/>
      <c r="J4416" s="132"/>
      <c r="K4416" s="132"/>
      <c r="L4416" s="133"/>
      <c r="M4416" s="134"/>
      <c r="N4416" s="132"/>
      <c r="O4416" s="132"/>
      <c r="P4416" s="134" t="str">
        <f t="shared" si="958"/>
        <v>nepildyti</v>
      </c>
      <c r="Q4416" s="135" t="str">
        <f t="shared" si="95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66"/>
        <v>0</v>
      </c>
      <c r="BH4416" s="54">
        <f t="shared" si="959"/>
        <v>0</v>
      </c>
      <c r="BI4416" s="54">
        <f t="shared" si="954"/>
        <v>0</v>
      </c>
      <c r="BJ4416" s="54">
        <f t="shared" si="967"/>
        <v>0</v>
      </c>
      <c r="BK4416" s="54">
        <f t="shared" si="955"/>
        <v>0</v>
      </c>
      <c r="BL4416" s="54">
        <f t="shared" si="960"/>
        <v>0</v>
      </c>
      <c r="BM4416" s="54">
        <f t="shared" si="961"/>
        <v>0</v>
      </c>
      <c r="BN4416" s="54" t="str">
        <f t="shared" si="962"/>
        <v>ne</v>
      </c>
      <c r="BO4416" s="54" t="str">
        <f t="shared" si="963"/>
        <v>ne</v>
      </c>
      <c r="BP4416" s="54" t="str">
        <f t="shared" si="963"/>
        <v>ne</v>
      </c>
      <c r="BQ4416" s="54" t="str">
        <f t="shared" si="964"/>
        <v>ne</v>
      </c>
      <c r="BR4416" s="54" t="str">
        <f t="shared" si="965"/>
        <v>ne</v>
      </c>
      <c r="BS4416" s="54" t="str">
        <f t="shared" si="956"/>
        <v>ne</v>
      </c>
    </row>
    <row r="4417" spans="2:71" x14ac:dyDescent="0.2">
      <c r="B4417" s="54" t="e">
        <f>VLOOKUP(E4417,'VPS1'!$J$10:$J$29,1,FALSE)</f>
        <v>#N/A</v>
      </c>
      <c r="C4417" s="131" t="str">
        <f t="shared" si="957"/>
        <v/>
      </c>
      <c r="D4417" s="132"/>
      <c r="E4417" s="132"/>
      <c r="F4417" s="55"/>
      <c r="G4417" s="132"/>
      <c r="H4417" s="132"/>
      <c r="I4417" s="132"/>
      <c r="J4417" s="132"/>
      <c r="K4417" s="132"/>
      <c r="L4417" s="133"/>
      <c r="M4417" s="134"/>
      <c r="N4417" s="132"/>
      <c r="O4417" s="132"/>
      <c r="P4417" s="134" t="str">
        <f t="shared" si="958"/>
        <v>nepildyti</v>
      </c>
      <c r="Q4417" s="135" t="str">
        <f t="shared" si="95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66"/>
        <v>0</v>
      </c>
      <c r="BH4417" s="54">
        <f t="shared" si="959"/>
        <v>0</v>
      </c>
      <c r="BI4417" s="54">
        <f t="shared" si="954"/>
        <v>0</v>
      </c>
      <c r="BJ4417" s="54">
        <f t="shared" si="967"/>
        <v>0</v>
      </c>
      <c r="BK4417" s="54">
        <f t="shared" si="955"/>
        <v>0</v>
      </c>
      <c r="BL4417" s="54">
        <f t="shared" si="960"/>
        <v>0</v>
      </c>
      <c r="BM4417" s="54">
        <f t="shared" si="961"/>
        <v>0</v>
      </c>
      <c r="BN4417" s="54" t="str">
        <f t="shared" si="962"/>
        <v>ne</v>
      </c>
      <c r="BO4417" s="54" t="str">
        <f t="shared" si="963"/>
        <v>ne</v>
      </c>
      <c r="BP4417" s="54" t="str">
        <f t="shared" si="963"/>
        <v>ne</v>
      </c>
      <c r="BQ4417" s="54" t="str">
        <f t="shared" si="964"/>
        <v>ne</v>
      </c>
      <c r="BR4417" s="54" t="str">
        <f t="shared" si="965"/>
        <v>ne</v>
      </c>
      <c r="BS4417" s="54" t="str">
        <f t="shared" si="956"/>
        <v>ne</v>
      </c>
    </row>
    <row r="4418" spans="2:71" x14ac:dyDescent="0.2">
      <c r="B4418" s="54" t="e">
        <f>VLOOKUP(E4418,'VPS1'!$J$10:$J$29,1,FALSE)</f>
        <v>#N/A</v>
      </c>
      <c r="C4418" s="131" t="str">
        <f t="shared" si="957"/>
        <v/>
      </c>
      <c r="D4418" s="132"/>
      <c r="E4418" s="132"/>
      <c r="F4418" s="55"/>
      <c r="G4418" s="132"/>
      <c r="H4418" s="132"/>
      <c r="I4418" s="132"/>
      <c r="J4418" s="132"/>
      <c r="K4418" s="132"/>
      <c r="L4418" s="133"/>
      <c r="M4418" s="134"/>
      <c r="N4418" s="132"/>
      <c r="O4418" s="132"/>
      <c r="P4418" s="134" t="str">
        <f t="shared" si="958"/>
        <v>nepildyti</v>
      </c>
      <c r="Q4418" s="135" t="str">
        <f t="shared" si="95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66"/>
        <v>0</v>
      </c>
      <c r="BH4418" s="54">
        <f t="shared" si="959"/>
        <v>0</v>
      </c>
      <c r="BI4418" s="54">
        <f t="shared" si="954"/>
        <v>0</v>
      </c>
      <c r="BJ4418" s="54">
        <f t="shared" si="967"/>
        <v>0</v>
      </c>
      <c r="BK4418" s="54">
        <f t="shared" si="955"/>
        <v>0</v>
      </c>
      <c r="BL4418" s="54">
        <f t="shared" si="960"/>
        <v>0</v>
      </c>
      <c r="BM4418" s="54">
        <f t="shared" si="961"/>
        <v>0</v>
      </c>
      <c r="BN4418" s="54" t="str">
        <f t="shared" si="962"/>
        <v>ne</v>
      </c>
      <c r="BO4418" s="54" t="str">
        <f t="shared" si="963"/>
        <v>ne</v>
      </c>
      <c r="BP4418" s="54" t="str">
        <f t="shared" si="963"/>
        <v>ne</v>
      </c>
      <c r="BQ4418" s="54" t="str">
        <f t="shared" si="964"/>
        <v>ne</v>
      </c>
      <c r="BR4418" s="54" t="str">
        <f t="shared" si="965"/>
        <v>ne</v>
      </c>
      <c r="BS4418" s="54" t="str">
        <f t="shared" si="956"/>
        <v>ne</v>
      </c>
    </row>
    <row r="4419" spans="2:71" x14ac:dyDescent="0.2">
      <c r="B4419" s="54" t="e">
        <f>VLOOKUP(E4419,'VPS1'!$J$10:$J$29,1,FALSE)</f>
        <v>#N/A</v>
      </c>
      <c r="C4419" s="131" t="str">
        <f t="shared" si="957"/>
        <v/>
      </c>
      <c r="D4419" s="132"/>
      <c r="E4419" s="132"/>
      <c r="F4419" s="55"/>
      <c r="G4419" s="132"/>
      <c r="H4419" s="132"/>
      <c r="I4419" s="132"/>
      <c r="J4419" s="132"/>
      <c r="K4419" s="132"/>
      <c r="L4419" s="133"/>
      <c r="M4419" s="134"/>
      <c r="N4419" s="132"/>
      <c r="O4419" s="132"/>
      <c r="P4419" s="134" t="str">
        <f t="shared" si="958"/>
        <v>nepildyti</v>
      </c>
      <c r="Q4419" s="135" t="str">
        <f t="shared" si="95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66"/>
        <v>0</v>
      </c>
      <c r="BH4419" s="54">
        <f t="shared" si="959"/>
        <v>0</v>
      </c>
      <c r="BI4419" s="54">
        <f t="shared" si="954"/>
        <v>0</v>
      </c>
      <c r="BJ4419" s="54">
        <f t="shared" si="967"/>
        <v>0</v>
      </c>
      <c r="BK4419" s="54">
        <f t="shared" si="955"/>
        <v>0</v>
      </c>
      <c r="BL4419" s="54">
        <f t="shared" si="960"/>
        <v>0</v>
      </c>
      <c r="BM4419" s="54">
        <f t="shared" si="961"/>
        <v>0</v>
      </c>
      <c r="BN4419" s="54" t="str">
        <f t="shared" si="962"/>
        <v>ne</v>
      </c>
      <c r="BO4419" s="54" t="str">
        <f t="shared" si="963"/>
        <v>ne</v>
      </c>
      <c r="BP4419" s="54" t="str">
        <f t="shared" si="963"/>
        <v>ne</v>
      </c>
      <c r="BQ4419" s="54" t="str">
        <f t="shared" si="964"/>
        <v>ne</v>
      </c>
      <c r="BR4419" s="54" t="str">
        <f t="shared" si="965"/>
        <v>ne</v>
      </c>
      <c r="BS4419" s="54" t="str">
        <f t="shared" si="956"/>
        <v>ne</v>
      </c>
    </row>
    <row r="4420" spans="2:71" x14ac:dyDescent="0.2">
      <c r="B4420" s="54" t="e">
        <f>VLOOKUP(E4420,'VPS1'!$J$10:$J$29,1,FALSE)</f>
        <v>#N/A</v>
      </c>
      <c r="C4420" s="131" t="str">
        <f t="shared" si="957"/>
        <v/>
      </c>
      <c r="D4420" s="132"/>
      <c r="E4420" s="132"/>
      <c r="F4420" s="55"/>
      <c r="G4420" s="132"/>
      <c r="H4420" s="132"/>
      <c r="I4420" s="132"/>
      <c r="J4420" s="132"/>
      <c r="K4420" s="132"/>
      <c r="L4420" s="133"/>
      <c r="M4420" s="134"/>
      <c r="N4420" s="132"/>
      <c r="O4420" s="132"/>
      <c r="P4420" s="134" t="str">
        <f t="shared" si="958"/>
        <v>nepildyti</v>
      </c>
      <c r="Q4420" s="135" t="str">
        <f t="shared" si="95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66"/>
        <v>0</v>
      </c>
      <c r="BH4420" s="54">
        <f t="shared" si="959"/>
        <v>0</v>
      </c>
      <c r="BI4420" s="54">
        <f t="shared" si="954"/>
        <v>0</v>
      </c>
      <c r="BJ4420" s="54">
        <f t="shared" si="967"/>
        <v>0</v>
      </c>
      <c r="BK4420" s="54">
        <f t="shared" si="955"/>
        <v>0</v>
      </c>
      <c r="BL4420" s="54">
        <f t="shared" si="960"/>
        <v>0</v>
      </c>
      <c r="BM4420" s="54">
        <f t="shared" si="961"/>
        <v>0</v>
      </c>
      <c r="BN4420" s="54" t="str">
        <f t="shared" si="962"/>
        <v>ne</v>
      </c>
      <c r="BO4420" s="54" t="str">
        <f t="shared" si="963"/>
        <v>ne</v>
      </c>
      <c r="BP4420" s="54" t="str">
        <f t="shared" si="963"/>
        <v>ne</v>
      </c>
      <c r="BQ4420" s="54" t="str">
        <f t="shared" si="964"/>
        <v>ne</v>
      </c>
      <c r="BR4420" s="54" t="str">
        <f t="shared" si="965"/>
        <v>ne</v>
      </c>
      <c r="BS4420" s="54" t="str">
        <f t="shared" si="956"/>
        <v>ne</v>
      </c>
    </row>
    <row r="4421" spans="2:71" x14ac:dyDescent="0.2">
      <c r="B4421" s="54" t="e">
        <f>VLOOKUP(E4421,'VPS1'!$J$10:$J$29,1,FALSE)</f>
        <v>#N/A</v>
      </c>
      <c r="C4421" s="131" t="str">
        <f t="shared" si="957"/>
        <v/>
      </c>
      <c r="D4421" s="132"/>
      <c r="E4421" s="132"/>
      <c r="F4421" s="55"/>
      <c r="G4421" s="132"/>
      <c r="H4421" s="132"/>
      <c r="I4421" s="132"/>
      <c r="J4421" s="132"/>
      <c r="K4421" s="132"/>
      <c r="L4421" s="133"/>
      <c r="M4421" s="134"/>
      <c r="N4421" s="132"/>
      <c r="O4421" s="132"/>
      <c r="P4421" s="134" t="str">
        <f t="shared" si="958"/>
        <v>nepildyti</v>
      </c>
      <c r="Q4421" s="135" t="str">
        <f t="shared" si="95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66"/>
        <v>0</v>
      </c>
      <c r="BH4421" s="54">
        <f t="shared" si="959"/>
        <v>0</v>
      </c>
      <c r="BI4421" s="54">
        <f t="shared" si="954"/>
        <v>0</v>
      </c>
      <c r="BJ4421" s="54">
        <f t="shared" si="967"/>
        <v>0</v>
      </c>
      <c r="BK4421" s="54">
        <f t="shared" si="955"/>
        <v>0</v>
      </c>
      <c r="BL4421" s="54">
        <f t="shared" si="960"/>
        <v>0</v>
      </c>
      <c r="BM4421" s="54">
        <f t="shared" si="961"/>
        <v>0</v>
      </c>
      <c r="BN4421" s="54" t="str">
        <f t="shared" si="962"/>
        <v>ne</v>
      </c>
      <c r="BO4421" s="54" t="str">
        <f t="shared" si="963"/>
        <v>ne</v>
      </c>
      <c r="BP4421" s="54" t="str">
        <f t="shared" si="963"/>
        <v>ne</v>
      </c>
      <c r="BQ4421" s="54" t="str">
        <f t="shared" si="964"/>
        <v>ne</v>
      </c>
      <c r="BR4421" s="54" t="str">
        <f t="shared" si="965"/>
        <v>ne</v>
      </c>
      <c r="BS4421" s="54" t="str">
        <f t="shared" si="956"/>
        <v>ne</v>
      </c>
    </row>
    <row r="4422" spans="2:71" x14ac:dyDescent="0.2">
      <c r="B4422" s="54" t="e">
        <f>VLOOKUP(E4422,'VPS1'!$J$10:$J$29,1,FALSE)</f>
        <v>#N/A</v>
      </c>
      <c r="C4422" s="131" t="str">
        <f t="shared" si="957"/>
        <v/>
      </c>
      <c r="D4422" s="132"/>
      <c r="E4422" s="132"/>
      <c r="F4422" s="55"/>
      <c r="G4422" s="132"/>
      <c r="H4422" s="132"/>
      <c r="I4422" s="132"/>
      <c r="J4422" s="132"/>
      <c r="K4422" s="132"/>
      <c r="L4422" s="133"/>
      <c r="M4422" s="134"/>
      <c r="N4422" s="132"/>
      <c r="O4422" s="132"/>
      <c r="P4422" s="134" t="str">
        <f t="shared" si="958"/>
        <v>nepildyti</v>
      </c>
      <c r="Q4422" s="135" t="str">
        <f t="shared" si="95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66"/>
        <v>0</v>
      </c>
      <c r="BH4422" s="54">
        <f t="shared" si="959"/>
        <v>0</v>
      </c>
      <c r="BI4422" s="54">
        <f t="shared" si="954"/>
        <v>0</v>
      </c>
      <c r="BJ4422" s="54">
        <f t="shared" si="967"/>
        <v>0</v>
      </c>
      <c r="BK4422" s="54">
        <f t="shared" si="955"/>
        <v>0</v>
      </c>
      <c r="BL4422" s="54">
        <f t="shared" si="960"/>
        <v>0</v>
      </c>
      <c r="BM4422" s="54">
        <f t="shared" si="961"/>
        <v>0</v>
      </c>
      <c r="BN4422" s="54" t="str">
        <f t="shared" si="962"/>
        <v>ne</v>
      </c>
      <c r="BO4422" s="54" t="str">
        <f t="shared" si="963"/>
        <v>ne</v>
      </c>
      <c r="BP4422" s="54" t="str">
        <f t="shared" si="963"/>
        <v>ne</v>
      </c>
      <c r="BQ4422" s="54" t="str">
        <f t="shared" si="964"/>
        <v>ne</v>
      </c>
      <c r="BR4422" s="54" t="str">
        <f t="shared" si="965"/>
        <v>ne</v>
      </c>
      <c r="BS4422" s="54" t="str">
        <f t="shared" si="956"/>
        <v>ne</v>
      </c>
    </row>
    <row r="4423" spans="2:71" x14ac:dyDescent="0.2">
      <c r="B4423" s="54" t="e">
        <f>VLOOKUP(E4423,'VPS1'!$J$10:$J$29,1,FALSE)</f>
        <v>#N/A</v>
      </c>
      <c r="C4423" s="131" t="str">
        <f t="shared" si="957"/>
        <v/>
      </c>
      <c r="D4423" s="132"/>
      <c r="E4423" s="132"/>
      <c r="F4423" s="55"/>
      <c r="G4423" s="132"/>
      <c r="H4423" s="132"/>
      <c r="I4423" s="132"/>
      <c r="J4423" s="132"/>
      <c r="K4423" s="132"/>
      <c r="L4423" s="133"/>
      <c r="M4423" s="134"/>
      <c r="N4423" s="132"/>
      <c r="O4423" s="132"/>
      <c r="P4423" s="134" t="str">
        <f t="shared" si="958"/>
        <v>nepildyti</v>
      </c>
      <c r="Q4423" s="135" t="str">
        <f t="shared" si="958"/>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66"/>
        <v>0</v>
      </c>
      <c r="BH4423" s="54">
        <f t="shared" si="959"/>
        <v>0</v>
      </c>
      <c r="BI4423" s="54">
        <f t="shared" si="954"/>
        <v>0</v>
      </c>
      <c r="BJ4423" s="54">
        <f t="shared" si="967"/>
        <v>0</v>
      </c>
      <c r="BK4423" s="54">
        <f t="shared" si="955"/>
        <v>0</v>
      </c>
      <c r="BL4423" s="54">
        <f t="shared" si="960"/>
        <v>0</v>
      </c>
      <c r="BM4423" s="54">
        <f t="shared" si="961"/>
        <v>0</v>
      </c>
      <c r="BN4423" s="54" t="str">
        <f t="shared" si="962"/>
        <v>ne</v>
      </c>
      <c r="BO4423" s="54" t="str">
        <f t="shared" si="963"/>
        <v>ne</v>
      </c>
      <c r="BP4423" s="54" t="str">
        <f t="shared" si="963"/>
        <v>ne</v>
      </c>
      <c r="BQ4423" s="54" t="str">
        <f t="shared" si="964"/>
        <v>ne</v>
      </c>
      <c r="BR4423" s="54" t="str">
        <f t="shared" si="965"/>
        <v>ne</v>
      </c>
      <c r="BS4423" s="54" t="str">
        <f t="shared" si="956"/>
        <v>ne</v>
      </c>
    </row>
    <row r="4424" spans="2:71" x14ac:dyDescent="0.2">
      <c r="B4424" s="54" t="e">
        <f>VLOOKUP(E4424,'VPS1'!$J$10:$J$29,1,FALSE)</f>
        <v>#N/A</v>
      </c>
      <c r="C4424" s="131" t="str">
        <f t="shared" si="957"/>
        <v/>
      </c>
      <c r="D4424" s="132"/>
      <c r="E4424" s="132"/>
      <c r="F4424" s="55"/>
      <c r="G4424" s="132"/>
      <c r="H4424" s="132"/>
      <c r="I4424" s="132"/>
      <c r="J4424" s="132"/>
      <c r="K4424" s="132"/>
      <c r="L4424" s="133"/>
      <c r="M4424" s="134"/>
      <c r="N4424" s="132"/>
      <c r="O4424" s="132"/>
      <c r="P4424" s="134" t="str">
        <f t="shared" si="958"/>
        <v>nepildyti</v>
      </c>
      <c r="Q4424" s="135" t="str">
        <f t="shared" si="958"/>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66"/>
        <v>0</v>
      </c>
      <c r="BH4424" s="54">
        <f t="shared" si="959"/>
        <v>0</v>
      </c>
      <c r="BI4424" s="54">
        <f t="shared" si="954"/>
        <v>0</v>
      </c>
      <c r="BJ4424" s="54">
        <f t="shared" si="967"/>
        <v>0</v>
      </c>
      <c r="BK4424" s="54">
        <f t="shared" si="955"/>
        <v>0</v>
      </c>
      <c r="BL4424" s="54">
        <f t="shared" si="960"/>
        <v>0</v>
      </c>
      <c r="BM4424" s="54">
        <f t="shared" si="961"/>
        <v>0</v>
      </c>
      <c r="BN4424" s="54" t="str">
        <f t="shared" si="962"/>
        <v>ne</v>
      </c>
      <c r="BO4424" s="54" t="str">
        <f t="shared" si="963"/>
        <v>ne</v>
      </c>
      <c r="BP4424" s="54" t="str">
        <f t="shared" si="963"/>
        <v>ne</v>
      </c>
      <c r="BQ4424" s="54" t="str">
        <f t="shared" si="964"/>
        <v>ne</v>
      </c>
      <c r="BR4424" s="54" t="str">
        <f t="shared" si="965"/>
        <v>ne</v>
      </c>
      <c r="BS4424" s="54" t="str">
        <f t="shared" si="956"/>
        <v>ne</v>
      </c>
    </row>
    <row r="4425" spans="2:71" x14ac:dyDescent="0.2">
      <c r="B4425" s="54" t="e">
        <f>VLOOKUP(E4425,'VPS1'!$J$10:$J$29,1,FALSE)</f>
        <v>#N/A</v>
      </c>
      <c r="C4425" s="131" t="str">
        <f t="shared" si="957"/>
        <v/>
      </c>
      <c r="D4425" s="132"/>
      <c r="E4425" s="132"/>
      <c r="F4425" s="55"/>
      <c r="G4425" s="132"/>
      <c r="H4425" s="132"/>
      <c r="I4425" s="132"/>
      <c r="J4425" s="132"/>
      <c r="K4425" s="132"/>
      <c r="L4425" s="133"/>
      <c r="M4425" s="134"/>
      <c r="N4425" s="132"/>
      <c r="O4425" s="132"/>
      <c r="P4425" s="134" t="str">
        <f t="shared" si="958"/>
        <v>nepildyti</v>
      </c>
      <c r="Q4425" s="135" t="str">
        <f t="shared" si="958"/>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66"/>
        <v>0</v>
      </c>
      <c r="BH4425" s="54">
        <f t="shared" si="959"/>
        <v>0</v>
      </c>
      <c r="BI4425" s="54">
        <f t="shared" si="954"/>
        <v>0</v>
      </c>
      <c r="BJ4425" s="54">
        <f t="shared" si="967"/>
        <v>0</v>
      </c>
      <c r="BK4425" s="54">
        <f t="shared" si="955"/>
        <v>0</v>
      </c>
      <c r="BL4425" s="54">
        <f t="shared" si="960"/>
        <v>0</v>
      </c>
      <c r="BM4425" s="54">
        <f t="shared" si="961"/>
        <v>0</v>
      </c>
      <c r="BN4425" s="54" t="str">
        <f t="shared" si="962"/>
        <v>ne</v>
      </c>
      <c r="BO4425" s="54" t="str">
        <f t="shared" si="963"/>
        <v>ne</v>
      </c>
      <c r="BP4425" s="54" t="str">
        <f t="shared" si="963"/>
        <v>ne</v>
      </c>
      <c r="BQ4425" s="54" t="str">
        <f t="shared" si="964"/>
        <v>ne</v>
      </c>
      <c r="BR4425" s="54" t="str">
        <f t="shared" si="965"/>
        <v>ne</v>
      </c>
      <c r="BS4425" s="54" t="str">
        <f t="shared" si="956"/>
        <v>ne</v>
      </c>
    </row>
    <row r="4426" spans="2:71" x14ac:dyDescent="0.2">
      <c r="B4426" s="54" t="e">
        <f>VLOOKUP(E4426,'VPS1'!$J$10:$J$29,1,FALSE)</f>
        <v>#N/A</v>
      </c>
      <c r="C4426" s="131" t="str">
        <f t="shared" si="957"/>
        <v/>
      </c>
      <c r="D4426" s="132"/>
      <c r="E4426" s="132"/>
      <c r="F4426" s="55"/>
      <c r="G4426" s="132"/>
      <c r="H4426" s="132"/>
      <c r="I4426" s="132"/>
      <c r="J4426" s="132"/>
      <c r="K4426" s="132"/>
      <c r="L4426" s="133"/>
      <c r="M4426" s="134"/>
      <c r="N4426" s="132"/>
      <c r="O4426" s="132"/>
      <c r="P4426" s="134" t="str">
        <f t="shared" si="958"/>
        <v>nepildyti</v>
      </c>
      <c r="Q4426" s="135" t="str">
        <f t="shared" si="958"/>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66"/>
        <v>0</v>
      </c>
      <c r="BH4426" s="54">
        <f t="shared" si="959"/>
        <v>0</v>
      </c>
      <c r="BI4426" s="54">
        <f t="shared" ref="BI4426:BI4489" si="968">IF($AH4426&gt;0,YEAR($AH4426),)</f>
        <v>0</v>
      </c>
      <c r="BJ4426" s="54">
        <f t="shared" si="967"/>
        <v>0</v>
      </c>
      <c r="BK4426" s="54">
        <f t="shared" ref="BK4426:BK4489" si="969">IF($AJ4426&gt;0,YEAR($AJ4426),)</f>
        <v>0</v>
      </c>
      <c r="BL4426" s="54">
        <f t="shared" si="960"/>
        <v>0</v>
      </c>
      <c r="BM4426" s="54">
        <f t="shared" si="961"/>
        <v>0</v>
      </c>
      <c r="BN4426" s="54" t="str">
        <f t="shared" si="962"/>
        <v>ne</v>
      </c>
      <c r="BO4426" s="54" t="str">
        <f t="shared" si="963"/>
        <v>ne</v>
      </c>
      <c r="BP4426" s="54" t="str">
        <f t="shared" si="963"/>
        <v>ne</v>
      </c>
      <c r="BQ4426" s="54" t="str">
        <f t="shared" si="964"/>
        <v>ne</v>
      </c>
      <c r="BR4426" s="54" t="str">
        <f t="shared" si="965"/>
        <v>ne</v>
      </c>
      <c r="BS4426" s="54" t="str">
        <f t="shared" ref="BS4426:BS4489" si="970">IF(BK4426&gt;0,"taip","ne")</f>
        <v>ne</v>
      </c>
    </row>
    <row r="4427" spans="2:71" x14ac:dyDescent="0.2">
      <c r="B4427" s="54" t="e">
        <f>VLOOKUP(E4427,'VPS1'!$J$10:$J$29,1,FALSE)</f>
        <v>#N/A</v>
      </c>
      <c r="C4427" s="131" t="str">
        <f t="shared" ref="C4427:C4490" si="971">LEFT(E4427,4)</f>
        <v/>
      </c>
      <c r="D4427" s="132"/>
      <c r="E4427" s="132"/>
      <c r="F4427" s="55"/>
      <c r="G4427" s="132"/>
      <c r="H4427" s="132"/>
      <c r="I4427" s="132"/>
      <c r="J4427" s="132"/>
      <c r="K4427" s="132"/>
      <c r="L4427" s="133"/>
      <c r="M4427" s="134"/>
      <c r="N4427" s="132"/>
      <c r="O4427" s="132"/>
      <c r="P4427" s="134" t="str">
        <f t="shared" ref="P4427:Q4490" si="972">IF($N4427="fizinis asmuo","užpildykite","nepildyti")</f>
        <v>nepildyti</v>
      </c>
      <c r="Q4427" s="135" t="str">
        <f t="shared" si="972"/>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66"/>
        <v>0</v>
      </c>
      <c r="BH4427" s="54">
        <f t="shared" ref="BH4427:BH4490" si="973">IF($AF4427&gt;0,YEAR($AF4427),)</f>
        <v>0</v>
      </c>
      <c r="BI4427" s="54">
        <f t="shared" si="968"/>
        <v>0</v>
      </c>
      <c r="BJ4427" s="54">
        <f t="shared" si="967"/>
        <v>0</v>
      </c>
      <c r="BK4427" s="54">
        <f t="shared" si="969"/>
        <v>0</v>
      </c>
      <c r="BL4427" s="54">
        <f t="shared" ref="BL4427:BL4490" si="974">IF($AK4427&gt;0,$AK4427,)</f>
        <v>0</v>
      </c>
      <c r="BM4427" s="54">
        <f t="shared" ref="BM4427:BM4490" si="975">IF($AL4427&gt;0,$AL4427,)</f>
        <v>0</v>
      </c>
      <c r="BN4427" s="54" t="str">
        <f t="shared" ref="BN4427:BN4490" si="976">IF(BH4427&gt;0,"taip","ne")</f>
        <v>ne</v>
      </c>
      <c r="BO4427" s="54" t="str">
        <f t="shared" ref="BO4427:BP4490" si="977">IF(BI4427&gt;0,"taip","ne")</f>
        <v>ne</v>
      </c>
      <c r="BP4427" s="54" t="str">
        <f t="shared" si="977"/>
        <v>ne</v>
      </c>
      <c r="BQ4427" s="54" t="str">
        <f t="shared" ref="BQ4427:BQ4490" si="978">IF(BL4427&gt;0,"taip","ne")</f>
        <v>ne</v>
      </c>
      <c r="BR4427" s="54" t="str">
        <f t="shared" ref="BR4427:BR4490" si="979">IF(BM4427&gt;0,"taip","ne")</f>
        <v>ne</v>
      </c>
      <c r="BS4427" s="54" t="str">
        <f t="shared" si="970"/>
        <v>ne</v>
      </c>
    </row>
    <row r="4428" spans="2:71" x14ac:dyDescent="0.2">
      <c r="B4428" s="54" t="e">
        <f>VLOOKUP(E4428,'VPS1'!$J$10:$J$29,1,FALSE)</f>
        <v>#N/A</v>
      </c>
      <c r="C4428" s="131" t="str">
        <f t="shared" si="971"/>
        <v/>
      </c>
      <c r="D4428" s="132"/>
      <c r="E4428" s="132"/>
      <c r="F4428" s="55"/>
      <c r="G4428" s="132"/>
      <c r="H4428" s="132"/>
      <c r="I4428" s="132"/>
      <c r="J4428" s="132"/>
      <c r="K4428" s="132"/>
      <c r="L4428" s="133"/>
      <c r="M4428" s="134"/>
      <c r="N4428" s="132"/>
      <c r="O4428" s="132"/>
      <c r="P4428" s="134" t="str">
        <f t="shared" si="972"/>
        <v>nepildyti</v>
      </c>
      <c r="Q4428" s="135" t="str">
        <f t="shared" si="97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66"/>
        <v>0</v>
      </c>
      <c r="BH4428" s="54">
        <f t="shared" si="973"/>
        <v>0</v>
      </c>
      <c r="BI4428" s="54">
        <f t="shared" si="968"/>
        <v>0</v>
      </c>
      <c r="BJ4428" s="54">
        <f t="shared" si="967"/>
        <v>0</v>
      </c>
      <c r="BK4428" s="54">
        <f t="shared" si="969"/>
        <v>0</v>
      </c>
      <c r="BL4428" s="54">
        <f t="shared" si="974"/>
        <v>0</v>
      </c>
      <c r="BM4428" s="54">
        <f t="shared" si="975"/>
        <v>0</v>
      </c>
      <c r="BN4428" s="54" t="str">
        <f t="shared" si="976"/>
        <v>ne</v>
      </c>
      <c r="BO4428" s="54" t="str">
        <f t="shared" si="977"/>
        <v>ne</v>
      </c>
      <c r="BP4428" s="54" t="str">
        <f t="shared" si="977"/>
        <v>ne</v>
      </c>
      <c r="BQ4428" s="54" t="str">
        <f t="shared" si="978"/>
        <v>ne</v>
      </c>
      <c r="BR4428" s="54" t="str">
        <f t="shared" si="979"/>
        <v>ne</v>
      </c>
      <c r="BS4428" s="54" t="str">
        <f t="shared" si="970"/>
        <v>ne</v>
      </c>
    </row>
    <row r="4429" spans="2:71" x14ac:dyDescent="0.2">
      <c r="B4429" s="54" t="e">
        <f>VLOOKUP(E4429,'VPS1'!$J$10:$J$29,1,FALSE)</f>
        <v>#N/A</v>
      </c>
      <c r="C4429" s="131" t="str">
        <f t="shared" si="971"/>
        <v/>
      </c>
      <c r="D4429" s="132"/>
      <c r="E4429" s="132"/>
      <c r="F4429" s="55"/>
      <c r="G4429" s="132"/>
      <c r="H4429" s="132"/>
      <c r="I4429" s="132"/>
      <c r="J4429" s="132"/>
      <c r="K4429" s="132"/>
      <c r="L4429" s="133"/>
      <c r="M4429" s="134"/>
      <c r="N4429" s="132"/>
      <c r="O4429" s="132"/>
      <c r="P4429" s="134" t="str">
        <f t="shared" si="972"/>
        <v>nepildyti</v>
      </c>
      <c r="Q4429" s="135" t="str">
        <f t="shared" si="97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66"/>
        <v>0</v>
      </c>
      <c r="BH4429" s="54">
        <f t="shared" si="973"/>
        <v>0</v>
      </c>
      <c r="BI4429" s="54">
        <f t="shared" si="968"/>
        <v>0</v>
      </c>
      <c r="BJ4429" s="54">
        <f t="shared" si="967"/>
        <v>0</v>
      </c>
      <c r="BK4429" s="54">
        <f t="shared" si="969"/>
        <v>0</v>
      </c>
      <c r="BL4429" s="54">
        <f t="shared" si="974"/>
        <v>0</v>
      </c>
      <c r="BM4429" s="54">
        <f t="shared" si="975"/>
        <v>0</v>
      </c>
      <c r="BN4429" s="54" t="str">
        <f t="shared" si="976"/>
        <v>ne</v>
      </c>
      <c r="BO4429" s="54" t="str">
        <f t="shared" si="977"/>
        <v>ne</v>
      </c>
      <c r="BP4429" s="54" t="str">
        <f t="shared" si="977"/>
        <v>ne</v>
      </c>
      <c r="BQ4429" s="54" t="str">
        <f t="shared" si="978"/>
        <v>ne</v>
      </c>
      <c r="BR4429" s="54" t="str">
        <f t="shared" si="979"/>
        <v>ne</v>
      </c>
      <c r="BS4429" s="54" t="str">
        <f t="shared" si="970"/>
        <v>ne</v>
      </c>
    </row>
    <row r="4430" spans="2:71" x14ac:dyDescent="0.2">
      <c r="B4430" s="54" t="e">
        <f>VLOOKUP(E4430,'VPS1'!$J$10:$J$29,1,FALSE)</f>
        <v>#N/A</v>
      </c>
      <c r="C4430" s="131" t="str">
        <f t="shared" si="971"/>
        <v/>
      </c>
      <c r="D4430" s="132"/>
      <c r="E4430" s="132"/>
      <c r="F4430" s="55"/>
      <c r="G4430" s="132"/>
      <c r="H4430" s="132"/>
      <c r="I4430" s="132"/>
      <c r="J4430" s="132"/>
      <c r="K4430" s="132"/>
      <c r="L4430" s="133"/>
      <c r="M4430" s="134"/>
      <c r="N4430" s="132"/>
      <c r="O4430" s="132"/>
      <c r="P4430" s="134" t="str">
        <f t="shared" si="972"/>
        <v>nepildyti</v>
      </c>
      <c r="Q4430" s="135" t="str">
        <f t="shared" si="97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66"/>
        <v>0</v>
      </c>
      <c r="BH4430" s="54">
        <f t="shared" si="973"/>
        <v>0</v>
      </c>
      <c r="BI4430" s="54">
        <f t="shared" si="968"/>
        <v>0</v>
      </c>
      <c r="BJ4430" s="54">
        <f t="shared" si="967"/>
        <v>0</v>
      </c>
      <c r="BK4430" s="54">
        <f t="shared" si="969"/>
        <v>0</v>
      </c>
      <c r="BL4430" s="54">
        <f t="shared" si="974"/>
        <v>0</v>
      </c>
      <c r="BM4430" s="54">
        <f t="shared" si="975"/>
        <v>0</v>
      </c>
      <c r="BN4430" s="54" t="str">
        <f t="shared" si="976"/>
        <v>ne</v>
      </c>
      <c r="BO4430" s="54" t="str">
        <f t="shared" si="977"/>
        <v>ne</v>
      </c>
      <c r="BP4430" s="54" t="str">
        <f t="shared" si="977"/>
        <v>ne</v>
      </c>
      <c r="BQ4430" s="54" t="str">
        <f t="shared" si="978"/>
        <v>ne</v>
      </c>
      <c r="BR4430" s="54" t="str">
        <f t="shared" si="979"/>
        <v>ne</v>
      </c>
      <c r="BS4430" s="54" t="str">
        <f t="shared" si="970"/>
        <v>ne</v>
      </c>
    </row>
    <row r="4431" spans="2:71" x14ac:dyDescent="0.2">
      <c r="B4431" s="54" t="e">
        <f>VLOOKUP(E4431,'VPS1'!$J$10:$J$29,1,FALSE)</f>
        <v>#N/A</v>
      </c>
      <c r="C4431" s="131" t="str">
        <f t="shared" si="971"/>
        <v/>
      </c>
      <c r="D4431" s="132"/>
      <c r="E4431" s="132"/>
      <c r="F4431" s="55"/>
      <c r="G4431" s="132"/>
      <c r="H4431" s="132"/>
      <c r="I4431" s="132"/>
      <c r="J4431" s="132"/>
      <c r="K4431" s="132"/>
      <c r="L4431" s="133"/>
      <c r="M4431" s="134"/>
      <c r="N4431" s="132"/>
      <c r="O4431" s="132"/>
      <c r="P4431" s="134" t="str">
        <f t="shared" si="972"/>
        <v>nepildyti</v>
      </c>
      <c r="Q4431" s="135" t="str">
        <f t="shared" si="97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66"/>
        <v>0</v>
      </c>
      <c r="BH4431" s="54">
        <f t="shared" si="973"/>
        <v>0</v>
      </c>
      <c r="BI4431" s="54">
        <f t="shared" si="968"/>
        <v>0</v>
      </c>
      <c r="BJ4431" s="54">
        <f t="shared" si="967"/>
        <v>0</v>
      </c>
      <c r="BK4431" s="54">
        <f t="shared" si="969"/>
        <v>0</v>
      </c>
      <c r="BL4431" s="54">
        <f t="shared" si="974"/>
        <v>0</v>
      </c>
      <c r="BM4431" s="54">
        <f t="shared" si="975"/>
        <v>0</v>
      </c>
      <c r="BN4431" s="54" t="str">
        <f t="shared" si="976"/>
        <v>ne</v>
      </c>
      <c r="BO4431" s="54" t="str">
        <f t="shared" si="977"/>
        <v>ne</v>
      </c>
      <c r="BP4431" s="54" t="str">
        <f t="shared" si="977"/>
        <v>ne</v>
      </c>
      <c r="BQ4431" s="54" t="str">
        <f t="shared" si="978"/>
        <v>ne</v>
      </c>
      <c r="BR4431" s="54" t="str">
        <f t="shared" si="979"/>
        <v>ne</v>
      </c>
      <c r="BS4431" s="54" t="str">
        <f t="shared" si="970"/>
        <v>ne</v>
      </c>
    </row>
    <row r="4432" spans="2:71" x14ac:dyDescent="0.2">
      <c r="B4432" s="54" t="e">
        <f>VLOOKUP(E4432,'VPS1'!$J$10:$J$29,1,FALSE)</f>
        <v>#N/A</v>
      </c>
      <c r="C4432" s="131" t="str">
        <f t="shared" si="971"/>
        <v/>
      </c>
      <c r="D4432" s="132"/>
      <c r="E4432" s="132"/>
      <c r="F4432" s="55"/>
      <c r="G4432" s="132"/>
      <c r="H4432" s="132"/>
      <c r="I4432" s="132"/>
      <c r="J4432" s="132"/>
      <c r="K4432" s="132"/>
      <c r="L4432" s="133"/>
      <c r="M4432" s="134"/>
      <c r="N4432" s="132"/>
      <c r="O4432" s="132"/>
      <c r="P4432" s="134" t="str">
        <f t="shared" si="972"/>
        <v>nepildyti</v>
      </c>
      <c r="Q4432" s="135" t="str">
        <f t="shared" si="97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66"/>
        <v>0</v>
      </c>
      <c r="BH4432" s="54">
        <f t="shared" si="973"/>
        <v>0</v>
      </c>
      <c r="BI4432" s="54">
        <f t="shared" si="968"/>
        <v>0</v>
      </c>
      <c r="BJ4432" s="54">
        <f t="shared" si="967"/>
        <v>0</v>
      </c>
      <c r="BK4432" s="54">
        <f t="shared" si="969"/>
        <v>0</v>
      </c>
      <c r="BL4432" s="54">
        <f t="shared" si="974"/>
        <v>0</v>
      </c>
      <c r="BM4432" s="54">
        <f t="shared" si="975"/>
        <v>0</v>
      </c>
      <c r="BN4432" s="54" t="str">
        <f t="shared" si="976"/>
        <v>ne</v>
      </c>
      <c r="BO4432" s="54" t="str">
        <f t="shared" si="977"/>
        <v>ne</v>
      </c>
      <c r="BP4432" s="54" t="str">
        <f t="shared" si="977"/>
        <v>ne</v>
      </c>
      <c r="BQ4432" s="54" t="str">
        <f t="shared" si="978"/>
        <v>ne</v>
      </c>
      <c r="BR4432" s="54" t="str">
        <f t="shared" si="979"/>
        <v>ne</v>
      </c>
      <c r="BS4432" s="54" t="str">
        <f t="shared" si="970"/>
        <v>ne</v>
      </c>
    </row>
    <row r="4433" spans="2:71" x14ac:dyDescent="0.2">
      <c r="B4433" s="54" t="e">
        <f>VLOOKUP(E4433,'VPS1'!$J$10:$J$29,1,FALSE)</f>
        <v>#N/A</v>
      </c>
      <c r="C4433" s="131" t="str">
        <f t="shared" si="971"/>
        <v/>
      </c>
      <c r="D4433" s="132"/>
      <c r="E4433" s="132"/>
      <c r="F4433" s="55"/>
      <c r="G4433" s="132"/>
      <c r="H4433" s="132"/>
      <c r="I4433" s="132"/>
      <c r="J4433" s="132"/>
      <c r="K4433" s="132"/>
      <c r="L4433" s="133"/>
      <c r="M4433" s="134"/>
      <c r="N4433" s="132"/>
      <c r="O4433" s="132"/>
      <c r="P4433" s="134" t="str">
        <f t="shared" si="972"/>
        <v>nepildyti</v>
      </c>
      <c r="Q4433" s="135" t="str">
        <f t="shared" si="97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66"/>
        <v>0</v>
      </c>
      <c r="BH4433" s="54">
        <f t="shared" si="973"/>
        <v>0</v>
      </c>
      <c r="BI4433" s="54">
        <f t="shared" si="968"/>
        <v>0</v>
      </c>
      <c r="BJ4433" s="54">
        <f t="shared" si="967"/>
        <v>0</v>
      </c>
      <c r="BK4433" s="54">
        <f t="shared" si="969"/>
        <v>0</v>
      </c>
      <c r="BL4433" s="54">
        <f t="shared" si="974"/>
        <v>0</v>
      </c>
      <c r="BM4433" s="54">
        <f t="shared" si="975"/>
        <v>0</v>
      </c>
      <c r="BN4433" s="54" t="str">
        <f t="shared" si="976"/>
        <v>ne</v>
      </c>
      <c r="BO4433" s="54" t="str">
        <f t="shared" si="977"/>
        <v>ne</v>
      </c>
      <c r="BP4433" s="54" t="str">
        <f t="shared" si="977"/>
        <v>ne</v>
      </c>
      <c r="BQ4433" s="54" t="str">
        <f t="shared" si="978"/>
        <v>ne</v>
      </c>
      <c r="BR4433" s="54" t="str">
        <f t="shared" si="979"/>
        <v>ne</v>
      </c>
      <c r="BS4433" s="54" t="str">
        <f t="shared" si="970"/>
        <v>ne</v>
      </c>
    </row>
    <row r="4434" spans="2:71" x14ac:dyDescent="0.2">
      <c r="B4434" s="54" t="e">
        <f>VLOOKUP(E4434,'VPS1'!$J$10:$J$29,1,FALSE)</f>
        <v>#N/A</v>
      </c>
      <c r="C4434" s="131" t="str">
        <f t="shared" si="971"/>
        <v/>
      </c>
      <c r="D4434" s="132"/>
      <c r="E4434" s="132"/>
      <c r="F4434" s="55"/>
      <c r="G4434" s="132"/>
      <c r="H4434" s="132"/>
      <c r="I4434" s="132"/>
      <c r="J4434" s="132"/>
      <c r="K4434" s="132"/>
      <c r="L4434" s="133"/>
      <c r="M4434" s="134"/>
      <c r="N4434" s="132"/>
      <c r="O4434" s="132"/>
      <c r="P4434" s="134" t="str">
        <f t="shared" si="972"/>
        <v>nepildyti</v>
      </c>
      <c r="Q4434" s="135" t="str">
        <f t="shared" si="97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si="966"/>
        <v>0</v>
      </c>
      <c r="BH4434" s="54">
        <f t="shared" si="973"/>
        <v>0</v>
      </c>
      <c r="BI4434" s="54">
        <f t="shared" si="968"/>
        <v>0</v>
      </c>
      <c r="BJ4434" s="54">
        <f t="shared" si="967"/>
        <v>0</v>
      </c>
      <c r="BK4434" s="54">
        <f t="shared" si="969"/>
        <v>0</v>
      </c>
      <c r="BL4434" s="54">
        <f t="shared" si="974"/>
        <v>0</v>
      </c>
      <c r="BM4434" s="54">
        <f t="shared" si="975"/>
        <v>0</v>
      </c>
      <c r="BN4434" s="54" t="str">
        <f t="shared" si="976"/>
        <v>ne</v>
      </c>
      <c r="BO4434" s="54" t="str">
        <f t="shared" si="977"/>
        <v>ne</v>
      </c>
      <c r="BP4434" s="54" t="str">
        <f t="shared" si="977"/>
        <v>ne</v>
      </c>
      <c r="BQ4434" s="54" t="str">
        <f t="shared" si="978"/>
        <v>ne</v>
      </c>
      <c r="BR4434" s="54" t="str">
        <f t="shared" si="979"/>
        <v>ne</v>
      </c>
      <c r="BS4434" s="54" t="str">
        <f t="shared" si="970"/>
        <v>ne</v>
      </c>
    </row>
    <row r="4435" spans="2:71" x14ac:dyDescent="0.2">
      <c r="B4435" s="54" t="e">
        <f>VLOOKUP(E4435,'VPS1'!$J$10:$J$29,1,FALSE)</f>
        <v>#N/A</v>
      </c>
      <c r="C4435" s="131" t="str">
        <f t="shared" si="971"/>
        <v/>
      </c>
      <c r="D4435" s="132"/>
      <c r="E4435" s="132"/>
      <c r="F4435" s="55"/>
      <c r="G4435" s="132"/>
      <c r="H4435" s="132"/>
      <c r="I4435" s="132"/>
      <c r="J4435" s="132"/>
      <c r="K4435" s="132"/>
      <c r="L4435" s="133"/>
      <c r="M4435" s="134"/>
      <c r="N4435" s="132"/>
      <c r="O4435" s="132"/>
      <c r="P4435" s="134" t="str">
        <f t="shared" si="972"/>
        <v>nepildyti</v>
      </c>
      <c r="Q4435" s="135" t="str">
        <f t="shared" si="97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66"/>
        <v>0</v>
      </c>
      <c r="BH4435" s="54">
        <f t="shared" si="973"/>
        <v>0</v>
      </c>
      <c r="BI4435" s="54">
        <f t="shared" si="968"/>
        <v>0</v>
      </c>
      <c r="BJ4435" s="54">
        <f t="shared" si="967"/>
        <v>0</v>
      </c>
      <c r="BK4435" s="54">
        <f t="shared" si="969"/>
        <v>0</v>
      </c>
      <c r="BL4435" s="54">
        <f t="shared" si="974"/>
        <v>0</v>
      </c>
      <c r="BM4435" s="54">
        <f t="shared" si="975"/>
        <v>0</v>
      </c>
      <c r="BN4435" s="54" t="str">
        <f t="shared" si="976"/>
        <v>ne</v>
      </c>
      <c r="BO4435" s="54" t="str">
        <f t="shared" si="977"/>
        <v>ne</v>
      </c>
      <c r="BP4435" s="54" t="str">
        <f t="shared" si="977"/>
        <v>ne</v>
      </c>
      <c r="BQ4435" s="54" t="str">
        <f t="shared" si="978"/>
        <v>ne</v>
      </c>
      <c r="BR4435" s="54" t="str">
        <f t="shared" si="979"/>
        <v>ne</v>
      </c>
      <c r="BS4435" s="54" t="str">
        <f t="shared" si="970"/>
        <v>ne</v>
      </c>
    </row>
    <row r="4436" spans="2:71" x14ac:dyDescent="0.2">
      <c r="B4436" s="54" t="e">
        <f>VLOOKUP(E4436,'VPS1'!$J$10:$J$29,1,FALSE)</f>
        <v>#N/A</v>
      </c>
      <c r="C4436" s="131" t="str">
        <f t="shared" si="971"/>
        <v/>
      </c>
      <c r="D4436" s="132"/>
      <c r="E4436" s="132"/>
      <c r="F4436" s="55"/>
      <c r="G4436" s="132"/>
      <c r="H4436" s="132"/>
      <c r="I4436" s="132"/>
      <c r="J4436" s="132"/>
      <c r="K4436" s="132"/>
      <c r="L4436" s="133"/>
      <c r="M4436" s="134"/>
      <c r="N4436" s="132"/>
      <c r="O4436" s="132"/>
      <c r="P4436" s="134" t="str">
        <f t="shared" si="972"/>
        <v>nepildyti</v>
      </c>
      <c r="Q4436" s="135" t="str">
        <f t="shared" si="97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66"/>
        <v>0</v>
      </c>
      <c r="BH4436" s="54">
        <f t="shared" si="973"/>
        <v>0</v>
      </c>
      <c r="BI4436" s="54">
        <f t="shared" si="968"/>
        <v>0</v>
      </c>
      <c r="BJ4436" s="54">
        <f t="shared" si="967"/>
        <v>0</v>
      </c>
      <c r="BK4436" s="54">
        <f t="shared" si="969"/>
        <v>0</v>
      </c>
      <c r="BL4436" s="54">
        <f t="shared" si="974"/>
        <v>0</v>
      </c>
      <c r="BM4436" s="54">
        <f t="shared" si="975"/>
        <v>0</v>
      </c>
      <c r="BN4436" s="54" t="str">
        <f t="shared" si="976"/>
        <v>ne</v>
      </c>
      <c r="BO4436" s="54" t="str">
        <f t="shared" si="977"/>
        <v>ne</v>
      </c>
      <c r="BP4436" s="54" t="str">
        <f t="shared" si="977"/>
        <v>ne</v>
      </c>
      <c r="BQ4436" s="54" t="str">
        <f t="shared" si="978"/>
        <v>ne</v>
      </c>
      <c r="BR4436" s="54" t="str">
        <f t="shared" si="979"/>
        <v>ne</v>
      </c>
      <c r="BS4436" s="54" t="str">
        <f t="shared" si="970"/>
        <v>ne</v>
      </c>
    </row>
    <row r="4437" spans="2:71" x14ac:dyDescent="0.2">
      <c r="B4437" s="54" t="e">
        <f>VLOOKUP(E4437,'VPS1'!$J$10:$J$29,1,FALSE)</f>
        <v>#N/A</v>
      </c>
      <c r="C4437" s="131" t="str">
        <f t="shared" si="971"/>
        <v/>
      </c>
      <c r="D4437" s="132"/>
      <c r="E4437" s="132"/>
      <c r="F4437" s="55"/>
      <c r="G4437" s="132"/>
      <c r="H4437" s="132"/>
      <c r="I4437" s="132"/>
      <c r="J4437" s="132"/>
      <c r="K4437" s="132"/>
      <c r="L4437" s="133"/>
      <c r="M4437" s="134"/>
      <c r="N4437" s="132"/>
      <c r="O4437" s="132"/>
      <c r="P4437" s="134" t="str">
        <f t="shared" si="972"/>
        <v>nepildyti</v>
      </c>
      <c r="Q4437" s="135" t="str">
        <f t="shared" si="97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66"/>
        <v>0</v>
      </c>
      <c r="BH4437" s="54">
        <f t="shared" si="973"/>
        <v>0</v>
      </c>
      <c r="BI4437" s="54">
        <f t="shared" si="968"/>
        <v>0</v>
      </c>
      <c r="BJ4437" s="54">
        <f t="shared" si="967"/>
        <v>0</v>
      </c>
      <c r="BK4437" s="54">
        <f t="shared" si="969"/>
        <v>0</v>
      </c>
      <c r="BL4437" s="54">
        <f t="shared" si="974"/>
        <v>0</v>
      </c>
      <c r="BM4437" s="54">
        <f t="shared" si="975"/>
        <v>0</v>
      </c>
      <c r="BN4437" s="54" t="str">
        <f t="shared" si="976"/>
        <v>ne</v>
      </c>
      <c r="BO4437" s="54" t="str">
        <f t="shared" si="977"/>
        <v>ne</v>
      </c>
      <c r="BP4437" s="54" t="str">
        <f t="shared" si="977"/>
        <v>ne</v>
      </c>
      <c r="BQ4437" s="54" t="str">
        <f t="shared" si="978"/>
        <v>ne</v>
      </c>
      <c r="BR4437" s="54" t="str">
        <f t="shared" si="979"/>
        <v>ne</v>
      </c>
      <c r="BS4437" s="54" t="str">
        <f t="shared" si="970"/>
        <v>ne</v>
      </c>
    </row>
    <row r="4438" spans="2:71" x14ac:dyDescent="0.2">
      <c r="B4438" s="54" t="e">
        <f>VLOOKUP(E4438,'VPS1'!$J$10:$J$29,1,FALSE)</f>
        <v>#N/A</v>
      </c>
      <c r="C4438" s="131" t="str">
        <f t="shared" si="971"/>
        <v/>
      </c>
      <c r="D4438" s="132"/>
      <c r="E4438" s="132"/>
      <c r="F4438" s="55"/>
      <c r="G4438" s="132"/>
      <c r="H4438" s="132"/>
      <c r="I4438" s="132"/>
      <c r="J4438" s="132"/>
      <c r="K4438" s="132"/>
      <c r="L4438" s="133"/>
      <c r="M4438" s="134"/>
      <c r="N4438" s="132"/>
      <c r="O4438" s="132"/>
      <c r="P4438" s="134" t="str">
        <f t="shared" si="972"/>
        <v>nepildyti</v>
      </c>
      <c r="Q4438" s="135" t="str">
        <f t="shared" si="97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ref="BG4438:BG4501" si="980">IF($F4438&gt;0,YEAR($F4438),)</f>
        <v>0</v>
      </c>
      <c r="BH4438" s="54">
        <f t="shared" si="973"/>
        <v>0</v>
      </c>
      <c r="BI4438" s="54">
        <f t="shared" si="968"/>
        <v>0</v>
      </c>
      <c r="BJ4438" s="54">
        <f t="shared" ref="BJ4438:BJ4501" si="981">IF($AI4438&gt;0,YEAR($AI4438),)</f>
        <v>0</v>
      </c>
      <c r="BK4438" s="54">
        <f t="shared" si="969"/>
        <v>0</v>
      </c>
      <c r="BL4438" s="54">
        <f t="shared" si="974"/>
        <v>0</v>
      </c>
      <c r="BM4438" s="54">
        <f t="shared" si="975"/>
        <v>0</v>
      </c>
      <c r="BN4438" s="54" t="str">
        <f t="shared" si="976"/>
        <v>ne</v>
      </c>
      <c r="BO4438" s="54" t="str">
        <f t="shared" si="977"/>
        <v>ne</v>
      </c>
      <c r="BP4438" s="54" t="str">
        <f t="shared" si="977"/>
        <v>ne</v>
      </c>
      <c r="BQ4438" s="54" t="str">
        <f t="shared" si="978"/>
        <v>ne</v>
      </c>
      <c r="BR4438" s="54" t="str">
        <f t="shared" si="979"/>
        <v>ne</v>
      </c>
      <c r="BS4438" s="54" t="str">
        <f t="shared" si="970"/>
        <v>ne</v>
      </c>
    </row>
    <row r="4439" spans="2:71" x14ac:dyDescent="0.2">
      <c r="B4439" s="54" t="e">
        <f>VLOOKUP(E4439,'VPS1'!$J$10:$J$29,1,FALSE)</f>
        <v>#N/A</v>
      </c>
      <c r="C4439" s="131" t="str">
        <f t="shared" si="971"/>
        <v/>
      </c>
      <c r="D4439" s="132"/>
      <c r="E4439" s="132"/>
      <c r="F4439" s="55"/>
      <c r="G4439" s="132"/>
      <c r="H4439" s="132"/>
      <c r="I4439" s="132"/>
      <c r="J4439" s="132"/>
      <c r="K4439" s="132"/>
      <c r="L4439" s="133"/>
      <c r="M4439" s="134"/>
      <c r="N4439" s="132"/>
      <c r="O4439" s="132"/>
      <c r="P4439" s="134" t="str">
        <f t="shared" si="972"/>
        <v>nepildyti</v>
      </c>
      <c r="Q4439" s="135" t="str">
        <f t="shared" si="97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si="980"/>
        <v>0</v>
      </c>
      <c r="BH4439" s="54">
        <f t="shared" si="973"/>
        <v>0</v>
      </c>
      <c r="BI4439" s="54">
        <f t="shared" si="968"/>
        <v>0</v>
      </c>
      <c r="BJ4439" s="54">
        <f t="shared" si="981"/>
        <v>0</v>
      </c>
      <c r="BK4439" s="54">
        <f t="shared" si="969"/>
        <v>0</v>
      </c>
      <c r="BL4439" s="54">
        <f t="shared" si="974"/>
        <v>0</v>
      </c>
      <c r="BM4439" s="54">
        <f t="shared" si="975"/>
        <v>0</v>
      </c>
      <c r="BN4439" s="54" t="str">
        <f t="shared" si="976"/>
        <v>ne</v>
      </c>
      <c r="BO4439" s="54" t="str">
        <f t="shared" si="977"/>
        <v>ne</v>
      </c>
      <c r="BP4439" s="54" t="str">
        <f t="shared" si="977"/>
        <v>ne</v>
      </c>
      <c r="BQ4439" s="54" t="str">
        <f t="shared" si="978"/>
        <v>ne</v>
      </c>
      <c r="BR4439" s="54" t="str">
        <f t="shared" si="979"/>
        <v>ne</v>
      </c>
      <c r="BS4439" s="54" t="str">
        <f t="shared" si="970"/>
        <v>ne</v>
      </c>
    </row>
    <row r="4440" spans="2:71" x14ac:dyDescent="0.2">
      <c r="B4440" s="54" t="e">
        <f>VLOOKUP(E4440,'VPS1'!$J$10:$J$29,1,FALSE)</f>
        <v>#N/A</v>
      </c>
      <c r="C4440" s="131" t="str">
        <f t="shared" si="971"/>
        <v/>
      </c>
      <c r="D4440" s="132"/>
      <c r="E4440" s="132"/>
      <c r="F4440" s="55"/>
      <c r="G4440" s="132"/>
      <c r="H4440" s="132"/>
      <c r="I4440" s="132"/>
      <c r="J4440" s="132"/>
      <c r="K4440" s="132"/>
      <c r="L4440" s="133"/>
      <c r="M4440" s="134"/>
      <c r="N4440" s="132"/>
      <c r="O4440" s="132"/>
      <c r="P4440" s="134" t="str">
        <f t="shared" si="972"/>
        <v>nepildyti</v>
      </c>
      <c r="Q4440" s="135" t="str">
        <f t="shared" si="97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80"/>
        <v>0</v>
      </c>
      <c r="BH4440" s="54">
        <f t="shared" si="973"/>
        <v>0</v>
      </c>
      <c r="BI4440" s="54">
        <f t="shared" si="968"/>
        <v>0</v>
      </c>
      <c r="BJ4440" s="54">
        <f t="shared" si="981"/>
        <v>0</v>
      </c>
      <c r="BK4440" s="54">
        <f t="shared" si="969"/>
        <v>0</v>
      </c>
      <c r="BL4440" s="54">
        <f t="shared" si="974"/>
        <v>0</v>
      </c>
      <c r="BM4440" s="54">
        <f t="shared" si="975"/>
        <v>0</v>
      </c>
      <c r="BN4440" s="54" t="str">
        <f t="shared" si="976"/>
        <v>ne</v>
      </c>
      <c r="BO4440" s="54" t="str">
        <f t="shared" si="977"/>
        <v>ne</v>
      </c>
      <c r="BP4440" s="54" t="str">
        <f t="shared" si="977"/>
        <v>ne</v>
      </c>
      <c r="BQ4440" s="54" t="str">
        <f t="shared" si="978"/>
        <v>ne</v>
      </c>
      <c r="BR4440" s="54" t="str">
        <f t="shared" si="979"/>
        <v>ne</v>
      </c>
      <c r="BS4440" s="54" t="str">
        <f t="shared" si="970"/>
        <v>ne</v>
      </c>
    </row>
    <row r="4441" spans="2:71" x14ac:dyDescent="0.2">
      <c r="B4441" s="54" t="e">
        <f>VLOOKUP(E4441,'VPS1'!$J$10:$J$29,1,FALSE)</f>
        <v>#N/A</v>
      </c>
      <c r="C4441" s="131" t="str">
        <f t="shared" si="971"/>
        <v/>
      </c>
      <c r="D4441" s="132"/>
      <c r="E4441" s="132"/>
      <c r="F4441" s="55"/>
      <c r="G4441" s="132"/>
      <c r="H4441" s="132"/>
      <c r="I4441" s="132"/>
      <c r="J4441" s="132"/>
      <c r="K4441" s="132"/>
      <c r="L4441" s="133"/>
      <c r="M4441" s="134"/>
      <c r="N4441" s="132"/>
      <c r="O4441" s="132"/>
      <c r="P4441" s="134" t="str">
        <f t="shared" si="972"/>
        <v>nepildyti</v>
      </c>
      <c r="Q4441" s="135" t="str">
        <f t="shared" si="97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80"/>
        <v>0</v>
      </c>
      <c r="BH4441" s="54">
        <f t="shared" si="973"/>
        <v>0</v>
      </c>
      <c r="BI4441" s="54">
        <f t="shared" si="968"/>
        <v>0</v>
      </c>
      <c r="BJ4441" s="54">
        <f t="shared" si="981"/>
        <v>0</v>
      </c>
      <c r="BK4441" s="54">
        <f t="shared" si="969"/>
        <v>0</v>
      </c>
      <c r="BL4441" s="54">
        <f t="shared" si="974"/>
        <v>0</v>
      </c>
      <c r="BM4441" s="54">
        <f t="shared" si="975"/>
        <v>0</v>
      </c>
      <c r="BN4441" s="54" t="str">
        <f t="shared" si="976"/>
        <v>ne</v>
      </c>
      <c r="BO4441" s="54" t="str">
        <f t="shared" si="977"/>
        <v>ne</v>
      </c>
      <c r="BP4441" s="54" t="str">
        <f t="shared" si="977"/>
        <v>ne</v>
      </c>
      <c r="BQ4441" s="54" t="str">
        <f t="shared" si="978"/>
        <v>ne</v>
      </c>
      <c r="BR4441" s="54" t="str">
        <f t="shared" si="979"/>
        <v>ne</v>
      </c>
      <c r="BS4441" s="54" t="str">
        <f t="shared" si="970"/>
        <v>ne</v>
      </c>
    </row>
    <row r="4442" spans="2:71" x14ac:dyDescent="0.2">
      <c r="B4442" s="54" t="e">
        <f>VLOOKUP(E4442,'VPS1'!$J$10:$J$29,1,FALSE)</f>
        <v>#N/A</v>
      </c>
      <c r="C4442" s="131" t="str">
        <f t="shared" si="971"/>
        <v/>
      </c>
      <c r="D4442" s="132"/>
      <c r="E4442" s="132"/>
      <c r="F4442" s="55"/>
      <c r="G4442" s="132"/>
      <c r="H4442" s="132"/>
      <c r="I4442" s="132"/>
      <c r="J4442" s="132"/>
      <c r="K4442" s="132"/>
      <c r="L4442" s="133"/>
      <c r="M4442" s="134"/>
      <c r="N4442" s="132"/>
      <c r="O4442" s="132"/>
      <c r="P4442" s="134" t="str">
        <f t="shared" si="972"/>
        <v>nepildyti</v>
      </c>
      <c r="Q4442" s="135" t="str">
        <f t="shared" si="97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80"/>
        <v>0</v>
      </c>
      <c r="BH4442" s="54">
        <f t="shared" si="973"/>
        <v>0</v>
      </c>
      <c r="BI4442" s="54">
        <f t="shared" si="968"/>
        <v>0</v>
      </c>
      <c r="BJ4442" s="54">
        <f t="shared" si="981"/>
        <v>0</v>
      </c>
      <c r="BK4442" s="54">
        <f t="shared" si="969"/>
        <v>0</v>
      </c>
      <c r="BL4442" s="54">
        <f t="shared" si="974"/>
        <v>0</v>
      </c>
      <c r="BM4442" s="54">
        <f t="shared" si="975"/>
        <v>0</v>
      </c>
      <c r="BN4442" s="54" t="str">
        <f t="shared" si="976"/>
        <v>ne</v>
      </c>
      <c r="BO4442" s="54" t="str">
        <f t="shared" si="977"/>
        <v>ne</v>
      </c>
      <c r="BP4442" s="54" t="str">
        <f t="shared" si="977"/>
        <v>ne</v>
      </c>
      <c r="BQ4442" s="54" t="str">
        <f t="shared" si="978"/>
        <v>ne</v>
      </c>
      <c r="BR4442" s="54" t="str">
        <f t="shared" si="979"/>
        <v>ne</v>
      </c>
      <c r="BS4442" s="54" t="str">
        <f t="shared" si="970"/>
        <v>ne</v>
      </c>
    </row>
    <row r="4443" spans="2:71" x14ac:dyDescent="0.2">
      <c r="B4443" s="54" t="e">
        <f>VLOOKUP(E4443,'VPS1'!$J$10:$J$29,1,FALSE)</f>
        <v>#N/A</v>
      </c>
      <c r="C4443" s="131" t="str">
        <f t="shared" si="971"/>
        <v/>
      </c>
      <c r="D4443" s="132"/>
      <c r="E4443" s="132"/>
      <c r="F4443" s="55"/>
      <c r="G4443" s="132"/>
      <c r="H4443" s="132"/>
      <c r="I4443" s="132"/>
      <c r="J4443" s="132"/>
      <c r="K4443" s="132"/>
      <c r="L4443" s="133"/>
      <c r="M4443" s="134"/>
      <c r="N4443" s="132"/>
      <c r="O4443" s="132"/>
      <c r="P4443" s="134" t="str">
        <f t="shared" si="972"/>
        <v>nepildyti</v>
      </c>
      <c r="Q4443" s="135" t="str">
        <f t="shared" si="97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80"/>
        <v>0</v>
      </c>
      <c r="BH4443" s="54">
        <f t="shared" si="973"/>
        <v>0</v>
      </c>
      <c r="BI4443" s="54">
        <f t="shared" si="968"/>
        <v>0</v>
      </c>
      <c r="BJ4443" s="54">
        <f t="shared" si="981"/>
        <v>0</v>
      </c>
      <c r="BK4443" s="54">
        <f t="shared" si="969"/>
        <v>0</v>
      </c>
      <c r="BL4443" s="54">
        <f t="shared" si="974"/>
        <v>0</v>
      </c>
      <c r="BM4443" s="54">
        <f t="shared" si="975"/>
        <v>0</v>
      </c>
      <c r="BN4443" s="54" t="str">
        <f t="shared" si="976"/>
        <v>ne</v>
      </c>
      <c r="BO4443" s="54" t="str">
        <f t="shared" si="977"/>
        <v>ne</v>
      </c>
      <c r="BP4443" s="54" t="str">
        <f t="shared" si="977"/>
        <v>ne</v>
      </c>
      <c r="BQ4443" s="54" t="str">
        <f t="shared" si="978"/>
        <v>ne</v>
      </c>
      <c r="BR4443" s="54" t="str">
        <f t="shared" si="979"/>
        <v>ne</v>
      </c>
      <c r="BS4443" s="54" t="str">
        <f t="shared" si="970"/>
        <v>ne</v>
      </c>
    </row>
    <row r="4444" spans="2:71" x14ac:dyDescent="0.2">
      <c r="B4444" s="54" t="e">
        <f>VLOOKUP(E4444,'VPS1'!$J$10:$J$29,1,FALSE)</f>
        <v>#N/A</v>
      </c>
      <c r="C4444" s="131" t="str">
        <f t="shared" si="971"/>
        <v/>
      </c>
      <c r="D4444" s="132"/>
      <c r="E4444" s="132"/>
      <c r="F4444" s="55"/>
      <c r="G4444" s="132"/>
      <c r="H4444" s="132"/>
      <c r="I4444" s="132"/>
      <c r="J4444" s="132"/>
      <c r="K4444" s="132"/>
      <c r="L4444" s="133"/>
      <c r="M4444" s="134"/>
      <c r="N4444" s="132"/>
      <c r="O4444" s="132"/>
      <c r="P4444" s="134" t="str">
        <f t="shared" si="972"/>
        <v>nepildyti</v>
      </c>
      <c r="Q4444" s="135" t="str">
        <f t="shared" si="97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80"/>
        <v>0</v>
      </c>
      <c r="BH4444" s="54">
        <f t="shared" si="973"/>
        <v>0</v>
      </c>
      <c r="BI4444" s="54">
        <f t="shared" si="968"/>
        <v>0</v>
      </c>
      <c r="BJ4444" s="54">
        <f t="shared" si="981"/>
        <v>0</v>
      </c>
      <c r="BK4444" s="54">
        <f t="shared" si="969"/>
        <v>0</v>
      </c>
      <c r="BL4444" s="54">
        <f t="shared" si="974"/>
        <v>0</v>
      </c>
      <c r="BM4444" s="54">
        <f t="shared" si="975"/>
        <v>0</v>
      </c>
      <c r="BN4444" s="54" t="str">
        <f t="shared" si="976"/>
        <v>ne</v>
      </c>
      <c r="BO4444" s="54" t="str">
        <f t="shared" si="977"/>
        <v>ne</v>
      </c>
      <c r="BP4444" s="54" t="str">
        <f t="shared" si="977"/>
        <v>ne</v>
      </c>
      <c r="BQ4444" s="54" t="str">
        <f t="shared" si="978"/>
        <v>ne</v>
      </c>
      <c r="BR4444" s="54" t="str">
        <f t="shared" si="979"/>
        <v>ne</v>
      </c>
      <c r="BS4444" s="54" t="str">
        <f t="shared" si="970"/>
        <v>ne</v>
      </c>
    </row>
    <row r="4445" spans="2:71" x14ac:dyDescent="0.2">
      <c r="B4445" s="54" t="e">
        <f>VLOOKUP(E4445,'VPS1'!$J$10:$J$29,1,FALSE)</f>
        <v>#N/A</v>
      </c>
      <c r="C4445" s="131" t="str">
        <f t="shared" si="971"/>
        <v/>
      </c>
      <c r="D4445" s="132"/>
      <c r="E4445" s="132"/>
      <c r="F4445" s="55"/>
      <c r="G4445" s="132"/>
      <c r="H4445" s="132"/>
      <c r="I4445" s="132"/>
      <c r="J4445" s="132"/>
      <c r="K4445" s="132"/>
      <c r="L4445" s="133"/>
      <c r="M4445" s="134"/>
      <c r="N4445" s="132"/>
      <c r="O4445" s="132"/>
      <c r="P4445" s="134" t="str">
        <f t="shared" si="972"/>
        <v>nepildyti</v>
      </c>
      <c r="Q4445" s="135" t="str">
        <f t="shared" si="97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80"/>
        <v>0</v>
      </c>
      <c r="BH4445" s="54">
        <f t="shared" si="973"/>
        <v>0</v>
      </c>
      <c r="BI4445" s="54">
        <f t="shared" si="968"/>
        <v>0</v>
      </c>
      <c r="BJ4445" s="54">
        <f t="shared" si="981"/>
        <v>0</v>
      </c>
      <c r="BK4445" s="54">
        <f t="shared" si="969"/>
        <v>0</v>
      </c>
      <c r="BL4445" s="54">
        <f t="shared" si="974"/>
        <v>0</v>
      </c>
      <c r="BM4445" s="54">
        <f t="shared" si="975"/>
        <v>0</v>
      </c>
      <c r="BN4445" s="54" t="str">
        <f t="shared" si="976"/>
        <v>ne</v>
      </c>
      <c r="BO4445" s="54" t="str">
        <f t="shared" si="977"/>
        <v>ne</v>
      </c>
      <c r="BP4445" s="54" t="str">
        <f t="shared" si="977"/>
        <v>ne</v>
      </c>
      <c r="BQ4445" s="54" t="str">
        <f t="shared" si="978"/>
        <v>ne</v>
      </c>
      <c r="BR4445" s="54" t="str">
        <f t="shared" si="979"/>
        <v>ne</v>
      </c>
      <c r="BS4445" s="54" t="str">
        <f t="shared" si="970"/>
        <v>ne</v>
      </c>
    </row>
    <row r="4446" spans="2:71" x14ac:dyDescent="0.2">
      <c r="B4446" s="54" t="e">
        <f>VLOOKUP(E4446,'VPS1'!$J$10:$J$29,1,FALSE)</f>
        <v>#N/A</v>
      </c>
      <c r="C4446" s="131" t="str">
        <f t="shared" si="971"/>
        <v/>
      </c>
      <c r="D4446" s="132"/>
      <c r="E4446" s="132"/>
      <c r="F4446" s="55"/>
      <c r="G4446" s="132"/>
      <c r="H4446" s="132"/>
      <c r="I4446" s="132"/>
      <c r="J4446" s="132"/>
      <c r="K4446" s="132"/>
      <c r="L4446" s="133"/>
      <c r="M4446" s="134"/>
      <c r="N4446" s="132"/>
      <c r="O4446" s="132"/>
      <c r="P4446" s="134" t="str">
        <f t="shared" si="972"/>
        <v>nepildyti</v>
      </c>
      <c r="Q4446" s="135" t="str">
        <f t="shared" si="97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80"/>
        <v>0</v>
      </c>
      <c r="BH4446" s="54">
        <f t="shared" si="973"/>
        <v>0</v>
      </c>
      <c r="BI4446" s="54">
        <f t="shared" si="968"/>
        <v>0</v>
      </c>
      <c r="BJ4446" s="54">
        <f t="shared" si="981"/>
        <v>0</v>
      </c>
      <c r="BK4446" s="54">
        <f t="shared" si="969"/>
        <v>0</v>
      </c>
      <c r="BL4446" s="54">
        <f t="shared" si="974"/>
        <v>0</v>
      </c>
      <c r="BM4446" s="54">
        <f t="shared" si="975"/>
        <v>0</v>
      </c>
      <c r="BN4446" s="54" t="str">
        <f t="shared" si="976"/>
        <v>ne</v>
      </c>
      <c r="BO4446" s="54" t="str">
        <f t="shared" si="977"/>
        <v>ne</v>
      </c>
      <c r="BP4446" s="54" t="str">
        <f t="shared" si="977"/>
        <v>ne</v>
      </c>
      <c r="BQ4446" s="54" t="str">
        <f t="shared" si="978"/>
        <v>ne</v>
      </c>
      <c r="BR4446" s="54" t="str">
        <f t="shared" si="979"/>
        <v>ne</v>
      </c>
      <c r="BS4446" s="54" t="str">
        <f t="shared" si="970"/>
        <v>ne</v>
      </c>
    </row>
    <row r="4447" spans="2:71" x14ac:dyDescent="0.2">
      <c r="B4447" s="54" t="e">
        <f>VLOOKUP(E4447,'VPS1'!$J$10:$J$29,1,FALSE)</f>
        <v>#N/A</v>
      </c>
      <c r="C4447" s="131" t="str">
        <f t="shared" si="971"/>
        <v/>
      </c>
      <c r="D4447" s="132"/>
      <c r="E4447" s="132"/>
      <c r="F4447" s="55"/>
      <c r="G4447" s="132"/>
      <c r="H4447" s="132"/>
      <c r="I4447" s="132"/>
      <c r="J4447" s="132"/>
      <c r="K4447" s="132"/>
      <c r="L4447" s="133"/>
      <c r="M4447" s="134"/>
      <c r="N4447" s="132"/>
      <c r="O4447" s="132"/>
      <c r="P4447" s="134" t="str">
        <f t="shared" si="972"/>
        <v>nepildyti</v>
      </c>
      <c r="Q4447" s="135" t="str">
        <f t="shared" si="97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80"/>
        <v>0</v>
      </c>
      <c r="BH4447" s="54">
        <f t="shared" si="973"/>
        <v>0</v>
      </c>
      <c r="BI4447" s="54">
        <f t="shared" si="968"/>
        <v>0</v>
      </c>
      <c r="BJ4447" s="54">
        <f t="shared" si="981"/>
        <v>0</v>
      </c>
      <c r="BK4447" s="54">
        <f t="shared" si="969"/>
        <v>0</v>
      </c>
      <c r="BL4447" s="54">
        <f t="shared" si="974"/>
        <v>0</v>
      </c>
      <c r="BM4447" s="54">
        <f t="shared" si="975"/>
        <v>0</v>
      </c>
      <c r="BN4447" s="54" t="str">
        <f t="shared" si="976"/>
        <v>ne</v>
      </c>
      <c r="BO4447" s="54" t="str">
        <f t="shared" si="977"/>
        <v>ne</v>
      </c>
      <c r="BP4447" s="54" t="str">
        <f t="shared" si="977"/>
        <v>ne</v>
      </c>
      <c r="BQ4447" s="54" t="str">
        <f t="shared" si="978"/>
        <v>ne</v>
      </c>
      <c r="BR4447" s="54" t="str">
        <f t="shared" si="979"/>
        <v>ne</v>
      </c>
      <c r="BS4447" s="54" t="str">
        <f t="shared" si="970"/>
        <v>ne</v>
      </c>
    </row>
    <row r="4448" spans="2:71" x14ac:dyDescent="0.2">
      <c r="B4448" s="54" t="e">
        <f>VLOOKUP(E4448,'VPS1'!$J$10:$J$29,1,FALSE)</f>
        <v>#N/A</v>
      </c>
      <c r="C4448" s="131" t="str">
        <f t="shared" si="971"/>
        <v/>
      </c>
      <c r="D4448" s="132"/>
      <c r="E4448" s="132"/>
      <c r="F4448" s="55"/>
      <c r="G4448" s="132"/>
      <c r="H4448" s="132"/>
      <c r="I4448" s="132"/>
      <c r="J4448" s="132"/>
      <c r="K4448" s="132"/>
      <c r="L4448" s="133"/>
      <c r="M4448" s="134"/>
      <c r="N4448" s="132"/>
      <c r="O4448" s="132"/>
      <c r="P4448" s="134" t="str">
        <f t="shared" si="972"/>
        <v>nepildyti</v>
      </c>
      <c r="Q4448" s="135" t="str">
        <f t="shared" si="97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80"/>
        <v>0</v>
      </c>
      <c r="BH4448" s="54">
        <f t="shared" si="973"/>
        <v>0</v>
      </c>
      <c r="BI4448" s="54">
        <f t="shared" si="968"/>
        <v>0</v>
      </c>
      <c r="BJ4448" s="54">
        <f t="shared" si="981"/>
        <v>0</v>
      </c>
      <c r="BK4448" s="54">
        <f t="shared" si="969"/>
        <v>0</v>
      </c>
      <c r="BL4448" s="54">
        <f t="shared" si="974"/>
        <v>0</v>
      </c>
      <c r="BM4448" s="54">
        <f t="shared" si="975"/>
        <v>0</v>
      </c>
      <c r="BN4448" s="54" t="str">
        <f t="shared" si="976"/>
        <v>ne</v>
      </c>
      <c r="BO4448" s="54" t="str">
        <f t="shared" si="977"/>
        <v>ne</v>
      </c>
      <c r="BP4448" s="54" t="str">
        <f t="shared" si="977"/>
        <v>ne</v>
      </c>
      <c r="BQ4448" s="54" t="str">
        <f t="shared" si="978"/>
        <v>ne</v>
      </c>
      <c r="BR4448" s="54" t="str">
        <f t="shared" si="979"/>
        <v>ne</v>
      </c>
      <c r="BS4448" s="54" t="str">
        <f t="shared" si="970"/>
        <v>ne</v>
      </c>
    </row>
    <row r="4449" spans="2:71" x14ac:dyDescent="0.2">
      <c r="B4449" s="54" t="e">
        <f>VLOOKUP(E4449,'VPS1'!$J$10:$J$29,1,FALSE)</f>
        <v>#N/A</v>
      </c>
      <c r="C4449" s="131" t="str">
        <f t="shared" si="971"/>
        <v/>
      </c>
      <c r="D4449" s="132"/>
      <c r="E4449" s="132"/>
      <c r="F4449" s="55"/>
      <c r="G4449" s="132"/>
      <c r="H4449" s="132"/>
      <c r="I4449" s="132"/>
      <c r="J4449" s="132"/>
      <c r="K4449" s="132"/>
      <c r="L4449" s="133"/>
      <c r="M4449" s="134"/>
      <c r="N4449" s="132"/>
      <c r="O4449" s="132"/>
      <c r="P4449" s="134" t="str">
        <f t="shared" si="972"/>
        <v>nepildyti</v>
      </c>
      <c r="Q4449" s="135" t="str">
        <f t="shared" si="97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80"/>
        <v>0</v>
      </c>
      <c r="BH4449" s="54">
        <f t="shared" si="973"/>
        <v>0</v>
      </c>
      <c r="BI4449" s="54">
        <f t="shared" si="968"/>
        <v>0</v>
      </c>
      <c r="BJ4449" s="54">
        <f t="shared" si="981"/>
        <v>0</v>
      </c>
      <c r="BK4449" s="54">
        <f t="shared" si="969"/>
        <v>0</v>
      </c>
      <c r="BL4449" s="54">
        <f t="shared" si="974"/>
        <v>0</v>
      </c>
      <c r="BM4449" s="54">
        <f t="shared" si="975"/>
        <v>0</v>
      </c>
      <c r="BN4449" s="54" t="str">
        <f t="shared" si="976"/>
        <v>ne</v>
      </c>
      <c r="BO4449" s="54" t="str">
        <f t="shared" si="977"/>
        <v>ne</v>
      </c>
      <c r="BP4449" s="54" t="str">
        <f t="shared" si="977"/>
        <v>ne</v>
      </c>
      <c r="BQ4449" s="54" t="str">
        <f t="shared" si="978"/>
        <v>ne</v>
      </c>
      <c r="BR4449" s="54" t="str">
        <f t="shared" si="979"/>
        <v>ne</v>
      </c>
      <c r="BS4449" s="54" t="str">
        <f t="shared" si="970"/>
        <v>ne</v>
      </c>
    </row>
    <row r="4450" spans="2:71" x14ac:dyDescent="0.2">
      <c r="B4450" s="54" t="e">
        <f>VLOOKUP(E4450,'VPS1'!$J$10:$J$29,1,FALSE)</f>
        <v>#N/A</v>
      </c>
      <c r="C4450" s="131" t="str">
        <f t="shared" si="971"/>
        <v/>
      </c>
      <c r="D4450" s="132"/>
      <c r="E4450" s="132"/>
      <c r="F4450" s="55"/>
      <c r="G4450" s="132"/>
      <c r="H4450" s="132"/>
      <c r="I4450" s="132"/>
      <c r="J4450" s="132"/>
      <c r="K4450" s="132"/>
      <c r="L4450" s="133"/>
      <c r="M4450" s="134"/>
      <c r="N4450" s="132"/>
      <c r="O4450" s="132"/>
      <c r="P4450" s="134" t="str">
        <f t="shared" si="972"/>
        <v>nepildyti</v>
      </c>
      <c r="Q4450" s="135" t="str">
        <f t="shared" si="97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80"/>
        <v>0</v>
      </c>
      <c r="BH4450" s="54">
        <f t="shared" si="973"/>
        <v>0</v>
      </c>
      <c r="BI4450" s="54">
        <f t="shared" si="968"/>
        <v>0</v>
      </c>
      <c r="BJ4450" s="54">
        <f t="shared" si="981"/>
        <v>0</v>
      </c>
      <c r="BK4450" s="54">
        <f t="shared" si="969"/>
        <v>0</v>
      </c>
      <c r="BL4450" s="54">
        <f t="shared" si="974"/>
        <v>0</v>
      </c>
      <c r="BM4450" s="54">
        <f t="shared" si="975"/>
        <v>0</v>
      </c>
      <c r="BN4450" s="54" t="str">
        <f t="shared" si="976"/>
        <v>ne</v>
      </c>
      <c r="BO4450" s="54" t="str">
        <f t="shared" si="977"/>
        <v>ne</v>
      </c>
      <c r="BP4450" s="54" t="str">
        <f t="shared" si="977"/>
        <v>ne</v>
      </c>
      <c r="BQ4450" s="54" t="str">
        <f t="shared" si="978"/>
        <v>ne</v>
      </c>
      <c r="BR4450" s="54" t="str">
        <f t="shared" si="979"/>
        <v>ne</v>
      </c>
      <c r="BS4450" s="54" t="str">
        <f t="shared" si="970"/>
        <v>ne</v>
      </c>
    </row>
    <row r="4451" spans="2:71" x14ac:dyDescent="0.2">
      <c r="B4451" s="54" t="e">
        <f>VLOOKUP(E4451,'VPS1'!$J$10:$J$29,1,FALSE)</f>
        <v>#N/A</v>
      </c>
      <c r="C4451" s="131" t="str">
        <f t="shared" si="971"/>
        <v/>
      </c>
      <c r="D4451" s="132"/>
      <c r="E4451" s="132"/>
      <c r="F4451" s="55"/>
      <c r="G4451" s="132"/>
      <c r="H4451" s="132"/>
      <c r="I4451" s="132"/>
      <c r="J4451" s="132"/>
      <c r="K4451" s="132"/>
      <c r="L4451" s="133"/>
      <c r="M4451" s="134"/>
      <c r="N4451" s="132"/>
      <c r="O4451" s="132"/>
      <c r="P4451" s="134" t="str">
        <f t="shared" si="972"/>
        <v>nepildyti</v>
      </c>
      <c r="Q4451" s="135" t="str">
        <f t="shared" si="97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80"/>
        <v>0</v>
      </c>
      <c r="BH4451" s="54">
        <f t="shared" si="973"/>
        <v>0</v>
      </c>
      <c r="BI4451" s="54">
        <f t="shared" si="968"/>
        <v>0</v>
      </c>
      <c r="BJ4451" s="54">
        <f t="shared" si="981"/>
        <v>0</v>
      </c>
      <c r="BK4451" s="54">
        <f t="shared" si="969"/>
        <v>0</v>
      </c>
      <c r="BL4451" s="54">
        <f t="shared" si="974"/>
        <v>0</v>
      </c>
      <c r="BM4451" s="54">
        <f t="shared" si="975"/>
        <v>0</v>
      </c>
      <c r="BN4451" s="54" t="str">
        <f t="shared" si="976"/>
        <v>ne</v>
      </c>
      <c r="BO4451" s="54" t="str">
        <f t="shared" si="977"/>
        <v>ne</v>
      </c>
      <c r="BP4451" s="54" t="str">
        <f t="shared" si="977"/>
        <v>ne</v>
      </c>
      <c r="BQ4451" s="54" t="str">
        <f t="shared" si="978"/>
        <v>ne</v>
      </c>
      <c r="BR4451" s="54" t="str">
        <f t="shared" si="979"/>
        <v>ne</v>
      </c>
      <c r="BS4451" s="54" t="str">
        <f t="shared" si="970"/>
        <v>ne</v>
      </c>
    </row>
    <row r="4452" spans="2:71" x14ac:dyDescent="0.2">
      <c r="B4452" s="54" t="e">
        <f>VLOOKUP(E4452,'VPS1'!$J$10:$J$29,1,FALSE)</f>
        <v>#N/A</v>
      </c>
      <c r="C4452" s="131" t="str">
        <f t="shared" si="971"/>
        <v/>
      </c>
      <c r="D4452" s="132"/>
      <c r="E4452" s="132"/>
      <c r="F4452" s="55"/>
      <c r="G4452" s="132"/>
      <c r="H4452" s="132"/>
      <c r="I4452" s="132"/>
      <c r="J4452" s="132"/>
      <c r="K4452" s="132"/>
      <c r="L4452" s="133"/>
      <c r="M4452" s="134"/>
      <c r="N4452" s="132"/>
      <c r="O4452" s="132"/>
      <c r="P4452" s="134" t="str">
        <f t="shared" si="972"/>
        <v>nepildyti</v>
      </c>
      <c r="Q4452" s="135" t="str">
        <f t="shared" si="97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80"/>
        <v>0</v>
      </c>
      <c r="BH4452" s="54">
        <f t="shared" si="973"/>
        <v>0</v>
      </c>
      <c r="BI4452" s="54">
        <f t="shared" si="968"/>
        <v>0</v>
      </c>
      <c r="BJ4452" s="54">
        <f t="shared" si="981"/>
        <v>0</v>
      </c>
      <c r="BK4452" s="54">
        <f t="shared" si="969"/>
        <v>0</v>
      </c>
      <c r="BL4452" s="54">
        <f t="shared" si="974"/>
        <v>0</v>
      </c>
      <c r="BM4452" s="54">
        <f t="shared" si="975"/>
        <v>0</v>
      </c>
      <c r="BN4452" s="54" t="str">
        <f t="shared" si="976"/>
        <v>ne</v>
      </c>
      <c r="BO4452" s="54" t="str">
        <f t="shared" si="977"/>
        <v>ne</v>
      </c>
      <c r="BP4452" s="54" t="str">
        <f t="shared" si="977"/>
        <v>ne</v>
      </c>
      <c r="BQ4452" s="54" t="str">
        <f t="shared" si="978"/>
        <v>ne</v>
      </c>
      <c r="BR4452" s="54" t="str">
        <f t="shared" si="979"/>
        <v>ne</v>
      </c>
      <c r="BS4452" s="54" t="str">
        <f t="shared" si="970"/>
        <v>ne</v>
      </c>
    </row>
    <row r="4453" spans="2:71" x14ac:dyDescent="0.2">
      <c r="B4453" s="54" t="e">
        <f>VLOOKUP(E4453,'VPS1'!$J$10:$J$29,1,FALSE)</f>
        <v>#N/A</v>
      </c>
      <c r="C4453" s="131" t="str">
        <f t="shared" si="971"/>
        <v/>
      </c>
      <c r="D4453" s="132"/>
      <c r="E4453" s="132"/>
      <c r="F4453" s="55"/>
      <c r="G4453" s="132"/>
      <c r="H4453" s="132"/>
      <c r="I4453" s="132"/>
      <c r="J4453" s="132"/>
      <c r="K4453" s="132"/>
      <c r="L4453" s="133"/>
      <c r="M4453" s="134"/>
      <c r="N4453" s="132"/>
      <c r="O4453" s="132"/>
      <c r="P4453" s="134" t="str">
        <f t="shared" si="972"/>
        <v>nepildyti</v>
      </c>
      <c r="Q4453" s="135" t="str">
        <f t="shared" si="97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80"/>
        <v>0</v>
      </c>
      <c r="BH4453" s="54">
        <f t="shared" si="973"/>
        <v>0</v>
      </c>
      <c r="BI4453" s="54">
        <f t="shared" si="968"/>
        <v>0</v>
      </c>
      <c r="BJ4453" s="54">
        <f t="shared" si="981"/>
        <v>0</v>
      </c>
      <c r="BK4453" s="54">
        <f t="shared" si="969"/>
        <v>0</v>
      </c>
      <c r="BL4453" s="54">
        <f t="shared" si="974"/>
        <v>0</v>
      </c>
      <c r="BM4453" s="54">
        <f t="shared" si="975"/>
        <v>0</v>
      </c>
      <c r="BN4453" s="54" t="str">
        <f t="shared" si="976"/>
        <v>ne</v>
      </c>
      <c r="BO4453" s="54" t="str">
        <f t="shared" si="977"/>
        <v>ne</v>
      </c>
      <c r="BP4453" s="54" t="str">
        <f t="shared" si="977"/>
        <v>ne</v>
      </c>
      <c r="BQ4453" s="54" t="str">
        <f t="shared" si="978"/>
        <v>ne</v>
      </c>
      <c r="BR4453" s="54" t="str">
        <f t="shared" si="979"/>
        <v>ne</v>
      </c>
      <c r="BS4453" s="54" t="str">
        <f t="shared" si="970"/>
        <v>ne</v>
      </c>
    </row>
    <row r="4454" spans="2:71" x14ac:dyDescent="0.2">
      <c r="B4454" s="54" t="e">
        <f>VLOOKUP(E4454,'VPS1'!$J$10:$J$29,1,FALSE)</f>
        <v>#N/A</v>
      </c>
      <c r="C4454" s="131" t="str">
        <f t="shared" si="971"/>
        <v/>
      </c>
      <c r="D4454" s="132"/>
      <c r="E4454" s="132"/>
      <c r="F4454" s="55"/>
      <c r="G4454" s="132"/>
      <c r="H4454" s="132"/>
      <c r="I4454" s="132"/>
      <c r="J4454" s="132"/>
      <c r="K4454" s="132"/>
      <c r="L4454" s="133"/>
      <c r="M4454" s="134"/>
      <c r="N4454" s="132"/>
      <c r="O4454" s="132"/>
      <c r="P4454" s="134" t="str">
        <f t="shared" si="972"/>
        <v>nepildyti</v>
      </c>
      <c r="Q4454" s="135" t="str">
        <f t="shared" si="97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80"/>
        <v>0</v>
      </c>
      <c r="BH4454" s="54">
        <f t="shared" si="973"/>
        <v>0</v>
      </c>
      <c r="BI4454" s="54">
        <f t="shared" si="968"/>
        <v>0</v>
      </c>
      <c r="BJ4454" s="54">
        <f t="shared" si="981"/>
        <v>0</v>
      </c>
      <c r="BK4454" s="54">
        <f t="shared" si="969"/>
        <v>0</v>
      </c>
      <c r="BL4454" s="54">
        <f t="shared" si="974"/>
        <v>0</v>
      </c>
      <c r="BM4454" s="54">
        <f t="shared" si="975"/>
        <v>0</v>
      </c>
      <c r="BN4454" s="54" t="str">
        <f t="shared" si="976"/>
        <v>ne</v>
      </c>
      <c r="BO4454" s="54" t="str">
        <f t="shared" si="977"/>
        <v>ne</v>
      </c>
      <c r="BP4454" s="54" t="str">
        <f t="shared" si="977"/>
        <v>ne</v>
      </c>
      <c r="BQ4454" s="54" t="str">
        <f t="shared" si="978"/>
        <v>ne</v>
      </c>
      <c r="BR4454" s="54" t="str">
        <f t="shared" si="979"/>
        <v>ne</v>
      </c>
      <c r="BS4454" s="54" t="str">
        <f t="shared" si="970"/>
        <v>ne</v>
      </c>
    </row>
    <row r="4455" spans="2:71" x14ac:dyDescent="0.2">
      <c r="B4455" s="54" t="e">
        <f>VLOOKUP(E4455,'VPS1'!$J$10:$J$29,1,FALSE)</f>
        <v>#N/A</v>
      </c>
      <c r="C4455" s="131" t="str">
        <f t="shared" si="971"/>
        <v/>
      </c>
      <c r="D4455" s="132"/>
      <c r="E4455" s="132"/>
      <c r="F4455" s="55"/>
      <c r="G4455" s="132"/>
      <c r="H4455" s="132"/>
      <c r="I4455" s="132"/>
      <c r="J4455" s="132"/>
      <c r="K4455" s="132"/>
      <c r="L4455" s="133"/>
      <c r="M4455" s="134"/>
      <c r="N4455" s="132"/>
      <c r="O4455" s="132"/>
      <c r="P4455" s="134" t="str">
        <f t="shared" si="972"/>
        <v>nepildyti</v>
      </c>
      <c r="Q4455" s="135" t="str">
        <f t="shared" si="97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80"/>
        <v>0</v>
      </c>
      <c r="BH4455" s="54">
        <f t="shared" si="973"/>
        <v>0</v>
      </c>
      <c r="BI4455" s="54">
        <f t="shared" si="968"/>
        <v>0</v>
      </c>
      <c r="BJ4455" s="54">
        <f t="shared" si="981"/>
        <v>0</v>
      </c>
      <c r="BK4455" s="54">
        <f t="shared" si="969"/>
        <v>0</v>
      </c>
      <c r="BL4455" s="54">
        <f t="shared" si="974"/>
        <v>0</v>
      </c>
      <c r="BM4455" s="54">
        <f t="shared" si="975"/>
        <v>0</v>
      </c>
      <c r="BN4455" s="54" t="str">
        <f t="shared" si="976"/>
        <v>ne</v>
      </c>
      <c r="BO4455" s="54" t="str">
        <f t="shared" si="977"/>
        <v>ne</v>
      </c>
      <c r="BP4455" s="54" t="str">
        <f t="shared" si="977"/>
        <v>ne</v>
      </c>
      <c r="BQ4455" s="54" t="str">
        <f t="shared" si="978"/>
        <v>ne</v>
      </c>
      <c r="BR4455" s="54" t="str">
        <f t="shared" si="979"/>
        <v>ne</v>
      </c>
      <c r="BS4455" s="54" t="str">
        <f t="shared" si="970"/>
        <v>ne</v>
      </c>
    </row>
    <row r="4456" spans="2:71" x14ac:dyDescent="0.2">
      <c r="B4456" s="54" t="e">
        <f>VLOOKUP(E4456,'VPS1'!$J$10:$J$29,1,FALSE)</f>
        <v>#N/A</v>
      </c>
      <c r="C4456" s="131" t="str">
        <f t="shared" si="971"/>
        <v/>
      </c>
      <c r="D4456" s="132"/>
      <c r="E4456" s="132"/>
      <c r="F4456" s="55"/>
      <c r="G4456" s="132"/>
      <c r="H4456" s="132"/>
      <c r="I4456" s="132"/>
      <c r="J4456" s="132"/>
      <c r="K4456" s="132"/>
      <c r="L4456" s="133"/>
      <c r="M4456" s="134"/>
      <c r="N4456" s="132"/>
      <c r="O4456" s="132"/>
      <c r="P4456" s="134" t="str">
        <f t="shared" si="972"/>
        <v>nepildyti</v>
      </c>
      <c r="Q4456" s="135" t="str">
        <f t="shared" si="97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80"/>
        <v>0</v>
      </c>
      <c r="BH4456" s="54">
        <f t="shared" si="973"/>
        <v>0</v>
      </c>
      <c r="BI4456" s="54">
        <f t="shared" si="968"/>
        <v>0</v>
      </c>
      <c r="BJ4456" s="54">
        <f t="shared" si="981"/>
        <v>0</v>
      </c>
      <c r="BK4456" s="54">
        <f t="shared" si="969"/>
        <v>0</v>
      </c>
      <c r="BL4456" s="54">
        <f t="shared" si="974"/>
        <v>0</v>
      </c>
      <c r="BM4456" s="54">
        <f t="shared" si="975"/>
        <v>0</v>
      </c>
      <c r="BN4456" s="54" t="str">
        <f t="shared" si="976"/>
        <v>ne</v>
      </c>
      <c r="BO4456" s="54" t="str">
        <f t="shared" si="977"/>
        <v>ne</v>
      </c>
      <c r="BP4456" s="54" t="str">
        <f t="shared" si="977"/>
        <v>ne</v>
      </c>
      <c r="BQ4456" s="54" t="str">
        <f t="shared" si="978"/>
        <v>ne</v>
      </c>
      <c r="BR4456" s="54" t="str">
        <f t="shared" si="979"/>
        <v>ne</v>
      </c>
      <c r="BS4456" s="54" t="str">
        <f t="shared" si="970"/>
        <v>ne</v>
      </c>
    </row>
    <row r="4457" spans="2:71" x14ac:dyDescent="0.2">
      <c r="B4457" s="54" t="e">
        <f>VLOOKUP(E4457,'VPS1'!$J$10:$J$29,1,FALSE)</f>
        <v>#N/A</v>
      </c>
      <c r="C4457" s="131" t="str">
        <f t="shared" si="971"/>
        <v/>
      </c>
      <c r="D4457" s="132"/>
      <c r="E4457" s="132"/>
      <c r="F4457" s="55"/>
      <c r="G4457" s="132"/>
      <c r="H4457" s="132"/>
      <c r="I4457" s="132"/>
      <c r="J4457" s="132"/>
      <c r="K4457" s="132"/>
      <c r="L4457" s="133"/>
      <c r="M4457" s="134"/>
      <c r="N4457" s="132"/>
      <c r="O4457" s="132"/>
      <c r="P4457" s="134" t="str">
        <f t="shared" si="972"/>
        <v>nepildyti</v>
      </c>
      <c r="Q4457" s="135" t="str">
        <f t="shared" si="97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80"/>
        <v>0</v>
      </c>
      <c r="BH4457" s="54">
        <f t="shared" si="973"/>
        <v>0</v>
      </c>
      <c r="BI4457" s="54">
        <f t="shared" si="968"/>
        <v>0</v>
      </c>
      <c r="BJ4457" s="54">
        <f t="shared" si="981"/>
        <v>0</v>
      </c>
      <c r="BK4457" s="54">
        <f t="shared" si="969"/>
        <v>0</v>
      </c>
      <c r="BL4457" s="54">
        <f t="shared" si="974"/>
        <v>0</v>
      </c>
      <c r="BM4457" s="54">
        <f t="shared" si="975"/>
        <v>0</v>
      </c>
      <c r="BN4457" s="54" t="str">
        <f t="shared" si="976"/>
        <v>ne</v>
      </c>
      <c r="BO4457" s="54" t="str">
        <f t="shared" si="977"/>
        <v>ne</v>
      </c>
      <c r="BP4457" s="54" t="str">
        <f t="shared" si="977"/>
        <v>ne</v>
      </c>
      <c r="BQ4457" s="54" t="str">
        <f t="shared" si="978"/>
        <v>ne</v>
      </c>
      <c r="BR4457" s="54" t="str">
        <f t="shared" si="979"/>
        <v>ne</v>
      </c>
      <c r="BS4457" s="54" t="str">
        <f t="shared" si="970"/>
        <v>ne</v>
      </c>
    </row>
    <row r="4458" spans="2:71" x14ac:dyDescent="0.2">
      <c r="B4458" s="54" t="e">
        <f>VLOOKUP(E4458,'VPS1'!$J$10:$J$29,1,FALSE)</f>
        <v>#N/A</v>
      </c>
      <c r="C4458" s="131" t="str">
        <f t="shared" si="971"/>
        <v/>
      </c>
      <c r="D4458" s="132"/>
      <c r="E4458" s="132"/>
      <c r="F4458" s="55"/>
      <c r="G4458" s="132"/>
      <c r="H4458" s="132"/>
      <c r="I4458" s="132"/>
      <c r="J4458" s="132"/>
      <c r="K4458" s="132"/>
      <c r="L4458" s="133"/>
      <c r="M4458" s="134"/>
      <c r="N4458" s="132"/>
      <c r="O4458" s="132"/>
      <c r="P4458" s="134" t="str">
        <f t="shared" si="972"/>
        <v>nepildyti</v>
      </c>
      <c r="Q4458" s="135" t="str">
        <f t="shared" si="97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80"/>
        <v>0</v>
      </c>
      <c r="BH4458" s="54">
        <f t="shared" si="973"/>
        <v>0</v>
      </c>
      <c r="BI4458" s="54">
        <f t="shared" si="968"/>
        <v>0</v>
      </c>
      <c r="BJ4458" s="54">
        <f t="shared" si="981"/>
        <v>0</v>
      </c>
      <c r="BK4458" s="54">
        <f t="shared" si="969"/>
        <v>0</v>
      </c>
      <c r="BL4458" s="54">
        <f t="shared" si="974"/>
        <v>0</v>
      </c>
      <c r="BM4458" s="54">
        <f t="shared" si="975"/>
        <v>0</v>
      </c>
      <c r="BN4458" s="54" t="str">
        <f t="shared" si="976"/>
        <v>ne</v>
      </c>
      <c r="BO4458" s="54" t="str">
        <f t="shared" si="977"/>
        <v>ne</v>
      </c>
      <c r="BP4458" s="54" t="str">
        <f t="shared" si="977"/>
        <v>ne</v>
      </c>
      <c r="BQ4458" s="54" t="str">
        <f t="shared" si="978"/>
        <v>ne</v>
      </c>
      <c r="BR4458" s="54" t="str">
        <f t="shared" si="979"/>
        <v>ne</v>
      </c>
      <c r="BS4458" s="54" t="str">
        <f t="shared" si="970"/>
        <v>ne</v>
      </c>
    </row>
    <row r="4459" spans="2:71" x14ac:dyDescent="0.2">
      <c r="B4459" s="54" t="e">
        <f>VLOOKUP(E4459,'VPS1'!$J$10:$J$29,1,FALSE)</f>
        <v>#N/A</v>
      </c>
      <c r="C4459" s="131" t="str">
        <f t="shared" si="971"/>
        <v/>
      </c>
      <c r="D4459" s="132"/>
      <c r="E4459" s="132"/>
      <c r="F4459" s="55"/>
      <c r="G4459" s="132"/>
      <c r="H4459" s="132"/>
      <c r="I4459" s="132"/>
      <c r="J4459" s="132"/>
      <c r="K4459" s="132"/>
      <c r="L4459" s="133"/>
      <c r="M4459" s="134"/>
      <c r="N4459" s="132"/>
      <c r="O4459" s="132"/>
      <c r="P4459" s="134" t="str">
        <f t="shared" si="972"/>
        <v>nepildyti</v>
      </c>
      <c r="Q4459" s="135" t="str">
        <f t="shared" si="97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80"/>
        <v>0</v>
      </c>
      <c r="BH4459" s="54">
        <f t="shared" si="973"/>
        <v>0</v>
      </c>
      <c r="BI4459" s="54">
        <f t="shared" si="968"/>
        <v>0</v>
      </c>
      <c r="BJ4459" s="54">
        <f t="shared" si="981"/>
        <v>0</v>
      </c>
      <c r="BK4459" s="54">
        <f t="shared" si="969"/>
        <v>0</v>
      </c>
      <c r="BL4459" s="54">
        <f t="shared" si="974"/>
        <v>0</v>
      </c>
      <c r="BM4459" s="54">
        <f t="shared" si="975"/>
        <v>0</v>
      </c>
      <c r="BN4459" s="54" t="str">
        <f t="shared" si="976"/>
        <v>ne</v>
      </c>
      <c r="BO4459" s="54" t="str">
        <f t="shared" si="977"/>
        <v>ne</v>
      </c>
      <c r="BP4459" s="54" t="str">
        <f t="shared" si="977"/>
        <v>ne</v>
      </c>
      <c r="BQ4459" s="54" t="str">
        <f t="shared" si="978"/>
        <v>ne</v>
      </c>
      <c r="BR4459" s="54" t="str">
        <f t="shared" si="979"/>
        <v>ne</v>
      </c>
      <c r="BS4459" s="54" t="str">
        <f t="shared" si="970"/>
        <v>ne</v>
      </c>
    </row>
    <row r="4460" spans="2:71" x14ac:dyDescent="0.2">
      <c r="B4460" s="54" t="e">
        <f>VLOOKUP(E4460,'VPS1'!$J$10:$J$29,1,FALSE)</f>
        <v>#N/A</v>
      </c>
      <c r="C4460" s="131" t="str">
        <f t="shared" si="971"/>
        <v/>
      </c>
      <c r="D4460" s="132"/>
      <c r="E4460" s="132"/>
      <c r="F4460" s="55"/>
      <c r="G4460" s="132"/>
      <c r="H4460" s="132"/>
      <c r="I4460" s="132"/>
      <c r="J4460" s="132"/>
      <c r="K4460" s="132"/>
      <c r="L4460" s="133"/>
      <c r="M4460" s="134"/>
      <c r="N4460" s="132"/>
      <c r="O4460" s="132"/>
      <c r="P4460" s="134" t="str">
        <f t="shared" si="972"/>
        <v>nepildyti</v>
      </c>
      <c r="Q4460" s="135" t="str">
        <f t="shared" si="97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80"/>
        <v>0</v>
      </c>
      <c r="BH4460" s="54">
        <f t="shared" si="973"/>
        <v>0</v>
      </c>
      <c r="BI4460" s="54">
        <f t="shared" si="968"/>
        <v>0</v>
      </c>
      <c r="BJ4460" s="54">
        <f t="shared" si="981"/>
        <v>0</v>
      </c>
      <c r="BK4460" s="54">
        <f t="shared" si="969"/>
        <v>0</v>
      </c>
      <c r="BL4460" s="54">
        <f t="shared" si="974"/>
        <v>0</v>
      </c>
      <c r="BM4460" s="54">
        <f t="shared" si="975"/>
        <v>0</v>
      </c>
      <c r="BN4460" s="54" t="str">
        <f t="shared" si="976"/>
        <v>ne</v>
      </c>
      <c r="BO4460" s="54" t="str">
        <f t="shared" si="977"/>
        <v>ne</v>
      </c>
      <c r="BP4460" s="54" t="str">
        <f t="shared" si="977"/>
        <v>ne</v>
      </c>
      <c r="BQ4460" s="54" t="str">
        <f t="shared" si="978"/>
        <v>ne</v>
      </c>
      <c r="BR4460" s="54" t="str">
        <f t="shared" si="979"/>
        <v>ne</v>
      </c>
      <c r="BS4460" s="54" t="str">
        <f t="shared" si="970"/>
        <v>ne</v>
      </c>
    </row>
    <row r="4461" spans="2:71" x14ac:dyDescent="0.2">
      <c r="B4461" s="54" t="e">
        <f>VLOOKUP(E4461,'VPS1'!$J$10:$J$29,1,FALSE)</f>
        <v>#N/A</v>
      </c>
      <c r="C4461" s="131" t="str">
        <f t="shared" si="971"/>
        <v/>
      </c>
      <c r="D4461" s="132"/>
      <c r="E4461" s="132"/>
      <c r="F4461" s="55"/>
      <c r="G4461" s="132"/>
      <c r="H4461" s="132"/>
      <c r="I4461" s="132"/>
      <c r="J4461" s="132"/>
      <c r="K4461" s="132"/>
      <c r="L4461" s="133"/>
      <c r="M4461" s="134"/>
      <c r="N4461" s="132"/>
      <c r="O4461" s="132"/>
      <c r="P4461" s="134" t="str">
        <f t="shared" si="972"/>
        <v>nepildyti</v>
      </c>
      <c r="Q4461" s="135" t="str">
        <f t="shared" si="97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80"/>
        <v>0</v>
      </c>
      <c r="BH4461" s="54">
        <f t="shared" si="973"/>
        <v>0</v>
      </c>
      <c r="BI4461" s="54">
        <f t="shared" si="968"/>
        <v>0</v>
      </c>
      <c r="BJ4461" s="54">
        <f t="shared" si="981"/>
        <v>0</v>
      </c>
      <c r="BK4461" s="54">
        <f t="shared" si="969"/>
        <v>0</v>
      </c>
      <c r="BL4461" s="54">
        <f t="shared" si="974"/>
        <v>0</v>
      </c>
      <c r="BM4461" s="54">
        <f t="shared" si="975"/>
        <v>0</v>
      </c>
      <c r="BN4461" s="54" t="str">
        <f t="shared" si="976"/>
        <v>ne</v>
      </c>
      <c r="BO4461" s="54" t="str">
        <f t="shared" si="977"/>
        <v>ne</v>
      </c>
      <c r="BP4461" s="54" t="str">
        <f t="shared" si="977"/>
        <v>ne</v>
      </c>
      <c r="BQ4461" s="54" t="str">
        <f t="shared" si="978"/>
        <v>ne</v>
      </c>
      <c r="BR4461" s="54" t="str">
        <f t="shared" si="979"/>
        <v>ne</v>
      </c>
      <c r="BS4461" s="54" t="str">
        <f t="shared" si="970"/>
        <v>ne</v>
      </c>
    </row>
    <row r="4462" spans="2:71" x14ac:dyDescent="0.2">
      <c r="B4462" s="54" t="e">
        <f>VLOOKUP(E4462,'VPS1'!$J$10:$J$29,1,FALSE)</f>
        <v>#N/A</v>
      </c>
      <c r="C4462" s="131" t="str">
        <f t="shared" si="971"/>
        <v/>
      </c>
      <c r="D4462" s="132"/>
      <c r="E4462" s="132"/>
      <c r="F4462" s="55"/>
      <c r="G4462" s="132"/>
      <c r="H4462" s="132"/>
      <c r="I4462" s="132"/>
      <c r="J4462" s="132"/>
      <c r="K4462" s="132"/>
      <c r="L4462" s="133"/>
      <c r="M4462" s="134"/>
      <c r="N4462" s="132"/>
      <c r="O4462" s="132"/>
      <c r="P4462" s="134" t="str">
        <f t="shared" si="972"/>
        <v>nepildyti</v>
      </c>
      <c r="Q4462" s="135" t="str">
        <f t="shared" si="97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80"/>
        <v>0</v>
      </c>
      <c r="BH4462" s="54">
        <f t="shared" si="973"/>
        <v>0</v>
      </c>
      <c r="BI4462" s="54">
        <f t="shared" si="968"/>
        <v>0</v>
      </c>
      <c r="BJ4462" s="54">
        <f t="shared" si="981"/>
        <v>0</v>
      </c>
      <c r="BK4462" s="54">
        <f t="shared" si="969"/>
        <v>0</v>
      </c>
      <c r="BL4462" s="54">
        <f t="shared" si="974"/>
        <v>0</v>
      </c>
      <c r="BM4462" s="54">
        <f t="shared" si="975"/>
        <v>0</v>
      </c>
      <c r="BN4462" s="54" t="str">
        <f t="shared" si="976"/>
        <v>ne</v>
      </c>
      <c r="BO4462" s="54" t="str">
        <f t="shared" si="977"/>
        <v>ne</v>
      </c>
      <c r="BP4462" s="54" t="str">
        <f t="shared" si="977"/>
        <v>ne</v>
      </c>
      <c r="BQ4462" s="54" t="str">
        <f t="shared" si="978"/>
        <v>ne</v>
      </c>
      <c r="BR4462" s="54" t="str">
        <f t="shared" si="979"/>
        <v>ne</v>
      </c>
      <c r="BS4462" s="54" t="str">
        <f t="shared" si="970"/>
        <v>ne</v>
      </c>
    </row>
    <row r="4463" spans="2:71" x14ac:dyDescent="0.2">
      <c r="B4463" s="54" t="e">
        <f>VLOOKUP(E4463,'VPS1'!$J$10:$J$29,1,FALSE)</f>
        <v>#N/A</v>
      </c>
      <c r="C4463" s="131" t="str">
        <f t="shared" si="971"/>
        <v/>
      </c>
      <c r="D4463" s="132"/>
      <c r="E4463" s="132"/>
      <c r="F4463" s="55"/>
      <c r="G4463" s="132"/>
      <c r="H4463" s="132"/>
      <c r="I4463" s="132"/>
      <c r="J4463" s="132"/>
      <c r="K4463" s="132"/>
      <c r="L4463" s="133"/>
      <c r="M4463" s="134"/>
      <c r="N4463" s="132"/>
      <c r="O4463" s="132"/>
      <c r="P4463" s="134" t="str">
        <f t="shared" si="972"/>
        <v>nepildyti</v>
      </c>
      <c r="Q4463" s="135" t="str">
        <f t="shared" si="97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80"/>
        <v>0</v>
      </c>
      <c r="BH4463" s="54">
        <f t="shared" si="973"/>
        <v>0</v>
      </c>
      <c r="BI4463" s="54">
        <f t="shared" si="968"/>
        <v>0</v>
      </c>
      <c r="BJ4463" s="54">
        <f t="shared" si="981"/>
        <v>0</v>
      </c>
      <c r="BK4463" s="54">
        <f t="shared" si="969"/>
        <v>0</v>
      </c>
      <c r="BL4463" s="54">
        <f t="shared" si="974"/>
        <v>0</v>
      </c>
      <c r="BM4463" s="54">
        <f t="shared" si="975"/>
        <v>0</v>
      </c>
      <c r="BN4463" s="54" t="str">
        <f t="shared" si="976"/>
        <v>ne</v>
      </c>
      <c r="BO4463" s="54" t="str">
        <f t="shared" si="977"/>
        <v>ne</v>
      </c>
      <c r="BP4463" s="54" t="str">
        <f t="shared" si="977"/>
        <v>ne</v>
      </c>
      <c r="BQ4463" s="54" t="str">
        <f t="shared" si="978"/>
        <v>ne</v>
      </c>
      <c r="BR4463" s="54" t="str">
        <f t="shared" si="979"/>
        <v>ne</v>
      </c>
      <c r="BS4463" s="54" t="str">
        <f t="shared" si="970"/>
        <v>ne</v>
      </c>
    </row>
    <row r="4464" spans="2:71" x14ac:dyDescent="0.2">
      <c r="B4464" s="54" t="e">
        <f>VLOOKUP(E4464,'VPS1'!$J$10:$J$29,1,FALSE)</f>
        <v>#N/A</v>
      </c>
      <c r="C4464" s="131" t="str">
        <f t="shared" si="971"/>
        <v/>
      </c>
      <c r="D4464" s="132"/>
      <c r="E4464" s="132"/>
      <c r="F4464" s="55"/>
      <c r="G4464" s="132"/>
      <c r="H4464" s="132"/>
      <c r="I4464" s="132"/>
      <c r="J4464" s="132"/>
      <c r="K4464" s="132"/>
      <c r="L4464" s="133"/>
      <c r="M4464" s="134"/>
      <c r="N4464" s="132"/>
      <c r="O4464" s="132"/>
      <c r="P4464" s="134" t="str">
        <f t="shared" si="972"/>
        <v>nepildyti</v>
      </c>
      <c r="Q4464" s="135" t="str">
        <f t="shared" si="97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80"/>
        <v>0</v>
      </c>
      <c r="BH4464" s="54">
        <f t="shared" si="973"/>
        <v>0</v>
      </c>
      <c r="BI4464" s="54">
        <f t="shared" si="968"/>
        <v>0</v>
      </c>
      <c r="BJ4464" s="54">
        <f t="shared" si="981"/>
        <v>0</v>
      </c>
      <c r="BK4464" s="54">
        <f t="shared" si="969"/>
        <v>0</v>
      </c>
      <c r="BL4464" s="54">
        <f t="shared" si="974"/>
        <v>0</v>
      </c>
      <c r="BM4464" s="54">
        <f t="shared" si="975"/>
        <v>0</v>
      </c>
      <c r="BN4464" s="54" t="str">
        <f t="shared" si="976"/>
        <v>ne</v>
      </c>
      <c r="BO4464" s="54" t="str">
        <f t="shared" si="977"/>
        <v>ne</v>
      </c>
      <c r="BP4464" s="54" t="str">
        <f t="shared" si="977"/>
        <v>ne</v>
      </c>
      <c r="BQ4464" s="54" t="str">
        <f t="shared" si="978"/>
        <v>ne</v>
      </c>
      <c r="BR4464" s="54" t="str">
        <f t="shared" si="979"/>
        <v>ne</v>
      </c>
      <c r="BS4464" s="54" t="str">
        <f t="shared" si="970"/>
        <v>ne</v>
      </c>
    </row>
    <row r="4465" spans="2:71" x14ac:dyDescent="0.2">
      <c r="B4465" s="54" t="e">
        <f>VLOOKUP(E4465,'VPS1'!$J$10:$J$29,1,FALSE)</f>
        <v>#N/A</v>
      </c>
      <c r="C4465" s="131" t="str">
        <f t="shared" si="971"/>
        <v/>
      </c>
      <c r="D4465" s="132"/>
      <c r="E4465" s="132"/>
      <c r="F4465" s="55"/>
      <c r="G4465" s="132"/>
      <c r="H4465" s="132"/>
      <c r="I4465" s="132"/>
      <c r="J4465" s="132"/>
      <c r="K4465" s="132"/>
      <c r="L4465" s="133"/>
      <c r="M4465" s="134"/>
      <c r="N4465" s="132"/>
      <c r="O4465" s="132"/>
      <c r="P4465" s="134" t="str">
        <f t="shared" si="972"/>
        <v>nepildyti</v>
      </c>
      <c r="Q4465" s="135" t="str">
        <f t="shared" si="97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80"/>
        <v>0</v>
      </c>
      <c r="BH4465" s="54">
        <f t="shared" si="973"/>
        <v>0</v>
      </c>
      <c r="BI4465" s="54">
        <f t="shared" si="968"/>
        <v>0</v>
      </c>
      <c r="BJ4465" s="54">
        <f t="shared" si="981"/>
        <v>0</v>
      </c>
      <c r="BK4465" s="54">
        <f t="shared" si="969"/>
        <v>0</v>
      </c>
      <c r="BL4465" s="54">
        <f t="shared" si="974"/>
        <v>0</v>
      </c>
      <c r="BM4465" s="54">
        <f t="shared" si="975"/>
        <v>0</v>
      </c>
      <c r="BN4465" s="54" t="str">
        <f t="shared" si="976"/>
        <v>ne</v>
      </c>
      <c r="BO4465" s="54" t="str">
        <f t="shared" si="977"/>
        <v>ne</v>
      </c>
      <c r="BP4465" s="54" t="str">
        <f t="shared" si="977"/>
        <v>ne</v>
      </c>
      <c r="BQ4465" s="54" t="str">
        <f t="shared" si="978"/>
        <v>ne</v>
      </c>
      <c r="BR4465" s="54" t="str">
        <f t="shared" si="979"/>
        <v>ne</v>
      </c>
      <c r="BS4465" s="54" t="str">
        <f t="shared" si="970"/>
        <v>ne</v>
      </c>
    </row>
    <row r="4466" spans="2:71" x14ac:dyDescent="0.2">
      <c r="B4466" s="54" t="e">
        <f>VLOOKUP(E4466,'VPS1'!$J$10:$J$29,1,FALSE)</f>
        <v>#N/A</v>
      </c>
      <c r="C4466" s="131" t="str">
        <f t="shared" si="971"/>
        <v/>
      </c>
      <c r="D4466" s="132"/>
      <c r="E4466" s="132"/>
      <c r="F4466" s="55"/>
      <c r="G4466" s="132"/>
      <c r="H4466" s="132"/>
      <c r="I4466" s="132"/>
      <c r="J4466" s="132"/>
      <c r="K4466" s="132"/>
      <c r="L4466" s="133"/>
      <c r="M4466" s="134"/>
      <c r="N4466" s="132"/>
      <c r="O4466" s="132"/>
      <c r="P4466" s="134" t="str">
        <f t="shared" si="972"/>
        <v>nepildyti</v>
      </c>
      <c r="Q4466" s="135" t="str">
        <f t="shared" si="97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80"/>
        <v>0</v>
      </c>
      <c r="BH4466" s="54">
        <f t="shared" si="973"/>
        <v>0</v>
      </c>
      <c r="BI4466" s="54">
        <f t="shared" si="968"/>
        <v>0</v>
      </c>
      <c r="BJ4466" s="54">
        <f t="shared" si="981"/>
        <v>0</v>
      </c>
      <c r="BK4466" s="54">
        <f t="shared" si="969"/>
        <v>0</v>
      </c>
      <c r="BL4466" s="54">
        <f t="shared" si="974"/>
        <v>0</v>
      </c>
      <c r="BM4466" s="54">
        <f t="shared" si="975"/>
        <v>0</v>
      </c>
      <c r="BN4466" s="54" t="str">
        <f t="shared" si="976"/>
        <v>ne</v>
      </c>
      <c r="BO4466" s="54" t="str">
        <f t="shared" si="977"/>
        <v>ne</v>
      </c>
      <c r="BP4466" s="54" t="str">
        <f t="shared" si="977"/>
        <v>ne</v>
      </c>
      <c r="BQ4466" s="54" t="str">
        <f t="shared" si="978"/>
        <v>ne</v>
      </c>
      <c r="BR4466" s="54" t="str">
        <f t="shared" si="979"/>
        <v>ne</v>
      </c>
      <c r="BS4466" s="54" t="str">
        <f t="shared" si="970"/>
        <v>ne</v>
      </c>
    </row>
    <row r="4467" spans="2:71" x14ac:dyDescent="0.2">
      <c r="B4467" s="54" t="e">
        <f>VLOOKUP(E4467,'VPS1'!$J$10:$J$29,1,FALSE)</f>
        <v>#N/A</v>
      </c>
      <c r="C4467" s="131" t="str">
        <f t="shared" si="971"/>
        <v/>
      </c>
      <c r="D4467" s="132"/>
      <c r="E4467" s="132"/>
      <c r="F4467" s="55"/>
      <c r="G4467" s="132"/>
      <c r="H4467" s="132"/>
      <c r="I4467" s="132"/>
      <c r="J4467" s="132"/>
      <c r="K4467" s="132"/>
      <c r="L4467" s="133"/>
      <c r="M4467" s="134"/>
      <c r="N4467" s="132"/>
      <c r="O4467" s="132"/>
      <c r="P4467" s="134" t="str">
        <f t="shared" si="972"/>
        <v>nepildyti</v>
      </c>
      <c r="Q4467" s="135" t="str">
        <f t="shared" si="97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80"/>
        <v>0</v>
      </c>
      <c r="BH4467" s="54">
        <f t="shared" si="973"/>
        <v>0</v>
      </c>
      <c r="BI4467" s="54">
        <f t="shared" si="968"/>
        <v>0</v>
      </c>
      <c r="BJ4467" s="54">
        <f t="shared" si="981"/>
        <v>0</v>
      </c>
      <c r="BK4467" s="54">
        <f t="shared" si="969"/>
        <v>0</v>
      </c>
      <c r="BL4467" s="54">
        <f t="shared" si="974"/>
        <v>0</v>
      </c>
      <c r="BM4467" s="54">
        <f t="shared" si="975"/>
        <v>0</v>
      </c>
      <c r="BN4467" s="54" t="str">
        <f t="shared" si="976"/>
        <v>ne</v>
      </c>
      <c r="BO4467" s="54" t="str">
        <f t="shared" si="977"/>
        <v>ne</v>
      </c>
      <c r="BP4467" s="54" t="str">
        <f t="shared" si="977"/>
        <v>ne</v>
      </c>
      <c r="BQ4467" s="54" t="str">
        <f t="shared" si="978"/>
        <v>ne</v>
      </c>
      <c r="BR4467" s="54" t="str">
        <f t="shared" si="979"/>
        <v>ne</v>
      </c>
      <c r="BS4467" s="54" t="str">
        <f t="shared" si="970"/>
        <v>ne</v>
      </c>
    </row>
    <row r="4468" spans="2:71" x14ac:dyDescent="0.2">
      <c r="B4468" s="54" t="e">
        <f>VLOOKUP(E4468,'VPS1'!$J$10:$J$29,1,FALSE)</f>
        <v>#N/A</v>
      </c>
      <c r="C4468" s="131" t="str">
        <f t="shared" si="971"/>
        <v/>
      </c>
      <c r="D4468" s="132"/>
      <c r="E4468" s="132"/>
      <c r="F4468" s="55"/>
      <c r="G4468" s="132"/>
      <c r="H4468" s="132"/>
      <c r="I4468" s="132"/>
      <c r="J4468" s="132"/>
      <c r="K4468" s="132"/>
      <c r="L4468" s="133"/>
      <c r="M4468" s="134"/>
      <c r="N4468" s="132"/>
      <c r="O4468" s="132"/>
      <c r="P4468" s="134" t="str">
        <f t="shared" si="972"/>
        <v>nepildyti</v>
      </c>
      <c r="Q4468" s="135" t="str">
        <f t="shared" si="97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80"/>
        <v>0</v>
      </c>
      <c r="BH4468" s="54">
        <f t="shared" si="973"/>
        <v>0</v>
      </c>
      <c r="BI4468" s="54">
        <f t="shared" si="968"/>
        <v>0</v>
      </c>
      <c r="BJ4468" s="54">
        <f t="shared" si="981"/>
        <v>0</v>
      </c>
      <c r="BK4468" s="54">
        <f t="shared" si="969"/>
        <v>0</v>
      </c>
      <c r="BL4468" s="54">
        <f t="shared" si="974"/>
        <v>0</v>
      </c>
      <c r="BM4468" s="54">
        <f t="shared" si="975"/>
        <v>0</v>
      </c>
      <c r="BN4468" s="54" t="str">
        <f t="shared" si="976"/>
        <v>ne</v>
      </c>
      <c r="BO4468" s="54" t="str">
        <f t="shared" si="977"/>
        <v>ne</v>
      </c>
      <c r="BP4468" s="54" t="str">
        <f t="shared" si="977"/>
        <v>ne</v>
      </c>
      <c r="BQ4468" s="54" t="str">
        <f t="shared" si="978"/>
        <v>ne</v>
      </c>
      <c r="BR4468" s="54" t="str">
        <f t="shared" si="979"/>
        <v>ne</v>
      </c>
      <c r="BS4468" s="54" t="str">
        <f t="shared" si="970"/>
        <v>ne</v>
      </c>
    </row>
    <row r="4469" spans="2:71" x14ac:dyDescent="0.2">
      <c r="B4469" s="54" t="e">
        <f>VLOOKUP(E4469,'VPS1'!$J$10:$J$29,1,FALSE)</f>
        <v>#N/A</v>
      </c>
      <c r="C4469" s="131" t="str">
        <f t="shared" si="971"/>
        <v/>
      </c>
      <c r="D4469" s="132"/>
      <c r="E4469" s="132"/>
      <c r="F4469" s="55"/>
      <c r="G4469" s="132"/>
      <c r="H4469" s="132"/>
      <c r="I4469" s="132"/>
      <c r="J4469" s="132"/>
      <c r="K4469" s="132"/>
      <c r="L4469" s="133"/>
      <c r="M4469" s="134"/>
      <c r="N4469" s="132"/>
      <c r="O4469" s="132"/>
      <c r="P4469" s="134" t="str">
        <f t="shared" si="972"/>
        <v>nepildyti</v>
      </c>
      <c r="Q4469" s="135" t="str">
        <f t="shared" si="97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80"/>
        <v>0</v>
      </c>
      <c r="BH4469" s="54">
        <f t="shared" si="973"/>
        <v>0</v>
      </c>
      <c r="BI4469" s="54">
        <f t="shared" si="968"/>
        <v>0</v>
      </c>
      <c r="BJ4469" s="54">
        <f t="shared" si="981"/>
        <v>0</v>
      </c>
      <c r="BK4469" s="54">
        <f t="shared" si="969"/>
        <v>0</v>
      </c>
      <c r="BL4469" s="54">
        <f t="shared" si="974"/>
        <v>0</v>
      </c>
      <c r="BM4469" s="54">
        <f t="shared" si="975"/>
        <v>0</v>
      </c>
      <c r="BN4469" s="54" t="str">
        <f t="shared" si="976"/>
        <v>ne</v>
      </c>
      <c r="BO4469" s="54" t="str">
        <f t="shared" si="977"/>
        <v>ne</v>
      </c>
      <c r="BP4469" s="54" t="str">
        <f t="shared" si="977"/>
        <v>ne</v>
      </c>
      <c r="BQ4469" s="54" t="str">
        <f t="shared" si="978"/>
        <v>ne</v>
      </c>
      <c r="BR4469" s="54" t="str">
        <f t="shared" si="979"/>
        <v>ne</v>
      </c>
      <c r="BS4469" s="54" t="str">
        <f t="shared" si="970"/>
        <v>ne</v>
      </c>
    </row>
    <row r="4470" spans="2:71" x14ac:dyDescent="0.2">
      <c r="B4470" s="54" t="e">
        <f>VLOOKUP(E4470,'VPS1'!$J$10:$J$29,1,FALSE)</f>
        <v>#N/A</v>
      </c>
      <c r="C4470" s="131" t="str">
        <f t="shared" si="971"/>
        <v/>
      </c>
      <c r="D4470" s="132"/>
      <c r="E4470" s="132"/>
      <c r="F4470" s="55"/>
      <c r="G4470" s="132"/>
      <c r="H4470" s="132"/>
      <c r="I4470" s="132"/>
      <c r="J4470" s="132"/>
      <c r="K4470" s="132"/>
      <c r="L4470" s="133"/>
      <c r="M4470" s="134"/>
      <c r="N4470" s="132"/>
      <c r="O4470" s="132"/>
      <c r="P4470" s="134" t="str">
        <f t="shared" si="972"/>
        <v>nepildyti</v>
      </c>
      <c r="Q4470" s="135" t="str">
        <f t="shared" si="97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80"/>
        <v>0</v>
      </c>
      <c r="BH4470" s="54">
        <f t="shared" si="973"/>
        <v>0</v>
      </c>
      <c r="BI4470" s="54">
        <f t="shared" si="968"/>
        <v>0</v>
      </c>
      <c r="BJ4470" s="54">
        <f t="shared" si="981"/>
        <v>0</v>
      </c>
      <c r="BK4470" s="54">
        <f t="shared" si="969"/>
        <v>0</v>
      </c>
      <c r="BL4470" s="54">
        <f t="shared" si="974"/>
        <v>0</v>
      </c>
      <c r="BM4470" s="54">
        <f t="shared" si="975"/>
        <v>0</v>
      </c>
      <c r="BN4470" s="54" t="str">
        <f t="shared" si="976"/>
        <v>ne</v>
      </c>
      <c r="BO4470" s="54" t="str">
        <f t="shared" si="977"/>
        <v>ne</v>
      </c>
      <c r="BP4470" s="54" t="str">
        <f t="shared" si="977"/>
        <v>ne</v>
      </c>
      <c r="BQ4470" s="54" t="str">
        <f t="shared" si="978"/>
        <v>ne</v>
      </c>
      <c r="BR4470" s="54" t="str">
        <f t="shared" si="979"/>
        <v>ne</v>
      </c>
      <c r="BS4470" s="54" t="str">
        <f t="shared" si="970"/>
        <v>ne</v>
      </c>
    </row>
    <row r="4471" spans="2:71" x14ac:dyDescent="0.2">
      <c r="B4471" s="54" t="e">
        <f>VLOOKUP(E4471,'VPS1'!$J$10:$J$29,1,FALSE)</f>
        <v>#N/A</v>
      </c>
      <c r="C4471" s="131" t="str">
        <f t="shared" si="971"/>
        <v/>
      </c>
      <c r="D4471" s="132"/>
      <c r="E4471" s="132"/>
      <c r="F4471" s="55"/>
      <c r="G4471" s="132"/>
      <c r="H4471" s="132"/>
      <c r="I4471" s="132"/>
      <c r="J4471" s="132"/>
      <c r="K4471" s="132"/>
      <c r="L4471" s="133"/>
      <c r="M4471" s="134"/>
      <c r="N4471" s="132"/>
      <c r="O4471" s="132"/>
      <c r="P4471" s="134" t="str">
        <f t="shared" si="972"/>
        <v>nepildyti</v>
      </c>
      <c r="Q4471" s="135" t="str">
        <f t="shared" si="97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80"/>
        <v>0</v>
      </c>
      <c r="BH4471" s="54">
        <f t="shared" si="973"/>
        <v>0</v>
      </c>
      <c r="BI4471" s="54">
        <f t="shared" si="968"/>
        <v>0</v>
      </c>
      <c r="BJ4471" s="54">
        <f t="shared" si="981"/>
        <v>0</v>
      </c>
      <c r="BK4471" s="54">
        <f t="shared" si="969"/>
        <v>0</v>
      </c>
      <c r="BL4471" s="54">
        <f t="shared" si="974"/>
        <v>0</v>
      </c>
      <c r="BM4471" s="54">
        <f t="shared" si="975"/>
        <v>0</v>
      </c>
      <c r="BN4471" s="54" t="str">
        <f t="shared" si="976"/>
        <v>ne</v>
      </c>
      <c r="BO4471" s="54" t="str">
        <f t="shared" si="977"/>
        <v>ne</v>
      </c>
      <c r="BP4471" s="54" t="str">
        <f t="shared" si="977"/>
        <v>ne</v>
      </c>
      <c r="BQ4471" s="54" t="str">
        <f t="shared" si="978"/>
        <v>ne</v>
      </c>
      <c r="BR4471" s="54" t="str">
        <f t="shared" si="979"/>
        <v>ne</v>
      </c>
      <c r="BS4471" s="54" t="str">
        <f t="shared" si="970"/>
        <v>ne</v>
      </c>
    </row>
    <row r="4472" spans="2:71" x14ac:dyDescent="0.2">
      <c r="B4472" s="54" t="e">
        <f>VLOOKUP(E4472,'VPS1'!$J$10:$J$29,1,FALSE)</f>
        <v>#N/A</v>
      </c>
      <c r="C4472" s="131" t="str">
        <f t="shared" si="971"/>
        <v/>
      </c>
      <c r="D4472" s="132"/>
      <c r="E4472" s="132"/>
      <c r="F4472" s="55"/>
      <c r="G4472" s="132"/>
      <c r="H4472" s="132"/>
      <c r="I4472" s="132"/>
      <c r="J4472" s="132"/>
      <c r="K4472" s="132"/>
      <c r="L4472" s="133"/>
      <c r="M4472" s="134"/>
      <c r="N4472" s="132"/>
      <c r="O4472" s="132"/>
      <c r="P4472" s="134" t="str">
        <f t="shared" si="972"/>
        <v>nepildyti</v>
      </c>
      <c r="Q4472" s="135" t="str">
        <f t="shared" si="97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80"/>
        <v>0</v>
      </c>
      <c r="BH4472" s="54">
        <f t="shared" si="973"/>
        <v>0</v>
      </c>
      <c r="BI4472" s="54">
        <f t="shared" si="968"/>
        <v>0</v>
      </c>
      <c r="BJ4472" s="54">
        <f t="shared" si="981"/>
        <v>0</v>
      </c>
      <c r="BK4472" s="54">
        <f t="shared" si="969"/>
        <v>0</v>
      </c>
      <c r="BL4472" s="54">
        <f t="shared" si="974"/>
        <v>0</v>
      </c>
      <c r="BM4472" s="54">
        <f t="shared" si="975"/>
        <v>0</v>
      </c>
      <c r="BN4472" s="54" t="str">
        <f t="shared" si="976"/>
        <v>ne</v>
      </c>
      <c r="BO4472" s="54" t="str">
        <f t="shared" si="977"/>
        <v>ne</v>
      </c>
      <c r="BP4472" s="54" t="str">
        <f t="shared" si="977"/>
        <v>ne</v>
      </c>
      <c r="BQ4472" s="54" t="str">
        <f t="shared" si="978"/>
        <v>ne</v>
      </c>
      <c r="BR4472" s="54" t="str">
        <f t="shared" si="979"/>
        <v>ne</v>
      </c>
      <c r="BS4472" s="54" t="str">
        <f t="shared" si="970"/>
        <v>ne</v>
      </c>
    </row>
    <row r="4473" spans="2:71" x14ac:dyDescent="0.2">
      <c r="B4473" s="54" t="e">
        <f>VLOOKUP(E4473,'VPS1'!$J$10:$J$29,1,FALSE)</f>
        <v>#N/A</v>
      </c>
      <c r="C4473" s="131" t="str">
        <f t="shared" si="971"/>
        <v/>
      </c>
      <c r="D4473" s="132"/>
      <c r="E4473" s="132"/>
      <c r="F4473" s="55"/>
      <c r="G4473" s="132"/>
      <c r="H4473" s="132"/>
      <c r="I4473" s="132"/>
      <c r="J4473" s="132"/>
      <c r="K4473" s="132"/>
      <c r="L4473" s="133"/>
      <c r="M4473" s="134"/>
      <c r="N4473" s="132"/>
      <c r="O4473" s="132"/>
      <c r="P4473" s="134" t="str">
        <f t="shared" si="972"/>
        <v>nepildyti</v>
      </c>
      <c r="Q4473" s="135" t="str">
        <f t="shared" si="97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80"/>
        <v>0</v>
      </c>
      <c r="BH4473" s="54">
        <f t="shared" si="973"/>
        <v>0</v>
      </c>
      <c r="BI4473" s="54">
        <f t="shared" si="968"/>
        <v>0</v>
      </c>
      <c r="BJ4473" s="54">
        <f t="shared" si="981"/>
        <v>0</v>
      </c>
      <c r="BK4473" s="54">
        <f t="shared" si="969"/>
        <v>0</v>
      </c>
      <c r="BL4473" s="54">
        <f t="shared" si="974"/>
        <v>0</v>
      </c>
      <c r="BM4473" s="54">
        <f t="shared" si="975"/>
        <v>0</v>
      </c>
      <c r="BN4473" s="54" t="str">
        <f t="shared" si="976"/>
        <v>ne</v>
      </c>
      <c r="BO4473" s="54" t="str">
        <f t="shared" si="977"/>
        <v>ne</v>
      </c>
      <c r="BP4473" s="54" t="str">
        <f t="shared" si="977"/>
        <v>ne</v>
      </c>
      <c r="BQ4473" s="54" t="str">
        <f t="shared" si="978"/>
        <v>ne</v>
      </c>
      <c r="BR4473" s="54" t="str">
        <f t="shared" si="979"/>
        <v>ne</v>
      </c>
      <c r="BS4473" s="54" t="str">
        <f t="shared" si="970"/>
        <v>ne</v>
      </c>
    </row>
    <row r="4474" spans="2:71" x14ac:dyDescent="0.2">
      <c r="B4474" s="54" t="e">
        <f>VLOOKUP(E4474,'VPS1'!$J$10:$J$29,1,FALSE)</f>
        <v>#N/A</v>
      </c>
      <c r="C4474" s="131" t="str">
        <f t="shared" si="971"/>
        <v/>
      </c>
      <c r="D4474" s="132"/>
      <c r="E4474" s="132"/>
      <c r="F4474" s="55"/>
      <c r="G4474" s="132"/>
      <c r="H4474" s="132"/>
      <c r="I4474" s="132"/>
      <c r="J4474" s="132"/>
      <c r="K4474" s="132"/>
      <c r="L4474" s="133"/>
      <c r="M4474" s="134"/>
      <c r="N4474" s="132"/>
      <c r="O4474" s="132"/>
      <c r="P4474" s="134" t="str">
        <f t="shared" si="972"/>
        <v>nepildyti</v>
      </c>
      <c r="Q4474" s="135" t="str">
        <f t="shared" si="97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80"/>
        <v>0</v>
      </c>
      <c r="BH4474" s="54">
        <f t="shared" si="973"/>
        <v>0</v>
      </c>
      <c r="BI4474" s="54">
        <f t="shared" si="968"/>
        <v>0</v>
      </c>
      <c r="BJ4474" s="54">
        <f t="shared" si="981"/>
        <v>0</v>
      </c>
      <c r="BK4474" s="54">
        <f t="shared" si="969"/>
        <v>0</v>
      </c>
      <c r="BL4474" s="54">
        <f t="shared" si="974"/>
        <v>0</v>
      </c>
      <c r="BM4474" s="54">
        <f t="shared" si="975"/>
        <v>0</v>
      </c>
      <c r="BN4474" s="54" t="str">
        <f t="shared" si="976"/>
        <v>ne</v>
      </c>
      <c r="BO4474" s="54" t="str">
        <f t="shared" si="977"/>
        <v>ne</v>
      </c>
      <c r="BP4474" s="54" t="str">
        <f t="shared" si="977"/>
        <v>ne</v>
      </c>
      <c r="BQ4474" s="54" t="str">
        <f t="shared" si="978"/>
        <v>ne</v>
      </c>
      <c r="BR4474" s="54" t="str">
        <f t="shared" si="979"/>
        <v>ne</v>
      </c>
      <c r="BS4474" s="54" t="str">
        <f t="shared" si="970"/>
        <v>ne</v>
      </c>
    </row>
    <row r="4475" spans="2:71" x14ac:dyDescent="0.2">
      <c r="B4475" s="54" t="e">
        <f>VLOOKUP(E4475,'VPS1'!$J$10:$J$29,1,FALSE)</f>
        <v>#N/A</v>
      </c>
      <c r="C4475" s="131" t="str">
        <f t="shared" si="971"/>
        <v/>
      </c>
      <c r="D4475" s="132"/>
      <c r="E4475" s="132"/>
      <c r="F4475" s="55"/>
      <c r="G4475" s="132"/>
      <c r="H4475" s="132"/>
      <c r="I4475" s="132"/>
      <c r="J4475" s="132"/>
      <c r="K4475" s="132"/>
      <c r="L4475" s="133"/>
      <c r="M4475" s="134"/>
      <c r="N4475" s="132"/>
      <c r="O4475" s="132"/>
      <c r="P4475" s="134" t="str">
        <f t="shared" si="972"/>
        <v>nepildyti</v>
      </c>
      <c r="Q4475" s="135" t="str">
        <f t="shared" si="97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80"/>
        <v>0</v>
      </c>
      <c r="BH4475" s="54">
        <f t="shared" si="973"/>
        <v>0</v>
      </c>
      <c r="BI4475" s="54">
        <f t="shared" si="968"/>
        <v>0</v>
      </c>
      <c r="BJ4475" s="54">
        <f t="shared" si="981"/>
        <v>0</v>
      </c>
      <c r="BK4475" s="54">
        <f t="shared" si="969"/>
        <v>0</v>
      </c>
      <c r="BL4475" s="54">
        <f t="shared" si="974"/>
        <v>0</v>
      </c>
      <c r="BM4475" s="54">
        <f t="shared" si="975"/>
        <v>0</v>
      </c>
      <c r="BN4475" s="54" t="str">
        <f t="shared" si="976"/>
        <v>ne</v>
      </c>
      <c r="BO4475" s="54" t="str">
        <f t="shared" si="977"/>
        <v>ne</v>
      </c>
      <c r="BP4475" s="54" t="str">
        <f t="shared" si="977"/>
        <v>ne</v>
      </c>
      <c r="BQ4475" s="54" t="str">
        <f t="shared" si="978"/>
        <v>ne</v>
      </c>
      <c r="BR4475" s="54" t="str">
        <f t="shared" si="979"/>
        <v>ne</v>
      </c>
      <c r="BS4475" s="54" t="str">
        <f t="shared" si="970"/>
        <v>ne</v>
      </c>
    </row>
    <row r="4476" spans="2:71" x14ac:dyDescent="0.2">
      <c r="B4476" s="54" t="e">
        <f>VLOOKUP(E4476,'VPS1'!$J$10:$J$29,1,FALSE)</f>
        <v>#N/A</v>
      </c>
      <c r="C4476" s="131" t="str">
        <f t="shared" si="971"/>
        <v/>
      </c>
      <c r="D4476" s="132"/>
      <c r="E4476" s="132"/>
      <c r="F4476" s="55"/>
      <c r="G4476" s="132"/>
      <c r="H4476" s="132"/>
      <c r="I4476" s="132"/>
      <c r="J4476" s="132"/>
      <c r="K4476" s="132"/>
      <c r="L4476" s="133"/>
      <c r="M4476" s="134"/>
      <c r="N4476" s="132"/>
      <c r="O4476" s="132"/>
      <c r="P4476" s="134" t="str">
        <f t="shared" si="972"/>
        <v>nepildyti</v>
      </c>
      <c r="Q4476" s="135" t="str">
        <f t="shared" si="97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80"/>
        <v>0</v>
      </c>
      <c r="BH4476" s="54">
        <f t="shared" si="973"/>
        <v>0</v>
      </c>
      <c r="BI4476" s="54">
        <f t="shared" si="968"/>
        <v>0</v>
      </c>
      <c r="BJ4476" s="54">
        <f t="shared" si="981"/>
        <v>0</v>
      </c>
      <c r="BK4476" s="54">
        <f t="shared" si="969"/>
        <v>0</v>
      </c>
      <c r="BL4476" s="54">
        <f t="shared" si="974"/>
        <v>0</v>
      </c>
      <c r="BM4476" s="54">
        <f t="shared" si="975"/>
        <v>0</v>
      </c>
      <c r="BN4476" s="54" t="str">
        <f t="shared" si="976"/>
        <v>ne</v>
      </c>
      <c r="BO4476" s="54" t="str">
        <f t="shared" si="977"/>
        <v>ne</v>
      </c>
      <c r="BP4476" s="54" t="str">
        <f t="shared" si="977"/>
        <v>ne</v>
      </c>
      <c r="BQ4476" s="54" t="str">
        <f t="shared" si="978"/>
        <v>ne</v>
      </c>
      <c r="BR4476" s="54" t="str">
        <f t="shared" si="979"/>
        <v>ne</v>
      </c>
      <c r="BS4476" s="54" t="str">
        <f t="shared" si="970"/>
        <v>ne</v>
      </c>
    </row>
    <row r="4477" spans="2:71" x14ac:dyDescent="0.2">
      <c r="B4477" s="54" t="e">
        <f>VLOOKUP(E4477,'VPS1'!$J$10:$J$29,1,FALSE)</f>
        <v>#N/A</v>
      </c>
      <c r="C4477" s="131" t="str">
        <f t="shared" si="971"/>
        <v/>
      </c>
      <c r="D4477" s="132"/>
      <c r="E4477" s="132"/>
      <c r="F4477" s="55"/>
      <c r="G4477" s="132"/>
      <c r="H4477" s="132"/>
      <c r="I4477" s="132"/>
      <c r="J4477" s="132"/>
      <c r="K4477" s="132"/>
      <c r="L4477" s="133"/>
      <c r="M4477" s="134"/>
      <c r="N4477" s="132"/>
      <c r="O4477" s="132"/>
      <c r="P4477" s="134" t="str">
        <f t="shared" si="972"/>
        <v>nepildyti</v>
      </c>
      <c r="Q4477" s="135" t="str">
        <f t="shared" si="97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80"/>
        <v>0</v>
      </c>
      <c r="BH4477" s="54">
        <f t="shared" si="973"/>
        <v>0</v>
      </c>
      <c r="BI4477" s="54">
        <f t="shared" si="968"/>
        <v>0</v>
      </c>
      <c r="BJ4477" s="54">
        <f t="shared" si="981"/>
        <v>0</v>
      </c>
      <c r="BK4477" s="54">
        <f t="shared" si="969"/>
        <v>0</v>
      </c>
      <c r="BL4477" s="54">
        <f t="shared" si="974"/>
        <v>0</v>
      </c>
      <c r="BM4477" s="54">
        <f t="shared" si="975"/>
        <v>0</v>
      </c>
      <c r="BN4477" s="54" t="str">
        <f t="shared" si="976"/>
        <v>ne</v>
      </c>
      <c r="BO4477" s="54" t="str">
        <f t="shared" si="977"/>
        <v>ne</v>
      </c>
      <c r="BP4477" s="54" t="str">
        <f t="shared" si="977"/>
        <v>ne</v>
      </c>
      <c r="BQ4477" s="54" t="str">
        <f t="shared" si="978"/>
        <v>ne</v>
      </c>
      <c r="BR4477" s="54" t="str">
        <f t="shared" si="979"/>
        <v>ne</v>
      </c>
      <c r="BS4477" s="54" t="str">
        <f t="shared" si="970"/>
        <v>ne</v>
      </c>
    </row>
    <row r="4478" spans="2:71" x14ac:dyDescent="0.2">
      <c r="B4478" s="54" t="e">
        <f>VLOOKUP(E4478,'VPS1'!$J$10:$J$29,1,FALSE)</f>
        <v>#N/A</v>
      </c>
      <c r="C4478" s="131" t="str">
        <f t="shared" si="971"/>
        <v/>
      </c>
      <c r="D4478" s="132"/>
      <c r="E4478" s="132"/>
      <c r="F4478" s="55"/>
      <c r="G4478" s="132"/>
      <c r="H4478" s="132"/>
      <c r="I4478" s="132"/>
      <c r="J4478" s="132"/>
      <c r="K4478" s="132"/>
      <c r="L4478" s="133"/>
      <c r="M4478" s="134"/>
      <c r="N4478" s="132"/>
      <c r="O4478" s="132"/>
      <c r="P4478" s="134" t="str">
        <f t="shared" si="972"/>
        <v>nepildyti</v>
      </c>
      <c r="Q4478" s="135" t="str">
        <f t="shared" si="97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80"/>
        <v>0</v>
      </c>
      <c r="BH4478" s="54">
        <f t="shared" si="973"/>
        <v>0</v>
      </c>
      <c r="BI4478" s="54">
        <f t="shared" si="968"/>
        <v>0</v>
      </c>
      <c r="BJ4478" s="54">
        <f t="shared" si="981"/>
        <v>0</v>
      </c>
      <c r="BK4478" s="54">
        <f t="shared" si="969"/>
        <v>0</v>
      </c>
      <c r="BL4478" s="54">
        <f t="shared" si="974"/>
        <v>0</v>
      </c>
      <c r="BM4478" s="54">
        <f t="shared" si="975"/>
        <v>0</v>
      </c>
      <c r="BN4478" s="54" t="str">
        <f t="shared" si="976"/>
        <v>ne</v>
      </c>
      <c r="BO4478" s="54" t="str">
        <f t="shared" si="977"/>
        <v>ne</v>
      </c>
      <c r="BP4478" s="54" t="str">
        <f t="shared" si="977"/>
        <v>ne</v>
      </c>
      <c r="BQ4478" s="54" t="str">
        <f t="shared" si="978"/>
        <v>ne</v>
      </c>
      <c r="BR4478" s="54" t="str">
        <f t="shared" si="979"/>
        <v>ne</v>
      </c>
      <c r="BS4478" s="54" t="str">
        <f t="shared" si="970"/>
        <v>ne</v>
      </c>
    </row>
    <row r="4479" spans="2:71" x14ac:dyDescent="0.2">
      <c r="B4479" s="54" t="e">
        <f>VLOOKUP(E4479,'VPS1'!$J$10:$J$29,1,FALSE)</f>
        <v>#N/A</v>
      </c>
      <c r="C4479" s="131" t="str">
        <f t="shared" si="971"/>
        <v/>
      </c>
      <c r="D4479" s="132"/>
      <c r="E4479" s="132"/>
      <c r="F4479" s="55"/>
      <c r="G4479" s="132"/>
      <c r="H4479" s="132"/>
      <c r="I4479" s="132"/>
      <c r="J4479" s="132"/>
      <c r="K4479" s="132"/>
      <c r="L4479" s="133"/>
      <c r="M4479" s="134"/>
      <c r="N4479" s="132"/>
      <c r="O4479" s="132"/>
      <c r="P4479" s="134" t="str">
        <f t="shared" si="972"/>
        <v>nepildyti</v>
      </c>
      <c r="Q4479" s="135" t="str">
        <f t="shared" si="97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80"/>
        <v>0</v>
      </c>
      <c r="BH4479" s="54">
        <f t="shared" si="973"/>
        <v>0</v>
      </c>
      <c r="BI4479" s="54">
        <f t="shared" si="968"/>
        <v>0</v>
      </c>
      <c r="BJ4479" s="54">
        <f t="shared" si="981"/>
        <v>0</v>
      </c>
      <c r="BK4479" s="54">
        <f t="shared" si="969"/>
        <v>0</v>
      </c>
      <c r="BL4479" s="54">
        <f t="shared" si="974"/>
        <v>0</v>
      </c>
      <c r="BM4479" s="54">
        <f t="shared" si="975"/>
        <v>0</v>
      </c>
      <c r="BN4479" s="54" t="str">
        <f t="shared" si="976"/>
        <v>ne</v>
      </c>
      <c r="BO4479" s="54" t="str">
        <f t="shared" si="977"/>
        <v>ne</v>
      </c>
      <c r="BP4479" s="54" t="str">
        <f t="shared" si="977"/>
        <v>ne</v>
      </c>
      <c r="BQ4479" s="54" t="str">
        <f t="shared" si="978"/>
        <v>ne</v>
      </c>
      <c r="BR4479" s="54" t="str">
        <f t="shared" si="979"/>
        <v>ne</v>
      </c>
      <c r="BS4479" s="54" t="str">
        <f t="shared" si="970"/>
        <v>ne</v>
      </c>
    </row>
    <row r="4480" spans="2:71" x14ac:dyDescent="0.2">
      <c r="B4480" s="54" t="e">
        <f>VLOOKUP(E4480,'VPS1'!$J$10:$J$29,1,FALSE)</f>
        <v>#N/A</v>
      </c>
      <c r="C4480" s="131" t="str">
        <f t="shared" si="971"/>
        <v/>
      </c>
      <c r="D4480" s="132"/>
      <c r="E4480" s="132"/>
      <c r="F4480" s="55"/>
      <c r="G4480" s="132"/>
      <c r="H4480" s="132"/>
      <c r="I4480" s="132"/>
      <c r="J4480" s="132"/>
      <c r="K4480" s="132"/>
      <c r="L4480" s="133"/>
      <c r="M4480" s="134"/>
      <c r="N4480" s="132"/>
      <c r="O4480" s="132"/>
      <c r="P4480" s="134" t="str">
        <f t="shared" si="972"/>
        <v>nepildyti</v>
      </c>
      <c r="Q4480" s="135" t="str">
        <f t="shared" si="97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80"/>
        <v>0</v>
      </c>
      <c r="BH4480" s="54">
        <f t="shared" si="973"/>
        <v>0</v>
      </c>
      <c r="BI4480" s="54">
        <f t="shared" si="968"/>
        <v>0</v>
      </c>
      <c r="BJ4480" s="54">
        <f t="shared" si="981"/>
        <v>0</v>
      </c>
      <c r="BK4480" s="54">
        <f t="shared" si="969"/>
        <v>0</v>
      </c>
      <c r="BL4480" s="54">
        <f t="shared" si="974"/>
        <v>0</v>
      </c>
      <c r="BM4480" s="54">
        <f t="shared" si="975"/>
        <v>0</v>
      </c>
      <c r="BN4480" s="54" t="str">
        <f t="shared" si="976"/>
        <v>ne</v>
      </c>
      <c r="BO4480" s="54" t="str">
        <f t="shared" si="977"/>
        <v>ne</v>
      </c>
      <c r="BP4480" s="54" t="str">
        <f t="shared" si="977"/>
        <v>ne</v>
      </c>
      <c r="BQ4480" s="54" t="str">
        <f t="shared" si="978"/>
        <v>ne</v>
      </c>
      <c r="BR4480" s="54" t="str">
        <f t="shared" si="979"/>
        <v>ne</v>
      </c>
      <c r="BS4480" s="54" t="str">
        <f t="shared" si="970"/>
        <v>ne</v>
      </c>
    </row>
    <row r="4481" spans="2:71" x14ac:dyDescent="0.2">
      <c r="B4481" s="54" t="e">
        <f>VLOOKUP(E4481,'VPS1'!$J$10:$J$29,1,FALSE)</f>
        <v>#N/A</v>
      </c>
      <c r="C4481" s="131" t="str">
        <f t="shared" si="971"/>
        <v/>
      </c>
      <c r="D4481" s="132"/>
      <c r="E4481" s="132"/>
      <c r="F4481" s="55"/>
      <c r="G4481" s="132"/>
      <c r="H4481" s="132"/>
      <c r="I4481" s="132"/>
      <c r="J4481" s="132"/>
      <c r="K4481" s="132"/>
      <c r="L4481" s="133"/>
      <c r="M4481" s="134"/>
      <c r="N4481" s="132"/>
      <c r="O4481" s="132"/>
      <c r="P4481" s="134" t="str">
        <f t="shared" si="972"/>
        <v>nepildyti</v>
      </c>
      <c r="Q4481" s="135" t="str">
        <f t="shared" si="97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80"/>
        <v>0</v>
      </c>
      <c r="BH4481" s="54">
        <f t="shared" si="973"/>
        <v>0</v>
      </c>
      <c r="BI4481" s="54">
        <f t="shared" si="968"/>
        <v>0</v>
      </c>
      <c r="BJ4481" s="54">
        <f t="shared" si="981"/>
        <v>0</v>
      </c>
      <c r="BK4481" s="54">
        <f t="shared" si="969"/>
        <v>0</v>
      </c>
      <c r="BL4481" s="54">
        <f t="shared" si="974"/>
        <v>0</v>
      </c>
      <c r="BM4481" s="54">
        <f t="shared" si="975"/>
        <v>0</v>
      </c>
      <c r="BN4481" s="54" t="str">
        <f t="shared" si="976"/>
        <v>ne</v>
      </c>
      <c r="BO4481" s="54" t="str">
        <f t="shared" si="977"/>
        <v>ne</v>
      </c>
      <c r="BP4481" s="54" t="str">
        <f t="shared" si="977"/>
        <v>ne</v>
      </c>
      <c r="BQ4481" s="54" t="str">
        <f t="shared" si="978"/>
        <v>ne</v>
      </c>
      <c r="BR4481" s="54" t="str">
        <f t="shared" si="979"/>
        <v>ne</v>
      </c>
      <c r="BS4481" s="54" t="str">
        <f t="shared" si="970"/>
        <v>ne</v>
      </c>
    </row>
    <row r="4482" spans="2:71" x14ac:dyDescent="0.2">
      <c r="B4482" s="54" t="e">
        <f>VLOOKUP(E4482,'VPS1'!$J$10:$J$29,1,FALSE)</f>
        <v>#N/A</v>
      </c>
      <c r="C4482" s="131" t="str">
        <f t="shared" si="971"/>
        <v/>
      </c>
      <c r="D4482" s="132"/>
      <c r="E4482" s="132"/>
      <c r="F4482" s="55"/>
      <c r="G4482" s="132"/>
      <c r="H4482" s="132"/>
      <c r="I4482" s="132"/>
      <c r="J4482" s="132"/>
      <c r="K4482" s="132"/>
      <c r="L4482" s="133"/>
      <c r="M4482" s="134"/>
      <c r="N4482" s="132"/>
      <c r="O4482" s="132"/>
      <c r="P4482" s="134" t="str">
        <f t="shared" si="972"/>
        <v>nepildyti</v>
      </c>
      <c r="Q4482" s="135" t="str">
        <f t="shared" si="97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80"/>
        <v>0</v>
      </c>
      <c r="BH4482" s="54">
        <f t="shared" si="973"/>
        <v>0</v>
      </c>
      <c r="BI4482" s="54">
        <f t="shared" si="968"/>
        <v>0</v>
      </c>
      <c r="BJ4482" s="54">
        <f t="shared" si="981"/>
        <v>0</v>
      </c>
      <c r="BK4482" s="54">
        <f t="shared" si="969"/>
        <v>0</v>
      </c>
      <c r="BL4482" s="54">
        <f t="shared" si="974"/>
        <v>0</v>
      </c>
      <c r="BM4482" s="54">
        <f t="shared" si="975"/>
        <v>0</v>
      </c>
      <c r="BN4482" s="54" t="str">
        <f t="shared" si="976"/>
        <v>ne</v>
      </c>
      <c r="BO4482" s="54" t="str">
        <f t="shared" si="977"/>
        <v>ne</v>
      </c>
      <c r="BP4482" s="54" t="str">
        <f t="shared" si="977"/>
        <v>ne</v>
      </c>
      <c r="BQ4482" s="54" t="str">
        <f t="shared" si="978"/>
        <v>ne</v>
      </c>
      <c r="BR4482" s="54" t="str">
        <f t="shared" si="979"/>
        <v>ne</v>
      </c>
      <c r="BS4482" s="54" t="str">
        <f t="shared" si="970"/>
        <v>ne</v>
      </c>
    </row>
    <row r="4483" spans="2:71" x14ac:dyDescent="0.2">
      <c r="B4483" s="54" t="e">
        <f>VLOOKUP(E4483,'VPS1'!$J$10:$J$29,1,FALSE)</f>
        <v>#N/A</v>
      </c>
      <c r="C4483" s="131" t="str">
        <f t="shared" si="971"/>
        <v/>
      </c>
      <c r="D4483" s="132"/>
      <c r="E4483" s="132"/>
      <c r="F4483" s="55"/>
      <c r="G4483" s="132"/>
      <c r="H4483" s="132"/>
      <c r="I4483" s="132"/>
      <c r="J4483" s="132"/>
      <c r="K4483" s="132"/>
      <c r="L4483" s="133"/>
      <c r="M4483" s="134"/>
      <c r="N4483" s="132"/>
      <c r="O4483" s="132"/>
      <c r="P4483" s="134" t="str">
        <f t="shared" si="972"/>
        <v>nepildyti</v>
      </c>
      <c r="Q4483" s="135" t="str">
        <f t="shared" si="97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80"/>
        <v>0</v>
      </c>
      <c r="BH4483" s="54">
        <f t="shared" si="973"/>
        <v>0</v>
      </c>
      <c r="BI4483" s="54">
        <f t="shared" si="968"/>
        <v>0</v>
      </c>
      <c r="BJ4483" s="54">
        <f t="shared" si="981"/>
        <v>0</v>
      </c>
      <c r="BK4483" s="54">
        <f t="shared" si="969"/>
        <v>0</v>
      </c>
      <c r="BL4483" s="54">
        <f t="shared" si="974"/>
        <v>0</v>
      </c>
      <c r="BM4483" s="54">
        <f t="shared" si="975"/>
        <v>0</v>
      </c>
      <c r="BN4483" s="54" t="str">
        <f t="shared" si="976"/>
        <v>ne</v>
      </c>
      <c r="BO4483" s="54" t="str">
        <f t="shared" si="977"/>
        <v>ne</v>
      </c>
      <c r="BP4483" s="54" t="str">
        <f t="shared" si="977"/>
        <v>ne</v>
      </c>
      <c r="BQ4483" s="54" t="str">
        <f t="shared" si="978"/>
        <v>ne</v>
      </c>
      <c r="BR4483" s="54" t="str">
        <f t="shared" si="979"/>
        <v>ne</v>
      </c>
      <c r="BS4483" s="54" t="str">
        <f t="shared" si="970"/>
        <v>ne</v>
      </c>
    </row>
    <row r="4484" spans="2:71" x14ac:dyDescent="0.2">
      <c r="B4484" s="54" t="e">
        <f>VLOOKUP(E4484,'VPS1'!$J$10:$J$29,1,FALSE)</f>
        <v>#N/A</v>
      </c>
      <c r="C4484" s="131" t="str">
        <f t="shared" si="971"/>
        <v/>
      </c>
      <c r="D4484" s="132"/>
      <c r="E4484" s="132"/>
      <c r="F4484" s="55"/>
      <c r="G4484" s="132"/>
      <c r="H4484" s="132"/>
      <c r="I4484" s="132"/>
      <c r="J4484" s="132"/>
      <c r="K4484" s="132"/>
      <c r="L4484" s="133"/>
      <c r="M4484" s="134"/>
      <c r="N4484" s="132"/>
      <c r="O4484" s="132"/>
      <c r="P4484" s="134" t="str">
        <f t="shared" si="972"/>
        <v>nepildyti</v>
      </c>
      <c r="Q4484" s="135" t="str">
        <f t="shared" si="97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80"/>
        <v>0</v>
      </c>
      <c r="BH4484" s="54">
        <f t="shared" si="973"/>
        <v>0</v>
      </c>
      <c r="BI4484" s="54">
        <f t="shared" si="968"/>
        <v>0</v>
      </c>
      <c r="BJ4484" s="54">
        <f t="shared" si="981"/>
        <v>0</v>
      </c>
      <c r="BK4484" s="54">
        <f t="shared" si="969"/>
        <v>0</v>
      </c>
      <c r="BL4484" s="54">
        <f t="shared" si="974"/>
        <v>0</v>
      </c>
      <c r="BM4484" s="54">
        <f t="shared" si="975"/>
        <v>0</v>
      </c>
      <c r="BN4484" s="54" t="str">
        <f t="shared" si="976"/>
        <v>ne</v>
      </c>
      <c r="BO4484" s="54" t="str">
        <f t="shared" si="977"/>
        <v>ne</v>
      </c>
      <c r="BP4484" s="54" t="str">
        <f t="shared" si="977"/>
        <v>ne</v>
      </c>
      <c r="BQ4484" s="54" t="str">
        <f t="shared" si="978"/>
        <v>ne</v>
      </c>
      <c r="BR4484" s="54" t="str">
        <f t="shared" si="979"/>
        <v>ne</v>
      </c>
      <c r="BS4484" s="54" t="str">
        <f t="shared" si="970"/>
        <v>ne</v>
      </c>
    </row>
    <row r="4485" spans="2:71" x14ac:dyDescent="0.2">
      <c r="B4485" s="54" t="e">
        <f>VLOOKUP(E4485,'VPS1'!$J$10:$J$29,1,FALSE)</f>
        <v>#N/A</v>
      </c>
      <c r="C4485" s="131" t="str">
        <f t="shared" si="971"/>
        <v/>
      </c>
      <c r="D4485" s="132"/>
      <c r="E4485" s="132"/>
      <c r="F4485" s="55"/>
      <c r="G4485" s="132"/>
      <c r="H4485" s="132"/>
      <c r="I4485" s="132"/>
      <c r="J4485" s="132"/>
      <c r="K4485" s="132"/>
      <c r="L4485" s="133"/>
      <c r="M4485" s="134"/>
      <c r="N4485" s="132"/>
      <c r="O4485" s="132"/>
      <c r="P4485" s="134" t="str">
        <f t="shared" si="972"/>
        <v>nepildyti</v>
      </c>
      <c r="Q4485" s="135" t="str">
        <f t="shared" si="97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80"/>
        <v>0</v>
      </c>
      <c r="BH4485" s="54">
        <f t="shared" si="973"/>
        <v>0</v>
      </c>
      <c r="BI4485" s="54">
        <f t="shared" si="968"/>
        <v>0</v>
      </c>
      <c r="BJ4485" s="54">
        <f t="shared" si="981"/>
        <v>0</v>
      </c>
      <c r="BK4485" s="54">
        <f t="shared" si="969"/>
        <v>0</v>
      </c>
      <c r="BL4485" s="54">
        <f t="shared" si="974"/>
        <v>0</v>
      </c>
      <c r="BM4485" s="54">
        <f t="shared" si="975"/>
        <v>0</v>
      </c>
      <c r="BN4485" s="54" t="str">
        <f t="shared" si="976"/>
        <v>ne</v>
      </c>
      <c r="BO4485" s="54" t="str">
        <f t="shared" si="977"/>
        <v>ne</v>
      </c>
      <c r="BP4485" s="54" t="str">
        <f t="shared" si="977"/>
        <v>ne</v>
      </c>
      <c r="BQ4485" s="54" t="str">
        <f t="shared" si="978"/>
        <v>ne</v>
      </c>
      <c r="BR4485" s="54" t="str">
        <f t="shared" si="979"/>
        <v>ne</v>
      </c>
      <c r="BS4485" s="54" t="str">
        <f t="shared" si="970"/>
        <v>ne</v>
      </c>
    </row>
    <row r="4486" spans="2:71" x14ac:dyDescent="0.2">
      <c r="B4486" s="54" t="e">
        <f>VLOOKUP(E4486,'VPS1'!$J$10:$J$29,1,FALSE)</f>
        <v>#N/A</v>
      </c>
      <c r="C4486" s="131" t="str">
        <f t="shared" si="971"/>
        <v/>
      </c>
      <c r="D4486" s="132"/>
      <c r="E4486" s="132"/>
      <c r="F4486" s="55"/>
      <c r="G4486" s="132"/>
      <c r="H4486" s="132"/>
      <c r="I4486" s="132"/>
      <c r="J4486" s="132"/>
      <c r="K4486" s="132"/>
      <c r="L4486" s="133"/>
      <c r="M4486" s="134"/>
      <c r="N4486" s="132"/>
      <c r="O4486" s="132"/>
      <c r="P4486" s="134" t="str">
        <f t="shared" si="972"/>
        <v>nepildyti</v>
      </c>
      <c r="Q4486" s="135" t="str">
        <f t="shared" si="97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80"/>
        <v>0</v>
      </c>
      <c r="BH4486" s="54">
        <f t="shared" si="973"/>
        <v>0</v>
      </c>
      <c r="BI4486" s="54">
        <f t="shared" si="968"/>
        <v>0</v>
      </c>
      <c r="BJ4486" s="54">
        <f t="shared" si="981"/>
        <v>0</v>
      </c>
      <c r="BK4486" s="54">
        <f t="shared" si="969"/>
        <v>0</v>
      </c>
      <c r="BL4486" s="54">
        <f t="shared" si="974"/>
        <v>0</v>
      </c>
      <c r="BM4486" s="54">
        <f t="shared" si="975"/>
        <v>0</v>
      </c>
      <c r="BN4486" s="54" t="str">
        <f t="shared" si="976"/>
        <v>ne</v>
      </c>
      <c r="BO4486" s="54" t="str">
        <f t="shared" si="977"/>
        <v>ne</v>
      </c>
      <c r="BP4486" s="54" t="str">
        <f t="shared" si="977"/>
        <v>ne</v>
      </c>
      <c r="BQ4486" s="54" t="str">
        <f t="shared" si="978"/>
        <v>ne</v>
      </c>
      <c r="BR4486" s="54" t="str">
        <f t="shared" si="979"/>
        <v>ne</v>
      </c>
      <c r="BS4486" s="54" t="str">
        <f t="shared" si="970"/>
        <v>ne</v>
      </c>
    </row>
    <row r="4487" spans="2:71" x14ac:dyDescent="0.2">
      <c r="B4487" s="54" t="e">
        <f>VLOOKUP(E4487,'VPS1'!$J$10:$J$29,1,FALSE)</f>
        <v>#N/A</v>
      </c>
      <c r="C4487" s="131" t="str">
        <f t="shared" si="971"/>
        <v/>
      </c>
      <c r="D4487" s="132"/>
      <c r="E4487" s="132"/>
      <c r="F4487" s="55"/>
      <c r="G4487" s="132"/>
      <c r="H4487" s="132"/>
      <c r="I4487" s="132"/>
      <c r="J4487" s="132"/>
      <c r="K4487" s="132"/>
      <c r="L4487" s="133"/>
      <c r="M4487" s="134"/>
      <c r="N4487" s="132"/>
      <c r="O4487" s="132"/>
      <c r="P4487" s="134" t="str">
        <f t="shared" si="972"/>
        <v>nepildyti</v>
      </c>
      <c r="Q4487" s="135" t="str">
        <f t="shared" si="972"/>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80"/>
        <v>0</v>
      </c>
      <c r="BH4487" s="54">
        <f t="shared" si="973"/>
        <v>0</v>
      </c>
      <c r="BI4487" s="54">
        <f t="shared" si="968"/>
        <v>0</v>
      </c>
      <c r="BJ4487" s="54">
        <f t="shared" si="981"/>
        <v>0</v>
      </c>
      <c r="BK4487" s="54">
        <f t="shared" si="969"/>
        <v>0</v>
      </c>
      <c r="BL4487" s="54">
        <f t="shared" si="974"/>
        <v>0</v>
      </c>
      <c r="BM4487" s="54">
        <f t="shared" si="975"/>
        <v>0</v>
      </c>
      <c r="BN4487" s="54" t="str">
        <f t="shared" si="976"/>
        <v>ne</v>
      </c>
      <c r="BO4487" s="54" t="str">
        <f t="shared" si="977"/>
        <v>ne</v>
      </c>
      <c r="BP4487" s="54" t="str">
        <f t="shared" si="977"/>
        <v>ne</v>
      </c>
      <c r="BQ4487" s="54" t="str">
        <f t="shared" si="978"/>
        <v>ne</v>
      </c>
      <c r="BR4487" s="54" t="str">
        <f t="shared" si="979"/>
        <v>ne</v>
      </c>
      <c r="BS4487" s="54" t="str">
        <f t="shared" si="970"/>
        <v>ne</v>
      </c>
    </row>
    <row r="4488" spans="2:71" x14ac:dyDescent="0.2">
      <c r="B4488" s="54" t="e">
        <f>VLOOKUP(E4488,'VPS1'!$J$10:$J$29,1,FALSE)</f>
        <v>#N/A</v>
      </c>
      <c r="C4488" s="131" t="str">
        <f t="shared" si="971"/>
        <v/>
      </c>
      <c r="D4488" s="132"/>
      <c r="E4488" s="132"/>
      <c r="F4488" s="55"/>
      <c r="G4488" s="132"/>
      <c r="H4488" s="132"/>
      <c r="I4488" s="132"/>
      <c r="J4488" s="132"/>
      <c r="K4488" s="132"/>
      <c r="L4488" s="133"/>
      <c r="M4488" s="134"/>
      <c r="N4488" s="132"/>
      <c r="O4488" s="132"/>
      <c r="P4488" s="134" t="str">
        <f t="shared" si="972"/>
        <v>nepildyti</v>
      </c>
      <c r="Q4488" s="135" t="str">
        <f t="shared" si="972"/>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80"/>
        <v>0</v>
      </c>
      <c r="BH4488" s="54">
        <f t="shared" si="973"/>
        <v>0</v>
      </c>
      <c r="BI4488" s="54">
        <f t="shared" si="968"/>
        <v>0</v>
      </c>
      <c r="BJ4488" s="54">
        <f t="shared" si="981"/>
        <v>0</v>
      </c>
      <c r="BK4488" s="54">
        <f t="shared" si="969"/>
        <v>0</v>
      </c>
      <c r="BL4488" s="54">
        <f t="shared" si="974"/>
        <v>0</v>
      </c>
      <c r="BM4488" s="54">
        <f t="shared" si="975"/>
        <v>0</v>
      </c>
      <c r="BN4488" s="54" t="str">
        <f t="shared" si="976"/>
        <v>ne</v>
      </c>
      <c r="BO4488" s="54" t="str">
        <f t="shared" si="977"/>
        <v>ne</v>
      </c>
      <c r="BP4488" s="54" t="str">
        <f t="shared" si="977"/>
        <v>ne</v>
      </c>
      <c r="BQ4488" s="54" t="str">
        <f t="shared" si="978"/>
        <v>ne</v>
      </c>
      <c r="BR4488" s="54" t="str">
        <f t="shared" si="979"/>
        <v>ne</v>
      </c>
      <c r="BS4488" s="54" t="str">
        <f t="shared" si="970"/>
        <v>ne</v>
      </c>
    </row>
    <row r="4489" spans="2:71" x14ac:dyDescent="0.2">
      <c r="B4489" s="54" t="e">
        <f>VLOOKUP(E4489,'VPS1'!$J$10:$J$29,1,FALSE)</f>
        <v>#N/A</v>
      </c>
      <c r="C4489" s="131" t="str">
        <f t="shared" si="971"/>
        <v/>
      </c>
      <c r="D4489" s="132"/>
      <c r="E4489" s="132"/>
      <c r="F4489" s="55"/>
      <c r="G4489" s="132"/>
      <c r="H4489" s="132"/>
      <c r="I4489" s="132"/>
      <c r="J4489" s="132"/>
      <c r="K4489" s="132"/>
      <c r="L4489" s="133"/>
      <c r="M4489" s="134"/>
      <c r="N4489" s="132"/>
      <c r="O4489" s="132"/>
      <c r="P4489" s="134" t="str">
        <f t="shared" si="972"/>
        <v>nepildyti</v>
      </c>
      <c r="Q4489" s="135" t="str">
        <f t="shared" si="972"/>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80"/>
        <v>0</v>
      </c>
      <c r="BH4489" s="54">
        <f t="shared" si="973"/>
        <v>0</v>
      </c>
      <c r="BI4489" s="54">
        <f t="shared" si="968"/>
        <v>0</v>
      </c>
      <c r="BJ4489" s="54">
        <f t="shared" si="981"/>
        <v>0</v>
      </c>
      <c r="BK4489" s="54">
        <f t="shared" si="969"/>
        <v>0</v>
      </c>
      <c r="BL4489" s="54">
        <f t="shared" si="974"/>
        <v>0</v>
      </c>
      <c r="BM4489" s="54">
        <f t="shared" si="975"/>
        <v>0</v>
      </c>
      <c r="BN4489" s="54" t="str">
        <f t="shared" si="976"/>
        <v>ne</v>
      </c>
      <c r="BO4489" s="54" t="str">
        <f t="shared" si="977"/>
        <v>ne</v>
      </c>
      <c r="BP4489" s="54" t="str">
        <f t="shared" si="977"/>
        <v>ne</v>
      </c>
      <c r="BQ4489" s="54" t="str">
        <f t="shared" si="978"/>
        <v>ne</v>
      </c>
      <c r="BR4489" s="54" t="str">
        <f t="shared" si="979"/>
        <v>ne</v>
      </c>
      <c r="BS4489" s="54" t="str">
        <f t="shared" si="970"/>
        <v>ne</v>
      </c>
    </row>
    <row r="4490" spans="2:71" x14ac:dyDescent="0.2">
      <c r="B4490" s="54" t="e">
        <f>VLOOKUP(E4490,'VPS1'!$J$10:$J$29,1,FALSE)</f>
        <v>#N/A</v>
      </c>
      <c r="C4490" s="131" t="str">
        <f t="shared" si="971"/>
        <v/>
      </c>
      <c r="D4490" s="132"/>
      <c r="E4490" s="132"/>
      <c r="F4490" s="55"/>
      <c r="G4490" s="132"/>
      <c r="H4490" s="132"/>
      <c r="I4490" s="132"/>
      <c r="J4490" s="132"/>
      <c r="K4490" s="132"/>
      <c r="L4490" s="133"/>
      <c r="M4490" s="134"/>
      <c r="N4490" s="132"/>
      <c r="O4490" s="132"/>
      <c r="P4490" s="134" t="str">
        <f t="shared" si="972"/>
        <v>nepildyti</v>
      </c>
      <c r="Q4490" s="135" t="str">
        <f t="shared" si="972"/>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80"/>
        <v>0</v>
      </c>
      <c r="BH4490" s="54">
        <f t="shared" si="973"/>
        <v>0</v>
      </c>
      <c r="BI4490" s="54">
        <f t="shared" ref="BI4490:BI4553" si="982">IF($AH4490&gt;0,YEAR($AH4490),)</f>
        <v>0</v>
      </c>
      <c r="BJ4490" s="54">
        <f t="shared" si="981"/>
        <v>0</v>
      </c>
      <c r="BK4490" s="54">
        <f t="shared" ref="BK4490:BK4553" si="983">IF($AJ4490&gt;0,YEAR($AJ4490),)</f>
        <v>0</v>
      </c>
      <c r="BL4490" s="54">
        <f t="shared" si="974"/>
        <v>0</v>
      </c>
      <c r="BM4490" s="54">
        <f t="shared" si="975"/>
        <v>0</v>
      </c>
      <c r="BN4490" s="54" t="str">
        <f t="shared" si="976"/>
        <v>ne</v>
      </c>
      <c r="BO4490" s="54" t="str">
        <f t="shared" si="977"/>
        <v>ne</v>
      </c>
      <c r="BP4490" s="54" t="str">
        <f t="shared" si="977"/>
        <v>ne</v>
      </c>
      <c r="BQ4490" s="54" t="str">
        <f t="shared" si="978"/>
        <v>ne</v>
      </c>
      <c r="BR4490" s="54" t="str">
        <f t="shared" si="979"/>
        <v>ne</v>
      </c>
      <c r="BS4490" s="54" t="str">
        <f t="shared" ref="BS4490:BS4553" si="984">IF(BK4490&gt;0,"taip","ne")</f>
        <v>ne</v>
      </c>
    </row>
    <row r="4491" spans="2:71" x14ac:dyDescent="0.2">
      <c r="B4491" s="54" t="e">
        <f>VLOOKUP(E4491,'VPS1'!$J$10:$J$29,1,FALSE)</f>
        <v>#N/A</v>
      </c>
      <c r="C4491" s="131" t="str">
        <f t="shared" ref="C4491:C4554" si="985">LEFT(E4491,4)</f>
        <v/>
      </c>
      <c r="D4491" s="132"/>
      <c r="E4491" s="132"/>
      <c r="F4491" s="55"/>
      <c r="G4491" s="132"/>
      <c r="H4491" s="132"/>
      <c r="I4491" s="132"/>
      <c r="J4491" s="132"/>
      <c r="K4491" s="132"/>
      <c r="L4491" s="133"/>
      <c r="M4491" s="134"/>
      <c r="N4491" s="132"/>
      <c r="O4491" s="132"/>
      <c r="P4491" s="134" t="str">
        <f t="shared" ref="P4491:Q4554" si="986">IF($N4491="fizinis asmuo","užpildykite","nepildyti")</f>
        <v>nepildyti</v>
      </c>
      <c r="Q4491" s="135" t="str">
        <f t="shared" si="986"/>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80"/>
        <v>0</v>
      </c>
      <c r="BH4491" s="54">
        <f t="shared" ref="BH4491:BH4554" si="987">IF($AF4491&gt;0,YEAR($AF4491),)</f>
        <v>0</v>
      </c>
      <c r="BI4491" s="54">
        <f t="shared" si="982"/>
        <v>0</v>
      </c>
      <c r="BJ4491" s="54">
        <f t="shared" si="981"/>
        <v>0</v>
      </c>
      <c r="BK4491" s="54">
        <f t="shared" si="983"/>
        <v>0</v>
      </c>
      <c r="BL4491" s="54">
        <f t="shared" ref="BL4491:BL4554" si="988">IF($AK4491&gt;0,$AK4491,)</f>
        <v>0</v>
      </c>
      <c r="BM4491" s="54">
        <f t="shared" ref="BM4491:BM4554" si="989">IF($AL4491&gt;0,$AL4491,)</f>
        <v>0</v>
      </c>
      <c r="BN4491" s="54" t="str">
        <f t="shared" ref="BN4491:BN4554" si="990">IF(BH4491&gt;0,"taip","ne")</f>
        <v>ne</v>
      </c>
      <c r="BO4491" s="54" t="str">
        <f t="shared" ref="BO4491:BP4554" si="991">IF(BI4491&gt;0,"taip","ne")</f>
        <v>ne</v>
      </c>
      <c r="BP4491" s="54" t="str">
        <f t="shared" si="991"/>
        <v>ne</v>
      </c>
      <c r="BQ4491" s="54" t="str">
        <f t="shared" ref="BQ4491:BQ4554" si="992">IF(BL4491&gt;0,"taip","ne")</f>
        <v>ne</v>
      </c>
      <c r="BR4491" s="54" t="str">
        <f t="shared" ref="BR4491:BR4554" si="993">IF(BM4491&gt;0,"taip","ne")</f>
        <v>ne</v>
      </c>
      <c r="BS4491" s="54" t="str">
        <f t="shared" si="984"/>
        <v>ne</v>
      </c>
    </row>
    <row r="4492" spans="2:71" x14ac:dyDescent="0.2">
      <c r="B4492" s="54" t="e">
        <f>VLOOKUP(E4492,'VPS1'!$J$10:$J$29,1,FALSE)</f>
        <v>#N/A</v>
      </c>
      <c r="C4492" s="131" t="str">
        <f t="shared" si="985"/>
        <v/>
      </c>
      <c r="D4492" s="132"/>
      <c r="E4492" s="132"/>
      <c r="F4492" s="55"/>
      <c r="G4492" s="132"/>
      <c r="H4492" s="132"/>
      <c r="I4492" s="132"/>
      <c r="J4492" s="132"/>
      <c r="K4492" s="132"/>
      <c r="L4492" s="133"/>
      <c r="M4492" s="134"/>
      <c r="N4492" s="132"/>
      <c r="O4492" s="132"/>
      <c r="P4492" s="134" t="str">
        <f t="shared" si="986"/>
        <v>nepildyti</v>
      </c>
      <c r="Q4492" s="135" t="str">
        <f t="shared" si="98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80"/>
        <v>0</v>
      </c>
      <c r="BH4492" s="54">
        <f t="shared" si="987"/>
        <v>0</v>
      </c>
      <c r="BI4492" s="54">
        <f t="shared" si="982"/>
        <v>0</v>
      </c>
      <c r="BJ4492" s="54">
        <f t="shared" si="981"/>
        <v>0</v>
      </c>
      <c r="BK4492" s="54">
        <f t="shared" si="983"/>
        <v>0</v>
      </c>
      <c r="BL4492" s="54">
        <f t="shared" si="988"/>
        <v>0</v>
      </c>
      <c r="BM4492" s="54">
        <f t="shared" si="989"/>
        <v>0</v>
      </c>
      <c r="BN4492" s="54" t="str">
        <f t="shared" si="990"/>
        <v>ne</v>
      </c>
      <c r="BO4492" s="54" t="str">
        <f t="shared" si="991"/>
        <v>ne</v>
      </c>
      <c r="BP4492" s="54" t="str">
        <f t="shared" si="991"/>
        <v>ne</v>
      </c>
      <c r="BQ4492" s="54" t="str">
        <f t="shared" si="992"/>
        <v>ne</v>
      </c>
      <c r="BR4492" s="54" t="str">
        <f t="shared" si="993"/>
        <v>ne</v>
      </c>
      <c r="BS4492" s="54" t="str">
        <f t="shared" si="984"/>
        <v>ne</v>
      </c>
    </row>
    <row r="4493" spans="2:71" x14ac:dyDescent="0.2">
      <c r="B4493" s="54" t="e">
        <f>VLOOKUP(E4493,'VPS1'!$J$10:$J$29,1,FALSE)</f>
        <v>#N/A</v>
      </c>
      <c r="C4493" s="131" t="str">
        <f t="shared" si="985"/>
        <v/>
      </c>
      <c r="D4493" s="132"/>
      <c r="E4493" s="132"/>
      <c r="F4493" s="55"/>
      <c r="G4493" s="132"/>
      <c r="H4493" s="132"/>
      <c r="I4493" s="132"/>
      <c r="J4493" s="132"/>
      <c r="K4493" s="132"/>
      <c r="L4493" s="133"/>
      <c r="M4493" s="134"/>
      <c r="N4493" s="132"/>
      <c r="O4493" s="132"/>
      <c r="P4493" s="134" t="str">
        <f t="shared" si="986"/>
        <v>nepildyti</v>
      </c>
      <c r="Q4493" s="135" t="str">
        <f t="shared" si="98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80"/>
        <v>0</v>
      </c>
      <c r="BH4493" s="54">
        <f t="shared" si="987"/>
        <v>0</v>
      </c>
      <c r="BI4493" s="54">
        <f t="shared" si="982"/>
        <v>0</v>
      </c>
      <c r="BJ4493" s="54">
        <f t="shared" si="981"/>
        <v>0</v>
      </c>
      <c r="BK4493" s="54">
        <f t="shared" si="983"/>
        <v>0</v>
      </c>
      <c r="BL4493" s="54">
        <f t="shared" si="988"/>
        <v>0</v>
      </c>
      <c r="BM4493" s="54">
        <f t="shared" si="989"/>
        <v>0</v>
      </c>
      <c r="BN4493" s="54" t="str">
        <f t="shared" si="990"/>
        <v>ne</v>
      </c>
      <c r="BO4493" s="54" t="str">
        <f t="shared" si="991"/>
        <v>ne</v>
      </c>
      <c r="BP4493" s="54" t="str">
        <f t="shared" si="991"/>
        <v>ne</v>
      </c>
      <c r="BQ4493" s="54" t="str">
        <f t="shared" si="992"/>
        <v>ne</v>
      </c>
      <c r="BR4493" s="54" t="str">
        <f t="shared" si="993"/>
        <v>ne</v>
      </c>
      <c r="BS4493" s="54" t="str">
        <f t="shared" si="984"/>
        <v>ne</v>
      </c>
    </row>
    <row r="4494" spans="2:71" x14ac:dyDescent="0.2">
      <c r="B4494" s="54" t="e">
        <f>VLOOKUP(E4494,'VPS1'!$J$10:$J$29,1,FALSE)</f>
        <v>#N/A</v>
      </c>
      <c r="C4494" s="131" t="str">
        <f t="shared" si="985"/>
        <v/>
      </c>
      <c r="D4494" s="132"/>
      <c r="E4494" s="132"/>
      <c r="F4494" s="55"/>
      <c r="G4494" s="132"/>
      <c r="H4494" s="132"/>
      <c r="I4494" s="132"/>
      <c r="J4494" s="132"/>
      <c r="K4494" s="132"/>
      <c r="L4494" s="133"/>
      <c r="M4494" s="134"/>
      <c r="N4494" s="132"/>
      <c r="O4494" s="132"/>
      <c r="P4494" s="134" t="str">
        <f t="shared" si="986"/>
        <v>nepildyti</v>
      </c>
      <c r="Q4494" s="135" t="str">
        <f t="shared" si="98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80"/>
        <v>0</v>
      </c>
      <c r="BH4494" s="54">
        <f t="shared" si="987"/>
        <v>0</v>
      </c>
      <c r="BI4494" s="54">
        <f t="shared" si="982"/>
        <v>0</v>
      </c>
      <c r="BJ4494" s="54">
        <f t="shared" si="981"/>
        <v>0</v>
      </c>
      <c r="BK4494" s="54">
        <f t="shared" si="983"/>
        <v>0</v>
      </c>
      <c r="BL4494" s="54">
        <f t="shared" si="988"/>
        <v>0</v>
      </c>
      <c r="BM4494" s="54">
        <f t="shared" si="989"/>
        <v>0</v>
      </c>
      <c r="BN4494" s="54" t="str">
        <f t="shared" si="990"/>
        <v>ne</v>
      </c>
      <c r="BO4494" s="54" t="str">
        <f t="shared" si="991"/>
        <v>ne</v>
      </c>
      <c r="BP4494" s="54" t="str">
        <f t="shared" si="991"/>
        <v>ne</v>
      </c>
      <c r="BQ4494" s="54" t="str">
        <f t="shared" si="992"/>
        <v>ne</v>
      </c>
      <c r="BR4494" s="54" t="str">
        <f t="shared" si="993"/>
        <v>ne</v>
      </c>
      <c r="BS4494" s="54" t="str">
        <f t="shared" si="984"/>
        <v>ne</v>
      </c>
    </row>
    <row r="4495" spans="2:71" x14ac:dyDescent="0.2">
      <c r="B4495" s="54" t="e">
        <f>VLOOKUP(E4495,'VPS1'!$J$10:$J$29,1,FALSE)</f>
        <v>#N/A</v>
      </c>
      <c r="C4495" s="131" t="str">
        <f t="shared" si="985"/>
        <v/>
      </c>
      <c r="D4495" s="132"/>
      <c r="E4495" s="132"/>
      <c r="F4495" s="55"/>
      <c r="G4495" s="132"/>
      <c r="H4495" s="132"/>
      <c r="I4495" s="132"/>
      <c r="J4495" s="132"/>
      <c r="K4495" s="132"/>
      <c r="L4495" s="133"/>
      <c r="M4495" s="134"/>
      <c r="N4495" s="132"/>
      <c r="O4495" s="132"/>
      <c r="P4495" s="134" t="str">
        <f t="shared" si="986"/>
        <v>nepildyti</v>
      </c>
      <c r="Q4495" s="135" t="str">
        <f t="shared" si="98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80"/>
        <v>0</v>
      </c>
      <c r="BH4495" s="54">
        <f t="shared" si="987"/>
        <v>0</v>
      </c>
      <c r="BI4495" s="54">
        <f t="shared" si="982"/>
        <v>0</v>
      </c>
      <c r="BJ4495" s="54">
        <f t="shared" si="981"/>
        <v>0</v>
      </c>
      <c r="BK4495" s="54">
        <f t="shared" si="983"/>
        <v>0</v>
      </c>
      <c r="BL4495" s="54">
        <f t="shared" si="988"/>
        <v>0</v>
      </c>
      <c r="BM4495" s="54">
        <f t="shared" si="989"/>
        <v>0</v>
      </c>
      <c r="BN4495" s="54" t="str">
        <f t="shared" si="990"/>
        <v>ne</v>
      </c>
      <c r="BO4495" s="54" t="str">
        <f t="shared" si="991"/>
        <v>ne</v>
      </c>
      <c r="BP4495" s="54" t="str">
        <f t="shared" si="991"/>
        <v>ne</v>
      </c>
      <c r="BQ4495" s="54" t="str">
        <f t="shared" si="992"/>
        <v>ne</v>
      </c>
      <c r="BR4495" s="54" t="str">
        <f t="shared" si="993"/>
        <v>ne</v>
      </c>
      <c r="BS4495" s="54" t="str">
        <f t="shared" si="984"/>
        <v>ne</v>
      </c>
    </row>
    <row r="4496" spans="2:71" x14ac:dyDescent="0.2">
      <c r="B4496" s="54" t="e">
        <f>VLOOKUP(E4496,'VPS1'!$J$10:$J$29,1,FALSE)</f>
        <v>#N/A</v>
      </c>
      <c r="C4496" s="131" t="str">
        <f t="shared" si="985"/>
        <v/>
      </c>
      <c r="D4496" s="132"/>
      <c r="E4496" s="132"/>
      <c r="F4496" s="55"/>
      <c r="G4496" s="132"/>
      <c r="H4496" s="132"/>
      <c r="I4496" s="132"/>
      <c r="J4496" s="132"/>
      <c r="K4496" s="132"/>
      <c r="L4496" s="133"/>
      <c r="M4496" s="134"/>
      <c r="N4496" s="132"/>
      <c r="O4496" s="132"/>
      <c r="P4496" s="134" t="str">
        <f t="shared" si="986"/>
        <v>nepildyti</v>
      </c>
      <c r="Q4496" s="135" t="str">
        <f t="shared" si="98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80"/>
        <v>0</v>
      </c>
      <c r="BH4496" s="54">
        <f t="shared" si="987"/>
        <v>0</v>
      </c>
      <c r="BI4496" s="54">
        <f t="shared" si="982"/>
        <v>0</v>
      </c>
      <c r="BJ4496" s="54">
        <f t="shared" si="981"/>
        <v>0</v>
      </c>
      <c r="BK4496" s="54">
        <f t="shared" si="983"/>
        <v>0</v>
      </c>
      <c r="BL4496" s="54">
        <f t="shared" si="988"/>
        <v>0</v>
      </c>
      <c r="BM4496" s="54">
        <f t="shared" si="989"/>
        <v>0</v>
      </c>
      <c r="BN4496" s="54" t="str">
        <f t="shared" si="990"/>
        <v>ne</v>
      </c>
      <c r="BO4496" s="54" t="str">
        <f t="shared" si="991"/>
        <v>ne</v>
      </c>
      <c r="BP4496" s="54" t="str">
        <f t="shared" si="991"/>
        <v>ne</v>
      </c>
      <c r="BQ4496" s="54" t="str">
        <f t="shared" si="992"/>
        <v>ne</v>
      </c>
      <c r="BR4496" s="54" t="str">
        <f t="shared" si="993"/>
        <v>ne</v>
      </c>
      <c r="BS4496" s="54" t="str">
        <f t="shared" si="984"/>
        <v>ne</v>
      </c>
    </row>
    <row r="4497" spans="2:71" x14ac:dyDescent="0.2">
      <c r="B4497" s="54" t="e">
        <f>VLOOKUP(E4497,'VPS1'!$J$10:$J$29,1,FALSE)</f>
        <v>#N/A</v>
      </c>
      <c r="C4497" s="131" t="str">
        <f t="shared" si="985"/>
        <v/>
      </c>
      <c r="D4497" s="132"/>
      <c r="E4497" s="132"/>
      <c r="F4497" s="55"/>
      <c r="G4497" s="132"/>
      <c r="H4497" s="132"/>
      <c r="I4497" s="132"/>
      <c r="J4497" s="132"/>
      <c r="K4497" s="132"/>
      <c r="L4497" s="133"/>
      <c r="M4497" s="134"/>
      <c r="N4497" s="132"/>
      <c r="O4497" s="132"/>
      <c r="P4497" s="134" t="str">
        <f t="shared" si="986"/>
        <v>nepildyti</v>
      </c>
      <c r="Q4497" s="135" t="str">
        <f t="shared" si="98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80"/>
        <v>0</v>
      </c>
      <c r="BH4497" s="54">
        <f t="shared" si="987"/>
        <v>0</v>
      </c>
      <c r="BI4497" s="54">
        <f t="shared" si="982"/>
        <v>0</v>
      </c>
      <c r="BJ4497" s="54">
        <f t="shared" si="981"/>
        <v>0</v>
      </c>
      <c r="BK4497" s="54">
        <f t="shared" si="983"/>
        <v>0</v>
      </c>
      <c r="BL4497" s="54">
        <f t="shared" si="988"/>
        <v>0</v>
      </c>
      <c r="BM4497" s="54">
        <f t="shared" si="989"/>
        <v>0</v>
      </c>
      <c r="BN4497" s="54" t="str">
        <f t="shared" si="990"/>
        <v>ne</v>
      </c>
      <c r="BO4497" s="54" t="str">
        <f t="shared" si="991"/>
        <v>ne</v>
      </c>
      <c r="BP4497" s="54" t="str">
        <f t="shared" si="991"/>
        <v>ne</v>
      </c>
      <c r="BQ4497" s="54" t="str">
        <f t="shared" si="992"/>
        <v>ne</v>
      </c>
      <c r="BR4497" s="54" t="str">
        <f t="shared" si="993"/>
        <v>ne</v>
      </c>
      <c r="BS4497" s="54" t="str">
        <f t="shared" si="984"/>
        <v>ne</v>
      </c>
    </row>
    <row r="4498" spans="2:71" x14ac:dyDescent="0.2">
      <c r="B4498" s="54" t="e">
        <f>VLOOKUP(E4498,'VPS1'!$J$10:$J$29,1,FALSE)</f>
        <v>#N/A</v>
      </c>
      <c r="C4498" s="131" t="str">
        <f t="shared" si="985"/>
        <v/>
      </c>
      <c r="D4498" s="132"/>
      <c r="E4498" s="132"/>
      <c r="F4498" s="55"/>
      <c r="G4498" s="132"/>
      <c r="H4498" s="132"/>
      <c r="I4498" s="132"/>
      <c r="J4498" s="132"/>
      <c r="K4498" s="132"/>
      <c r="L4498" s="133"/>
      <c r="M4498" s="134"/>
      <c r="N4498" s="132"/>
      <c r="O4498" s="132"/>
      <c r="P4498" s="134" t="str">
        <f t="shared" si="986"/>
        <v>nepildyti</v>
      </c>
      <c r="Q4498" s="135" t="str">
        <f t="shared" si="98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si="980"/>
        <v>0</v>
      </c>
      <c r="BH4498" s="54">
        <f t="shared" si="987"/>
        <v>0</v>
      </c>
      <c r="BI4498" s="54">
        <f t="shared" si="982"/>
        <v>0</v>
      </c>
      <c r="BJ4498" s="54">
        <f t="shared" si="981"/>
        <v>0</v>
      </c>
      <c r="BK4498" s="54">
        <f t="shared" si="983"/>
        <v>0</v>
      </c>
      <c r="BL4498" s="54">
        <f t="shared" si="988"/>
        <v>0</v>
      </c>
      <c r="BM4498" s="54">
        <f t="shared" si="989"/>
        <v>0</v>
      </c>
      <c r="BN4498" s="54" t="str">
        <f t="shared" si="990"/>
        <v>ne</v>
      </c>
      <c r="BO4498" s="54" t="str">
        <f t="shared" si="991"/>
        <v>ne</v>
      </c>
      <c r="BP4498" s="54" t="str">
        <f t="shared" si="991"/>
        <v>ne</v>
      </c>
      <c r="BQ4498" s="54" t="str">
        <f t="shared" si="992"/>
        <v>ne</v>
      </c>
      <c r="BR4498" s="54" t="str">
        <f t="shared" si="993"/>
        <v>ne</v>
      </c>
      <c r="BS4498" s="54" t="str">
        <f t="shared" si="984"/>
        <v>ne</v>
      </c>
    </row>
    <row r="4499" spans="2:71" x14ac:dyDescent="0.2">
      <c r="B4499" s="54" t="e">
        <f>VLOOKUP(E4499,'VPS1'!$J$10:$J$29,1,FALSE)</f>
        <v>#N/A</v>
      </c>
      <c r="C4499" s="131" t="str">
        <f t="shared" si="985"/>
        <v/>
      </c>
      <c r="D4499" s="132"/>
      <c r="E4499" s="132"/>
      <c r="F4499" s="55"/>
      <c r="G4499" s="132"/>
      <c r="H4499" s="132"/>
      <c r="I4499" s="132"/>
      <c r="J4499" s="132"/>
      <c r="K4499" s="132"/>
      <c r="L4499" s="133"/>
      <c r="M4499" s="134"/>
      <c r="N4499" s="132"/>
      <c r="O4499" s="132"/>
      <c r="P4499" s="134" t="str">
        <f t="shared" si="986"/>
        <v>nepildyti</v>
      </c>
      <c r="Q4499" s="135" t="str">
        <f t="shared" si="98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80"/>
        <v>0</v>
      </c>
      <c r="BH4499" s="54">
        <f t="shared" si="987"/>
        <v>0</v>
      </c>
      <c r="BI4499" s="54">
        <f t="shared" si="982"/>
        <v>0</v>
      </c>
      <c r="BJ4499" s="54">
        <f t="shared" si="981"/>
        <v>0</v>
      </c>
      <c r="BK4499" s="54">
        <f t="shared" si="983"/>
        <v>0</v>
      </c>
      <c r="BL4499" s="54">
        <f t="shared" si="988"/>
        <v>0</v>
      </c>
      <c r="BM4499" s="54">
        <f t="shared" si="989"/>
        <v>0</v>
      </c>
      <c r="BN4499" s="54" t="str">
        <f t="shared" si="990"/>
        <v>ne</v>
      </c>
      <c r="BO4499" s="54" t="str">
        <f t="shared" si="991"/>
        <v>ne</v>
      </c>
      <c r="BP4499" s="54" t="str">
        <f t="shared" si="991"/>
        <v>ne</v>
      </c>
      <c r="BQ4499" s="54" t="str">
        <f t="shared" si="992"/>
        <v>ne</v>
      </c>
      <c r="BR4499" s="54" t="str">
        <f t="shared" si="993"/>
        <v>ne</v>
      </c>
      <c r="BS4499" s="54" t="str">
        <f t="shared" si="984"/>
        <v>ne</v>
      </c>
    </row>
    <row r="4500" spans="2:71" x14ac:dyDescent="0.2">
      <c r="B4500" s="54" t="e">
        <f>VLOOKUP(E4500,'VPS1'!$J$10:$J$29,1,FALSE)</f>
        <v>#N/A</v>
      </c>
      <c r="C4500" s="131" t="str">
        <f t="shared" si="985"/>
        <v/>
      </c>
      <c r="D4500" s="132"/>
      <c r="E4500" s="132"/>
      <c r="F4500" s="55"/>
      <c r="G4500" s="132"/>
      <c r="H4500" s="132"/>
      <c r="I4500" s="132"/>
      <c r="J4500" s="132"/>
      <c r="K4500" s="132"/>
      <c r="L4500" s="133"/>
      <c r="M4500" s="134"/>
      <c r="N4500" s="132"/>
      <c r="O4500" s="132"/>
      <c r="P4500" s="134" t="str">
        <f t="shared" si="986"/>
        <v>nepildyti</v>
      </c>
      <c r="Q4500" s="135" t="str">
        <f t="shared" si="98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80"/>
        <v>0</v>
      </c>
      <c r="BH4500" s="54">
        <f t="shared" si="987"/>
        <v>0</v>
      </c>
      <c r="BI4500" s="54">
        <f t="shared" si="982"/>
        <v>0</v>
      </c>
      <c r="BJ4500" s="54">
        <f t="shared" si="981"/>
        <v>0</v>
      </c>
      <c r="BK4500" s="54">
        <f t="shared" si="983"/>
        <v>0</v>
      </c>
      <c r="BL4500" s="54">
        <f t="shared" si="988"/>
        <v>0</v>
      </c>
      <c r="BM4500" s="54">
        <f t="shared" si="989"/>
        <v>0</v>
      </c>
      <c r="BN4500" s="54" t="str">
        <f t="shared" si="990"/>
        <v>ne</v>
      </c>
      <c r="BO4500" s="54" t="str">
        <f t="shared" si="991"/>
        <v>ne</v>
      </c>
      <c r="BP4500" s="54" t="str">
        <f t="shared" si="991"/>
        <v>ne</v>
      </c>
      <c r="BQ4500" s="54" t="str">
        <f t="shared" si="992"/>
        <v>ne</v>
      </c>
      <c r="BR4500" s="54" t="str">
        <f t="shared" si="993"/>
        <v>ne</v>
      </c>
      <c r="BS4500" s="54" t="str">
        <f t="shared" si="984"/>
        <v>ne</v>
      </c>
    </row>
    <row r="4501" spans="2:71" x14ac:dyDescent="0.2">
      <c r="B4501" s="54" t="e">
        <f>VLOOKUP(E4501,'VPS1'!$J$10:$J$29,1,FALSE)</f>
        <v>#N/A</v>
      </c>
      <c r="C4501" s="131" t="str">
        <f t="shared" si="985"/>
        <v/>
      </c>
      <c r="D4501" s="132"/>
      <c r="E4501" s="132"/>
      <c r="F4501" s="55"/>
      <c r="G4501" s="132"/>
      <c r="H4501" s="132"/>
      <c r="I4501" s="132"/>
      <c r="J4501" s="132"/>
      <c r="K4501" s="132"/>
      <c r="L4501" s="133"/>
      <c r="M4501" s="134"/>
      <c r="N4501" s="132"/>
      <c r="O4501" s="132"/>
      <c r="P4501" s="134" t="str">
        <f t="shared" si="986"/>
        <v>nepildyti</v>
      </c>
      <c r="Q4501" s="135" t="str">
        <f t="shared" si="98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80"/>
        <v>0</v>
      </c>
      <c r="BH4501" s="54">
        <f t="shared" si="987"/>
        <v>0</v>
      </c>
      <c r="BI4501" s="54">
        <f t="shared" si="982"/>
        <v>0</v>
      </c>
      <c r="BJ4501" s="54">
        <f t="shared" si="981"/>
        <v>0</v>
      </c>
      <c r="BK4501" s="54">
        <f t="shared" si="983"/>
        <v>0</v>
      </c>
      <c r="BL4501" s="54">
        <f t="shared" si="988"/>
        <v>0</v>
      </c>
      <c r="BM4501" s="54">
        <f t="shared" si="989"/>
        <v>0</v>
      </c>
      <c r="BN4501" s="54" t="str">
        <f t="shared" si="990"/>
        <v>ne</v>
      </c>
      <c r="BO4501" s="54" t="str">
        <f t="shared" si="991"/>
        <v>ne</v>
      </c>
      <c r="BP4501" s="54" t="str">
        <f t="shared" si="991"/>
        <v>ne</v>
      </c>
      <c r="BQ4501" s="54" t="str">
        <f t="shared" si="992"/>
        <v>ne</v>
      </c>
      <c r="BR4501" s="54" t="str">
        <f t="shared" si="993"/>
        <v>ne</v>
      </c>
      <c r="BS4501" s="54" t="str">
        <f t="shared" si="984"/>
        <v>ne</v>
      </c>
    </row>
    <row r="4502" spans="2:71" x14ac:dyDescent="0.2">
      <c r="B4502" s="54" t="e">
        <f>VLOOKUP(E4502,'VPS1'!$J$10:$J$29,1,FALSE)</f>
        <v>#N/A</v>
      </c>
      <c r="C4502" s="131" t="str">
        <f t="shared" si="985"/>
        <v/>
      </c>
      <c r="D4502" s="132"/>
      <c r="E4502" s="132"/>
      <c r="F4502" s="55"/>
      <c r="G4502" s="132"/>
      <c r="H4502" s="132"/>
      <c r="I4502" s="132"/>
      <c r="J4502" s="132"/>
      <c r="K4502" s="132"/>
      <c r="L4502" s="133"/>
      <c r="M4502" s="134"/>
      <c r="N4502" s="132"/>
      <c r="O4502" s="132"/>
      <c r="P4502" s="134" t="str">
        <f t="shared" si="986"/>
        <v>nepildyti</v>
      </c>
      <c r="Q4502" s="135" t="str">
        <f t="shared" si="98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ref="BG4502:BG4565" si="994">IF($F4502&gt;0,YEAR($F4502),)</f>
        <v>0</v>
      </c>
      <c r="BH4502" s="54">
        <f t="shared" si="987"/>
        <v>0</v>
      </c>
      <c r="BI4502" s="54">
        <f t="shared" si="982"/>
        <v>0</v>
      </c>
      <c r="BJ4502" s="54">
        <f t="shared" ref="BJ4502:BJ4565" si="995">IF($AI4502&gt;0,YEAR($AI4502),)</f>
        <v>0</v>
      </c>
      <c r="BK4502" s="54">
        <f t="shared" si="983"/>
        <v>0</v>
      </c>
      <c r="BL4502" s="54">
        <f t="shared" si="988"/>
        <v>0</v>
      </c>
      <c r="BM4502" s="54">
        <f t="shared" si="989"/>
        <v>0</v>
      </c>
      <c r="BN4502" s="54" t="str">
        <f t="shared" si="990"/>
        <v>ne</v>
      </c>
      <c r="BO4502" s="54" t="str">
        <f t="shared" si="991"/>
        <v>ne</v>
      </c>
      <c r="BP4502" s="54" t="str">
        <f t="shared" si="991"/>
        <v>ne</v>
      </c>
      <c r="BQ4502" s="54" t="str">
        <f t="shared" si="992"/>
        <v>ne</v>
      </c>
      <c r="BR4502" s="54" t="str">
        <f t="shared" si="993"/>
        <v>ne</v>
      </c>
      <c r="BS4502" s="54" t="str">
        <f t="shared" si="984"/>
        <v>ne</v>
      </c>
    </row>
    <row r="4503" spans="2:71" x14ac:dyDescent="0.2">
      <c r="B4503" s="54" t="e">
        <f>VLOOKUP(E4503,'VPS1'!$J$10:$J$29,1,FALSE)</f>
        <v>#N/A</v>
      </c>
      <c r="C4503" s="131" t="str">
        <f t="shared" si="985"/>
        <v/>
      </c>
      <c r="D4503" s="132"/>
      <c r="E4503" s="132"/>
      <c r="F4503" s="55"/>
      <c r="G4503" s="132"/>
      <c r="H4503" s="132"/>
      <c r="I4503" s="132"/>
      <c r="J4503" s="132"/>
      <c r="K4503" s="132"/>
      <c r="L4503" s="133"/>
      <c r="M4503" s="134"/>
      <c r="N4503" s="132"/>
      <c r="O4503" s="132"/>
      <c r="P4503" s="134" t="str">
        <f t="shared" si="986"/>
        <v>nepildyti</v>
      </c>
      <c r="Q4503" s="135" t="str">
        <f t="shared" si="98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si="994"/>
        <v>0</v>
      </c>
      <c r="BH4503" s="54">
        <f t="shared" si="987"/>
        <v>0</v>
      </c>
      <c r="BI4503" s="54">
        <f t="shared" si="982"/>
        <v>0</v>
      </c>
      <c r="BJ4503" s="54">
        <f t="shared" si="995"/>
        <v>0</v>
      </c>
      <c r="BK4503" s="54">
        <f t="shared" si="983"/>
        <v>0</v>
      </c>
      <c r="BL4503" s="54">
        <f t="shared" si="988"/>
        <v>0</v>
      </c>
      <c r="BM4503" s="54">
        <f t="shared" si="989"/>
        <v>0</v>
      </c>
      <c r="BN4503" s="54" t="str">
        <f t="shared" si="990"/>
        <v>ne</v>
      </c>
      <c r="BO4503" s="54" t="str">
        <f t="shared" si="991"/>
        <v>ne</v>
      </c>
      <c r="BP4503" s="54" t="str">
        <f t="shared" si="991"/>
        <v>ne</v>
      </c>
      <c r="BQ4503" s="54" t="str">
        <f t="shared" si="992"/>
        <v>ne</v>
      </c>
      <c r="BR4503" s="54" t="str">
        <f t="shared" si="993"/>
        <v>ne</v>
      </c>
      <c r="BS4503" s="54" t="str">
        <f t="shared" si="984"/>
        <v>ne</v>
      </c>
    </row>
    <row r="4504" spans="2:71" x14ac:dyDescent="0.2">
      <c r="B4504" s="54" t="e">
        <f>VLOOKUP(E4504,'VPS1'!$J$10:$J$29,1,FALSE)</f>
        <v>#N/A</v>
      </c>
      <c r="C4504" s="131" t="str">
        <f t="shared" si="985"/>
        <v/>
      </c>
      <c r="D4504" s="132"/>
      <c r="E4504" s="132"/>
      <c r="F4504" s="55"/>
      <c r="G4504" s="132"/>
      <c r="H4504" s="132"/>
      <c r="I4504" s="132"/>
      <c r="J4504" s="132"/>
      <c r="K4504" s="132"/>
      <c r="L4504" s="133"/>
      <c r="M4504" s="134"/>
      <c r="N4504" s="132"/>
      <c r="O4504" s="132"/>
      <c r="P4504" s="134" t="str">
        <f t="shared" si="986"/>
        <v>nepildyti</v>
      </c>
      <c r="Q4504" s="135" t="str">
        <f t="shared" si="98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994"/>
        <v>0</v>
      </c>
      <c r="BH4504" s="54">
        <f t="shared" si="987"/>
        <v>0</v>
      </c>
      <c r="BI4504" s="54">
        <f t="shared" si="982"/>
        <v>0</v>
      </c>
      <c r="BJ4504" s="54">
        <f t="shared" si="995"/>
        <v>0</v>
      </c>
      <c r="BK4504" s="54">
        <f t="shared" si="983"/>
        <v>0</v>
      </c>
      <c r="BL4504" s="54">
        <f t="shared" si="988"/>
        <v>0</v>
      </c>
      <c r="BM4504" s="54">
        <f t="shared" si="989"/>
        <v>0</v>
      </c>
      <c r="BN4504" s="54" t="str">
        <f t="shared" si="990"/>
        <v>ne</v>
      </c>
      <c r="BO4504" s="54" t="str">
        <f t="shared" si="991"/>
        <v>ne</v>
      </c>
      <c r="BP4504" s="54" t="str">
        <f t="shared" si="991"/>
        <v>ne</v>
      </c>
      <c r="BQ4504" s="54" t="str">
        <f t="shared" si="992"/>
        <v>ne</v>
      </c>
      <c r="BR4504" s="54" t="str">
        <f t="shared" si="993"/>
        <v>ne</v>
      </c>
      <c r="BS4504" s="54" t="str">
        <f t="shared" si="984"/>
        <v>ne</v>
      </c>
    </row>
    <row r="4505" spans="2:71" x14ac:dyDescent="0.2">
      <c r="B4505" s="54" t="e">
        <f>VLOOKUP(E4505,'VPS1'!$J$10:$J$29,1,FALSE)</f>
        <v>#N/A</v>
      </c>
      <c r="C4505" s="131" t="str">
        <f t="shared" si="985"/>
        <v/>
      </c>
      <c r="D4505" s="132"/>
      <c r="E4505" s="132"/>
      <c r="F4505" s="55"/>
      <c r="G4505" s="132"/>
      <c r="H4505" s="132"/>
      <c r="I4505" s="132"/>
      <c r="J4505" s="132"/>
      <c r="K4505" s="132"/>
      <c r="L4505" s="133"/>
      <c r="M4505" s="134"/>
      <c r="N4505" s="132"/>
      <c r="O4505" s="132"/>
      <c r="P4505" s="134" t="str">
        <f t="shared" si="986"/>
        <v>nepildyti</v>
      </c>
      <c r="Q4505" s="135" t="str">
        <f t="shared" si="98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994"/>
        <v>0</v>
      </c>
      <c r="BH4505" s="54">
        <f t="shared" si="987"/>
        <v>0</v>
      </c>
      <c r="BI4505" s="54">
        <f t="shared" si="982"/>
        <v>0</v>
      </c>
      <c r="BJ4505" s="54">
        <f t="shared" si="995"/>
        <v>0</v>
      </c>
      <c r="BK4505" s="54">
        <f t="shared" si="983"/>
        <v>0</v>
      </c>
      <c r="BL4505" s="54">
        <f t="shared" si="988"/>
        <v>0</v>
      </c>
      <c r="BM4505" s="54">
        <f t="shared" si="989"/>
        <v>0</v>
      </c>
      <c r="BN4505" s="54" t="str">
        <f t="shared" si="990"/>
        <v>ne</v>
      </c>
      <c r="BO4505" s="54" t="str">
        <f t="shared" si="991"/>
        <v>ne</v>
      </c>
      <c r="BP4505" s="54" t="str">
        <f t="shared" si="991"/>
        <v>ne</v>
      </c>
      <c r="BQ4505" s="54" t="str">
        <f t="shared" si="992"/>
        <v>ne</v>
      </c>
      <c r="BR4505" s="54" t="str">
        <f t="shared" si="993"/>
        <v>ne</v>
      </c>
      <c r="BS4505" s="54" t="str">
        <f t="shared" si="984"/>
        <v>ne</v>
      </c>
    </row>
    <row r="4506" spans="2:71" x14ac:dyDescent="0.2">
      <c r="B4506" s="54" t="e">
        <f>VLOOKUP(E4506,'VPS1'!$J$10:$J$29,1,FALSE)</f>
        <v>#N/A</v>
      </c>
      <c r="C4506" s="131" t="str">
        <f t="shared" si="985"/>
        <v/>
      </c>
      <c r="D4506" s="132"/>
      <c r="E4506" s="132"/>
      <c r="F4506" s="55"/>
      <c r="G4506" s="132"/>
      <c r="H4506" s="132"/>
      <c r="I4506" s="132"/>
      <c r="J4506" s="132"/>
      <c r="K4506" s="132"/>
      <c r="L4506" s="133"/>
      <c r="M4506" s="134"/>
      <c r="N4506" s="132"/>
      <c r="O4506" s="132"/>
      <c r="P4506" s="134" t="str">
        <f t="shared" si="986"/>
        <v>nepildyti</v>
      </c>
      <c r="Q4506" s="135" t="str">
        <f t="shared" si="98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994"/>
        <v>0</v>
      </c>
      <c r="BH4506" s="54">
        <f t="shared" si="987"/>
        <v>0</v>
      </c>
      <c r="BI4506" s="54">
        <f t="shared" si="982"/>
        <v>0</v>
      </c>
      <c r="BJ4506" s="54">
        <f t="shared" si="995"/>
        <v>0</v>
      </c>
      <c r="BK4506" s="54">
        <f t="shared" si="983"/>
        <v>0</v>
      </c>
      <c r="BL4506" s="54">
        <f t="shared" si="988"/>
        <v>0</v>
      </c>
      <c r="BM4506" s="54">
        <f t="shared" si="989"/>
        <v>0</v>
      </c>
      <c r="BN4506" s="54" t="str">
        <f t="shared" si="990"/>
        <v>ne</v>
      </c>
      <c r="BO4506" s="54" t="str">
        <f t="shared" si="991"/>
        <v>ne</v>
      </c>
      <c r="BP4506" s="54" t="str">
        <f t="shared" si="991"/>
        <v>ne</v>
      </c>
      <c r="BQ4506" s="54" t="str">
        <f t="shared" si="992"/>
        <v>ne</v>
      </c>
      <c r="BR4506" s="54" t="str">
        <f t="shared" si="993"/>
        <v>ne</v>
      </c>
      <c r="BS4506" s="54" t="str">
        <f t="shared" si="984"/>
        <v>ne</v>
      </c>
    </row>
    <row r="4507" spans="2:71" x14ac:dyDescent="0.2">
      <c r="B4507" s="54" t="e">
        <f>VLOOKUP(E4507,'VPS1'!$J$10:$J$29,1,FALSE)</f>
        <v>#N/A</v>
      </c>
      <c r="C4507" s="131" t="str">
        <f t="shared" si="985"/>
        <v/>
      </c>
      <c r="D4507" s="132"/>
      <c r="E4507" s="132"/>
      <c r="F4507" s="55"/>
      <c r="G4507" s="132"/>
      <c r="H4507" s="132"/>
      <c r="I4507" s="132"/>
      <c r="J4507" s="132"/>
      <c r="K4507" s="132"/>
      <c r="L4507" s="133"/>
      <c r="M4507" s="134"/>
      <c r="N4507" s="132"/>
      <c r="O4507" s="132"/>
      <c r="P4507" s="134" t="str">
        <f t="shared" si="986"/>
        <v>nepildyti</v>
      </c>
      <c r="Q4507" s="135" t="str">
        <f t="shared" si="98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994"/>
        <v>0</v>
      </c>
      <c r="BH4507" s="54">
        <f t="shared" si="987"/>
        <v>0</v>
      </c>
      <c r="BI4507" s="54">
        <f t="shared" si="982"/>
        <v>0</v>
      </c>
      <c r="BJ4507" s="54">
        <f t="shared" si="995"/>
        <v>0</v>
      </c>
      <c r="BK4507" s="54">
        <f t="shared" si="983"/>
        <v>0</v>
      </c>
      <c r="BL4507" s="54">
        <f t="shared" si="988"/>
        <v>0</v>
      </c>
      <c r="BM4507" s="54">
        <f t="shared" si="989"/>
        <v>0</v>
      </c>
      <c r="BN4507" s="54" t="str">
        <f t="shared" si="990"/>
        <v>ne</v>
      </c>
      <c r="BO4507" s="54" t="str">
        <f t="shared" si="991"/>
        <v>ne</v>
      </c>
      <c r="BP4507" s="54" t="str">
        <f t="shared" si="991"/>
        <v>ne</v>
      </c>
      <c r="BQ4507" s="54" t="str">
        <f t="shared" si="992"/>
        <v>ne</v>
      </c>
      <c r="BR4507" s="54" t="str">
        <f t="shared" si="993"/>
        <v>ne</v>
      </c>
      <c r="BS4507" s="54" t="str">
        <f t="shared" si="984"/>
        <v>ne</v>
      </c>
    </row>
    <row r="4508" spans="2:71" x14ac:dyDescent="0.2">
      <c r="B4508" s="54" t="e">
        <f>VLOOKUP(E4508,'VPS1'!$J$10:$J$29,1,FALSE)</f>
        <v>#N/A</v>
      </c>
      <c r="C4508" s="131" t="str">
        <f t="shared" si="985"/>
        <v/>
      </c>
      <c r="D4508" s="132"/>
      <c r="E4508" s="132"/>
      <c r="F4508" s="55"/>
      <c r="G4508" s="132"/>
      <c r="H4508" s="132"/>
      <c r="I4508" s="132"/>
      <c r="J4508" s="132"/>
      <c r="K4508" s="132"/>
      <c r="L4508" s="133"/>
      <c r="M4508" s="134"/>
      <c r="N4508" s="132"/>
      <c r="O4508" s="132"/>
      <c r="P4508" s="134" t="str">
        <f t="shared" si="986"/>
        <v>nepildyti</v>
      </c>
      <c r="Q4508" s="135" t="str">
        <f t="shared" si="98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994"/>
        <v>0</v>
      </c>
      <c r="BH4508" s="54">
        <f t="shared" si="987"/>
        <v>0</v>
      </c>
      <c r="BI4508" s="54">
        <f t="shared" si="982"/>
        <v>0</v>
      </c>
      <c r="BJ4508" s="54">
        <f t="shared" si="995"/>
        <v>0</v>
      </c>
      <c r="BK4508" s="54">
        <f t="shared" si="983"/>
        <v>0</v>
      </c>
      <c r="BL4508" s="54">
        <f t="shared" si="988"/>
        <v>0</v>
      </c>
      <c r="BM4508" s="54">
        <f t="shared" si="989"/>
        <v>0</v>
      </c>
      <c r="BN4508" s="54" t="str">
        <f t="shared" si="990"/>
        <v>ne</v>
      </c>
      <c r="BO4508" s="54" t="str">
        <f t="shared" si="991"/>
        <v>ne</v>
      </c>
      <c r="BP4508" s="54" t="str">
        <f t="shared" si="991"/>
        <v>ne</v>
      </c>
      <c r="BQ4508" s="54" t="str">
        <f t="shared" si="992"/>
        <v>ne</v>
      </c>
      <c r="BR4508" s="54" t="str">
        <f t="shared" si="993"/>
        <v>ne</v>
      </c>
      <c r="BS4508" s="54" t="str">
        <f t="shared" si="984"/>
        <v>ne</v>
      </c>
    </row>
    <row r="4509" spans="2:71" x14ac:dyDescent="0.2">
      <c r="B4509" s="54" t="e">
        <f>VLOOKUP(E4509,'VPS1'!$J$10:$J$29,1,FALSE)</f>
        <v>#N/A</v>
      </c>
      <c r="C4509" s="131" t="str">
        <f t="shared" si="985"/>
        <v/>
      </c>
      <c r="D4509" s="132"/>
      <c r="E4509" s="132"/>
      <c r="F4509" s="55"/>
      <c r="G4509" s="132"/>
      <c r="H4509" s="132"/>
      <c r="I4509" s="132"/>
      <c r="J4509" s="132"/>
      <c r="K4509" s="132"/>
      <c r="L4509" s="133"/>
      <c r="M4509" s="134"/>
      <c r="N4509" s="132"/>
      <c r="O4509" s="132"/>
      <c r="P4509" s="134" t="str">
        <f t="shared" si="986"/>
        <v>nepildyti</v>
      </c>
      <c r="Q4509" s="135" t="str">
        <f t="shared" si="98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994"/>
        <v>0</v>
      </c>
      <c r="BH4509" s="54">
        <f t="shared" si="987"/>
        <v>0</v>
      </c>
      <c r="BI4509" s="54">
        <f t="shared" si="982"/>
        <v>0</v>
      </c>
      <c r="BJ4509" s="54">
        <f t="shared" si="995"/>
        <v>0</v>
      </c>
      <c r="BK4509" s="54">
        <f t="shared" si="983"/>
        <v>0</v>
      </c>
      <c r="BL4509" s="54">
        <f t="shared" si="988"/>
        <v>0</v>
      </c>
      <c r="BM4509" s="54">
        <f t="shared" si="989"/>
        <v>0</v>
      </c>
      <c r="BN4509" s="54" t="str">
        <f t="shared" si="990"/>
        <v>ne</v>
      </c>
      <c r="BO4509" s="54" t="str">
        <f t="shared" si="991"/>
        <v>ne</v>
      </c>
      <c r="BP4509" s="54" t="str">
        <f t="shared" si="991"/>
        <v>ne</v>
      </c>
      <c r="BQ4509" s="54" t="str">
        <f t="shared" si="992"/>
        <v>ne</v>
      </c>
      <c r="BR4509" s="54" t="str">
        <f t="shared" si="993"/>
        <v>ne</v>
      </c>
      <c r="BS4509" s="54" t="str">
        <f t="shared" si="984"/>
        <v>ne</v>
      </c>
    </row>
    <row r="4510" spans="2:71" x14ac:dyDescent="0.2">
      <c r="B4510" s="54" t="e">
        <f>VLOOKUP(E4510,'VPS1'!$J$10:$J$29,1,FALSE)</f>
        <v>#N/A</v>
      </c>
      <c r="C4510" s="131" t="str">
        <f t="shared" si="985"/>
        <v/>
      </c>
      <c r="D4510" s="132"/>
      <c r="E4510" s="132"/>
      <c r="F4510" s="55"/>
      <c r="G4510" s="132"/>
      <c r="H4510" s="132"/>
      <c r="I4510" s="132"/>
      <c r="J4510" s="132"/>
      <c r="K4510" s="132"/>
      <c r="L4510" s="133"/>
      <c r="M4510" s="134"/>
      <c r="N4510" s="132"/>
      <c r="O4510" s="132"/>
      <c r="P4510" s="134" t="str">
        <f t="shared" si="986"/>
        <v>nepildyti</v>
      </c>
      <c r="Q4510" s="135" t="str">
        <f t="shared" si="98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994"/>
        <v>0</v>
      </c>
      <c r="BH4510" s="54">
        <f t="shared" si="987"/>
        <v>0</v>
      </c>
      <c r="BI4510" s="54">
        <f t="shared" si="982"/>
        <v>0</v>
      </c>
      <c r="BJ4510" s="54">
        <f t="shared" si="995"/>
        <v>0</v>
      </c>
      <c r="BK4510" s="54">
        <f t="shared" si="983"/>
        <v>0</v>
      </c>
      <c r="BL4510" s="54">
        <f t="shared" si="988"/>
        <v>0</v>
      </c>
      <c r="BM4510" s="54">
        <f t="shared" si="989"/>
        <v>0</v>
      </c>
      <c r="BN4510" s="54" t="str">
        <f t="shared" si="990"/>
        <v>ne</v>
      </c>
      <c r="BO4510" s="54" t="str">
        <f t="shared" si="991"/>
        <v>ne</v>
      </c>
      <c r="BP4510" s="54" t="str">
        <f t="shared" si="991"/>
        <v>ne</v>
      </c>
      <c r="BQ4510" s="54" t="str">
        <f t="shared" si="992"/>
        <v>ne</v>
      </c>
      <c r="BR4510" s="54" t="str">
        <f t="shared" si="993"/>
        <v>ne</v>
      </c>
      <c r="BS4510" s="54" t="str">
        <f t="shared" si="984"/>
        <v>ne</v>
      </c>
    </row>
    <row r="4511" spans="2:71" x14ac:dyDescent="0.2">
      <c r="B4511" s="54" t="e">
        <f>VLOOKUP(E4511,'VPS1'!$J$10:$J$29,1,FALSE)</f>
        <v>#N/A</v>
      </c>
      <c r="C4511" s="131" t="str">
        <f t="shared" si="985"/>
        <v/>
      </c>
      <c r="D4511" s="132"/>
      <c r="E4511" s="132"/>
      <c r="F4511" s="55"/>
      <c r="G4511" s="132"/>
      <c r="H4511" s="132"/>
      <c r="I4511" s="132"/>
      <c r="J4511" s="132"/>
      <c r="K4511" s="132"/>
      <c r="L4511" s="133"/>
      <c r="M4511" s="134"/>
      <c r="N4511" s="132"/>
      <c r="O4511" s="132"/>
      <c r="P4511" s="134" t="str">
        <f t="shared" si="986"/>
        <v>nepildyti</v>
      </c>
      <c r="Q4511" s="135" t="str">
        <f t="shared" si="98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994"/>
        <v>0</v>
      </c>
      <c r="BH4511" s="54">
        <f t="shared" si="987"/>
        <v>0</v>
      </c>
      <c r="BI4511" s="54">
        <f t="shared" si="982"/>
        <v>0</v>
      </c>
      <c r="BJ4511" s="54">
        <f t="shared" si="995"/>
        <v>0</v>
      </c>
      <c r="BK4511" s="54">
        <f t="shared" si="983"/>
        <v>0</v>
      </c>
      <c r="BL4511" s="54">
        <f t="shared" si="988"/>
        <v>0</v>
      </c>
      <c r="BM4511" s="54">
        <f t="shared" si="989"/>
        <v>0</v>
      </c>
      <c r="BN4511" s="54" t="str">
        <f t="shared" si="990"/>
        <v>ne</v>
      </c>
      <c r="BO4511" s="54" t="str">
        <f t="shared" si="991"/>
        <v>ne</v>
      </c>
      <c r="BP4511" s="54" t="str">
        <f t="shared" si="991"/>
        <v>ne</v>
      </c>
      <c r="BQ4511" s="54" t="str">
        <f t="shared" si="992"/>
        <v>ne</v>
      </c>
      <c r="BR4511" s="54" t="str">
        <f t="shared" si="993"/>
        <v>ne</v>
      </c>
      <c r="BS4511" s="54" t="str">
        <f t="shared" si="984"/>
        <v>ne</v>
      </c>
    </row>
    <row r="4512" spans="2:71" x14ac:dyDescent="0.2">
      <c r="B4512" s="54" t="e">
        <f>VLOOKUP(E4512,'VPS1'!$J$10:$J$29,1,FALSE)</f>
        <v>#N/A</v>
      </c>
      <c r="C4512" s="131" t="str">
        <f t="shared" si="985"/>
        <v/>
      </c>
      <c r="D4512" s="132"/>
      <c r="E4512" s="132"/>
      <c r="F4512" s="55"/>
      <c r="G4512" s="132"/>
      <c r="H4512" s="132"/>
      <c r="I4512" s="132"/>
      <c r="J4512" s="132"/>
      <c r="K4512" s="132"/>
      <c r="L4512" s="133"/>
      <c r="M4512" s="134"/>
      <c r="N4512" s="132"/>
      <c r="O4512" s="132"/>
      <c r="P4512" s="134" t="str">
        <f t="shared" si="986"/>
        <v>nepildyti</v>
      </c>
      <c r="Q4512" s="135" t="str">
        <f t="shared" si="98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994"/>
        <v>0</v>
      </c>
      <c r="BH4512" s="54">
        <f t="shared" si="987"/>
        <v>0</v>
      </c>
      <c r="BI4512" s="54">
        <f t="shared" si="982"/>
        <v>0</v>
      </c>
      <c r="BJ4512" s="54">
        <f t="shared" si="995"/>
        <v>0</v>
      </c>
      <c r="BK4512" s="54">
        <f t="shared" si="983"/>
        <v>0</v>
      </c>
      <c r="BL4512" s="54">
        <f t="shared" si="988"/>
        <v>0</v>
      </c>
      <c r="BM4512" s="54">
        <f t="shared" si="989"/>
        <v>0</v>
      </c>
      <c r="BN4512" s="54" t="str">
        <f t="shared" si="990"/>
        <v>ne</v>
      </c>
      <c r="BO4512" s="54" t="str">
        <f t="shared" si="991"/>
        <v>ne</v>
      </c>
      <c r="BP4512" s="54" t="str">
        <f t="shared" si="991"/>
        <v>ne</v>
      </c>
      <c r="BQ4512" s="54" t="str">
        <f t="shared" si="992"/>
        <v>ne</v>
      </c>
      <c r="BR4512" s="54" t="str">
        <f t="shared" si="993"/>
        <v>ne</v>
      </c>
      <c r="BS4512" s="54" t="str">
        <f t="shared" si="984"/>
        <v>ne</v>
      </c>
    </row>
    <row r="4513" spans="2:71" x14ac:dyDescent="0.2">
      <c r="B4513" s="54" t="e">
        <f>VLOOKUP(E4513,'VPS1'!$J$10:$J$29,1,FALSE)</f>
        <v>#N/A</v>
      </c>
      <c r="C4513" s="131" t="str">
        <f t="shared" si="985"/>
        <v/>
      </c>
      <c r="D4513" s="132"/>
      <c r="E4513" s="132"/>
      <c r="F4513" s="55"/>
      <c r="G4513" s="132"/>
      <c r="H4513" s="132"/>
      <c r="I4513" s="132"/>
      <c r="J4513" s="132"/>
      <c r="K4513" s="132"/>
      <c r="L4513" s="133"/>
      <c r="M4513" s="134"/>
      <c r="N4513" s="132"/>
      <c r="O4513" s="132"/>
      <c r="P4513" s="134" t="str">
        <f t="shared" si="986"/>
        <v>nepildyti</v>
      </c>
      <c r="Q4513" s="135" t="str">
        <f t="shared" si="98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994"/>
        <v>0</v>
      </c>
      <c r="BH4513" s="54">
        <f t="shared" si="987"/>
        <v>0</v>
      </c>
      <c r="BI4513" s="54">
        <f t="shared" si="982"/>
        <v>0</v>
      </c>
      <c r="BJ4513" s="54">
        <f t="shared" si="995"/>
        <v>0</v>
      </c>
      <c r="BK4513" s="54">
        <f t="shared" si="983"/>
        <v>0</v>
      </c>
      <c r="BL4513" s="54">
        <f t="shared" si="988"/>
        <v>0</v>
      </c>
      <c r="BM4513" s="54">
        <f t="shared" si="989"/>
        <v>0</v>
      </c>
      <c r="BN4513" s="54" t="str">
        <f t="shared" si="990"/>
        <v>ne</v>
      </c>
      <c r="BO4513" s="54" t="str">
        <f t="shared" si="991"/>
        <v>ne</v>
      </c>
      <c r="BP4513" s="54" t="str">
        <f t="shared" si="991"/>
        <v>ne</v>
      </c>
      <c r="BQ4513" s="54" t="str">
        <f t="shared" si="992"/>
        <v>ne</v>
      </c>
      <c r="BR4513" s="54" t="str">
        <f t="shared" si="993"/>
        <v>ne</v>
      </c>
      <c r="BS4513" s="54" t="str">
        <f t="shared" si="984"/>
        <v>ne</v>
      </c>
    </row>
    <row r="4514" spans="2:71" x14ac:dyDescent="0.2">
      <c r="B4514" s="54" t="e">
        <f>VLOOKUP(E4514,'VPS1'!$J$10:$J$29,1,FALSE)</f>
        <v>#N/A</v>
      </c>
      <c r="C4514" s="131" t="str">
        <f t="shared" si="985"/>
        <v/>
      </c>
      <c r="D4514" s="132"/>
      <c r="E4514" s="132"/>
      <c r="F4514" s="55"/>
      <c r="G4514" s="132"/>
      <c r="H4514" s="132"/>
      <c r="I4514" s="132"/>
      <c r="J4514" s="132"/>
      <c r="K4514" s="132"/>
      <c r="L4514" s="133"/>
      <c r="M4514" s="134"/>
      <c r="N4514" s="132"/>
      <c r="O4514" s="132"/>
      <c r="P4514" s="134" t="str">
        <f t="shared" si="986"/>
        <v>nepildyti</v>
      </c>
      <c r="Q4514" s="135" t="str">
        <f t="shared" si="98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994"/>
        <v>0</v>
      </c>
      <c r="BH4514" s="54">
        <f t="shared" si="987"/>
        <v>0</v>
      </c>
      <c r="BI4514" s="54">
        <f t="shared" si="982"/>
        <v>0</v>
      </c>
      <c r="BJ4514" s="54">
        <f t="shared" si="995"/>
        <v>0</v>
      </c>
      <c r="BK4514" s="54">
        <f t="shared" si="983"/>
        <v>0</v>
      </c>
      <c r="BL4514" s="54">
        <f t="shared" si="988"/>
        <v>0</v>
      </c>
      <c r="BM4514" s="54">
        <f t="shared" si="989"/>
        <v>0</v>
      </c>
      <c r="BN4514" s="54" t="str">
        <f t="shared" si="990"/>
        <v>ne</v>
      </c>
      <c r="BO4514" s="54" t="str">
        <f t="shared" si="991"/>
        <v>ne</v>
      </c>
      <c r="BP4514" s="54" t="str">
        <f t="shared" si="991"/>
        <v>ne</v>
      </c>
      <c r="BQ4514" s="54" t="str">
        <f t="shared" si="992"/>
        <v>ne</v>
      </c>
      <c r="BR4514" s="54" t="str">
        <f t="shared" si="993"/>
        <v>ne</v>
      </c>
      <c r="BS4514" s="54" t="str">
        <f t="shared" si="984"/>
        <v>ne</v>
      </c>
    </row>
    <row r="4515" spans="2:71" x14ac:dyDescent="0.2">
      <c r="B4515" s="54" t="e">
        <f>VLOOKUP(E4515,'VPS1'!$J$10:$J$29,1,FALSE)</f>
        <v>#N/A</v>
      </c>
      <c r="C4515" s="131" t="str">
        <f t="shared" si="985"/>
        <v/>
      </c>
      <c r="D4515" s="132"/>
      <c r="E4515" s="132"/>
      <c r="F4515" s="55"/>
      <c r="G4515" s="132"/>
      <c r="H4515" s="132"/>
      <c r="I4515" s="132"/>
      <c r="J4515" s="132"/>
      <c r="K4515" s="132"/>
      <c r="L4515" s="133"/>
      <c r="M4515" s="134"/>
      <c r="N4515" s="132"/>
      <c r="O4515" s="132"/>
      <c r="P4515" s="134" t="str">
        <f t="shared" si="986"/>
        <v>nepildyti</v>
      </c>
      <c r="Q4515" s="135" t="str">
        <f t="shared" si="98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994"/>
        <v>0</v>
      </c>
      <c r="BH4515" s="54">
        <f t="shared" si="987"/>
        <v>0</v>
      </c>
      <c r="BI4515" s="54">
        <f t="shared" si="982"/>
        <v>0</v>
      </c>
      <c r="BJ4515" s="54">
        <f t="shared" si="995"/>
        <v>0</v>
      </c>
      <c r="BK4515" s="54">
        <f t="shared" si="983"/>
        <v>0</v>
      </c>
      <c r="BL4515" s="54">
        <f t="shared" si="988"/>
        <v>0</v>
      </c>
      <c r="BM4515" s="54">
        <f t="shared" si="989"/>
        <v>0</v>
      </c>
      <c r="BN4515" s="54" t="str">
        <f t="shared" si="990"/>
        <v>ne</v>
      </c>
      <c r="BO4515" s="54" t="str">
        <f t="shared" si="991"/>
        <v>ne</v>
      </c>
      <c r="BP4515" s="54" t="str">
        <f t="shared" si="991"/>
        <v>ne</v>
      </c>
      <c r="BQ4515" s="54" t="str">
        <f t="shared" si="992"/>
        <v>ne</v>
      </c>
      <c r="BR4515" s="54" t="str">
        <f t="shared" si="993"/>
        <v>ne</v>
      </c>
      <c r="BS4515" s="54" t="str">
        <f t="shared" si="984"/>
        <v>ne</v>
      </c>
    </row>
    <row r="4516" spans="2:71" x14ac:dyDescent="0.2">
      <c r="B4516" s="54" t="e">
        <f>VLOOKUP(E4516,'VPS1'!$J$10:$J$29,1,FALSE)</f>
        <v>#N/A</v>
      </c>
      <c r="C4516" s="131" t="str">
        <f t="shared" si="985"/>
        <v/>
      </c>
      <c r="D4516" s="132"/>
      <c r="E4516" s="132"/>
      <c r="F4516" s="55"/>
      <c r="G4516" s="132"/>
      <c r="H4516" s="132"/>
      <c r="I4516" s="132"/>
      <c r="J4516" s="132"/>
      <c r="K4516" s="132"/>
      <c r="L4516" s="133"/>
      <c r="M4516" s="134"/>
      <c r="N4516" s="132"/>
      <c r="O4516" s="132"/>
      <c r="P4516" s="134" t="str">
        <f t="shared" si="986"/>
        <v>nepildyti</v>
      </c>
      <c r="Q4516" s="135" t="str">
        <f t="shared" si="98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994"/>
        <v>0</v>
      </c>
      <c r="BH4516" s="54">
        <f t="shared" si="987"/>
        <v>0</v>
      </c>
      <c r="BI4516" s="54">
        <f t="shared" si="982"/>
        <v>0</v>
      </c>
      <c r="BJ4516" s="54">
        <f t="shared" si="995"/>
        <v>0</v>
      </c>
      <c r="BK4516" s="54">
        <f t="shared" si="983"/>
        <v>0</v>
      </c>
      <c r="BL4516" s="54">
        <f t="shared" si="988"/>
        <v>0</v>
      </c>
      <c r="BM4516" s="54">
        <f t="shared" si="989"/>
        <v>0</v>
      </c>
      <c r="BN4516" s="54" t="str">
        <f t="shared" si="990"/>
        <v>ne</v>
      </c>
      <c r="BO4516" s="54" t="str">
        <f t="shared" si="991"/>
        <v>ne</v>
      </c>
      <c r="BP4516" s="54" t="str">
        <f t="shared" si="991"/>
        <v>ne</v>
      </c>
      <c r="BQ4516" s="54" t="str">
        <f t="shared" si="992"/>
        <v>ne</v>
      </c>
      <c r="BR4516" s="54" t="str">
        <f t="shared" si="993"/>
        <v>ne</v>
      </c>
      <c r="BS4516" s="54" t="str">
        <f t="shared" si="984"/>
        <v>ne</v>
      </c>
    </row>
    <row r="4517" spans="2:71" x14ac:dyDescent="0.2">
      <c r="B4517" s="54" t="e">
        <f>VLOOKUP(E4517,'VPS1'!$J$10:$J$29,1,FALSE)</f>
        <v>#N/A</v>
      </c>
      <c r="C4517" s="131" t="str">
        <f t="shared" si="985"/>
        <v/>
      </c>
      <c r="D4517" s="132"/>
      <c r="E4517" s="132"/>
      <c r="F4517" s="55"/>
      <c r="G4517" s="132"/>
      <c r="H4517" s="132"/>
      <c r="I4517" s="132"/>
      <c r="J4517" s="132"/>
      <c r="K4517" s="132"/>
      <c r="L4517" s="133"/>
      <c r="M4517" s="134"/>
      <c r="N4517" s="132"/>
      <c r="O4517" s="132"/>
      <c r="P4517" s="134" t="str">
        <f t="shared" si="986"/>
        <v>nepildyti</v>
      </c>
      <c r="Q4517" s="135" t="str">
        <f t="shared" si="98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994"/>
        <v>0</v>
      </c>
      <c r="BH4517" s="54">
        <f t="shared" si="987"/>
        <v>0</v>
      </c>
      <c r="BI4517" s="54">
        <f t="shared" si="982"/>
        <v>0</v>
      </c>
      <c r="BJ4517" s="54">
        <f t="shared" si="995"/>
        <v>0</v>
      </c>
      <c r="BK4517" s="54">
        <f t="shared" si="983"/>
        <v>0</v>
      </c>
      <c r="BL4517" s="54">
        <f t="shared" si="988"/>
        <v>0</v>
      </c>
      <c r="BM4517" s="54">
        <f t="shared" si="989"/>
        <v>0</v>
      </c>
      <c r="BN4517" s="54" t="str">
        <f t="shared" si="990"/>
        <v>ne</v>
      </c>
      <c r="BO4517" s="54" t="str">
        <f t="shared" si="991"/>
        <v>ne</v>
      </c>
      <c r="BP4517" s="54" t="str">
        <f t="shared" si="991"/>
        <v>ne</v>
      </c>
      <c r="BQ4517" s="54" t="str">
        <f t="shared" si="992"/>
        <v>ne</v>
      </c>
      <c r="BR4517" s="54" t="str">
        <f t="shared" si="993"/>
        <v>ne</v>
      </c>
      <c r="BS4517" s="54" t="str">
        <f t="shared" si="984"/>
        <v>ne</v>
      </c>
    </row>
    <row r="4518" spans="2:71" x14ac:dyDescent="0.2">
      <c r="B4518" s="54" t="e">
        <f>VLOOKUP(E4518,'VPS1'!$J$10:$J$29,1,FALSE)</f>
        <v>#N/A</v>
      </c>
      <c r="C4518" s="131" t="str">
        <f t="shared" si="985"/>
        <v/>
      </c>
      <c r="D4518" s="132"/>
      <c r="E4518" s="132"/>
      <c r="F4518" s="55"/>
      <c r="G4518" s="132"/>
      <c r="H4518" s="132"/>
      <c r="I4518" s="132"/>
      <c r="J4518" s="132"/>
      <c r="K4518" s="132"/>
      <c r="L4518" s="133"/>
      <c r="M4518" s="134"/>
      <c r="N4518" s="132"/>
      <c r="O4518" s="132"/>
      <c r="P4518" s="134" t="str">
        <f t="shared" si="986"/>
        <v>nepildyti</v>
      </c>
      <c r="Q4518" s="135" t="str">
        <f t="shared" si="98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994"/>
        <v>0</v>
      </c>
      <c r="BH4518" s="54">
        <f t="shared" si="987"/>
        <v>0</v>
      </c>
      <c r="BI4518" s="54">
        <f t="shared" si="982"/>
        <v>0</v>
      </c>
      <c r="BJ4518" s="54">
        <f t="shared" si="995"/>
        <v>0</v>
      </c>
      <c r="BK4518" s="54">
        <f t="shared" si="983"/>
        <v>0</v>
      </c>
      <c r="BL4518" s="54">
        <f t="shared" si="988"/>
        <v>0</v>
      </c>
      <c r="BM4518" s="54">
        <f t="shared" si="989"/>
        <v>0</v>
      </c>
      <c r="BN4518" s="54" t="str">
        <f t="shared" si="990"/>
        <v>ne</v>
      </c>
      <c r="BO4518" s="54" t="str">
        <f t="shared" si="991"/>
        <v>ne</v>
      </c>
      <c r="BP4518" s="54" t="str">
        <f t="shared" si="991"/>
        <v>ne</v>
      </c>
      <c r="BQ4518" s="54" t="str">
        <f t="shared" si="992"/>
        <v>ne</v>
      </c>
      <c r="BR4518" s="54" t="str">
        <f t="shared" si="993"/>
        <v>ne</v>
      </c>
      <c r="BS4518" s="54" t="str">
        <f t="shared" si="984"/>
        <v>ne</v>
      </c>
    </row>
    <row r="4519" spans="2:71" x14ac:dyDescent="0.2">
      <c r="B4519" s="54" t="e">
        <f>VLOOKUP(E4519,'VPS1'!$J$10:$J$29,1,FALSE)</f>
        <v>#N/A</v>
      </c>
      <c r="C4519" s="131" t="str">
        <f t="shared" si="985"/>
        <v/>
      </c>
      <c r="D4519" s="132"/>
      <c r="E4519" s="132"/>
      <c r="F4519" s="55"/>
      <c r="G4519" s="132"/>
      <c r="H4519" s="132"/>
      <c r="I4519" s="132"/>
      <c r="J4519" s="132"/>
      <c r="K4519" s="132"/>
      <c r="L4519" s="133"/>
      <c r="M4519" s="134"/>
      <c r="N4519" s="132"/>
      <c r="O4519" s="132"/>
      <c r="P4519" s="134" t="str">
        <f t="shared" si="986"/>
        <v>nepildyti</v>
      </c>
      <c r="Q4519" s="135" t="str">
        <f t="shared" si="98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994"/>
        <v>0</v>
      </c>
      <c r="BH4519" s="54">
        <f t="shared" si="987"/>
        <v>0</v>
      </c>
      <c r="BI4519" s="54">
        <f t="shared" si="982"/>
        <v>0</v>
      </c>
      <c r="BJ4519" s="54">
        <f t="shared" si="995"/>
        <v>0</v>
      </c>
      <c r="BK4519" s="54">
        <f t="shared" si="983"/>
        <v>0</v>
      </c>
      <c r="BL4519" s="54">
        <f t="shared" si="988"/>
        <v>0</v>
      </c>
      <c r="BM4519" s="54">
        <f t="shared" si="989"/>
        <v>0</v>
      </c>
      <c r="BN4519" s="54" t="str">
        <f t="shared" si="990"/>
        <v>ne</v>
      </c>
      <c r="BO4519" s="54" t="str">
        <f t="shared" si="991"/>
        <v>ne</v>
      </c>
      <c r="BP4519" s="54" t="str">
        <f t="shared" si="991"/>
        <v>ne</v>
      </c>
      <c r="BQ4519" s="54" t="str">
        <f t="shared" si="992"/>
        <v>ne</v>
      </c>
      <c r="BR4519" s="54" t="str">
        <f t="shared" si="993"/>
        <v>ne</v>
      </c>
      <c r="BS4519" s="54" t="str">
        <f t="shared" si="984"/>
        <v>ne</v>
      </c>
    </row>
    <row r="4520" spans="2:71" x14ac:dyDescent="0.2">
      <c r="B4520" s="54" t="e">
        <f>VLOOKUP(E4520,'VPS1'!$J$10:$J$29,1,FALSE)</f>
        <v>#N/A</v>
      </c>
      <c r="C4520" s="131" t="str">
        <f t="shared" si="985"/>
        <v/>
      </c>
      <c r="D4520" s="132"/>
      <c r="E4520" s="132"/>
      <c r="F4520" s="55"/>
      <c r="G4520" s="132"/>
      <c r="H4520" s="132"/>
      <c r="I4520" s="132"/>
      <c r="J4520" s="132"/>
      <c r="K4520" s="132"/>
      <c r="L4520" s="133"/>
      <c r="M4520" s="134"/>
      <c r="N4520" s="132"/>
      <c r="O4520" s="132"/>
      <c r="P4520" s="134" t="str">
        <f t="shared" si="986"/>
        <v>nepildyti</v>
      </c>
      <c r="Q4520" s="135" t="str">
        <f t="shared" si="98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994"/>
        <v>0</v>
      </c>
      <c r="BH4520" s="54">
        <f t="shared" si="987"/>
        <v>0</v>
      </c>
      <c r="BI4520" s="54">
        <f t="shared" si="982"/>
        <v>0</v>
      </c>
      <c r="BJ4520" s="54">
        <f t="shared" si="995"/>
        <v>0</v>
      </c>
      <c r="BK4520" s="54">
        <f t="shared" si="983"/>
        <v>0</v>
      </c>
      <c r="BL4520" s="54">
        <f t="shared" si="988"/>
        <v>0</v>
      </c>
      <c r="BM4520" s="54">
        <f t="shared" si="989"/>
        <v>0</v>
      </c>
      <c r="BN4520" s="54" t="str">
        <f t="shared" si="990"/>
        <v>ne</v>
      </c>
      <c r="BO4520" s="54" t="str">
        <f t="shared" si="991"/>
        <v>ne</v>
      </c>
      <c r="BP4520" s="54" t="str">
        <f t="shared" si="991"/>
        <v>ne</v>
      </c>
      <c r="BQ4520" s="54" t="str">
        <f t="shared" si="992"/>
        <v>ne</v>
      </c>
      <c r="BR4520" s="54" t="str">
        <f t="shared" si="993"/>
        <v>ne</v>
      </c>
      <c r="BS4520" s="54" t="str">
        <f t="shared" si="984"/>
        <v>ne</v>
      </c>
    </row>
    <row r="4521" spans="2:71" x14ac:dyDescent="0.2">
      <c r="B4521" s="54" t="e">
        <f>VLOOKUP(E4521,'VPS1'!$J$10:$J$29,1,FALSE)</f>
        <v>#N/A</v>
      </c>
      <c r="C4521" s="131" t="str">
        <f t="shared" si="985"/>
        <v/>
      </c>
      <c r="D4521" s="132"/>
      <c r="E4521" s="132"/>
      <c r="F4521" s="55"/>
      <c r="G4521" s="132"/>
      <c r="H4521" s="132"/>
      <c r="I4521" s="132"/>
      <c r="J4521" s="132"/>
      <c r="K4521" s="132"/>
      <c r="L4521" s="133"/>
      <c r="M4521" s="134"/>
      <c r="N4521" s="132"/>
      <c r="O4521" s="132"/>
      <c r="P4521" s="134" t="str">
        <f t="shared" si="986"/>
        <v>nepildyti</v>
      </c>
      <c r="Q4521" s="135" t="str">
        <f t="shared" si="98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994"/>
        <v>0</v>
      </c>
      <c r="BH4521" s="54">
        <f t="shared" si="987"/>
        <v>0</v>
      </c>
      <c r="BI4521" s="54">
        <f t="shared" si="982"/>
        <v>0</v>
      </c>
      <c r="BJ4521" s="54">
        <f t="shared" si="995"/>
        <v>0</v>
      </c>
      <c r="BK4521" s="54">
        <f t="shared" si="983"/>
        <v>0</v>
      </c>
      <c r="BL4521" s="54">
        <f t="shared" si="988"/>
        <v>0</v>
      </c>
      <c r="BM4521" s="54">
        <f t="shared" si="989"/>
        <v>0</v>
      </c>
      <c r="BN4521" s="54" t="str">
        <f t="shared" si="990"/>
        <v>ne</v>
      </c>
      <c r="BO4521" s="54" t="str">
        <f t="shared" si="991"/>
        <v>ne</v>
      </c>
      <c r="BP4521" s="54" t="str">
        <f t="shared" si="991"/>
        <v>ne</v>
      </c>
      <c r="BQ4521" s="54" t="str">
        <f t="shared" si="992"/>
        <v>ne</v>
      </c>
      <c r="BR4521" s="54" t="str">
        <f t="shared" si="993"/>
        <v>ne</v>
      </c>
      <c r="BS4521" s="54" t="str">
        <f t="shared" si="984"/>
        <v>ne</v>
      </c>
    </row>
    <row r="4522" spans="2:71" x14ac:dyDescent="0.2">
      <c r="B4522" s="54" t="e">
        <f>VLOOKUP(E4522,'VPS1'!$J$10:$J$29,1,FALSE)</f>
        <v>#N/A</v>
      </c>
      <c r="C4522" s="131" t="str">
        <f t="shared" si="985"/>
        <v/>
      </c>
      <c r="D4522" s="132"/>
      <c r="E4522" s="132"/>
      <c r="F4522" s="55"/>
      <c r="G4522" s="132"/>
      <c r="H4522" s="132"/>
      <c r="I4522" s="132"/>
      <c r="J4522" s="132"/>
      <c r="K4522" s="132"/>
      <c r="L4522" s="133"/>
      <c r="M4522" s="134"/>
      <c r="N4522" s="132"/>
      <c r="O4522" s="132"/>
      <c r="P4522" s="134" t="str">
        <f t="shared" si="986"/>
        <v>nepildyti</v>
      </c>
      <c r="Q4522" s="135" t="str">
        <f t="shared" si="98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994"/>
        <v>0</v>
      </c>
      <c r="BH4522" s="54">
        <f t="shared" si="987"/>
        <v>0</v>
      </c>
      <c r="BI4522" s="54">
        <f t="shared" si="982"/>
        <v>0</v>
      </c>
      <c r="BJ4522" s="54">
        <f t="shared" si="995"/>
        <v>0</v>
      </c>
      <c r="BK4522" s="54">
        <f t="shared" si="983"/>
        <v>0</v>
      </c>
      <c r="BL4522" s="54">
        <f t="shared" si="988"/>
        <v>0</v>
      </c>
      <c r="BM4522" s="54">
        <f t="shared" si="989"/>
        <v>0</v>
      </c>
      <c r="BN4522" s="54" t="str">
        <f t="shared" si="990"/>
        <v>ne</v>
      </c>
      <c r="BO4522" s="54" t="str">
        <f t="shared" si="991"/>
        <v>ne</v>
      </c>
      <c r="BP4522" s="54" t="str">
        <f t="shared" si="991"/>
        <v>ne</v>
      </c>
      <c r="BQ4522" s="54" t="str">
        <f t="shared" si="992"/>
        <v>ne</v>
      </c>
      <c r="BR4522" s="54" t="str">
        <f t="shared" si="993"/>
        <v>ne</v>
      </c>
      <c r="BS4522" s="54" t="str">
        <f t="shared" si="984"/>
        <v>ne</v>
      </c>
    </row>
    <row r="4523" spans="2:71" x14ac:dyDescent="0.2">
      <c r="B4523" s="54" t="e">
        <f>VLOOKUP(E4523,'VPS1'!$J$10:$J$29,1,FALSE)</f>
        <v>#N/A</v>
      </c>
      <c r="C4523" s="131" t="str">
        <f t="shared" si="985"/>
        <v/>
      </c>
      <c r="D4523" s="132"/>
      <c r="E4523" s="132"/>
      <c r="F4523" s="55"/>
      <c r="G4523" s="132"/>
      <c r="H4523" s="132"/>
      <c r="I4523" s="132"/>
      <c r="J4523" s="132"/>
      <c r="K4523" s="132"/>
      <c r="L4523" s="133"/>
      <c r="M4523" s="134"/>
      <c r="N4523" s="132"/>
      <c r="O4523" s="132"/>
      <c r="P4523" s="134" t="str">
        <f t="shared" si="986"/>
        <v>nepildyti</v>
      </c>
      <c r="Q4523" s="135" t="str">
        <f t="shared" si="98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994"/>
        <v>0</v>
      </c>
      <c r="BH4523" s="54">
        <f t="shared" si="987"/>
        <v>0</v>
      </c>
      <c r="BI4523" s="54">
        <f t="shared" si="982"/>
        <v>0</v>
      </c>
      <c r="BJ4523" s="54">
        <f t="shared" si="995"/>
        <v>0</v>
      </c>
      <c r="BK4523" s="54">
        <f t="shared" si="983"/>
        <v>0</v>
      </c>
      <c r="BL4523" s="54">
        <f t="shared" si="988"/>
        <v>0</v>
      </c>
      <c r="BM4523" s="54">
        <f t="shared" si="989"/>
        <v>0</v>
      </c>
      <c r="BN4523" s="54" t="str">
        <f t="shared" si="990"/>
        <v>ne</v>
      </c>
      <c r="BO4523" s="54" t="str">
        <f t="shared" si="991"/>
        <v>ne</v>
      </c>
      <c r="BP4523" s="54" t="str">
        <f t="shared" si="991"/>
        <v>ne</v>
      </c>
      <c r="BQ4523" s="54" t="str">
        <f t="shared" si="992"/>
        <v>ne</v>
      </c>
      <c r="BR4523" s="54" t="str">
        <f t="shared" si="993"/>
        <v>ne</v>
      </c>
      <c r="BS4523" s="54" t="str">
        <f t="shared" si="984"/>
        <v>ne</v>
      </c>
    </row>
    <row r="4524" spans="2:71" x14ac:dyDescent="0.2">
      <c r="B4524" s="54" t="e">
        <f>VLOOKUP(E4524,'VPS1'!$J$10:$J$29,1,FALSE)</f>
        <v>#N/A</v>
      </c>
      <c r="C4524" s="131" t="str">
        <f t="shared" si="985"/>
        <v/>
      </c>
      <c r="D4524" s="132"/>
      <c r="E4524" s="132"/>
      <c r="F4524" s="55"/>
      <c r="G4524" s="132"/>
      <c r="H4524" s="132"/>
      <c r="I4524" s="132"/>
      <c r="J4524" s="132"/>
      <c r="K4524" s="132"/>
      <c r="L4524" s="133"/>
      <c r="M4524" s="134"/>
      <c r="N4524" s="132"/>
      <c r="O4524" s="132"/>
      <c r="P4524" s="134" t="str">
        <f t="shared" si="986"/>
        <v>nepildyti</v>
      </c>
      <c r="Q4524" s="135" t="str">
        <f t="shared" si="98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994"/>
        <v>0</v>
      </c>
      <c r="BH4524" s="54">
        <f t="shared" si="987"/>
        <v>0</v>
      </c>
      <c r="BI4524" s="54">
        <f t="shared" si="982"/>
        <v>0</v>
      </c>
      <c r="BJ4524" s="54">
        <f t="shared" si="995"/>
        <v>0</v>
      </c>
      <c r="BK4524" s="54">
        <f t="shared" si="983"/>
        <v>0</v>
      </c>
      <c r="BL4524" s="54">
        <f t="shared" si="988"/>
        <v>0</v>
      </c>
      <c r="BM4524" s="54">
        <f t="shared" si="989"/>
        <v>0</v>
      </c>
      <c r="BN4524" s="54" t="str">
        <f t="shared" si="990"/>
        <v>ne</v>
      </c>
      <c r="BO4524" s="54" t="str">
        <f t="shared" si="991"/>
        <v>ne</v>
      </c>
      <c r="BP4524" s="54" t="str">
        <f t="shared" si="991"/>
        <v>ne</v>
      </c>
      <c r="BQ4524" s="54" t="str">
        <f t="shared" si="992"/>
        <v>ne</v>
      </c>
      <c r="BR4524" s="54" t="str">
        <f t="shared" si="993"/>
        <v>ne</v>
      </c>
      <c r="BS4524" s="54" t="str">
        <f t="shared" si="984"/>
        <v>ne</v>
      </c>
    </row>
    <row r="4525" spans="2:71" x14ac:dyDescent="0.2">
      <c r="B4525" s="54" t="e">
        <f>VLOOKUP(E4525,'VPS1'!$J$10:$J$29,1,FALSE)</f>
        <v>#N/A</v>
      </c>
      <c r="C4525" s="131" t="str">
        <f t="shared" si="985"/>
        <v/>
      </c>
      <c r="D4525" s="132"/>
      <c r="E4525" s="132"/>
      <c r="F4525" s="55"/>
      <c r="G4525" s="132"/>
      <c r="H4525" s="132"/>
      <c r="I4525" s="132"/>
      <c r="J4525" s="132"/>
      <c r="K4525" s="132"/>
      <c r="L4525" s="133"/>
      <c r="M4525" s="134"/>
      <c r="N4525" s="132"/>
      <c r="O4525" s="132"/>
      <c r="P4525" s="134" t="str">
        <f t="shared" si="986"/>
        <v>nepildyti</v>
      </c>
      <c r="Q4525" s="135" t="str">
        <f t="shared" si="98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994"/>
        <v>0</v>
      </c>
      <c r="BH4525" s="54">
        <f t="shared" si="987"/>
        <v>0</v>
      </c>
      <c r="BI4525" s="54">
        <f t="shared" si="982"/>
        <v>0</v>
      </c>
      <c r="BJ4525" s="54">
        <f t="shared" si="995"/>
        <v>0</v>
      </c>
      <c r="BK4525" s="54">
        <f t="shared" si="983"/>
        <v>0</v>
      </c>
      <c r="BL4525" s="54">
        <f t="shared" si="988"/>
        <v>0</v>
      </c>
      <c r="BM4525" s="54">
        <f t="shared" si="989"/>
        <v>0</v>
      </c>
      <c r="BN4525" s="54" t="str">
        <f t="shared" si="990"/>
        <v>ne</v>
      </c>
      <c r="BO4525" s="54" t="str">
        <f t="shared" si="991"/>
        <v>ne</v>
      </c>
      <c r="BP4525" s="54" t="str">
        <f t="shared" si="991"/>
        <v>ne</v>
      </c>
      <c r="BQ4525" s="54" t="str">
        <f t="shared" si="992"/>
        <v>ne</v>
      </c>
      <c r="BR4525" s="54" t="str">
        <f t="shared" si="993"/>
        <v>ne</v>
      </c>
      <c r="BS4525" s="54" t="str">
        <f t="shared" si="984"/>
        <v>ne</v>
      </c>
    </row>
    <row r="4526" spans="2:71" x14ac:dyDescent="0.2">
      <c r="B4526" s="54" t="e">
        <f>VLOOKUP(E4526,'VPS1'!$J$10:$J$29,1,FALSE)</f>
        <v>#N/A</v>
      </c>
      <c r="C4526" s="131" t="str">
        <f t="shared" si="985"/>
        <v/>
      </c>
      <c r="D4526" s="132"/>
      <c r="E4526" s="132"/>
      <c r="F4526" s="55"/>
      <c r="G4526" s="132"/>
      <c r="H4526" s="132"/>
      <c r="I4526" s="132"/>
      <c r="J4526" s="132"/>
      <c r="K4526" s="132"/>
      <c r="L4526" s="133"/>
      <c r="M4526" s="134"/>
      <c r="N4526" s="132"/>
      <c r="O4526" s="132"/>
      <c r="P4526" s="134" t="str">
        <f t="shared" si="986"/>
        <v>nepildyti</v>
      </c>
      <c r="Q4526" s="135" t="str">
        <f t="shared" si="98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994"/>
        <v>0</v>
      </c>
      <c r="BH4526" s="54">
        <f t="shared" si="987"/>
        <v>0</v>
      </c>
      <c r="BI4526" s="54">
        <f t="shared" si="982"/>
        <v>0</v>
      </c>
      <c r="BJ4526" s="54">
        <f t="shared" si="995"/>
        <v>0</v>
      </c>
      <c r="BK4526" s="54">
        <f t="shared" si="983"/>
        <v>0</v>
      </c>
      <c r="BL4526" s="54">
        <f t="shared" si="988"/>
        <v>0</v>
      </c>
      <c r="BM4526" s="54">
        <f t="shared" si="989"/>
        <v>0</v>
      </c>
      <c r="BN4526" s="54" t="str">
        <f t="shared" si="990"/>
        <v>ne</v>
      </c>
      <c r="BO4526" s="54" t="str">
        <f t="shared" si="991"/>
        <v>ne</v>
      </c>
      <c r="BP4526" s="54" t="str">
        <f t="shared" si="991"/>
        <v>ne</v>
      </c>
      <c r="BQ4526" s="54" t="str">
        <f t="shared" si="992"/>
        <v>ne</v>
      </c>
      <c r="BR4526" s="54" t="str">
        <f t="shared" si="993"/>
        <v>ne</v>
      </c>
      <c r="BS4526" s="54" t="str">
        <f t="shared" si="984"/>
        <v>ne</v>
      </c>
    </row>
    <row r="4527" spans="2:71" x14ac:dyDescent="0.2">
      <c r="B4527" s="54" t="e">
        <f>VLOOKUP(E4527,'VPS1'!$J$10:$J$29,1,FALSE)</f>
        <v>#N/A</v>
      </c>
      <c r="C4527" s="131" t="str">
        <f t="shared" si="985"/>
        <v/>
      </c>
      <c r="D4527" s="132"/>
      <c r="E4527" s="132"/>
      <c r="F4527" s="55"/>
      <c r="G4527" s="132"/>
      <c r="H4527" s="132"/>
      <c r="I4527" s="132"/>
      <c r="J4527" s="132"/>
      <c r="K4527" s="132"/>
      <c r="L4527" s="133"/>
      <c r="M4527" s="134"/>
      <c r="N4527" s="132"/>
      <c r="O4527" s="132"/>
      <c r="P4527" s="134" t="str">
        <f t="shared" si="986"/>
        <v>nepildyti</v>
      </c>
      <c r="Q4527" s="135" t="str">
        <f t="shared" si="98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994"/>
        <v>0</v>
      </c>
      <c r="BH4527" s="54">
        <f t="shared" si="987"/>
        <v>0</v>
      </c>
      <c r="BI4527" s="54">
        <f t="shared" si="982"/>
        <v>0</v>
      </c>
      <c r="BJ4527" s="54">
        <f t="shared" si="995"/>
        <v>0</v>
      </c>
      <c r="BK4527" s="54">
        <f t="shared" si="983"/>
        <v>0</v>
      </c>
      <c r="BL4527" s="54">
        <f t="shared" si="988"/>
        <v>0</v>
      </c>
      <c r="BM4527" s="54">
        <f t="shared" si="989"/>
        <v>0</v>
      </c>
      <c r="BN4527" s="54" t="str">
        <f t="shared" si="990"/>
        <v>ne</v>
      </c>
      <c r="BO4527" s="54" t="str">
        <f t="shared" si="991"/>
        <v>ne</v>
      </c>
      <c r="BP4527" s="54" t="str">
        <f t="shared" si="991"/>
        <v>ne</v>
      </c>
      <c r="BQ4527" s="54" t="str">
        <f t="shared" si="992"/>
        <v>ne</v>
      </c>
      <c r="BR4527" s="54" t="str">
        <f t="shared" si="993"/>
        <v>ne</v>
      </c>
      <c r="BS4527" s="54" t="str">
        <f t="shared" si="984"/>
        <v>ne</v>
      </c>
    </row>
    <row r="4528" spans="2:71" x14ac:dyDescent="0.2">
      <c r="B4528" s="54" t="e">
        <f>VLOOKUP(E4528,'VPS1'!$J$10:$J$29,1,FALSE)</f>
        <v>#N/A</v>
      </c>
      <c r="C4528" s="131" t="str">
        <f t="shared" si="985"/>
        <v/>
      </c>
      <c r="D4528" s="132"/>
      <c r="E4528" s="132"/>
      <c r="F4528" s="55"/>
      <c r="G4528" s="132"/>
      <c r="H4528" s="132"/>
      <c r="I4528" s="132"/>
      <c r="J4528" s="132"/>
      <c r="K4528" s="132"/>
      <c r="L4528" s="133"/>
      <c r="M4528" s="134"/>
      <c r="N4528" s="132"/>
      <c r="O4528" s="132"/>
      <c r="P4528" s="134" t="str">
        <f t="shared" si="986"/>
        <v>nepildyti</v>
      </c>
      <c r="Q4528" s="135" t="str">
        <f t="shared" si="98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994"/>
        <v>0</v>
      </c>
      <c r="BH4528" s="54">
        <f t="shared" si="987"/>
        <v>0</v>
      </c>
      <c r="BI4528" s="54">
        <f t="shared" si="982"/>
        <v>0</v>
      </c>
      <c r="BJ4528" s="54">
        <f t="shared" si="995"/>
        <v>0</v>
      </c>
      <c r="BK4528" s="54">
        <f t="shared" si="983"/>
        <v>0</v>
      </c>
      <c r="BL4528" s="54">
        <f t="shared" si="988"/>
        <v>0</v>
      </c>
      <c r="BM4528" s="54">
        <f t="shared" si="989"/>
        <v>0</v>
      </c>
      <c r="BN4528" s="54" t="str">
        <f t="shared" si="990"/>
        <v>ne</v>
      </c>
      <c r="BO4528" s="54" t="str">
        <f t="shared" si="991"/>
        <v>ne</v>
      </c>
      <c r="BP4528" s="54" t="str">
        <f t="shared" si="991"/>
        <v>ne</v>
      </c>
      <c r="BQ4528" s="54" t="str">
        <f t="shared" si="992"/>
        <v>ne</v>
      </c>
      <c r="BR4528" s="54" t="str">
        <f t="shared" si="993"/>
        <v>ne</v>
      </c>
      <c r="BS4528" s="54" t="str">
        <f t="shared" si="984"/>
        <v>ne</v>
      </c>
    </row>
    <row r="4529" spans="2:71" x14ac:dyDescent="0.2">
      <c r="B4529" s="54" t="e">
        <f>VLOOKUP(E4529,'VPS1'!$J$10:$J$29,1,FALSE)</f>
        <v>#N/A</v>
      </c>
      <c r="C4529" s="131" t="str">
        <f t="shared" si="985"/>
        <v/>
      </c>
      <c r="D4529" s="132"/>
      <c r="E4529" s="132"/>
      <c r="F4529" s="55"/>
      <c r="G4529" s="132"/>
      <c r="H4529" s="132"/>
      <c r="I4529" s="132"/>
      <c r="J4529" s="132"/>
      <c r="K4529" s="132"/>
      <c r="L4529" s="133"/>
      <c r="M4529" s="134"/>
      <c r="N4529" s="132"/>
      <c r="O4529" s="132"/>
      <c r="P4529" s="134" t="str">
        <f t="shared" si="986"/>
        <v>nepildyti</v>
      </c>
      <c r="Q4529" s="135" t="str">
        <f t="shared" si="98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994"/>
        <v>0</v>
      </c>
      <c r="BH4529" s="54">
        <f t="shared" si="987"/>
        <v>0</v>
      </c>
      <c r="BI4529" s="54">
        <f t="shared" si="982"/>
        <v>0</v>
      </c>
      <c r="BJ4529" s="54">
        <f t="shared" si="995"/>
        <v>0</v>
      </c>
      <c r="BK4529" s="54">
        <f t="shared" si="983"/>
        <v>0</v>
      </c>
      <c r="BL4529" s="54">
        <f t="shared" si="988"/>
        <v>0</v>
      </c>
      <c r="BM4529" s="54">
        <f t="shared" si="989"/>
        <v>0</v>
      </c>
      <c r="BN4529" s="54" t="str">
        <f t="shared" si="990"/>
        <v>ne</v>
      </c>
      <c r="BO4529" s="54" t="str">
        <f t="shared" si="991"/>
        <v>ne</v>
      </c>
      <c r="BP4529" s="54" t="str">
        <f t="shared" si="991"/>
        <v>ne</v>
      </c>
      <c r="BQ4529" s="54" t="str">
        <f t="shared" si="992"/>
        <v>ne</v>
      </c>
      <c r="BR4529" s="54" t="str">
        <f t="shared" si="993"/>
        <v>ne</v>
      </c>
      <c r="BS4529" s="54" t="str">
        <f t="shared" si="984"/>
        <v>ne</v>
      </c>
    </row>
    <row r="4530" spans="2:71" x14ac:dyDescent="0.2">
      <c r="B4530" s="54" t="e">
        <f>VLOOKUP(E4530,'VPS1'!$J$10:$J$29,1,FALSE)</f>
        <v>#N/A</v>
      </c>
      <c r="C4530" s="131" t="str">
        <f t="shared" si="985"/>
        <v/>
      </c>
      <c r="D4530" s="132"/>
      <c r="E4530" s="132"/>
      <c r="F4530" s="55"/>
      <c r="G4530" s="132"/>
      <c r="H4530" s="132"/>
      <c r="I4530" s="132"/>
      <c r="J4530" s="132"/>
      <c r="K4530" s="132"/>
      <c r="L4530" s="133"/>
      <c r="M4530" s="134"/>
      <c r="N4530" s="132"/>
      <c r="O4530" s="132"/>
      <c r="P4530" s="134" t="str">
        <f t="shared" si="986"/>
        <v>nepildyti</v>
      </c>
      <c r="Q4530" s="135" t="str">
        <f t="shared" si="98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994"/>
        <v>0</v>
      </c>
      <c r="BH4530" s="54">
        <f t="shared" si="987"/>
        <v>0</v>
      </c>
      <c r="BI4530" s="54">
        <f t="shared" si="982"/>
        <v>0</v>
      </c>
      <c r="BJ4530" s="54">
        <f t="shared" si="995"/>
        <v>0</v>
      </c>
      <c r="BK4530" s="54">
        <f t="shared" si="983"/>
        <v>0</v>
      </c>
      <c r="BL4530" s="54">
        <f t="shared" si="988"/>
        <v>0</v>
      </c>
      <c r="BM4530" s="54">
        <f t="shared" si="989"/>
        <v>0</v>
      </c>
      <c r="BN4530" s="54" t="str">
        <f t="shared" si="990"/>
        <v>ne</v>
      </c>
      <c r="BO4530" s="54" t="str">
        <f t="shared" si="991"/>
        <v>ne</v>
      </c>
      <c r="BP4530" s="54" t="str">
        <f t="shared" si="991"/>
        <v>ne</v>
      </c>
      <c r="BQ4530" s="54" t="str">
        <f t="shared" si="992"/>
        <v>ne</v>
      </c>
      <c r="BR4530" s="54" t="str">
        <f t="shared" si="993"/>
        <v>ne</v>
      </c>
      <c r="BS4530" s="54" t="str">
        <f t="shared" si="984"/>
        <v>ne</v>
      </c>
    </row>
    <row r="4531" spans="2:71" x14ac:dyDescent="0.2">
      <c r="B4531" s="54" t="e">
        <f>VLOOKUP(E4531,'VPS1'!$J$10:$J$29,1,FALSE)</f>
        <v>#N/A</v>
      </c>
      <c r="C4531" s="131" t="str">
        <f t="shared" si="985"/>
        <v/>
      </c>
      <c r="D4531" s="132"/>
      <c r="E4531" s="132"/>
      <c r="F4531" s="55"/>
      <c r="G4531" s="132"/>
      <c r="H4531" s="132"/>
      <c r="I4531" s="132"/>
      <c r="J4531" s="132"/>
      <c r="K4531" s="132"/>
      <c r="L4531" s="133"/>
      <c r="M4531" s="134"/>
      <c r="N4531" s="132"/>
      <c r="O4531" s="132"/>
      <c r="P4531" s="134" t="str">
        <f t="shared" si="986"/>
        <v>nepildyti</v>
      </c>
      <c r="Q4531" s="135" t="str">
        <f t="shared" si="98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994"/>
        <v>0</v>
      </c>
      <c r="BH4531" s="54">
        <f t="shared" si="987"/>
        <v>0</v>
      </c>
      <c r="BI4531" s="54">
        <f t="shared" si="982"/>
        <v>0</v>
      </c>
      <c r="BJ4531" s="54">
        <f t="shared" si="995"/>
        <v>0</v>
      </c>
      <c r="BK4531" s="54">
        <f t="shared" si="983"/>
        <v>0</v>
      </c>
      <c r="BL4531" s="54">
        <f t="shared" si="988"/>
        <v>0</v>
      </c>
      <c r="BM4531" s="54">
        <f t="shared" si="989"/>
        <v>0</v>
      </c>
      <c r="BN4531" s="54" t="str">
        <f t="shared" si="990"/>
        <v>ne</v>
      </c>
      <c r="BO4531" s="54" t="str">
        <f t="shared" si="991"/>
        <v>ne</v>
      </c>
      <c r="BP4531" s="54" t="str">
        <f t="shared" si="991"/>
        <v>ne</v>
      </c>
      <c r="BQ4531" s="54" t="str">
        <f t="shared" si="992"/>
        <v>ne</v>
      </c>
      <c r="BR4531" s="54" t="str">
        <f t="shared" si="993"/>
        <v>ne</v>
      </c>
      <c r="BS4531" s="54" t="str">
        <f t="shared" si="984"/>
        <v>ne</v>
      </c>
    </row>
    <row r="4532" spans="2:71" x14ac:dyDescent="0.2">
      <c r="B4532" s="54" t="e">
        <f>VLOOKUP(E4532,'VPS1'!$J$10:$J$29,1,FALSE)</f>
        <v>#N/A</v>
      </c>
      <c r="C4532" s="131" t="str">
        <f t="shared" si="985"/>
        <v/>
      </c>
      <c r="D4532" s="132"/>
      <c r="E4532" s="132"/>
      <c r="F4532" s="55"/>
      <c r="G4532" s="132"/>
      <c r="H4532" s="132"/>
      <c r="I4532" s="132"/>
      <c r="J4532" s="132"/>
      <c r="K4532" s="132"/>
      <c r="L4532" s="133"/>
      <c r="M4532" s="134"/>
      <c r="N4532" s="132"/>
      <c r="O4532" s="132"/>
      <c r="P4532" s="134" t="str">
        <f t="shared" si="986"/>
        <v>nepildyti</v>
      </c>
      <c r="Q4532" s="135" t="str">
        <f t="shared" si="98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994"/>
        <v>0</v>
      </c>
      <c r="BH4532" s="54">
        <f t="shared" si="987"/>
        <v>0</v>
      </c>
      <c r="BI4532" s="54">
        <f t="shared" si="982"/>
        <v>0</v>
      </c>
      <c r="BJ4532" s="54">
        <f t="shared" si="995"/>
        <v>0</v>
      </c>
      <c r="BK4532" s="54">
        <f t="shared" si="983"/>
        <v>0</v>
      </c>
      <c r="BL4532" s="54">
        <f t="shared" si="988"/>
        <v>0</v>
      </c>
      <c r="BM4532" s="54">
        <f t="shared" si="989"/>
        <v>0</v>
      </c>
      <c r="BN4532" s="54" t="str">
        <f t="shared" si="990"/>
        <v>ne</v>
      </c>
      <c r="BO4532" s="54" t="str">
        <f t="shared" si="991"/>
        <v>ne</v>
      </c>
      <c r="BP4532" s="54" t="str">
        <f t="shared" si="991"/>
        <v>ne</v>
      </c>
      <c r="BQ4532" s="54" t="str">
        <f t="shared" si="992"/>
        <v>ne</v>
      </c>
      <c r="BR4532" s="54" t="str">
        <f t="shared" si="993"/>
        <v>ne</v>
      </c>
      <c r="BS4532" s="54" t="str">
        <f t="shared" si="984"/>
        <v>ne</v>
      </c>
    </row>
    <row r="4533" spans="2:71" x14ac:dyDescent="0.2">
      <c r="B4533" s="54" t="e">
        <f>VLOOKUP(E4533,'VPS1'!$J$10:$J$29,1,FALSE)</f>
        <v>#N/A</v>
      </c>
      <c r="C4533" s="131" t="str">
        <f t="shared" si="985"/>
        <v/>
      </c>
      <c r="D4533" s="132"/>
      <c r="E4533" s="132"/>
      <c r="F4533" s="55"/>
      <c r="G4533" s="132"/>
      <c r="H4533" s="132"/>
      <c r="I4533" s="132"/>
      <c r="J4533" s="132"/>
      <c r="K4533" s="132"/>
      <c r="L4533" s="133"/>
      <c r="M4533" s="134"/>
      <c r="N4533" s="132"/>
      <c r="O4533" s="132"/>
      <c r="P4533" s="134" t="str">
        <f t="shared" si="986"/>
        <v>nepildyti</v>
      </c>
      <c r="Q4533" s="135" t="str">
        <f t="shared" si="98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994"/>
        <v>0</v>
      </c>
      <c r="BH4533" s="54">
        <f t="shared" si="987"/>
        <v>0</v>
      </c>
      <c r="BI4533" s="54">
        <f t="shared" si="982"/>
        <v>0</v>
      </c>
      <c r="BJ4533" s="54">
        <f t="shared" si="995"/>
        <v>0</v>
      </c>
      <c r="BK4533" s="54">
        <f t="shared" si="983"/>
        <v>0</v>
      </c>
      <c r="BL4533" s="54">
        <f t="shared" si="988"/>
        <v>0</v>
      </c>
      <c r="BM4533" s="54">
        <f t="shared" si="989"/>
        <v>0</v>
      </c>
      <c r="BN4533" s="54" t="str">
        <f t="shared" si="990"/>
        <v>ne</v>
      </c>
      <c r="BO4533" s="54" t="str">
        <f t="shared" si="991"/>
        <v>ne</v>
      </c>
      <c r="BP4533" s="54" t="str">
        <f t="shared" si="991"/>
        <v>ne</v>
      </c>
      <c r="BQ4533" s="54" t="str">
        <f t="shared" si="992"/>
        <v>ne</v>
      </c>
      <c r="BR4533" s="54" t="str">
        <f t="shared" si="993"/>
        <v>ne</v>
      </c>
      <c r="BS4533" s="54" t="str">
        <f t="shared" si="984"/>
        <v>ne</v>
      </c>
    </row>
    <row r="4534" spans="2:71" x14ac:dyDescent="0.2">
      <c r="B4534" s="54" t="e">
        <f>VLOOKUP(E4534,'VPS1'!$J$10:$J$29,1,FALSE)</f>
        <v>#N/A</v>
      </c>
      <c r="C4534" s="131" t="str">
        <f t="shared" si="985"/>
        <v/>
      </c>
      <c r="D4534" s="132"/>
      <c r="E4534" s="132"/>
      <c r="F4534" s="55"/>
      <c r="G4534" s="132"/>
      <c r="H4534" s="132"/>
      <c r="I4534" s="132"/>
      <c r="J4534" s="132"/>
      <c r="K4534" s="132"/>
      <c r="L4534" s="133"/>
      <c r="M4534" s="134"/>
      <c r="N4534" s="132"/>
      <c r="O4534" s="132"/>
      <c r="P4534" s="134" t="str">
        <f t="shared" si="986"/>
        <v>nepildyti</v>
      </c>
      <c r="Q4534" s="135" t="str">
        <f t="shared" si="98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994"/>
        <v>0</v>
      </c>
      <c r="BH4534" s="54">
        <f t="shared" si="987"/>
        <v>0</v>
      </c>
      <c r="BI4534" s="54">
        <f t="shared" si="982"/>
        <v>0</v>
      </c>
      <c r="BJ4534" s="54">
        <f t="shared" si="995"/>
        <v>0</v>
      </c>
      <c r="BK4534" s="54">
        <f t="shared" si="983"/>
        <v>0</v>
      </c>
      <c r="BL4534" s="54">
        <f t="shared" si="988"/>
        <v>0</v>
      </c>
      <c r="BM4534" s="54">
        <f t="shared" si="989"/>
        <v>0</v>
      </c>
      <c r="BN4534" s="54" t="str">
        <f t="shared" si="990"/>
        <v>ne</v>
      </c>
      <c r="BO4534" s="54" t="str">
        <f t="shared" si="991"/>
        <v>ne</v>
      </c>
      <c r="BP4534" s="54" t="str">
        <f t="shared" si="991"/>
        <v>ne</v>
      </c>
      <c r="BQ4534" s="54" t="str">
        <f t="shared" si="992"/>
        <v>ne</v>
      </c>
      <c r="BR4534" s="54" t="str">
        <f t="shared" si="993"/>
        <v>ne</v>
      </c>
      <c r="BS4534" s="54" t="str">
        <f t="shared" si="984"/>
        <v>ne</v>
      </c>
    </row>
    <row r="4535" spans="2:71" x14ac:dyDescent="0.2">
      <c r="B4535" s="54" t="e">
        <f>VLOOKUP(E4535,'VPS1'!$J$10:$J$29,1,FALSE)</f>
        <v>#N/A</v>
      </c>
      <c r="C4535" s="131" t="str">
        <f t="shared" si="985"/>
        <v/>
      </c>
      <c r="D4535" s="132"/>
      <c r="E4535" s="132"/>
      <c r="F4535" s="55"/>
      <c r="G4535" s="132"/>
      <c r="H4535" s="132"/>
      <c r="I4535" s="132"/>
      <c r="J4535" s="132"/>
      <c r="K4535" s="132"/>
      <c r="L4535" s="133"/>
      <c r="M4535" s="134"/>
      <c r="N4535" s="132"/>
      <c r="O4535" s="132"/>
      <c r="P4535" s="134" t="str">
        <f t="shared" si="986"/>
        <v>nepildyti</v>
      </c>
      <c r="Q4535" s="135" t="str">
        <f t="shared" si="98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994"/>
        <v>0</v>
      </c>
      <c r="BH4535" s="54">
        <f t="shared" si="987"/>
        <v>0</v>
      </c>
      <c r="BI4535" s="54">
        <f t="shared" si="982"/>
        <v>0</v>
      </c>
      <c r="BJ4535" s="54">
        <f t="shared" si="995"/>
        <v>0</v>
      </c>
      <c r="BK4535" s="54">
        <f t="shared" si="983"/>
        <v>0</v>
      </c>
      <c r="BL4535" s="54">
        <f t="shared" si="988"/>
        <v>0</v>
      </c>
      <c r="BM4535" s="54">
        <f t="shared" si="989"/>
        <v>0</v>
      </c>
      <c r="BN4535" s="54" t="str">
        <f t="shared" si="990"/>
        <v>ne</v>
      </c>
      <c r="BO4535" s="54" t="str">
        <f t="shared" si="991"/>
        <v>ne</v>
      </c>
      <c r="BP4535" s="54" t="str">
        <f t="shared" si="991"/>
        <v>ne</v>
      </c>
      <c r="BQ4535" s="54" t="str">
        <f t="shared" si="992"/>
        <v>ne</v>
      </c>
      <c r="BR4535" s="54" t="str">
        <f t="shared" si="993"/>
        <v>ne</v>
      </c>
      <c r="BS4535" s="54" t="str">
        <f t="shared" si="984"/>
        <v>ne</v>
      </c>
    </row>
    <row r="4536" spans="2:71" x14ac:dyDescent="0.2">
      <c r="B4536" s="54" t="e">
        <f>VLOOKUP(E4536,'VPS1'!$J$10:$J$29,1,FALSE)</f>
        <v>#N/A</v>
      </c>
      <c r="C4536" s="131" t="str">
        <f t="shared" si="985"/>
        <v/>
      </c>
      <c r="D4536" s="132"/>
      <c r="E4536" s="132"/>
      <c r="F4536" s="55"/>
      <c r="G4536" s="132"/>
      <c r="H4536" s="132"/>
      <c r="I4536" s="132"/>
      <c r="J4536" s="132"/>
      <c r="K4536" s="132"/>
      <c r="L4536" s="133"/>
      <c r="M4536" s="134"/>
      <c r="N4536" s="132"/>
      <c r="O4536" s="132"/>
      <c r="P4536" s="134" t="str">
        <f t="shared" si="986"/>
        <v>nepildyti</v>
      </c>
      <c r="Q4536" s="135" t="str">
        <f t="shared" si="98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994"/>
        <v>0</v>
      </c>
      <c r="BH4536" s="54">
        <f t="shared" si="987"/>
        <v>0</v>
      </c>
      <c r="BI4536" s="54">
        <f t="shared" si="982"/>
        <v>0</v>
      </c>
      <c r="BJ4536" s="54">
        <f t="shared" si="995"/>
        <v>0</v>
      </c>
      <c r="BK4536" s="54">
        <f t="shared" si="983"/>
        <v>0</v>
      </c>
      <c r="BL4536" s="54">
        <f t="shared" si="988"/>
        <v>0</v>
      </c>
      <c r="BM4536" s="54">
        <f t="shared" si="989"/>
        <v>0</v>
      </c>
      <c r="BN4536" s="54" t="str">
        <f t="shared" si="990"/>
        <v>ne</v>
      </c>
      <c r="BO4536" s="54" t="str">
        <f t="shared" si="991"/>
        <v>ne</v>
      </c>
      <c r="BP4536" s="54" t="str">
        <f t="shared" si="991"/>
        <v>ne</v>
      </c>
      <c r="BQ4536" s="54" t="str">
        <f t="shared" si="992"/>
        <v>ne</v>
      </c>
      <c r="BR4536" s="54" t="str">
        <f t="shared" si="993"/>
        <v>ne</v>
      </c>
      <c r="BS4536" s="54" t="str">
        <f t="shared" si="984"/>
        <v>ne</v>
      </c>
    </row>
    <row r="4537" spans="2:71" x14ac:dyDescent="0.2">
      <c r="B4537" s="54" t="e">
        <f>VLOOKUP(E4537,'VPS1'!$J$10:$J$29,1,FALSE)</f>
        <v>#N/A</v>
      </c>
      <c r="C4537" s="131" t="str">
        <f t="shared" si="985"/>
        <v/>
      </c>
      <c r="D4537" s="132"/>
      <c r="E4537" s="132"/>
      <c r="F4537" s="55"/>
      <c r="G4537" s="132"/>
      <c r="H4537" s="132"/>
      <c r="I4537" s="132"/>
      <c r="J4537" s="132"/>
      <c r="K4537" s="132"/>
      <c r="L4537" s="133"/>
      <c r="M4537" s="134"/>
      <c r="N4537" s="132"/>
      <c r="O4537" s="132"/>
      <c r="P4537" s="134" t="str">
        <f t="shared" si="986"/>
        <v>nepildyti</v>
      </c>
      <c r="Q4537" s="135" t="str">
        <f t="shared" si="98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994"/>
        <v>0</v>
      </c>
      <c r="BH4537" s="54">
        <f t="shared" si="987"/>
        <v>0</v>
      </c>
      <c r="BI4537" s="54">
        <f t="shared" si="982"/>
        <v>0</v>
      </c>
      <c r="BJ4537" s="54">
        <f t="shared" si="995"/>
        <v>0</v>
      </c>
      <c r="BK4537" s="54">
        <f t="shared" si="983"/>
        <v>0</v>
      </c>
      <c r="BL4537" s="54">
        <f t="shared" si="988"/>
        <v>0</v>
      </c>
      <c r="BM4537" s="54">
        <f t="shared" si="989"/>
        <v>0</v>
      </c>
      <c r="BN4537" s="54" t="str">
        <f t="shared" si="990"/>
        <v>ne</v>
      </c>
      <c r="BO4537" s="54" t="str">
        <f t="shared" si="991"/>
        <v>ne</v>
      </c>
      <c r="BP4537" s="54" t="str">
        <f t="shared" si="991"/>
        <v>ne</v>
      </c>
      <c r="BQ4537" s="54" t="str">
        <f t="shared" si="992"/>
        <v>ne</v>
      </c>
      <c r="BR4537" s="54" t="str">
        <f t="shared" si="993"/>
        <v>ne</v>
      </c>
      <c r="BS4537" s="54" t="str">
        <f t="shared" si="984"/>
        <v>ne</v>
      </c>
    </row>
    <row r="4538" spans="2:71" x14ac:dyDescent="0.2">
      <c r="B4538" s="54" t="e">
        <f>VLOOKUP(E4538,'VPS1'!$J$10:$J$29,1,FALSE)</f>
        <v>#N/A</v>
      </c>
      <c r="C4538" s="131" t="str">
        <f t="shared" si="985"/>
        <v/>
      </c>
      <c r="D4538" s="132"/>
      <c r="E4538" s="132"/>
      <c r="F4538" s="55"/>
      <c r="G4538" s="132"/>
      <c r="H4538" s="132"/>
      <c r="I4538" s="132"/>
      <c r="J4538" s="132"/>
      <c r="K4538" s="132"/>
      <c r="L4538" s="133"/>
      <c r="M4538" s="134"/>
      <c r="N4538" s="132"/>
      <c r="O4538" s="132"/>
      <c r="P4538" s="134" t="str">
        <f t="shared" si="986"/>
        <v>nepildyti</v>
      </c>
      <c r="Q4538" s="135" t="str">
        <f t="shared" si="98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994"/>
        <v>0</v>
      </c>
      <c r="BH4538" s="54">
        <f t="shared" si="987"/>
        <v>0</v>
      </c>
      <c r="BI4538" s="54">
        <f t="shared" si="982"/>
        <v>0</v>
      </c>
      <c r="BJ4538" s="54">
        <f t="shared" si="995"/>
        <v>0</v>
      </c>
      <c r="BK4538" s="54">
        <f t="shared" si="983"/>
        <v>0</v>
      </c>
      <c r="BL4538" s="54">
        <f t="shared" si="988"/>
        <v>0</v>
      </c>
      <c r="BM4538" s="54">
        <f t="shared" si="989"/>
        <v>0</v>
      </c>
      <c r="BN4538" s="54" t="str">
        <f t="shared" si="990"/>
        <v>ne</v>
      </c>
      <c r="BO4538" s="54" t="str">
        <f t="shared" si="991"/>
        <v>ne</v>
      </c>
      <c r="BP4538" s="54" t="str">
        <f t="shared" si="991"/>
        <v>ne</v>
      </c>
      <c r="BQ4538" s="54" t="str">
        <f t="shared" si="992"/>
        <v>ne</v>
      </c>
      <c r="BR4538" s="54" t="str">
        <f t="shared" si="993"/>
        <v>ne</v>
      </c>
      <c r="BS4538" s="54" t="str">
        <f t="shared" si="984"/>
        <v>ne</v>
      </c>
    </row>
    <row r="4539" spans="2:71" x14ac:dyDescent="0.2">
      <c r="B4539" s="54" t="e">
        <f>VLOOKUP(E4539,'VPS1'!$J$10:$J$29,1,FALSE)</f>
        <v>#N/A</v>
      </c>
      <c r="C4539" s="131" t="str">
        <f t="shared" si="985"/>
        <v/>
      </c>
      <c r="D4539" s="132"/>
      <c r="E4539" s="132"/>
      <c r="F4539" s="55"/>
      <c r="G4539" s="132"/>
      <c r="H4539" s="132"/>
      <c r="I4539" s="132"/>
      <c r="J4539" s="132"/>
      <c r="K4539" s="132"/>
      <c r="L4539" s="133"/>
      <c r="M4539" s="134"/>
      <c r="N4539" s="132"/>
      <c r="O4539" s="132"/>
      <c r="P4539" s="134" t="str">
        <f t="shared" si="986"/>
        <v>nepildyti</v>
      </c>
      <c r="Q4539" s="135" t="str">
        <f t="shared" si="98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994"/>
        <v>0</v>
      </c>
      <c r="BH4539" s="54">
        <f t="shared" si="987"/>
        <v>0</v>
      </c>
      <c r="BI4539" s="54">
        <f t="shared" si="982"/>
        <v>0</v>
      </c>
      <c r="BJ4539" s="54">
        <f t="shared" si="995"/>
        <v>0</v>
      </c>
      <c r="BK4539" s="54">
        <f t="shared" si="983"/>
        <v>0</v>
      </c>
      <c r="BL4539" s="54">
        <f t="shared" si="988"/>
        <v>0</v>
      </c>
      <c r="BM4539" s="54">
        <f t="shared" si="989"/>
        <v>0</v>
      </c>
      <c r="BN4539" s="54" t="str">
        <f t="shared" si="990"/>
        <v>ne</v>
      </c>
      <c r="BO4539" s="54" t="str">
        <f t="shared" si="991"/>
        <v>ne</v>
      </c>
      <c r="BP4539" s="54" t="str">
        <f t="shared" si="991"/>
        <v>ne</v>
      </c>
      <c r="BQ4539" s="54" t="str">
        <f t="shared" si="992"/>
        <v>ne</v>
      </c>
      <c r="BR4539" s="54" t="str">
        <f t="shared" si="993"/>
        <v>ne</v>
      </c>
      <c r="BS4539" s="54" t="str">
        <f t="shared" si="984"/>
        <v>ne</v>
      </c>
    </row>
    <row r="4540" spans="2:71" x14ac:dyDescent="0.2">
      <c r="B4540" s="54" t="e">
        <f>VLOOKUP(E4540,'VPS1'!$J$10:$J$29,1,FALSE)</f>
        <v>#N/A</v>
      </c>
      <c r="C4540" s="131" t="str">
        <f t="shared" si="985"/>
        <v/>
      </c>
      <c r="D4540" s="132"/>
      <c r="E4540" s="132"/>
      <c r="F4540" s="55"/>
      <c r="G4540" s="132"/>
      <c r="H4540" s="132"/>
      <c r="I4540" s="132"/>
      <c r="J4540" s="132"/>
      <c r="K4540" s="132"/>
      <c r="L4540" s="133"/>
      <c r="M4540" s="134"/>
      <c r="N4540" s="132"/>
      <c r="O4540" s="132"/>
      <c r="P4540" s="134" t="str">
        <f t="shared" si="986"/>
        <v>nepildyti</v>
      </c>
      <c r="Q4540" s="135" t="str">
        <f t="shared" si="98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994"/>
        <v>0</v>
      </c>
      <c r="BH4540" s="54">
        <f t="shared" si="987"/>
        <v>0</v>
      </c>
      <c r="BI4540" s="54">
        <f t="shared" si="982"/>
        <v>0</v>
      </c>
      <c r="BJ4540" s="54">
        <f t="shared" si="995"/>
        <v>0</v>
      </c>
      <c r="BK4540" s="54">
        <f t="shared" si="983"/>
        <v>0</v>
      </c>
      <c r="BL4540" s="54">
        <f t="shared" si="988"/>
        <v>0</v>
      </c>
      <c r="BM4540" s="54">
        <f t="shared" si="989"/>
        <v>0</v>
      </c>
      <c r="BN4540" s="54" t="str">
        <f t="shared" si="990"/>
        <v>ne</v>
      </c>
      <c r="BO4540" s="54" t="str">
        <f t="shared" si="991"/>
        <v>ne</v>
      </c>
      <c r="BP4540" s="54" t="str">
        <f t="shared" si="991"/>
        <v>ne</v>
      </c>
      <c r="BQ4540" s="54" t="str">
        <f t="shared" si="992"/>
        <v>ne</v>
      </c>
      <c r="BR4540" s="54" t="str">
        <f t="shared" si="993"/>
        <v>ne</v>
      </c>
      <c r="BS4540" s="54" t="str">
        <f t="shared" si="984"/>
        <v>ne</v>
      </c>
    </row>
    <row r="4541" spans="2:71" x14ac:dyDescent="0.2">
      <c r="B4541" s="54" t="e">
        <f>VLOOKUP(E4541,'VPS1'!$J$10:$J$29,1,FALSE)</f>
        <v>#N/A</v>
      </c>
      <c r="C4541" s="131" t="str">
        <f t="shared" si="985"/>
        <v/>
      </c>
      <c r="D4541" s="132"/>
      <c r="E4541" s="132"/>
      <c r="F4541" s="55"/>
      <c r="G4541" s="132"/>
      <c r="H4541" s="132"/>
      <c r="I4541" s="132"/>
      <c r="J4541" s="132"/>
      <c r="K4541" s="132"/>
      <c r="L4541" s="133"/>
      <c r="M4541" s="134"/>
      <c r="N4541" s="132"/>
      <c r="O4541" s="132"/>
      <c r="P4541" s="134" t="str">
        <f t="shared" si="986"/>
        <v>nepildyti</v>
      </c>
      <c r="Q4541" s="135" t="str">
        <f t="shared" si="98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994"/>
        <v>0</v>
      </c>
      <c r="BH4541" s="54">
        <f t="shared" si="987"/>
        <v>0</v>
      </c>
      <c r="BI4541" s="54">
        <f t="shared" si="982"/>
        <v>0</v>
      </c>
      <c r="BJ4541" s="54">
        <f t="shared" si="995"/>
        <v>0</v>
      </c>
      <c r="BK4541" s="54">
        <f t="shared" si="983"/>
        <v>0</v>
      </c>
      <c r="BL4541" s="54">
        <f t="shared" si="988"/>
        <v>0</v>
      </c>
      <c r="BM4541" s="54">
        <f t="shared" si="989"/>
        <v>0</v>
      </c>
      <c r="BN4541" s="54" t="str">
        <f t="shared" si="990"/>
        <v>ne</v>
      </c>
      <c r="BO4541" s="54" t="str">
        <f t="shared" si="991"/>
        <v>ne</v>
      </c>
      <c r="BP4541" s="54" t="str">
        <f t="shared" si="991"/>
        <v>ne</v>
      </c>
      <c r="BQ4541" s="54" t="str">
        <f t="shared" si="992"/>
        <v>ne</v>
      </c>
      <c r="BR4541" s="54" t="str">
        <f t="shared" si="993"/>
        <v>ne</v>
      </c>
      <c r="BS4541" s="54" t="str">
        <f t="shared" si="984"/>
        <v>ne</v>
      </c>
    </row>
    <row r="4542" spans="2:71" x14ac:dyDescent="0.2">
      <c r="B4542" s="54" t="e">
        <f>VLOOKUP(E4542,'VPS1'!$J$10:$J$29,1,FALSE)</f>
        <v>#N/A</v>
      </c>
      <c r="C4542" s="131" t="str">
        <f t="shared" si="985"/>
        <v/>
      </c>
      <c r="D4542" s="132"/>
      <c r="E4542" s="132"/>
      <c r="F4542" s="55"/>
      <c r="G4542" s="132"/>
      <c r="H4542" s="132"/>
      <c r="I4542" s="132"/>
      <c r="J4542" s="132"/>
      <c r="K4542" s="132"/>
      <c r="L4542" s="133"/>
      <c r="M4542" s="134"/>
      <c r="N4542" s="132"/>
      <c r="O4542" s="132"/>
      <c r="P4542" s="134" t="str">
        <f t="shared" si="986"/>
        <v>nepildyti</v>
      </c>
      <c r="Q4542" s="135" t="str">
        <f t="shared" si="98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994"/>
        <v>0</v>
      </c>
      <c r="BH4542" s="54">
        <f t="shared" si="987"/>
        <v>0</v>
      </c>
      <c r="BI4542" s="54">
        <f t="shared" si="982"/>
        <v>0</v>
      </c>
      <c r="BJ4542" s="54">
        <f t="shared" si="995"/>
        <v>0</v>
      </c>
      <c r="BK4542" s="54">
        <f t="shared" si="983"/>
        <v>0</v>
      </c>
      <c r="BL4542" s="54">
        <f t="shared" si="988"/>
        <v>0</v>
      </c>
      <c r="BM4542" s="54">
        <f t="shared" si="989"/>
        <v>0</v>
      </c>
      <c r="BN4542" s="54" t="str">
        <f t="shared" si="990"/>
        <v>ne</v>
      </c>
      <c r="BO4542" s="54" t="str">
        <f t="shared" si="991"/>
        <v>ne</v>
      </c>
      <c r="BP4542" s="54" t="str">
        <f t="shared" si="991"/>
        <v>ne</v>
      </c>
      <c r="BQ4542" s="54" t="str">
        <f t="shared" si="992"/>
        <v>ne</v>
      </c>
      <c r="BR4542" s="54" t="str">
        <f t="shared" si="993"/>
        <v>ne</v>
      </c>
      <c r="BS4542" s="54" t="str">
        <f t="shared" si="984"/>
        <v>ne</v>
      </c>
    </row>
    <row r="4543" spans="2:71" x14ac:dyDescent="0.2">
      <c r="B4543" s="54" t="e">
        <f>VLOOKUP(E4543,'VPS1'!$J$10:$J$29,1,FALSE)</f>
        <v>#N/A</v>
      </c>
      <c r="C4543" s="131" t="str">
        <f t="shared" si="985"/>
        <v/>
      </c>
      <c r="D4543" s="132"/>
      <c r="E4543" s="132"/>
      <c r="F4543" s="55"/>
      <c r="G4543" s="132"/>
      <c r="H4543" s="132"/>
      <c r="I4543" s="132"/>
      <c r="J4543" s="132"/>
      <c r="K4543" s="132"/>
      <c r="L4543" s="133"/>
      <c r="M4543" s="134"/>
      <c r="N4543" s="132"/>
      <c r="O4543" s="132"/>
      <c r="P4543" s="134" t="str">
        <f t="shared" si="986"/>
        <v>nepildyti</v>
      </c>
      <c r="Q4543" s="135" t="str">
        <f t="shared" si="98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994"/>
        <v>0</v>
      </c>
      <c r="BH4543" s="54">
        <f t="shared" si="987"/>
        <v>0</v>
      </c>
      <c r="BI4543" s="54">
        <f t="shared" si="982"/>
        <v>0</v>
      </c>
      <c r="BJ4543" s="54">
        <f t="shared" si="995"/>
        <v>0</v>
      </c>
      <c r="BK4543" s="54">
        <f t="shared" si="983"/>
        <v>0</v>
      </c>
      <c r="BL4543" s="54">
        <f t="shared" si="988"/>
        <v>0</v>
      </c>
      <c r="BM4543" s="54">
        <f t="shared" si="989"/>
        <v>0</v>
      </c>
      <c r="BN4543" s="54" t="str">
        <f t="shared" si="990"/>
        <v>ne</v>
      </c>
      <c r="BO4543" s="54" t="str">
        <f t="shared" si="991"/>
        <v>ne</v>
      </c>
      <c r="BP4543" s="54" t="str">
        <f t="shared" si="991"/>
        <v>ne</v>
      </c>
      <c r="BQ4543" s="54" t="str">
        <f t="shared" si="992"/>
        <v>ne</v>
      </c>
      <c r="BR4543" s="54" t="str">
        <f t="shared" si="993"/>
        <v>ne</v>
      </c>
      <c r="BS4543" s="54" t="str">
        <f t="shared" si="984"/>
        <v>ne</v>
      </c>
    </row>
    <row r="4544" spans="2:71" x14ac:dyDescent="0.2">
      <c r="B4544" s="54" t="e">
        <f>VLOOKUP(E4544,'VPS1'!$J$10:$J$29,1,FALSE)</f>
        <v>#N/A</v>
      </c>
      <c r="C4544" s="131" t="str">
        <f t="shared" si="985"/>
        <v/>
      </c>
      <c r="D4544" s="132"/>
      <c r="E4544" s="132"/>
      <c r="F4544" s="55"/>
      <c r="G4544" s="132"/>
      <c r="H4544" s="132"/>
      <c r="I4544" s="132"/>
      <c r="J4544" s="132"/>
      <c r="K4544" s="132"/>
      <c r="L4544" s="133"/>
      <c r="M4544" s="134"/>
      <c r="N4544" s="132"/>
      <c r="O4544" s="132"/>
      <c r="P4544" s="134" t="str">
        <f t="shared" si="986"/>
        <v>nepildyti</v>
      </c>
      <c r="Q4544" s="135" t="str">
        <f t="shared" si="98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994"/>
        <v>0</v>
      </c>
      <c r="BH4544" s="54">
        <f t="shared" si="987"/>
        <v>0</v>
      </c>
      <c r="BI4544" s="54">
        <f t="shared" si="982"/>
        <v>0</v>
      </c>
      <c r="BJ4544" s="54">
        <f t="shared" si="995"/>
        <v>0</v>
      </c>
      <c r="BK4544" s="54">
        <f t="shared" si="983"/>
        <v>0</v>
      </c>
      <c r="BL4544" s="54">
        <f t="shared" si="988"/>
        <v>0</v>
      </c>
      <c r="BM4544" s="54">
        <f t="shared" si="989"/>
        <v>0</v>
      </c>
      <c r="BN4544" s="54" t="str">
        <f t="shared" si="990"/>
        <v>ne</v>
      </c>
      <c r="BO4544" s="54" t="str">
        <f t="shared" si="991"/>
        <v>ne</v>
      </c>
      <c r="BP4544" s="54" t="str">
        <f t="shared" si="991"/>
        <v>ne</v>
      </c>
      <c r="BQ4544" s="54" t="str">
        <f t="shared" si="992"/>
        <v>ne</v>
      </c>
      <c r="BR4544" s="54" t="str">
        <f t="shared" si="993"/>
        <v>ne</v>
      </c>
      <c r="BS4544" s="54" t="str">
        <f t="shared" si="984"/>
        <v>ne</v>
      </c>
    </row>
    <row r="4545" spans="2:71" x14ac:dyDescent="0.2">
      <c r="B4545" s="54" t="e">
        <f>VLOOKUP(E4545,'VPS1'!$J$10:$J$29,1,FALSE)</f>
        <v>#N/A</v>
      </c>
      <c r="C4545" s="131" t="str">
        <f t="shared" si="985"/>
        <v/>
      </c>
      <c r="D4545" s="132"/>
      <c r="E4545" s="132"/>
      <c r="F4545" s="55"/>
      <c r="G4545" s="132"/>
      <c r="H4545" s="132"/>
      <c r="I4545" s="132"/>
      <c r="J4545" s="132"/>
      <c r="K4545" s="132"/>
      <c r="L4545" s="133"/>
      <c r="M4545" s="134"/>
      <c r="N4545" s="132"/>
      <c r="O4545" s="132"/>
      <c r="P4545" s="134" t="str">
        <f t="shared" si="986"/>
        <v>nepildyti</v>
      </c>
      <c r="Q4545" s="135" t="str">
        <f t="shared" si="98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994"/>
        <v>0</v>
      </c>
      <c r="BH4545" s="54">
        <f t="shared" si="987"/>
        <v>0</v>
      </c>
      <c r="BI4545" s="54">
        <f t="shared" si="982"/>
        <v>0</v>
      </c>
      <c r="BJ4545" s="54">
        <f t="shared" si="995"/>
        <v>0</v>
      </c>
      <c r="BK4545" s="54">
        <f t="shared" si="983"/>
        <v>0</v>
      </c>
      <c r="BL4545" s="54">
        <f t="shared" si="988"/>
        <v>0</v>
      </c>
      <c r="BM4545" s="54">
        <f t="shared" si="989"/>
        <v>0</v>
      </c>
      <c r="BN4545" s="54" t="str">
        <f t="shared" si="990"/>
        <v>ne</v>
      </c>
      <c r="BO4545" s="54" t="str">
        <f t="shared" si="991"/>
        <v>ne</v>
      </c>
      <c r="BP4545" s="54" t="str">
        <f t="shared" si="991"/>
        <v>ne</v>
      </c>
      <c r="BQ4545" s="54" t="str">
        <f t="shared" si="992"/>
        <v>ne</v>
      </c>
      <c r="BR4545" s="54" t="str">
        <f t="shared" si="993"/>
        <v>ne</v>
      </c>
      <c r="BS4545" s="54" t="str">
        <f t="shared" si="984"/>
        <v>ne</v>
      </c>
    </row>
    <row r="4546" spans="2:71" x14ac:dyDescent="0.2">
      <c r="B4546" s="54" t="e">
        <f>VLOOKUP(E4546,'VPS1'!$J$10:$J$29,1,FALSE)</f>
        <v>#N/A</v>
      </c>
      <c r="C4546" s="131" t="str">
        <f t="shared" si="985"/>
        <v/>
      </c>
      <c r="D4546" s="132"/>
      <c r="E4546" s="132"/>
      <c r="F4546" s="55"/>
      <c r="G4546" s="132"/>
      <c r="H4546" s="132"/>
      <c r="I4546" s="132"/>
      <c r="J4546" s="132"/>
      <c r="K4546" s="132"/>
      <c r="L4546" s="133"/>
      <c r="M4546" s="134"/>
      <c r="N4546" s="132"/>
      <c r="O4546" s="132"/>
      <c r="P4546" s="134" t="str">
        <f t="shared" si="986"/>
        <v>nepildyti</v>
      </c>
      <c r="Q4546" s="135" t="str">
        <f t="shared" si="98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994"/>
        <v>0</v>
      </c>
      <c r="BH4546" s="54">
        <f t="shared" si="987"/>
        <v>0</v>
      </c>
      <c r="BI4546" s="54">
        <f t="shared" si="982"/>
        <v>0</v>
      </c>
      <c r="BJ4546" s="54">
        <f t="shared" si="995"/>
        <v>0</v>
      </c>
      <c r="BK4546" s="54">
        <f t="shared" si="983"/>
        <v>0</v>
      </c>
      <c r="BL4546" s="54">
        <f t="shared" si="988"/>
        <v>0</v>
      </c>
      <c r="BM4546" s="54">
        <f t="shared" si="989"/>
        <v>0</v>
      </c>
      <c r="BN4546" s="54" t="str">
        <f t="shared" si="990"/>
        <v>ne</v>
      </c>
      <c r="BO4546" s="54" t="str">
        <f t="shared" si="991"/>
        <v>ne</v>
      </c>
      <c r="BP4546" s="54" t="str">
        <f t="shared" si="991"/>
        <v>ne</v>
      </c>
      <c r="BQ4546" s="54" t="str">
        <f t="shared" si="992"/>
        <v>ne</v>
      </c>
      <c r="BR4546" s="54" t="str">
        <f t="shared" si="993"/>
        <v>ne</v>
      </c>
      <c r="BS4546" s="54" t="str">
        <f t="shared" si="984"/>
        <v>ne</v>
      </c>
    </row>
    <row r="4547" spans="2:71" x14ac:dyDescent="0.2">
      <c r="B4547" s="54" t="e">
        <f>VLOOKUP(E4547,'VPS1'!$J$10:$J$29,1,FALSE)</f>
        <v>#N/A</v>
      </c>
      <c r="C4547" s="131" t="str">
        <f t="shared" si="985"/>
        <v/>
      </c>
      <c r="D4547" s="132"/>
      <c r="E4547" s="132"/>
      <c r="F4547" s="55"/>
      <c r="G4547" s="132"/>
      <c r="H4547" s="132"/>
      <c r="I4547" s="132"/>
      <c r="J4547" s="132"/>
      <c r="K4547" s="132"/>
      <c r="L4547" s="133"/>
      <c r="M4547" s="134"/>
      <c r="N4547" s="132"/>
      <c r="O4547" s="132"/>
      <c r="P4547" s="134" t="str">
        <f t="shared" si="986"/>
        <v>nepildyti</v>
      </c>
      <c r="Q4547" s="135" t="str">
        <f t="shared" si="98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994"/>
        <v>0</v>
      </c>
      <c r="BH4547" s="54">
        <f t="shared" si="987"/>
        <v>0</v>
      </c>
      <c r="BI4547" s="54">
        <f t="shared" si="982"/>
        <v>0</v>
      </c>
      <c r="BJ4547" s="54">
        <f t="shared" si="995"/>
        <v>0</v>
      </c>
      <c r="BK4547" s="54">
        <f t="shared" si="983"/>
        <v>0</v>
      </c>
      <c r="BL4547" s="54">
        <f t="shared" si="988"/>
        <v>0</v>
      </c>
      <c r="BM4547" s="54">
        <f t="shared" si="989"/>
        <v>0</v>
      </c>
      <c r="BN4547" s="54" t="str">
        <f t="shared" si="990"/>
        <v>ne</v>
      </c>
      <c r="BO4547" s="54" t="str">
        <f t="shared" si="991"/>
        <v>ne</v>
      </c>
      <c r="BP4547" s="54" t="str">
        <f t="shared" si="991"/>
        <v>ne</v>
      </c>
      <c r="BQ4547" s="54" t="str">
        <f t="shared" si="992"/>
        <v>ne</v>
      </c>
      <c r="BR4547" s="54" t="str">
        <f t="shared" si="993"/>
        <v>ne</v>
      </c>
      <c r="BS4547" s="54" t="str">
        <f t="shared" si="984"/>
        <v>ne</v>
      </c>
    </row>
    <row r="4548" spans="2:71" x14ac:dyDescent="0.2">
      <c r="B4548" s="54" t="e">
        <f>VLOOKUP(E4548,'VPS1'!$J$10:$J$29,1,FALSE)</f>
        <v>#N/A</v>
      </c>
      <c r="C4548" s="131" t="str">
        <f t="shared" si="985"/>
        <v/>
      </c>
      <c r="D4548" s="132"/>
      <c r="E4548" s="132"/>
      <c r="F4548" s="55"/>
      <c r="G4548" s="132"/>
      <c r="H4548" s="132"/>
      <c r="I4548" s="132"/>
      <c r="J4548" s="132"/>
      <c r="K4548" s="132"/>
      <c r="L4548" s="133"/>
      <c r="M4548" s="134"/>
      <c r="N4548" s="132"/>
      <c r="O4548" s="132"/>
      <c r="P4548" s="134" t="str">
        <f t="shared" si="986"/>
        <v>nepildyti</v>
      </c>
      <c r="Q4548" s="135" t="str">
        <f t="shared" si="98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994"/>
        <v>0</v>
      </c>
      <c r="BH4548" s="54">
        <f t="shared" si="987"/>
        <v>0</v>
      </c>
      <c r="BI4548" s="54">
        <f t="shared" si="982"/>
        <v>0</v>
      </c>
      <c r="BJ4548" s="54">
        <f t="shared" si="995"/>
        <v>0</v>
      </c>
      <c r="BK4548" s="54">
        <f t="shared" si="983"/>
        <v>0</v>
      </c>
      <c r="BL4548" s="54">
        <f t="shared" si="988"/>
        <v>0</v>
      </c>
      <c r="BM4548" s="54">
        <f t="shared" si="989"/>
        <v>0</v>
      </c>
      <c r="BN4548" s="54" t="str">
        <f t="shared" si="990"/>
        <v>ne</v>
      </c>
      <c r="BO4548" s="54" t="str">
        <f t="shared" si="991"/>
        <v>ne</v>
      </c>
      <c r="BP4548" s="54" t="str">
        <f t="shared" si="991"/>
        <v>ne</v>
      </c>
      <c r="BQ4548" s="54" t="str">
        <f t="shared" si="992"/>
        <v>ne</v>
      </c>
      <c r="BR4548" s="54" t="str">
        <f t="shared" si="993"/>
        <v>ne</v>
      </c>
      <c r="BS4548" s="54" t="str">
        <f t="shared" si="984"/>
        <v>ne</v>
      </c>
    </row>
    <row r="4549" spans="2:71" x14ac:dyDescent="0.2">
      <c r="B4549" s="54" t="e">
        <f>VLOOKUP(E4549,'VPS1'!$J$10:$J$29,1,FALSE)</f>
        <v>#N/A</v>
      </c>
      <c r="C4549" s="131" t="str">
        <f t="shared" si="985"/>
        <v/>
      </c>
      <c r="D4549" s="132"/>
      <c r="E4549" s="132"/>
      <c r="F4549" s="55"/>
      <c r="G4549" s="132"/>
      <c r="H4549" s="132"/>
      <c r="I4549" s="132"/>
      <c r="J4549" s="132"/>
      <c r="K4549" s="132"/>
      <c r="L4549" s="133"/>
      <c r="M4549" s="134"/>
      <c r="N4549" s="132"/>
      <c r="O4549" s="132"/>
      <c r="P4549" s="134" t="str">
        <f t="shared" si="986"/>
        <v>nepildyti</v>
      </c>
      <c r="Q4549" s="135" t="str">
        <f t="shared" si="98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994"/>
        <v>0</v>
      </c>
      <c r="BH4549" s="54">
        <f t="shared" si="987"/>
        <v>0</v>
      </c>
      <c r="BI4549" s="54">
        <f t="shared" si="982"/>
        <v>0</v>
      </c>
      <c r="BJ4549" s="54">
        <f t="shared" si="995"/>
        <v>0</v>
      </c>
      <c r="BK4549" s="54">
        <f t="shared" si="983"/>
        <v>0</v>
      </c>
      <c r="BL4549" s="54">
        <f t="shared" si="988"/>
        <v>0</v>
      </c>
      <c r="BM4549" s="54">
        <f t="shared" si="989"/>
        <v>0</v>
      </c>
      <c r="BN4549" s="54" t="str">
        <f t="shared" si="990"/>
        <v>ne</v>
      </c>
      <c r="BO4549" s="54" t="str">
        <f t="shared" si="991"/>
        <v>ne</v>
      </c>
      <c r="BP4549" s="54" t="str">
        <f t="shared" si="991"/>
        <v>ne</v>
      </c>
      <c r="BQ4549" s="54" t="str">
        <f t="shared" si="992"/>
        <v>ne</v>
      </c>
      <c r="BR4549" s="54" t="str">
        <f t="shared" si="993"/>
        <v>ne</v>
      </c>
      <c r="BS4549" s="54" t="str">
        <f t="shared" si="984"/>
        <v>ne</v>
      </c>
    </row>
    <row r="4550" spans="2:71" x14ac:dyDescent="0.2">
      <c r="B4550" s="54" t="e">
        <f>VLOOKUP(E4550,'VPS1'!$J$10:$J$29,1,FALSE)</f>
        <v>#N/A</v>
      </c>
      <c r="C4550" s="131" t="str">
        <f t="shared" si="985"/>
        <v/>
      </c>
      <c r="D4550" s="132"/>
      <c r="E4550" s="132"/>
      <c r="F4550" s="55"/>
      <c r="G4550" s="132"/>
      <c r="H4550" s="132"/>
      <c r="I4550" s="132"/>
      <c r="J4550" s="132"/>
      <c r="K4550" s="132"/>
      <c r="L4550" s="133"/>
      <c r="M4550" s="134"/>
      <c r="N4550" s="132"/>
      <c r="O4550" s="132"/>
      <c r="P4550" s="134" t="str">
        <f t="shared" si="986"/>
        <v>nepildyti</v>
      </c>
      <c r="Q4550" s="135" t="str">
        <f t="shared" si="98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994"/>
        <v>0</v>
      </c>
      <c r="BH4550" s="54">
        <f t="shared" si="987"/>
        <v>0</v>
      </c>
      <c r="BI4550" s="54">
        <f t="shared" si="982"/>
        <v>0</v>
      </c>
      <c r="BJ4550" s="54">
        <f t="shared" si="995"/>
        <v>0</v>
      </c>
      <c r="BK4550" s="54">
        <f t="shared" si="983"/>
        <v>0</v>
      </c>
      <c r="BL4550" s="54">
        <f t="shared" si="988"/>
        <v>0</v>
      </c>
      <c r="BM4550" s="54">
        <f t="shared" si="989"/>
        <v>0</v>
      </c>
      <c r="BN4550" s="54" t="str">
        <f t="shared" si="990"/>
        <v>ne</v>
      </c>
      <c r="BO4550" s="54" t="str">
        <f t="shared" si="991"/>
        <v>ne</v>
      </c>
      <c r="BP4550" s="54" t="str">
        <f t="shared" si="991"/>
        <v>ne</v>
      </c>
      <c r="BQ4550" s="54" t="str">
        <f t="shared" si="992"/>
        <v>ne</v>
      </c>
      <c r="BR4550" s="54" t="str">
        <f t="shared" si="993"/>
        <v>ne</v>
      </c>
      <c r="BS4550" s="54" t="str">
        <f t="shared" si="984"/>
        <v>ne</v>
      </c>
    </row>
    <row r="4551" spans="2:71" x14ac:dyDescent="0.2">
      <c r="B4551" s="54" t="e">
        <f>VLOOKUP(E4551,'VPS1'!$J$10:$J$29,1,FALSE)</f>
        <v>#N/A</v>
      </c>
      <c r="C4551" s="131" t="str">
        <f t="shared" si="985"/>
        <v/>
      </c>
      <c r="D4551" s="132"/>
      <c r="E4551" s="132"/>
      <c r="F4551" s="55"/>
      <c r="G4551" s="132"/>
      <c r="H4551" s="132"/>
      <c r="I4551" s="132"/>
      <c r="J4551" s="132"/>
      <c r="K4551" s="132"/>
      <c r="L4551" s="133"/>
      <c r="M4551" s="134"/>
      <c r="N4551" s="132"/>
      <c r="O4551" s="132"/>
      <c r="P4551" s="134" t="str">
        <f t="shared" si="986"/>
        <v>nepildyti</v>
      </c>
      <c r="Q4551" s="135" t="str">
        <f t="shared" si="986"/>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994"/>
        <v>0</v>
      </c>
      <c r="BH4551" s="54">
        <f t="shared" si="987"/>
        <v>0</v>
      </c>
      <c r="BI4551" s="54">
        <f t="shared" si="982"/>
        <v>0</v>
      </c>
      <c r="BJ4551" s="54">
        <f t="shared" si="995"/>
        <v>0</v>
      </c>
      <c r="BK4551" s="54">
        <f t="shared" si="983"/>
        <v>0</v>
      </c>
      <c r="BL4551" s="54">
        <f t="shared" si="988"/>
        <v>0</v>
      </c>
      <c r="BM4551" s="54">
        <f t="shared" si="989"/>
        <v>0</v>
      </c>
      <c r="BN4551" s="54" t="str">
        <f t="shared" si="990"/>
        <v>ne</v>
      </c>
      <c r="BO4551" s="54" t="str">
        <f t="shared" si="991"/>
        <v>ne</v>
      </c>
      <c r="BP4551" s="54" t="str">
        <f t="shared" si="991"/>
        <v>ne</v>
      </c>
      <c r="BQ4551" s="54" t="str">
        <f t="shared" si="992"/>
        <v>ne</v>
      </c>
      <c r="BR4551" s="54" t="str">
        <f t="shared" si="993"/>
        <v>ne</v>
      </c>
      <c r="BS4551" s="54" t="str">
        <f t="shared" si="984"/>
        <v>ne</v>
      </c>
    </row>
    <row r="4552" spans="2:71" x14ac:dyDescent="0.2">
      <c r="B4552" s="54" t="e">
        <f>VLOOKUP(E4552,'VPS1'!$J$10:$J$29,1,FALSE)</f>
        <v>#N/A</v>
      </c>
      <c r="C4552" s="131" t="str">
        <f t="shared" si="985"/>
        <v/>
      </c>
      <c r="D4552" s="132"/>
      <c r="E4552" s="132"/>
      <c r="F4552" s="55"/>
      <c r="G4552" s="132"/>
      <c r="H4552" s="132"/>
      <c r="I4552" s="132"/>
      <c r="J4552" s="132"/>
      <c r="K4552" s="132"/>
      <c r="L4552" s="133"/>
      <c r="M4552" s="134"/>
      <c r="N4552" s="132"/>
      <c r="O4552" s="132"/>
      <c r="P4552" s="134" t="str">
        <f t="shared" si="986"/>
        <v>nepildyti</v>
      </c>
      <c r="Q4552" s="135" t="str">
        <f t="shared" si="986"/>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994"/>
        <v>0</v>
      </c>
      <c r="BH4552" s="54">
        <f t="shared" si="987"/>
        <v>0</v>
      </c>
      <c r="BI4552" s="54">
        <f t="shared" si="982"/>
        <v>0</v>
      </c>
      <c r="BJ4552" s="54">
        <f t="shared" si="995"/>
        <v>0</v>
      </c>
      <c r="BK4552" s="54">
        <f t="shared" si="983"/>
        <v>0</v>
      </c>
      <c r="BL4552" s="54">
        <f t="shared" si="988"/>
        <v>0</v>
      </c>
      <c r="BM4552" s="54">
        <f t="shared" si="989"/>
        <v>0</v>
      </c>
      <c r="BN4552" s="54" t="str">
        <f t="shared" si="990"/>
        <v>ne</v>
      </c>
      <c r="BO4552" s="54" t="str">
        <f t="shared" si="991"/>
        <v>ne</v>
      </c>
      <c r="BP4552" s="54" t="str">
        <f t="shared" si="991"/>
        <v>ne</v>
      </c>
      <c r="BQ4552" s="54" t="str">
        <f t="shared" si="992"/>
        <v>ne</v>
      </c>
      <c r="BR4552" s="54" t="str">
        <f t="shared" si="993"/>
        <v>ne</v>
      </c>
      <c r="BS4552" s="54" t="str">
        <f t="shared" si="984"/>
        <v>ne</v>
      </c>
    </row>
    <row r="4553" spans="2:71" x14ac:dyDescent="0.2">
      <c r="B4553" s="54" t="e">
        <f>VLOOKUP(E4553,'VPS1'!$J$10:$J$29,1,FALSE)</f>
        <v>#N/A</v>
      </c>
      <c r="C4553" s="131" t="str">
        <f t="shared" si="985"/>
        <v/>
      </c>
      <c r="D4553" s="132"/>
      <c r="E4553" s="132"/>
      <c r="F4553" s="55"/>
      <c r="G4553" s="132"/>
      <c r="H4553" s="132"/>
      <c r="I4553" s="132"/>
      <c r="J4553" s="132"/>
      <c r="K4553" s="132"/>
      <c r="L4553" s="133"/>
      <c r="M4553" s="134"/>
      <c r="N4553" s="132"/>
      <c r="O4553" s="132"/>
      <c r="P4553" s="134" t="str">
        <f t="shared" si="986"/>
        <v>nepildyti</v>
      </c>
      <c r="Q4553" s="135" t="str">
        <f t="shared" si="986"/>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994"/>
        <v>0</v>
      </c>
      <c r="BH4553" s="54">
        <f t="shared" si="987"/>
        <v>0</v>
      </c>
      <c r="BI4553" s="54">
        <f t="shared" si="982"/>
        <v>0</v>
      </c>
      <c r="BJ4553" s="54">
        <f t="shared" si="995"/>
        <v>0</v>
      </c>
      <c r="BK4553" s="54">
        <f t="shared" si="983"/>
        <v>0</v>
      </c>
      <c r="BL4553" s="54">
        <f t="shared" si="988"/>
        <v>0</v>
      </c>
      <c r="BM4553" s="54">
        <f t="shared" si="989"/>
        <v>0</v>
      </c>
      <c r="BN4553" s="54" t="str">
        <f t="shared" si="990"/>
        <v>ne</v>
      </c>
      <c r="BO4553" s="54" t="str">
        <f t="shared" si="991"/>
        <v>ne</v>
      </c>
      <c r="BP4553" s="54" t="str">
        <f t="shared" si="991"/>
        <v>ne</v>
      </c>
      <c r="BQ4553" s="54" t="str">
        <f t="shared" si="992"/>
        <v>ne</v>
      </c>
      <c r="BR4553" s="54" t="str">
        <f t="shared" si="993"/>
        <v>ne</v>
      </c>
      <c r="BS4553" s="54" t="str">
        <f t="shared" si="984"/>
        <v>ne</v>
      </c>
    </row>
    <row r="4554" spans="2:71" x14ac:dyDescent="0.2">
      <c r="B4554" s="54" t="e">
        <f>VLOOKUP(E4554,'VPS1'!$J$10:$J$29,1,FALSE)</f>
        <v>#N/A</v>
      </c>
      <c r="C4554" s="131" t="str">
        <f t="shared" si="985"/>
        <v/>
      </c>
      <c r="D4554" s="132"/>
      <c r="E4554" s="132"/>
      <c r="F4554" s="55"/>
      <c r="G4554" s="132"/>
      <c r="H4554" s="132"/>
      <c r="I4554" s="132"/>
      <c r="J4554" s="132"/>
      <c r="K4554" s="132"/>
      <c r="L4554" s="133"/>
      <c r="M4554" s="134"/>
      <c r="N4554" s="132"/>
      <c r="O4554" s="132"/>
      <c r="P4554" s="134" t="str">
        <f t="shared" si="986"/>
        <v>nepildyti</v>
      </c>
      <c r="Q4554" s="135" t="str">
        <f t="shared" si="986"/>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994"/>
        <v>0</v>
      </c>
      <c r="BH4554" s="54">
        <f t="shared" si="987"/>
        <v>0</v>
      </c>
      <c r="BI4554" s="54">
        <f t="shared" ref="BI4554:BI4617" si="996">IF($AH4554&gt;0,YEAR($AH4554),)</f>
        <v>0</v>
      </c>
      <c r="BJ4554" s="54">
        <f t="shared" si="995"/>
        <v>0</v>
      </c>
      <c r="BK4554" s="54">
        <f t="shared" ref="BK4554:BK4617" si="997">IF($AJ4554&gt;0,YEAR($AJ4554),)</f>
        <v>0</v>
      </c>
      <c r="BL4554" s="54">
        <f t="shared" si="988"/>
        <v>0</v>
      </c>
      <c r="BM4554" s="54">
        <f t="shared" si="989"/>
        <v>0</v>
      </c>
      <c r="BN4554" s="54" t="str">
        <f t="shared" si="990"/>
        <v>ne</v>
      </c>
      <c r="BO4554" s="54" t="str">
        <f t="shared" si="991"/>
        <v>ne</v>
      </c>
      <c r="BP4554" s="54" t="str">
        <f t="shared" si="991"/>
        <v>ne</v>
      </c>
      <c r="BQ4554" s="54" t="str">
        <f t="shared" si="992"/>
        <v>ne</v>
      </c>
      <c r="BR4554" s="54" t="str">
        <f t="shared" si="993"/>
        <v>ne</v>
      </c>
      <c r="BS4554" s="54" t="str">
        <f t="shared" ref="BS4554:BS4617" si="998">IF(BK4554&gt;0,"taip","ne")</f>
        <v>ne</v>
      </c>
    </row>
    <row r="4555" spans="2:71" x14ac:dyDescent="0.2">
      <c r="B4555" s="54" t="e">
        <f>VLOOKUP(E4555,'VPS1'!$J$10:$J$29,1,FALSE)</f>
        <v>#N/A</v>
      </c>
      <c r="C4555" s="131" t="str">
        <f t="shared" ref="C4555:C4618" si="999">LEFT(E4555,4)</f>
        <v/>
      </c>
      <c r="D4555" s="132"/>
      <c r="E4555" s="132"/>
      <c r="F4555" s="55"/>
      <c r="G4555" s="132"/>
      <c r="H4555" s="132"/>
      <c r="I4555" s="132"/>
      <c r="J4555" s="132"/>
      <c r="K4555" s="132"/>
      <c r="L4555" s="133"/>
      <c r="M4555" s="134"/>
      <c r="N4555" s="132"/>
      <c r="O4555" s="132"/>
      <c r="P4555" s="134" t="str">
        <f t="shared" ref="P4555:Q4618" si="1000">IF($N4555="fizinis asmuo","užpildykite","nepildyti")</f>
        <v>nepildyti</v>
      </c>
      <c r="Q4555" s="135" t="str">
        <f t="shared" si="1000"/>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994"/>
        <v>0</v>
      </c>
      <c r="BH4555" s="54">
        <f t="shared" ref="BH4555:BH4618" si="1001">IF($AF4555&gt;0,YEAR($AF4555),)</f>
        <v>0</v>
      </c>
      <c r="BI4555" s="54">
        <f t="shared" si="996"/>
        <v>0</v>
      </c>
      <c r="BJ4555" s="54">
        <f t="shared" si="995"/>
        <v>0</v>
      </c>
      <c r="BK4555" s="54">
        <f t="shared" si="997"/>
        <v>0</v>
      </c>
      <c r="BL4555" s="54">
        <f t="shared" ref="BL4555:BL4618" si="1002">IF($AK4555&gt;0,$AK4555,)</f>
        <v>0</v>
      </c>
      <c r="BM4555" s="54">
        <f t="shared" ref="BM4555:BM4618" si="1003">IF($AL4555&gt;0,$AL4555,)</f>
        <v>0</v>
      </c>
      <c r="BN4555" s="54" t="str">
        <f t="shared" ref="BN4555:BN4618" si="1004">IF(BH4555&gt;0,"taip","ne")</f>
        <v>ne</v>
      </c>
      <c r="BO4555" s="54" t="str">
        <f t="shared" ref="BO4555:BP4618" si="1005">IF(BI4555&gt;0,"taip","ne")</f>
        <v>ne</v>
      </c>
      <c r="BP4555" s="54" t="str">
        <f t="shared" si="1005"/>
        <v>ne</v>
      </c>
      <c r="BQ4555" s="54" t="str">
        <f t="shared" ref="BQ4555:BQ4618" si="1006">IF(BL4555&gt;0,"taip","ne")</f>
        <v>ne</v>
      </c>
      <c r="BR4555" s="54" t="str">
        <f t="shared" ref="BR4555:BR4618" si="1007">IF(BM4555&gt;0,"taip","ne")</f>
        <v>ne</v>
      </c>
      <c r="BS4555" s="54" t="str">
        <f t="shared" si="998"/>
        <v>ne</v>
      </c>
    </row>
    <row r="4556" spans="2:71" x14ac:dyDescent="0.2">
      <c r="B4556" s="54" t="e">
        <f>VLOOKUP(E4556,'VPS1'!$J$10:$J$29,1,FALSE)</f>
        <v>#N/A</v>
      </c>
      <c r="C4556" s="131" t="str">
        <f t="shared" si="999"/>
        <v/>
      </c>
      <c r="D4556" s="132"/>
      <c r="E4556" s="132"/>
      <c r="F4556" s="55"/>
      <c r="G4556" s="132"/>
      <c r="H4556" s="132"/>
      <c r="I4556" s="132"/>
      <c r="J4556" s="132"/>
      <c r="K4556" s="132"/>
      <c r="L4556" s="133"/>
      <c r="M4556" s="134"/>
      <c r="N4556" s="132"/>
      <c r="O4556" s="132"/>
      <c r="P4556" s="134" t="str">
        <f t="shared" si="1000"/>
        <v>nepildyti</v>
      </c>
      <c r="Q4556" s="135" t="str">
        <f t="shared" si="100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994"/>
        <v>0</v>
      </c>
      <c r="BH4556" s="54">
        <f t="shared" si="1001"/>
        <v>0</v>
      </c>
      <c r="BI4556" s="54">
        <f t="shared" si="996"/>
        <v>0</v>
      </c>
      <c r="BJ4556" s="54">
        <f t="shared" si="995"/>
        <v>0</v>
      </c>
      <c r="BK4556" s="54">
        <f t="shared" si="997"/>
        <v>0</v>
      </c>
      <c r="BL4556" s="54">
        <f t="shared" si="1002"/>
        <v>0</v>
      </c>
      <c r="BM4556" s="54">
        <f t="shared" si="1003"/>
        <v>0</v>
      </c>
      <c r="BN4556" s="54" t="str">
        <f t="shared" si="1004"/>
        <v>ne</v>
      </c>
      <c r="BO4556" s="54" t="str">
        <f t="shared" si="1005"/>
        <v>ne</v>
      </c>
      <c r="BP4556" s="54" t="str">
        <f t="shared" si="1005"/>
        <v>ne</v>
      </c>
      <c r="BQ4556" s="54" t="str">
        <f t="shared" si="1006"/>
        <v>ne</v>
      </c>
      <c r="BR4556" s="54" t="str">
        <f t="shared" si="1007"/>
        <v>ne</v>
      </c>
      <c r="BS4556" s="54" t="str">
        <f t="shared" si="998"/>
        <v>ne</v>
      </c>
    </row>
    <row r="4557" spans="2:71" x14ac:dyDescent="0.2">
      <c r="B4557" s="54" t="e">
        <f>VLOOKUP(E4557,'VPS1'!$J$10:$J$29,1,FALSE)</f>
        <v>#N/A</v>
      </c>
      <c r="C4557" s="131" t="str">
        <f t="shared" si="999"/>
        <v/>
      </c>
      <c r="D4557" s="132"/>
      <c r="E4557" s="132"/>
      <c r="F4557" s="55"/>
      <c r="G4557" s="132"/>
      <c r="H4557" s="132"/>
      <c r="I4557" s="132"/>
      <c r="J4557" s="132"/>
      <c r="K4557" s="132"/>
      <c r="L4557" s="133"/>
      <c r="M4557" s="134"/>
      <c r="N4557" s="132"/>
      <c r="O4557" s="132"/>
      <c r="P4557" s="134" t="str">
        <f t="shared" si="1000"/>
        <v>nepildyti</v>
      </c>
      <c r="Q4557" s="135" t="str">
        <f t="shared" si="100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994"/>
        <v>0</v>
      </c>
      <c r="BH4557" s="54">
        <f t="shared" si="1001"/>
        <v>0</v>
      </c>
      <c r="BI4557" s="54">
        <f t="shared" si="996"/>
        <v>0</v>
      </c>
      <c r="BJ4557" s="54">
        <f t="shared" si="995"/>
        <v>0</v>
      </c>
      <c r="BK4557" s="54">
        <f t="shared" si="997"/>
        <v>0</v>
      </c>
      <c r="BL4557" s="54">
        <f t="shared" si="1002"/>
        <v>0</v>
      </c>
      <c r="BM4557" s="54">
        <f t="shared" si="1003"/>
        <v>0</v>
      </c>
      <c r="BN4557" s="54" t="str">
        <f t="shared" si="1004"/>
        <v>ne</v>
      </c>
      <c r="BO4557" s="54" t="str">
        <f t="shared" si="1005"/>
        <v>ne</v>
      </c>
      <c r="BP4557" s="54" t="str">
        <f t="shared" si="1005"/>
        <v>ne</v>
      </c>
      <c r="BQ4557" s="54" t="str">
        <f t="shared" si="1006"/>
        <v>ne</v>
      </c>
      <c r="BR4557" s="54" t="str">
        <f t="shared" si="1007"/>
        <v>ne</v>
      </c>
      <c r="BS4557" s="54" t="str">
        <f t="shared" si="998"/>
        <v>ne</v>
      </c>
    </row>
    <row r="4558" spans="2:71" x14ac:dyDescent="0.2">
      <c r="B4558" s="54" t="e">
        <f>VLOOKUP(E4558,'VPS1'!$J$10:$J$29,1,FALSE)</f>
        <v>#N/A</v>
      </c>
      <c r="C4558" s="131" t="str">
        <f t="shared" si="999"/>
        <v/>
      </c>
      <c r="D4558" s="132"/>
      <c r="E4558" s="132"/>
      <c r="F4558" s="55"/>
      <c r="G4558" s="132"/>
      <c r="H4558" s="132"/>
      <c r="I4558" s="132"/>
      <c r="J4558" s="132"/>
      <c r="K4558" s="132"/>
      <c r="L4558" s="133"/>
      <c r="M4558" s="134"/>
      <c r="N4558" s="132"/>
      <c r="O4558" s="132"/>
      <c r="P4558" s="134" t="str">
        <f t="shared" si="1000"/>
        <v>nepildyti</v>
      </c>
      <c r="Q4558" s="135" t="str">
        <f t="shared" si="100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994"/>
        <v>0</v>
      </c>
      <c r="BH4558" s="54">
        <f t="shared" si="1001"/>
        <v>0</v>
      </c>
      <c r="BI4558" s="54">
        <f t="shared" si="996"/>
        <v>0</v>
      </c>
      <c r="BJ4558" s="54">
        <f t="shared" si="995"/>
        <v>0</v>
      </c>
      <c r="BK4558" s="54">
        <f t="shared" si="997"/>
        <v>0</v>
      </c>
      <c r="BL4558" s="54">
        <f t="shared" si="1002"/>
        <v>0</v>
      </c>
      <c r="BM4558" s="54">
        <f t="shared" si="1003"/>
        <v>0</v>
      </c>
      <c r="BN4558" s="54" t="str">
        <f t="shared" si="1004"/>
        <v>ne</v>
      </c>
      <c r="BO4558" s="54" t="str">
        <f t="shared" si="1005"/>
        <v>ne</v>
      </c>
      <c r="BP4558" s="54" t="str">
        <f t="shared" si="1005"/>
        <v>ne</v>
      </c>
      <c r="BQ4558" s="54" t="str">
        <f t="shared" si="1006"/>
        <v>ne</v>
      </c>
      <c r="BR4558" s="54" t="str">
        <f t="shared" si="1007"/>
        <v>ne</v>
      </c>
      <c r="BS4558" s="54" t="str">
        <f t="shared" si="998"/>
        <v>ne</v>
      </c>
    </row>
    <row r="4559" spans="2:71" x14ac:dyDescent="0.2">
      <c r="B4559" s="54" t="e">
        <f>VLOOKUP(E4559,'VPS1'!$J$10:$J$29,1,FALSE)</f>
        <v>#N/A</v>
      </c>
      <c r="C4559" s="131" t="str">
        <f t="shared" si="999"/>
        <v/>
      </c>
      <c r="D4559" s="132"/>
      <c r="E4559" s="132"/>
      <c r="F4559" s="55"/>
      <c r="G4559" s="132"/>
      <c r="H4559" s="132"/>
      <c r="I4559" s="132"/>
      <c r="J4559" s="132"/>
      <c r="K4559" s="132"/>
      <c r="L4559" s="133"/>
      <c r="M4559" s="134"/>
      <c r="N4559" s="132"/>
      <c r="O4559" s="132"/>
      <c r="P4559" s="134" t="str">
        <f t="shared" si="1000"/>
        <v>nepildyti</v>
      </c>
      <c r="Q4559" s="135" t="str">
        <f t="shared" si="100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994"/>
        <v>0</v>
      </c>
      <c r="BH4559" s="54">
        <f t="shared" si="1001"/>
        <v>0</v>
      </c>
      <c r="BI4559" s="54">
        <f t="shared" si="996"/>
        <v>0</v>
      </c>
      <c r="BJ4559" s="54">
        <f t="shared" si="995"/>
        <v>0</v>
      </c>
      <c r="BK4559" s="54">
        <f t="shared" si="997"/>
        <v>0</v>
      </c>
      <c r="BL4559" s="54">
        <f t="shared" si="1002"/>
        <v>0</v>
      </c>
      <c r="BM4559" s="54">
        <f t="shared" si="1003"/>
        <v>0</v>
      </c>
      <c r="BN4559" s="54" t="str">
        <f t="shared" si="1004"/>
        <v>ne</v>
      </c>
      <c r="BO4559" s="54" t="str">
        <f t="shared" si="1005"/>
        <v>ne</v>
      </c>
      <c r="BP4559" s="54" t="str">
        <f t="shared" si="1005"/>
        <v>ne</v>
      </c>
      <c r="BQ4559" s="54" t="str">
        <f t="shared" si="1006"/>
        <v>ne</v>
      </c>
      <c r="BR4559" s="54" t="str">
        <f t="shared" si="1007"/>
        <v>ne</v>
      </c>
      <c r="BS4559" s="54" t="str">
        <f t="shared" si="998"/>
        <v>ne</v>
      </c>
    </row>
    <row r="4560" spans="2:71" x14ac:dyDescent="0.2">
      <c r="B4560" s="54" t="e">
        <f>VLOOKUP(E4560,'VPS1'!$J$10:$J$29,1,FALSE)</f>
        <v>#N/A</v>
      </c>
      <c r="C4560" s="131" t="str">
        <f t="shared" si="999"/>
        <v/>
      </c>
      <c r="D4560" s="132"/>
      <c r="E4560" s="132"/>
      <c r="F4560" s="55"/>
      <c r="G4560" s="132"/>
      <c r="H4560" s="132"/>
      <c r="I4560" s="132"/>
      <c r="J4560" s="132"/>
      <c r="K4560" s="132"/>
      <c r="L4560" s="133"/>
      <c r="M4560" s="134"/>
      <c r="N4560" s="132"/>
      <c r="O4560" s="132"/>
      <c r="P4560" s="134" t="str">
        <f t="shared" si="1000"/>
        <v>nepildyti</v>
      </c>
      <c r="Q4560" s="135" t="str">
        <f t="shared" si="100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994"/>
        <v>0</v>
      </c>
      <c r="BH4560" s="54">
        <f t="shared" si="1001"/>
        <v>0</v>
      </c>
      <c r="BI4560" s="54">
        <f t="shared" si="996"/>
        <v>0</v>
      </c>
      <c r="BJ4560" s="54">
        <f t="shared" si="995"/>
        <v>0</v>
      </c>
      <c r="BK4560" s="54">
        <f t="shared" si="997"/>
        <v>0</v>
      </c>
      <c r="BL4560" s="54">
        <f t="shared" si="1002"/>
        <v>0</v>
      </c>
      <c r="BM4560" s="54">
        <f t="shared" si="1003"/>
        <v>0</v>
      </c>
      <c r="BN4560" s="54" t="str">
        <f t="shared" si="1004"/>
        <v>ne</v>
      </c>
      <c r="BO4560" s="54" t="str">
        <f t="shared" si="1005"/>
        <v>ne</v>
      </c>
      <c r="BP4560" s="54" t="str">
        <f t="shared" si="1005"/>
        <v>ne</v>
      </c>
      <c r="BQ4560" s="54" t="str">
        <f t="shared" si="1006"/>
        <v>ne</v>
      </c>
      <c r="BR4560" s="54" t="str">
        <f t="shared" si="1007"/>
        <v>ne</v>
      </c>
      <c r="BS4560" s="54" t="str">
        <f t="shared" si="998"/>
        <v>ne</v>
      </c>
    </row>
    <row r="4561" spans="2:71" x14ac:dyDescent="0.2">
      <c r="B4561" s="54" t="e">
        <f>VLOOKUP(E4561,'VPS1'!$J$10:$J$29,1,FALSE)</f>
        <v>#N/A</v>
      </c>
      <c r="C4561" s="131" t="str">
        <f t="shared" si="999"/>
        <v/>
      </c>
      <c r="D4561" s="132"/>
      <c r="E4561" s="132"/>
      <c r="F4561" s="55"/>
      <c r="G4561" s="132"/>
      <c r="H4561" s="132"/>
      <c r="I4561" s="132"/>
      <c r="J4561" s="132"/>
      <c r="K4561" s="132"/>
      <c r="L4561" s="133"/>
      <c r="M4561" s="134"/>
      <c r="N4561" s="132"/>
      <c r="O4561" s="132"/>
      <c r="P4561" s="134" t="str">
        <f t="shared" si="1000"/>
        <v>nepildyti</v>
      </c>
      <c r="Q4561" s="135" t="str">
        <f t="shared" si="100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994"/>
        <v>0</v>
      </c>
      <c r="BH4561" s="54">
        <f t="shared" si="1001"/>
        <v>0</v>
      </c>
      <c r="BI4561" s="54">
        <f t="shared" si="996"/>
        <v>0</v>
      </c>
      <c r="BJ4561" s="54">
        <f t="shared" si="995"/>
        <v>0</v>
      </c>
      <c r="BK4561" s="54">
        <f t="shared" si="997"/>
        <v>0</v>
      </c>
      <c r="BL4561" s="54">
        <f t="shared" si="1002"/>
        <v>0</v>
      </c>
      <c r="BM4561" s="54">
        <f t="shared" si="1003"/>
        <v>0</v>
      </c>
      <c r="BN4561" s="54" t="str">
        <f t="shared" si="1004"/>
        <v>ne</v>
      </c>
      <c r="BO4561" s="54" t="str">
        <f t="shared" si="1005"/>
        <v>ne</v>
      </c>
      <c r="BP4561" s="54" t="str">
        <f t="shared" si="1005"/>
        <v>ne</v>
      </c>
      <c r="BQ4561" s="54" t="str">
        <f t="shared" si="1006"/>
        <v>ne</v>
      </c>
      <c r="BR4561" s="54" t="str">
        <f t="shared" si="1007"/>
        <v>ne</v>
      </c>
      <c r="BS4561" s="54" t="str">
        <f t="shared" si="998"/>
        <v>ne</v>
      </c>
    </row>
    <row r="4562" spans="2:71" x14ac:dyDescent="0.2">
      <c r="B4562" s="54" t="e">
        <f>VLOOKUP(E4562,'VPS1'!$J$10:$J$29,1,FALSE)</f>
        <v>#N/A</v>
      </c>
      <c r="C4562" s="131" t="str">
        <f t="shared" si="999"/>
        <v/>
      </c>
      <c r="D4562" s="132"/>
      <c r="E4562" s="132"/>
      <c r="F4562" s="55"/>
      <c r="G4562" s="132"/>
      <c r="H4562" s="132"/>
      <c r="I4562" s="132"/>
      <c r="J4562" s="132"/>
      <c r="K4562" s="132"/>
      <c r="L4562" s="133"/>
      <c r="M4562" s="134"/>
      <c r="N4562" s="132"/>
      <c r="O4562" s="132"/>
      <c r="P4562" s="134" t="str">
        <f t="shared" si="1000"/>
        <v>nepildyti</v>
      </c>
      <c r="Q4562" s="135" t="str">
        <f t="shared" si="100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si="994"/>
        <v>0</v>
      </c>
      <c r="BH4562" s="54">
        <f t="shared" si="1001"/>
        <v>0</v>
      </c>
      <c r="BI4562" s="54">
        <f t="shared" si="996"/>
        <v>0</v>
      </c>
      <c r="BJ4562" s="54">
        <f t="shared" si="995"/>
        <v>0</v>
      </c>
      <c r="BK4562" s="54">
        <f t="shared" si="997"/>
        <v>0</v>
      </c>
      <c r="BL4562" s="54">
        <f t="shared" si="1002"/>
        <v>0</v>
      </c>
      <c r="BM4562" s="54">
        <f t="shared" si="1003"/>
        <v>0</v>
      </c>
      <c r="BN4562" s="54" t="str">
        <f t="shared" si="1004"/>
        <v>ne</v>
      </c>
      <c r="BO4562" s="54" t="str">
        <f t="shared" si="1005"/>
        <v>ne</v>
      </c>
      <c r="BP4562" s="54" t="str">
        <f t="shared" si="1005"/>
        <v>ne</v>
      </c>
      <c r="BQ4562" s="54" t="str">
        <f t="shared" si="1006"/>
        <v>ne</v>
      </c>
      <c r="BR4562" s="54" t="str">
        <f t="shared" si="1007"/>
        <v>ne</v>
      </c>
      <c r="BS4562" s="54" t="str">
        <f t="shared" si="998"/>
        <v>ne</v>
      </c>
    </row>
    <row r="4563" spans="2:71" x14ac:dyDescent="0.2">
      <c r="B4563" s="54" t="e">
        <f>VLOOKUP(E4563,'VPS1'!$J$10:$J$29,1,FALSE)</f>
        <v>#N/A</v>
      </c>
      <c r="C4563" s="131" t="str">
        <f t="shared" si="999"/>
        <v/>
      </c>
      <c r="D4563" s="132"/>
      <c r="E4563" s="132"/>
      <c r="F4563" s="55"/>
      <c r="G4563" s="132"/>
      <c r="H4563" s="132"/>
      <c r="I4563" s="132"/>
      <c r="J4563" s="132"/>
      <c r="K4563" s="132"/>
      <c r="L4563" s="133"/>
      <c r="M4563" s="134"/>
      <c r="N4563" s="132"/>
      <c r="O4563" s="132"/>
      <c r="P4563" s="134" t="str">
        <f t="shared" si="1000"/>
        <v>nepildyti</v>
      </c>
      <c r="Q4563" s="135" t="str">
        <f t="shared" si="100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994"/>
        <v>0</v>
      </c>
      <c r="BH4563" s="54">
        <f t="shared" si="1001"/>
        <v>0</v>
      </c>
      <c r="BI4563" s="54">
        <f t="shared" si="996"/>
        <v>0</v>
      </c>
      <c r="BJ4563" s="54">
        <f t="shared" si="995"/>
        <v>0</v>
      </c>
      <c r="BK4563" s="54">
        <f t="shared" si="997"/>
        <v>0</v>
      </c>
      <c r="BL4563" s="54">
        <f t="shared" si="1002"/>
        <v>0</v>
      </c>
      <c r="BM4563" s="54">
        <f t="shared" si="1003"/>
        <v>0</v>
      </c>
      <c r="BN4563" s="54" t="str">
        <f t="shared" si="1004"/>
        <v>ne</v>
      </c>
      <c r="BO4563" s="54" t="str">
        <f t="shared" si="1005"/>
        <v>ne</v>
      </c>
      <c r="BP4563" s="54" t="str">
        <f t="shared" si="1005"/>
        <v>ne</v>
      </c>
      <c r="BQ4563" s="54" t="str">
        <f t="shared" si="1006"/>
        <v>ne</v>
      </c>
      <c r="BR4563" s="54" t="str">
        <f t="shared" si="1007"/>
        <v>ne</v>
      </c>
      <c r="BS4563" s="54" t="str">
        <f t="shared" si="998"/>
        <v>ne</v>
      </c>
    </row>
    <row r="4564" spans="2:71" x14ac:dyDescent="0.2">
      <c r="B4564" s="54" t="e">
        <f>VLOOKUP(E4564,'VPS1'!$J$10:$J$29,1,FALSE)</f>
        <v>#N/A</v>
      </c>
      <c r="C4564" s="131" t="str">
        <f t="shared" si="999"/>
        <v/>
      </c>
      <c r="D4564" s="132"/>
      <c r="E4564" s="132"/>
      <c r="F4564" s="55"/>
      <c r="G4564" s="132"/>
      <c r="H4564" s="132"/>
      <c r="I4564" s="132"/>
      <c r="J4564" s="132"/>
      <c r="K4564" s="132"/>
      <c r="L4564" s="133"/>
      <c r="M4564" s="134"/>
      <c r="N4564" s="132"/>
      <c r="O4564" s="132"/>
      <c r="P4564" s="134" t="str">
        <f t="shared" si="1000"/>
        <v>nepildyti</v>
      </c>
      <c r="Q4564" s="135" t="str">
        <f t="shared" si="100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994"/>
        <v>0</v>
      </c>
      <c r="BH4564" s="54">
        <f t="shared" si="1001"/>
        <v>0</v>
      </c>
      <c r="BI4564" s="54">
        <f t="shared" si="996"/>
        <v>0</v>
      </c>
      <c r="BJ4564" s="54">
        <f t="shared" si="995"/>
        <v>0</v>
      </c>
      <c r="BK4564" s="54">
        <f t="shared" si="997"/>
        <v>0</v>
      </c>
      <c r="BL4564" s="54">
        <f t="shared" si="1002"/>
        <v>0</v>
      </c>
      <c r="BM4564" s="54">
        <f t="shared" si="1003"/>
        <v>0</v>
      </c>
      <c r="BN4564" s="54" t="str">
        <f t="shared" si="1004"/>
        <v>ne</v>
      </c>
      <c r="BO4564" s="54" t="str">
        <f t="shared" si="1005"/>
        <v>ne</v>
      </c>
      <c r="BP4564" s="54" t="str">
        <f t="shared" si="1005"/>
        <v>ne</v>
      </c>
      <c r="BQ4564" s="54" t="str">
        <f t="shared" si="1006"/>
        <v>ne</v>
      </c>
      <c r="BR4564" s="54" t="str">
        <f t="shared" si="1007"/>
        <v>ne</v>
      </c>
      <c r="BS4564" s="54" t="str">
        <f t="shared" si="998"/>
        <v>ne</v>
      </c>
    </row>
    <row r="4565" spans="2:71" x14ac:dyDescent="0.2">
      <c r="B4565" s="54" t="e">
        <f>VLOOKUP(E4565,'VPS1'!$J$10:$J$29,1,FALSE)</f>
        <v>#N/A</v>
      </c>
      <c r="C4565" s="131" t="str">
        <f t="shared" si="999"/>
        <v/>
      </c>
      <c r="D4565" s="132"/>
      <c r="E4565" s="132"/>
      <c r="F4565" s="55"/>
      <c r="G4565" s="132"/>
      <c r="H4565" s="132"/>
      <c r="I4565" s="132"/>
      <c r="J4565" s="132"/>
      <c r="K4565" s="132"/>
      <c r="L4565" s="133"/>
      <c r="M4565" s="134"/>
      <c r="N4565" s="132"/>
      <c r="O4565" s="132"/>
      <c r="P4565" s="134" t="str">
        <f t="shared" si="1000"/>
        <v>nepildyti</v>
      </c>
      <c r="Q4565" s="135" t="str">
        <f t="shared" si="100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994"/>
        <v>0</v>
      </c>
      <c r="BH4565" s="54">
        <f t="shared" si="1001"/>
        <v>0</v>
      </c>
      <c r="BI4565" s="54">
        <f t="shared" si="996"/>
        <v>0</v>
      </c>
      <c r="BJ4565" s="54">
        <f t="shared" si="995"/>
        <v>0</v>
      </c>
      <c r="BK4565" s="54">
        <f t="shared" si="997"/>
        <v>0</v>
      </c>
      <c r="BL4565" s="54">
        <f t="shared" si="1002"/>
        <v>0</v>
      </c>
      <c r="BM4565" s="54">
        <f t="shared" si="1003"/>
        <v>0</v>
      </c>
      <c r="BN4565" s="54" t="str">
        <f t="shared" si="1004"/>
        <v>ne</v>
      </c>
      <c r="BO4565" s="54" t="str">
        <f t="shared" si="1005"/>
        <v>ne</v>
      </c>
      <c r="BP4565" s="54" t="str">
        <f t="shared" si="1005"/>
        <v>ne</v>
      </c>
      <c r="BQ4565" s="54" t="str">
        <f t="shared" si="1006"/>
        <v>ne</v>
      </c>
      <c r="BR4565" s="54" t="str">
        <f t="shared" si="1007"/>
        <v>ne</v>
      </c>
      <c r="BS4565" s="54" t="str">
        <f t="shared" si="998"/>
        <v>ne</v>
      </c>
    </row>
    <row r="4566" spans="2:71" x14ac:dyDescent="0.2">
      <c r="B4566" s="54" t="e">
        <f>VLOOKUP(E4566,'VPS1'!$J$10:$J$29,1,FALSE)</f>
        <v>#N/A</v>
      </c>
      <c r="C4566" s="131" t="str">
        <f t="shared" si="999"/>
        <v/>
      </c>
      <c r="D4566" s="132"/>
      <c r="E4566" s="132"/>
      <c r="F4566" s="55"/>
      <c r="G4566" s="132"/>
      <c r="H4566" s="132"/>
      <c r="I4566" s="132"/>
      <c r="J4566" s="132"/>
      <c r="K4566" s="132"/>
      <c r="L4566" s="133"/>
      <c r="M4566" s="134"/>
      <c r="N4566" s="132"/>
      <c r="O4566" s="132"/>
      <c r="P4566" s="134" t="str">
        <f t="shared" si="1000"/>
        <v>nepildyti</v>
      </c>
      <c r="Q4566" s="135" t="str">
        <f t="shared" si="100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ref="BG4566:BG4629" si="1008">IF($F4566&gt;0,YEAR($F4566),)</f>
        <v>0</v>
      </c>
      <c r="BH4566" s="54">
        <f t="shared" si="1001"/>
        <v>0</v>
      </c>
      <c r="BI4566" s="54">
        <f t="shared" si="996"/>
        <v>0</v>
      </c>
      <c r="BJ4566" s="54">
        <f t="shared" ref="BJ4566:BJ4629" si="1009">IF($AI4566&gt;0,YEAR($AI4566),)</f>
        <v>0</v>
      </c>
      <c r="BK4566" s="54">
        <f t="shared" si="997"/>
        <v>0</v>
      </c>
      <c r="BL4566" s="54">
        <f t="shared" si="1002"/>
        <v>0</v>
      </c>
      <c r="BM4566" s="54">
        <f t="shared" si="1003"/>
        <v>0</v>
      </c>
      <c r="BN4566" s="54" t="str">
        <f t="shared" si="1004"/>
        <v>ne</v>
      </c>
      <c r="BO4566" s="54" t="str">
        <f t="shared" si="1005"/>
        <v>ne</v>
      </c>
      <c r="BP4566" s="54" t="str">
        <f t="shared" si="1005"/>
        <v>ne</v>
      </c>
      <c r="BQ4566" s="54" t="str">
        <f t="shared" si="1006"/>
        <v>ne</v>
      </c>
      <c r="BR4566" s="54" t="str">
        <f t="shared" si="1007"/>
        <v>ne</v>
      </c>
      <c r="BS4566" s="54" t="str">
        <f t="shared" si="998"/>
        <v>ne</v>
      </c>
    </row>
    <row r="4567" spans="2:71" x14ac:dyDescent="0.2">
      <c r="B4567" s="54" t="e">
        <f>VLOOKUP(E4567,'VPS1'!$J$10:$J$29,1,FALSE)</f>
        <v>#N/A</v>
      </c>
      <c r="C4567" s="131" t="str">
        <f t="shared" si="999"/>
        <v/>
      </c>
      <c r="D4567" s="132"/>
      <c r="E4567" s="132"/>
      <c r="F4567" s="55"/>
      <c r="G4567" s="132"/>
      <c r="H4567" s="132"/>
      <c r="I4567" s="132"/>
      <c r="J4567" s="132"/>
      <c r="K4567" s="132"/>
      <c r="L4567" s="133"/>
      <c r="M4567" s="134"/>
      <c r="N4567" s="132"/>
      <c r="O4567" s="132"/>
      <c r="P4567" s="134" t="str">
        <f t="shared" si="1000"/>
        <v>nepildyti</v>
      </c>
      <c r="Q4567" s="135" t="str">
        <f t="shared" si="100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si="1008"/>
        <v>0</v>
      </c>
      <c r="BH4567" s="54">
        <f t="shared" si="1001"/>
        <v>0</v>
      </c>
      <c r="BI4567" s="54">
        <f t="shared" si="996"/>
        <v>0</v>
      </c>
      <c r="BJ4567" s="54">
        <f t="shared" si="1009"/>
        <v>0</v>
      </c>
      <c r="BK4567" s="54">
        <f t="shared" si="997"/>
        <v>0</v>
      </c>
      <c r="BL4567" s="54">
        <f t="shared" si="1002"/>
        <v>0</v>
      </c>
      <c r="BM4567" s="54">
        <f t="shared" si="1003"/>
        <v>0</v>
      </c>
      <c r="BN4567" s="54" t="str">
        <f t="shared" si="1004"/>
        <v>ne</v>
      </c>
      <c r="BO4567" s="54" t="str">
        <f t="shared" si="1005"/>
        <v>ne</v>
      </c>
      <c r="BP4567" s="54" t="str">
        <f t="shared" si="1005"/>
        <v>ne</v>
      </c>
      <c r="BQ4567" s="54" t="str">
        <f t="shared" si="1006"/>
        <v>ne</v>
      </c>
      <c r="BR4567" s="54" t="str">
        <f t="shared" si="1007"/>
        <v>ne</v>
      </c>
      <c r="BS4567" s="54" t="str">
        <f t="shared" si="998"/>
        <v>ne</v>
      </c>
    </row>
    <row r="4568" spans="2:71" x14ac:dyDescent="0.2">
      <c r="B4568" s="54" t="e">
        <f>VLOOKUP(E4568,'VPS1'!$J$10:$J$29,1,FALSE)</f>
        <v>#N/A</v>
      </c>
      <c r="C4568" s="131" t="str">
        <f t="shared" si="999"/>
        <v/>
      </c>
      <c r="D4568" s="132"/>
      <c r="E4568" s="132"/>
      <c r="F4568" s="55"/>
      <c r="G4568" s="132"/>
      <c r="H4568" s="132"/>
      <c r="I4568" s="132"/>
      <c r="J4568" s="132"/>
      <c r="K4568" s="132"/>
      <c r="L4568" s="133"/>
      <c r="M4568" s="134"/>
      <c r="N4568" s="132"/>
      <c r="O4568" s="132"/>
      <c r="P4568" s="134" t="str">
        <f t="shared" si="1000"/>
        <v>nepildyti</v>
      </c>
      <c r="Q4568" s="135" t="str">
        <f t="shared" si="100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08"/>
        <v>0</v>
      </c>
      <c r="BH4568" s="54">
        <f t="shared" si="1001"/>
        <v>0</v>
      </c>
      <c r="BI4568" s="54">
        <f t="shared" si="996"/>
        <v>0</v>
      </c>
      <c r="BJ4568" s="54">
        <f t="shared" si="1009"/>
        <v>0</v>
      </c>
      <c r="BK4568" s="54">
        <f t="shared" si="997"/>
        <v>0</v>
      </c>
      <c r="BL4568" s="54">
        <f t="shared" si="1002"/>
        <v>0</v>
      </c>
      <c r="BM4568" s="54">
        <f t="shared" si="1003"/>
        <v>0</v>
      </c>
      <c r="BN4568" s="54" t="str">
        <f t="shared" si="1004"/>
        <v>ne</v>
      </c>
      <c r="BO4568" s="54" t="str">
        <f t="shared" si="1005"/>
        <v>ne</v>
      </c>
      <c r="BP4568" s="54" t="str">
        <f t="shared" si="1005"/>
        <v>ne</v>
      </c>
      <c r="BQ4568" s="54" t="str">
        <f t="shared" si="1006"/>
        <v>ne</v>
      </c>
      <c r="BR4568" s="54" t="str">
        <f t="shared" si="1007"/>
        <v>ne</v>
      </c>
      <c r="BS4568" s="54" t="str">
        <f t="shared" si="998"/>
        <v>ne</v>
      </c>
    </row>
    <row r="4569" spans="2:71" x14ac:dyDescent="0.2">
      <c r="B4569" s="54" t="e">
        <f>VLOOKUP(E4569,'VPS1'!$J$10:$J$29,1,FALSE)</f>
        <v>#N/A</v>
      </c>
      <c r="C4569" s="131" t="str">
        <f t="shared" si="999"/>
        <v/>
      </c>
      <c r="D4569" s="132"/>
      <c r="E4569" s="132"/>
      <c r="F4569" s="55"/>
      <c r="G4569" s="132"/>
      <c r="H4569" s="132"/>
      <c r="I4569" s="132"/>
      <c r="J4569" s="132"/>
      <c r="K4569" s="132"/>
      <c r="L4569" s="133"/>
      <c r="M4569" s="134"/>
      <c r="N4569" s="132"/>
      <c r="O4569" s="132"/>
      <c r="P4569" s="134" t="str">
        <f t="shared" si="1000"/>
        <v>nepildyti</v>
      </c>
      <c r="Q4569" s="135" t="str">
        <f t="shared" si="100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08"/>
        <v>0</v>
      </c>
      <c r="BH4569" s="54">
        <f t="shared" si="1001"/>
        <v>0</v>
      </c>
      <c r="BI4569" s="54">
        <f t="shared" si="996"/>
        <v>0</v>
      </c>
      <c r="BJ4569" s="54">
        <f t="shared" si="1009"/>
        <v>0</v>
      </c>
      <c r="BK4569" s="54">
        <f t="shared" si="997"/>
        <v>0</v>
      </c>
      <c r="BL4569" s="54">
        <f t="shared" si="1002"/>
        <v>0</v>
      </c>
      <c r="BM4569" s="54">
        <f t="shared" si="1003"/>
        <v>0</v>
      </c>
      <c r="BN4569" s="54" t="str">
        <f t="shared" si="1004"/>
        <v>ne</v>
      </c>
      <c r="BO4569" s="54" t="str">
        <f t="shared" si="1005"/>
        <v>ne</v>
      </c>
      <c r="BP4569" s="54" t="str">
        <f t="shared" si="1005"/>
        <v>ne</v>
      </c>
      <c r="BQ4569" s="54" t="str">
        <f t="shared" si="1006"/>
        <v>ne</v>
      </c>
      <c r="BR4569" s="54" t="str">
        <f t="shared" si="1007"/>
        <v>ne</v>
      </c>
      <c r="BS4569" s="54" t="str">
        <f t="shared" si="998"/>
        <v>ne</v>
      </c>
    </row>
    <row r="4570" spans="2:71" x14ac:dyDescent="0.2">
      <c r="B4570" s="54" t="e">
        <f>VLOOKUP(E4570,'VPS1'!$J$10:$J$29,1,FALSE)</f>
        <v>#N/A</v>
      </c>
      <c r="C4570" s="131" t="str">
        <f t="shared" si="999"/>
        <v/>
      </c>
      <c r="D4570" s="132"/>
      <c r="E4570" s="132"/>
      <c r="F4570" s="55"/>
      <c r="G4570" s="132"/>
      <c r="H4570" s="132"/>
      <c r="I4570" s="132"/>
      <c r="J4570" s="132"/>
      <c r="K4570" s="132"/>
      <c r="L4570" s="133"/>
      <c r="M4570" s="134"/>
      <c r="N4570" s="132"/>
      <c r="O4570" s="132"/>
      <c r="P4570" s="134" t="str">
        <f t="shared" si="1000"/>
        <v>nepildyti</v>
      </c>
      <c r="Q4570" s="135" t="str">
        <f t="shared" si="100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08"/>
        <v>0</v>
      </c>
      <c r="BH4570" s="54">
        <f t="shared" si="1001"/>
        <v>0</v>
      </c>
      <c r="BI4570" s="54">
        <f t="shared" si="996"/>
        <v>0</v>
      </c>
      <c r="BJ4570" s="54">
        <f t="shared" si="1009"/>
        <v>0</v>
      </c>
      <c r="BK4570" s="54">
        <f t="shared" si="997"/>
        <v>0</v>
      </c>
      <c r="BL4570" s="54">
        <f t="shared" si="1002"/>
        <v>0</v>
      </c>
      <c r="BM4570" s="54">
        <f t="shared" si="1003"/>
        <v>0</v>
      </c>
      <c r="BN4570" s="54" t="str">
        <f t="shared" si="1004"/>
        <v>ne</v>
      </c>
      <c r="BO4570" s="54" t="str">
        <f t="shared" si="1005"/>
        <v>ne</v>
      </c>
      <c r="BP4570" s="54" t="str">
        <f t="shared" si="1005"/>
        <v>ne</v>
      </c>
      <c r="BQ4570" s="54" t="str">
        <f t="shared" si="1006"/>
        <v>ne</v>
      </c>
      <c r="BR4570" s="54" t="str">
        <f t="shared" si="1007"/>
        <v>ne</v>
      </c>
      <c r="BS4570" s="54" t="str">
        <f t="shared" si="998"/>
        <v>ne</v>
      </c>
    </row>
    <row r="4571" spans="2:71" x14ac:dyDescent="0.2">
      <c r="B4571" s="54" t="e">
        <f>VLOOKUP(E4571,'VPS1'!$J$10:$J$29,1,FALSE)</f>
        <v>#N/A</v>
      </c>
      <c r="C4571" s="131" t="str">
        <f t="shared" si="999"/>
        <v/>
      </c>
      <c r="D4571" s="132"/>
      <c r="E4571" s="132"/>
      <c r="F4571" s="55"/>
      <c r="G4571" s="132"/>
      <c r="H4571" s="132"/>
      <c r="I4571" s="132"/>
      <c r="J4571" s="132"/>
      <c r="K4571" s="132"/>
      <c r="L4571" s="133"/>
      <c r="M4571" s="134"/>
      <c r="N4571" s="132"/>
      <c r="O4571" s="132"/>
      <c r="P4571" s="134" t="str">
        <f t="shared" si="1000"/>
        <v>nepildyti</v>
      </c>
      <c r="Q4571" s="135" t="str">
        <f t="shared" si="100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08"/>
        <v>0</v>
      </c>
      <c r="BH4571" s="54">
        <f t="shared" si="1001"/>
        <v>0</v>
      </c>
      <c r="BI4571" s="54">
        <f t="shared" si="996"/>
        <v>0</v>
      </c>
      <c r="BJ4571" s="54">
        <f t="shared" si="1009"/>
        <v>0</v>
      </c>
      <c r="BK4571" s="54">
        <f t="shared" si="997"/>
        <v>0</v>
      </c>
      <c r="BL4571" s="54">
        <f t="shared" si="1002"/>
        <v>0</v>
      </c>
      <c r="BM4571" s="54">
        <f t="shared" si="1003"/>
        <v>0</v>
      </c>
      <c r="BN4571" s="54" t="str">
        <f t="shared" si="1004"/>
        <v>ne</v>
      </c>
      <c r="BO4571" s="54" t="str">
        <f t="shared" si="1005"/>
        <v>ne</v>
      </c>
      <c r="BP4571" s="54" t="str">
        <f t="shared" si="1005"/>
        <v>ne</v>
      </c>
      <c r="BQ4571" s="54" t="str">
        <f t="shared" si="1006"/>
        <v>ne</v>
      </c>
      <c r="BR4571" s="54" t="str">
        <f t="shared" si="1007"/>
        <v>ne</v>
      </c>
      <c r="BS4571" s="54" t="str">
        <f t="shared" si="998"/>
        <v>ne</v>
      </c>
    </row>
    <row r="4572" spans="2:71" x14ac:dyDescent="0.2">
      <c r="B4572" s="54" t="e">
        <f>VLOOKUP(E4572,'VPS1'!$J$10:$J$29,1,FALSE)</f>
        <v>#N/A</v>
      </c>
      <c r="C4572" s="131" t="str">
        <f t="shared" si="999"/>
        <v/>
      </c>
      <c r="D4572" s="132"/>
      <c r="E4572" s="132"/>
      <c r="F4572" s="55"/>
      <c r="G4572" s="132"/>
      <c r="H4572" s="132"/>
      <c r="I4572" s="132"/>
      <c r="J4572" s="132"/>
      <c r="K4572" s="132"/>
      <c r="L4572" s="133"/>
      <c r="M4572" s="134"/>
      <c r="N4572" s="132"/>
      <c r="O4572" s="132"/>
      <c r="P4572" s="134" t="str">
        <f t="shared" si="1000"/>
        <v>nepildyti</v>
      </c>
      <c r="Q4572" s="135" t="str">
        <f t="shared" si="100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08"/>
        <v>0</v>
      </c>
      <c r="BH4572" s="54">
        <f t="shared" si="1001"/>
        <v>0</v>
      </c>
      <c r="BI4572" s="54">
        <f t="shared" si="996"/>
        <v>0</v>
      </c>
      <c r="BJ4572" s="54">
        <f t="shared" si="1009"/>
        <v>0</v>
      </c>
      <c r="BK4572" s="54">
        <f t="shared" si="997"/>
        <v>0</v>
      </c>
      <c r="BL4572" s="54">
        <f t="shared" si="1002"/>
        <v>0</v>
      </c>
      <c r="BM4572" s="54">
        <f t="shared" si="1003"/>
        <v>0</v>
      </c>
      <c r="BN4572" s="54" t="str">
        <f t="shared" si="1004"/>
        <v>ne</v>
      </c>
      <c r="BO4572" s="54" t="str">
        <f t="shared" si="1005"/>
        <v>ne</v>
      </c>
      <c r="BP4572" s="54" t="str">
        <f t="shared" si="1005"/>
        <v>ne</v>
      </c>
      <c r="BQ4572" s="54" t="str">
        <f t="shared" si="1006"/>
        <v>ne</v>
      </c>
      <c r="BR4572" s="54" t="str">
        <f t="shared" si="1007"/>
        <v>ne</v>
      </c>
      <c r="BS4572" s="54" t="str">
        <f t="shared" si="998"/>
        <v>ne</v>
      </c>
    </row>
    <row r="4573" spans="2:71" x14ac:dyDescent="0.2">
      <c r="B4573" s="54" t="e">
        <f>VLOOKUP(E4573,'VPS1'!$J$10:$J$29,1,FALSE)</f>
        <v>#N/A</v>
      </c>
      <c r="C4573" s="131" t="str">
        <f t="shared" si="999"/>
        <v/>
      </c>
      <c r="D4573" s="132"/>
      <c r="E4573" s="132"/>
      <c r="F4573" s="55"/>
      <c r="G4573" s="132"/>
      <c r="H4573" s="132"/>
      <c r="I4573" s="132"/>
      <c r="J4573" s="132"/>
      <c r="K4573" s="132"/>
      <c r="L4573" s="133"/>
      <c r="M4573" s="134"/>
      <c r="N4573" s="132"/>
      <c r="O4573" s="132"/>
      <c r="P4573" s="134" t="str">
        <f t="shared" si="1000"/>
        <v>nepildyti</v>
      </c>
      <c r="Q4573" s="135" t="str">
        <f t="shared" si="100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08"/>
        <v>0</v>
      </c>
      <c r="BH4573" s="54">
        <f t="shared" si="1001"/>
        <v>0</v>
      </c>
      <c r="BI4573" s="54">
        <f t="shared" si="996"/>
        <v>0</v>
      </c>
      <c r="BJ4573" s="54">
        <f t="shared" si="1009"/>
        <v>0</v>
      </c>
      <c r="BK4573" s="54">
        <f t="shared" si="997"/>
        <v>0</v>
      </c>
      <c r="BL4573" s="54">
        <f t="shared" si="1002"/>
        <v>0</v>
      </c>
      <c r="BM4573" s="54">
        <f t="shared" si="1003"/>
        <v>0</v>
      </c>
      <c r="BN4573" s="54" t="str">
        <f t="shared" si="1004"/>
        <v>ne</v>
      </c>
      <c r="BO4573" s="54" t="str">
        <f t="shared" si="1005"/>
        <v>ne</v>
      </c>
      <c r="BP4573" s="54" t="str">
        <f t="shared" si="1005"/>
        <v>ne</v>
      </c>
      <c r="BQ4573" s="54" t="str">
        <f t="shared" si="1006"/>
        <v>ne</v>
      </c>
      <c r="BR4573" s="54" t="str">
        <f t="shared" si="1007"/>
        <v>ne</v>
      </c>
      <c r="BS4573" s="54" t="str">
        <f t="shared" si="998"/>
        <v>ne</v>
      </c>
    </row>
    <row r="4574" spans="2:71" x14ac:dyDescent="0.2">
      <c r="B4574" s="54" t="e">
        <f>VLOOKUP(E4574,'VPS1'!$J$10:$J$29,1,FALSE)</f>
        <v>#N/A</v>
      </c>
      <c r="C4574" s="131" t="str">
        <f t="shared" si="999"/>
        <v/>
      </c>
      <c r="D4574" s="132"/>
      <c r="E4574" s="132"/>
      <c r="F4574" s="55"/>
      <c r="G4574" s="132"/>
      <c r="H4574" s="132"/>
      <c r="I4574" s="132"/>
      <c r="J4574" s="132"/>
      <c r="K4574" s="132"/>
      <c r="L4574" s="133"/>
      <c r="M4574" s="134"/>
      <c r="N4574" s="132"/>
      <c r="O4574" s="132"/>
      <c r="P4574" s="134" t="str">
        <f t="shared" si="1000"/>
        <v>nepildyti</v>
      </c>
      <c r="Q4574" s="135" t="str">
        <f t="shared" si="100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08"/>
        <v>0</v>
      </c>
      <c r="BH4574" s="54">
        <f t="shared" si="1001"/>
        <v>0</v>
      </c>
      <c r="BI4574" s="54">
        <f t="shared" si="996"/>
        <v>0</v>
      </c>
      <c r="BJ4574" s="54">
        <f t="shared" si="1009"/>
        <v>0</v>
      </c>
      <c r="BK4574" s="54">
        <f t="shared" si="997"/>
        <v>0</v>
      </c>
      <c r="BL4574" s="54">
        <f t="shared" si="1002"/>
        <v>0</v>
      </c>
      <c r="BM4574" s="54">
        <f t="shared" si="1003"/>
        <v>0</v>
      </c>
      <c r="BN4574" s="54" t="str">
        <f t="shared" si="1004"/>
        <v>ne</v>
      </c>
      <c r="BO4574" s="54" t="str">
        <f t="shared" si="1005"/>
        <v>ne</v>
      </c>
      <c r="BP4574" s="54" t="str">
        <f t="shared" si="1005"/>
        <v>ne</v>
      </c>
      <c r="BQ4574" s="54" t="str">
        <f t="shared" si="1006"/>
        <v>ne</v>
      </c>
      <c r="BR4574" s="54" t="str">
        <f t="shared" si="1007"/>
        <v>ne</v>
      </c>
      <c r="BS4574" s="54" t="str">
        <f t="shared" si="998"/>
        <v>ne</v>
      </c>
    </row>
    <row r="4575" spans="2:71" x14ac:dyDescent="0.2">
      <c r="B4575" s="54" t="e">
        <f>VLOOKUP(E4575,'VPS1'!$J$10:$J$29,1,FALSE)</f>
        <v>#N/A</v>
      </c>
      <c r="C4575" s="131" t="str">
        <f t="shared" si="999"/>
        <v/>
      </c>
      <c r="D4575" s="132"/>
      <c r="E4575" s="132"/>
      <c r="F4575" s="55"/>
      <c r="G4575" s="132"/>
      <c r="H4575" s="132"/>
      <c r="I4575" s="132"/>
      <c r="J4575" s="132"/>
      <c r="K4575" s="132"/>
      <c r="L4575" s="133"/>
      <c r="M4575" s="134"/>
      <c r="N4575" s="132"/>
      <c r="O4575" s="132"/>
      <c r="P4575" s="134" t="str">
        <f t="shared" si="1000"/>
        <v>nepildyti</v>
      </c>
      <c r="Q4575" s="135" t="str">
        <f t="shared" si="100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08"/>
        <v>0</v>
      </c>
      <c r="BH4575" s="54">
        <f t="shared" si="1001"/>
        <v>0</v>
      </c>
      <c r="BI4575" s="54">
        <f t="shared" si="996"/>
        <v>0</v>
      </c>
      <c r="BJ4575" s="54">
        <f t="shared" si="1009"/>
        <v>0</v>
      </c>
      <c r="BK4575" s="54">
        <f t="shared" si="997"/>
        <v>0</v>
      </c>
      <c r="BL4575" s="54">
        <f t="shared" si="1002"/>
        <v>0</v>
      </c>
      <c r="BM4575" s="54">
        <f t="shared" si="1003"/>
        <v>0</v>
      </c>
      <c r="BN4575" s="54" t="str">
        <f t="shared" si="1004"/>
        <v>ne</v>
      </c>
      <c r="BO4575" s="54" t="str">
        <f t="shared" si="1005"/>
        <v>ne</v>
      </c>
      <c r="BP4575" s="54" t="str">
        <f t="shared" si="1005"/>
        <v>ne</v>
      </c>
      <c r="BQ4575" s="54" t="str">
        <f t="shared" si="1006"/>
        <v>ne</v>
      </c>
      <c r="BR4575" s="54" t="str">
        <f t="shared" si="1007"/>
        <v>ne</v>
      </c>
      <c r="BS4575" s="54" t="str">
        <f t="shared" si="998"/>
        <v>ne</v>
      </c>
    </row>
    <row r="4576" spans="2:71" x14ac:dyDescent="0.2">
      <c r="B4576" s="54" t="e">
        <f>VLOOKUP(E4576,'VPS1'!$J$10:$J$29,1,FALSE)</f>
        <v>#N/A</v>
      </c>
      <c r="C4576" s="131" t="str">
        <f t="shared" si="999"/>
        <v/>
      </c>
      <c r="D4576" s="132"/>
      <c r="E4576" s="132"/>
      <c r="F4576" s="55"/>
      <c r="G4576" s="132"/>
      <c r="H4576" s="132"/>
      <c r="I4576" s="132"/>
      <c r="J4576" s="132"/>
      <c r="K4576" s="132"/>
      <c r="L4576" s="133"/>
      <c r="M4576" s="134"/>
      <c r="N4576" s="132"/>
      <c r="O4576" s="132"/>
      <c r="P4576" s="134" t="str">
        <f t="shared" si="1000"/>
        <v>nepildyti</v>
      </c>
      <c r="Q4576" s="135" t="str">
        <f t="shared" si="100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08"/>
        <v>0</v>
      </c>
      <c r="BH4576" s="54">
        <f t="shared" si="1001"/>
        <v>0</v>
      </c>
      <c r="BI4576" s="54">
        <f t="shared" si="996"/>
        <v>0</v>
      </c>
      <c r="BJ4576" s="54">
        <f t="shared" si="1009"/>
        <v>0</v>
      </c>
      <c r="BK4576" s="54">
        <f t="shared" si="997"/>
        <v>0</v>
      </c>
      <c r="BL4576" s="54">
        <f t="shared" si="1002"/>
        <v>0</v>
      </c>
      <c r="BM4576" s="54">
        <f t="shared" si="1003"/>
        <v>0</v>
      </c>
      <c r="BN4576" s="54" t="str">
        <f t="shared" si="1004"/>
        <v>ne</v>
      </c>
      <c r="BO4576" s="54" t="str">
        <f t="shared" si="1005"/>
        <v>ne</v>
      </c>
      <c r="BP4576" s="54" t="str">
        <f t="shared" si="1005"/>
        <v>ne</v>
      </c>
      <c r="BQ4576" s="54" t="str">
        <f t="shared" si="1006"/>
        <v>ne</v>
      </c>
      <c r="BR4576" s="54" t="str">
        <f t="shared" si="1007"/>
        <v>ne</v>
      </c>
      <c r="BS4576" s="54" t="str">
        <f t="shared" si="998"/>
        <v>ne</v>
      </c>
    </row>
    <row r="4577" spans="2:71" x14ac:dyDescent="0.2">
      <c r="B4577" s="54" t="e">
        <f>VLOOKUP(E4577,'VPS1'!$J$10:$J$29,1,FALSE)</f>
        <v>#N/A</v>
      </c>
      <c r="C4577" s="131" t="str">
        <f t="shared" si="999"/>
        <v/>
      </c>
      <c r="D4577" s="132"/>
      <c r="E4577" s="132"/>
      <c r="F4577" s="55"/>
      <c r="G4577" s="132"/>
      <c r="H4577" s="132"/>
      <c r="I4577" s="132"/>
      <c r="J4577" s="132"/>
      <c r="K4577" s="132"/>
      <c r="L4577" s="133"/>
      <c r="M4577" s="134"/>
      <c r="N4577" s="132"/>
      <c r="O4577" s="132"/>
      <c r="P4577" s="134" t="str">
        <f t="shared" si="1000"/>
        <v>nepildyti</v>
      </c>
      <c r="Q4577" s="135" t="str">
        <f t="shared" si="100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08"/>
        <v>0</v>
      </c>
      <c r="BH4577" s="54">
        <f t="shared" si="1001"/>
        <v>0</v>
      </c>
      <c r="BI4577" s="54">
        <f t="shared" si="996"/>
        <v>0</v>
      </c>
      <c r="BJ4577" s="54">
        <f t="shared" si="1009"/>
        <v>0</v>
      </c>
      <c r="BK4577" s="54">
        <f t="shared" si="997"/>
        <v>0</v>
      </c>
      <c r="BL4577" s="54">
        <f t="shared" si="1002"/>
        <v>0</v>
      </c>
      <c r="BM4577" s="54">
        <f t="shared" si="1003"/>
        <v>0</v>
      </c>
      <c r="BN4577" s="54" t="str">
        <f t="shared" si="1004"/>
        <v>ne</v>
      </c>
      <c r="BO4577" s="54" t="str">
        <f t="shared" si="1005"/>
        <v>ne</v>
      </c>
      <c r="BP4577" s="54" t="str">
        <f t="shared" si="1005"/>
        <v>ne</v>
      </c>
      <c r="BQ4577" s="54" t="str">
        <f t="shared" si="1006"/>
        <v>ne</v>
      </c>
      <c r="BR4577" s="54" t="str">
        <f t="shared" si="1007"/>
        <v>ne</v>
      </c>
      <c r="BS4577" s="54" t="str">
        <f t="shared" si="998"/>
        <v>ne</v>
      </c>
    </row>
    <row r="4578" spans="2:71" x14ac:dyDescent="0.2">
      <c r="B4578" s="54" t="e">
        <f>VLOOKUP(E4578,'VPS1'!$J$10:$J$29,1,FALSE)</f>
        <v>#N/A</v>
      </c>
      <c r="C4578" s="131" t="str">
        <f t="shared" si="999"/>
        <v/>
      </c>
      <c r="D4578" s="132"/>
      <c r="E4578" s="132"/>
      <c r="F4578" s="55"/>
      <c r="G4578" s="132"/>
      <c r="H4578" s="132"/>
      <c r="I4578" s="132"/>
      <c r="J4578" s="132"/>
      <c r="K4578" s="132"/>
      <c r="L4578" s="133"/>
      <c r="M4578" s="134"/>
      <c r="N4578" s="132"/>
      <c r="O4578" s="132"/>
      <c r="P4578" s="134" t="str">
        <f t="shared" si="1000"/>
        <v>nepildyti</v>
      </c>
      <c r="Q4578" s="135" t="str">
        <f t="shared" si="100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08"/>
        <v>0</v>
      </c>
      <c r="BH4578" s="54">
        <f t="shared" si="1001"/>
        <v>0</v>
      </c>
      <c r="BI4578" s="54">
        <f t="shared" si="996"/>
        <v>0</v>
      </c>
      <c r="BJ4578" s="54">
        <f t="shared" si="1009"/>
        <v>0</v>
      </c>
      <c r="BK4578" s="54">
        <f t="shared" si="997"/>
        <v>0</v>
      </c>
      <c r="BL4578" s="54">
        <f t="shared" si="1002"/>
        <v>0</v>
      </c>
      <c r="BM4578" s="54">
        <f t="shared" si="1003"/>
        <v>0</v>
      </c>
      <c r="BN4578" s="54" t="str">
        <f t="shared" si="1004"/>
        <v>ne</v>
      </c>
      <c r="BO4578" s="54" t="str">
        <f t="shared" si="1005"/>
        <v>ne</v>
      </c>
      <c r="BP4578" s="54" t="str">
        <f t="shared" si="1005"/>
        <v>ne</v>
      </c>
      <c r="BQ4578" s="54" t="str">
        <f t="shared" si="1006"/>
        <v>ne</v>
      </c>
      <c r="BR4578" s="54" t="str">
        <f t="shared" si="1007"/>
        <v>ne</v>
      </c>
      <c r="BS4578" s="54" t="str">
        <f t="shared" si="998"/>
        <v>ne</v>
      </c>
    </row>
    <row r="4579" spans="2:71" x14ac:dyDescent="0.2">
      <c r="B4579" s="54" t="e">
        <f>VLOOKUP(E4579,'VPS1'!$J$10:$J$29,1,FALSE)</f>
        <v>#N/A</v>
      </c>
      <c r="C4579" s="131" t="str">
        <f t="shared" si="999"/>
        <v/>
      </c>
      <c r="D4579" s="132"/>
      <c r="E4579" s="132"/>
      <c r="F4579" s="55"/>
      <c r="G4579" s="132"/>
      <c r="H4579" s="132"/>
      <c r="I4579" s="132"/>
      <c r="J4579" s="132"/>
      <c r="K4579" s="132"/>
      <c r="L4579" s="133"/>
      <c r="M4579" s="134"/>
      <c r="N4579" s="132"/>
      <c r="O4579" s="132"/>
      <c r="P4579" s="134" t="str">
        <f t="shared" si="1000"/>
        <v>nepildyti</v>
      </c>
      <c r="Q4579" s="135" t="str">
        <f t="shared" si="100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08"/>
        <v>0</v>
      </c>
      <c r="BH4579" s="54">
        <f t="shared" si="1001"/>
        <v>0</v>
      </c>
      <c r="BI4579" s="54">
        <f t="shared" si="996"/>
        <v>0</v>
      </c>
      <c r="BJ4579" s="54">
        <f t="shared" si="1009"/>
        <v>0</v>
      </c>
      <c r="BK4579" s="54">
        <f t="shared" si="997"/>
        <v>0</v>
      </c>
      <c r="BL4579" s="54">
        <f t="shared" si="1002"/>
        <v>0</v>
      </c>
      <c r="BM4579" s="54">
        <f t="shared" si="1003"/>
        <v>0</v>
      </c>
      <c r="BN4579" s="54" t="str">
        <f t="shared" si="1004"/>
        <v>ne</v>
      </c>
      <c r="BO4579" s="54" t="str">
        <f t="shared" si="1005"/>
        <v>ne</v>
      </c>
      <c r="BP4579" s="54" t="str">
        <f t="shared" si="1005"/>
        <v>ne</v>
      </c>
      <c r="BQ4579" s="54" t="str">
        <f t="shared" si="1006"/>
        <v>ne</v>
      </c>
      <c r="BR4579" s="54" t="str">
        <f t="shared" si="1007"/>
        <v>ne</v>
      </c>
      <c r="BS4579" s="54" t="str">
        <f t="shared" si="998"/>
        <v>ne</v>
      </c>
    </row>
    <row r="4580" spans="2:71" x14ac:dyDescent="0.2">
      <c r="B4580" s="54" t="e">
        <f>VLOOKUP(E4580,'VPS1'!$J$10:$J$29,1,FALSE)</f>
        <v>#N/A</v>
      </c>
      <c r="C4580" s="131" t="str">
        <f t="shared" si="999"/>
        <v/>
      </c>
      <c r="D4580" s="132"/>
      <c r="E4580" s="132"/>
      <c r="F4580" s="55"/>
      <c r="G4580" s="132"/>
      <c r="H4580" s="132"/>
      <c r="I4580" s="132"/>
      <c r="J4580" s="132"/>
      <c r="K4580" s="132"/>
      <c r="L4580" s="133"/>
      <c r="M4580" s="134"/>
      <c r="N4580" s="132"/>
      <c r="O4580" s="132"/>
      <c r="P4580" s="134" t="str">
        <f t="shared" si="1000"/>
        <v>nepildyti</v>
      </c>
      <c r="Q4580" s="135" t="str">
        <f t="shared" si="100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08"/>
        <v>0</v>
      </c>
      <c r="BH4580" s="54">
        <f t="shared" si="1001"/>
        <v>0</v>
      </c>
      <c r="BI4580" s="54">
        <f t="shared" si="996"/>
        <v>0</v>
      </c>
      <c r="BJ4580" s="54">
        <f t="shared" si="1009"/>
        <v>0</v>
      </c>
      <c r="BK4580" s="54">
        <f t="shared" si="997"/>
        <v>0</v>
      </c>
      <c r="BL4580" s="54">
        <f t="shared" si="1002"/>
        <v>0</v>
      </c>
      <c r="BM4580" s="54">
        <f t="shared" si="1003"/>
        <v>0</v>
      </c>
      <c r="BN4580" s="54" t="str">
        <f t="shared" si="1004"/>
        <v>ne</v>
      </c>
      <c r="BO4580" s="54" t="str">
        <f t="shared" si="1005"/>
        <v>ne</v>
      </c>
      <c r="BP4580" s="54" t="str">
        <f t="shared" si="1005"/>
        <v>ne</v>
      </c>
      <c r="BQ4580" s="54" t="str">
        <f t="shared" si="1006"/>
        <v>ne</v>
      </c>
      <c r="BR4580" s="54" t="str">
        <f t="shared" si="1007"/>
        <v>ne</v>
      </c>
      <c r="BS4580" s="54" t="str">
        <f t="shared" si="998"/>
        <v>ne</v>
      </c>
    </row>
    <row r="4581" spans="2:71" x14ac:dyDescent="0.2">
      <c r="B4581" s="54" t="e">
        <f>VLOOKUP(E4581,'VPS1'!$J$10:$J$29,1,FALSE)</f>
        <v>#N/A</v>
      </c>
      <c r="C4581" s="131" t="str">
        <f t="shared" si="999"/>
        <v/>
      </c>
      <c r="D4581" s="132"/>
      <c r="E4581" s="132"/>
      <c r="F4581" s="55"/>
      <c r="G4581" s="132"/>
      <c r="H4581" s="132"/>
      <c r="I4581" s="132"/>
      <c r="J4581" s="132"/>
      <c r="K4581" s="132"/>
      <c r="L4581" s="133"/>
      <c r="M4581" s="134"/>
      <c r="N4581" s="132"/>
      <c r="O4581" s="132"/>
      <c r="P4581" s="134" t="str">
        <f t="shared" si="1000"/>
        <v>nepildyti</v>
      </c>
      <c r="Q4581" s="135" t="str">
        <f t="shared" si="100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08"/>
        <v>0</v>
      </c>
      <c r="BH4581" s="54">
        <f t="shared" si="1001"/>
        <v>0</v>
      </c>
      <c r="BI4581" s="54">
        <f t="shared" si="996"/>
        <v>0</v>
      </c>
      <c r="BJ4581" s="54">
        <f t="shared" si="1009"/>
        <v>0</v>
      </c>
      <c r="BK4581" s="54">
        <f t="shared" si="997"/>
        <v>0</v>
      </c>
      <c r="BL4581" s="54">
        <f t="shared" si="1002"/>
        <v>0</v>
      </c>
      <c r="BM4581" s="54">
        <f t="shared" si="1003"/>
        <v>0</v>
      </c>
      <c r="BN4581" s="54" t="str">
        <f t="shared" si="1004"/>
        <v>ne</v>
      </c>
      <c r="BO4581" s="54" t="str">
        <f t="shared" si="1005"/>
        <v>ne</v>
      </c>
      <c r="BP4581" s="54" t="str">
        <f t="shared" si="1005"/>
        <v>ne</v>
      </c>
      <c r="BQ4581" s="54" t="str">
        <f t="shared" si="1006"/>
        <v>ne</v>
      </c>
      <c r="BR4581" s="54" t="str">
        <f t="shared" si="1007"/>
        <v>ne</v>
      </c>
      <c r="BS4581" s="54" t="str">
        <f t="shared" si="998"/>
        <v>ne</v>
      </c>
    </row>
    <row r="4582" spans="2:71" x14ac:dyDescent="0.2">
      <c r="B4582" s="54" t="e">
        <f>VLOOKUP(E4582,'VPS1'!$J$10:$J$29,1,FALSE)</f>
        <v>#N/A</v>
      </c>
      <c r="C4582" s="131" t="str">
        <f t="shared" si="999"/>
        <v/>
      </c>
      <c r="D4582" s="132"/>
      <c r="E4582" s="132"/>
      <c r="F4582" s="55"/>
      <c r="G4582" s="132"/>
      <c r="H4582" s="132"/>
      <c r="I4582" s="132"/>
      <c r="J4582" s="132"/>
      <c r="K4582" s="132"/>
      <c r="L4582" s="133"/>
      <c r="M4582" s="134"/>
      <c r="N4582" s="132"/>
      <c r="O4582" s="132"/>
      <c r="P4582" s="134" t="str">
        <f t="shared" si="1000"/>
        <v>nepildyti</v>
      </c>
      <c r="Q4582" s="135" t="str">
        <f t="shared" si="100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08"/>
        <v>0</v>
      </c>
      <c r="BH4582" s="54">
        <f t="shared" si="1001"/>
        <v>0</v>
      </c>
      <c r="BI4582" s="54">
        <f t="shared" si="996"/>
        <v>0</v>
      </c>
      <c r="BJ4582" s="54">
        <f t="shared" si="1009"/>
        <v>0</v>
      </c>
      <c r="BK4582" s="54">
        <f t="shared" si="997"/>
        <v>0</v>
      </c>
      <c r="BL4582" s="54">
        <f t="shared" si="1002"/>
        <v>0</v>
      </c>
      <c r="BM4582" s="54">
        <f t="shared" si="1003"/>
        <v>0</v>
      </c>
      <c r="BN4582" s="54" t="str">
        <f t="shared" si="1004"/>
        <v>ne</v>
      </c>
      <c r="BO4582" s="54" t="str">
        <f t="shared" si="1005"/>
        <v>ne</v>
      </c>
      <c r="BP4582" s="54" t="str">
        <f t="shared" si="1005"/>
        <v>ne</v>
      </c>
      <c r="BQ4582" s="54" t="str">
        <f t="shared" si="1006"/>
        <v>ne</v>
      </c>
      <c r="BR4582" s="54" t="str">
        <f t="shared" si="1007"/>
        <v>ne</v>
      </c>
      <c r="BS4582" s="54" t="str">
        <f t="shared" si="998"/>
        <v>ne</v>
      </c>
    </row>
    <row r="4583" spans="2:71" x14ac:dyDescent="0.2">
      <c r="B4583" s="54" t="e">
        <f>VLOOKUP(E4583,'VPS1'!$J$10:$J$29,1,FALSE)</f>
        <v>#N/A</v>
      </c>
      <c r="C4583" s="131" t="str">
        <f t="shared" si="999"/>
        <v/>
      </c>
      <c r="D4583" s="132"/>
      <c r="E4583" s="132"/>
      <c r="F4583" s="55"/>
      <c r="G4583" s="132"/>
      <c r="H4583" s="132"/>
      <c r="I4583" s="132"/>
      <c r="J4583" s="132"/>
      <c r="K4583" s="132"/>
      <c r="L4583" s="133"/>
      <c r="M4583" s="134"/>
      <c r="N4583" s="132"/>
      <c r="O4583" s="132"/>
      <c r="P4583" s="134" t="str">
        <f t="shared" si="1000"/>
        <v>nepildyti</v>
      </c>
      <c r="Q4583" s="135" t="str">
        <f t="shared" si="100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08"/>
        <v>0</v>
      </c>
      <c r="BH4583" s="54">
        <f t="shared" si="1001"/>
        <v>0</v>
      </c>
      <c r="BI4583" s="54">
        <f t="shared" si="996"/>
        <v>0</v>
      </c>
      <c r="BJ4583" s="54">
        <f t="shared" si="1009"/>
        <v>0</v>
      </c>
      <c r="BK4583" s="54">
        <f t="shared" si="997"/>
        <v>0</v>
      </c>
      <c r="BL4583" s="54">
        <f t="shared" si="1002"/>
        <v>0</v>
      </c>
      <c r="BM4583" s="54">
        <f t="shared" si="1003"/>
        <v>0</v>
      </c>
      <c r="BN4583" s="54" t="str">
        <f t="shared" si="1004"/>
        <v>ne</v>
      </c>
      <c r="BO4583" s="54" t="str">
        <f t="shared" si="1005"/>
        <v>ne</v>
      </c>
      <c r="BP4583" s="54" t="str">
        <f t="shared" si="1005"/>
        <v>ne</v>
      </c>
      <c r="BQ4583" s="54" t="str">
        <f t="shared" si="1006"/>
        <v>ne</v>
      </c>
      <c r="BR4583" s="54" t="str">
        <f t="shared" si="1007"/>
        <v>ne</v>
      </c>
      <c r="BS4583" s="54" t="str">
        <f t="shared" si="998"/>
        <v>ne</v>
      </c>
    </row>
    <row r="4584" spans="2:71" x14ac:dyDescent="0.2">
      <c r="B4584" s="54" t="e">
        <f>VLOOKUP(E4584,'VPS1'!$J$10:$J$29,1,FALSE)</f>
        <v>#N/A</v>
      </c>
      <c r="C4584" s="131" t="str">
        <f t="shared" si="999"/>
        <v/>
      </c>
      <c r="D4584" s="132"/>
      <c r="E4584" s="132"/>
      <c r="F4584" s="55"/>
      <c r="G4584" s="132"/>
      <c r="H4584" s="132"/>
      <c r="I4584" s="132"/>
      <c r="J4584" s="132"/>
      <c r="K4584" s="132"/>
      <c r="L4584" s="133"/>
      <c r="M4584" s="134"/>
      <c r="N4584" s="132"/>
      <c r="O4584" s="132"/>
      <c r="P4584" s="134" t="str">
        <f t="shared" si="1000"/>
        <v>nepildyti</v>
      </c>
      <c r="Q4584" s="135" t="str">
        <f t="shared" si="100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08"/>
        <v>0</v>
      </c>
      <c r="BH4584" s="54">
        <f t="shared" si="1001"/>
        <v>0</v>
      </c>
      <c r="BI4584" s="54">
        <f t="shared" si="996"/>
        <v>0</v>
      </c>
      <c r="BJ4584" s="54">
        <f t="shared" si="1009"/>
        <v>0</v>
      </c>
      <c r="BK4584" s="54">
        <f t="shared" si="997"/>
        <v>0</v>
      </c>
      <c r="BL4584" s="54">
        <f t="shared" si="1002"/>
        <v>0</v>
      </c>
      <c r="BM4584" s="54">
        <f t="shared" si="1003"/>
        <v>0</v>
      </c>
      <c r="BN4584" s="54" t="str">
        <f t="shared" si="1004"/>
        <v>ne</v>
      </c>
      <c r="BO4584" s="54" t="str">
        <f t="shared" si="1005"/>
        <v>ne</v>
      </c>
      <c r="BP4584" s="54" t="str">
        <f t="shared" si="1005"/>
        <v>ne</v>
      </c>
      <c r="BQ4584" s="54" t="str">
        <f t="shared" si="1006"/>
        <v>ne</v>
      </c>
      <c r="BR4584" s="54" t="str">
        <f t="shared" si="1007"/>
        <v>ne</v>
      </c>
      <c r="BS4584" s="54" t="str">
        <f t="shared" si="998"/>
        <v>ne</v>
      </c>
    </row>
    <row r="4585" spans="2:71" x14ac:dyDescent="0.2">
      <c r="B4585" s="54" t="e">
        <f>VLOOKUP(E4585,'VPS1'!$J$10:$J$29,1,FALSE)</f>
        <v>#N/A</v>
      </c>
      <c r="C4585" s="131" t="str">
        <f t="shared" si="999"/>
        <v/>
      </c>
      <c r="D4585" s="132"/>
      <c r="E4585" s="132"/>
      <c r="F4585" s="55"/>
      <c r="G4585" s="132"/>
      <c r="H4585" s="132"/>
      <c r="I4585" s="132"/>
      <c r="J4585" s="132"/>
      <c r="K4585" s="132"/>
      <c r="L4585" s="133"/>
      <c r="M4585" s="134"/>
      <c r="N4585" s="132"/>
      <c r="O4585" s="132"/>
      <c r="P4585" s="134" t="str">
        <f t="shared" si="1000"/>
        <v>nepildyti</v>
      </c>
      <c r="Q4585" s="135" t="str">
        <f t="shared" si="100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08"/>
        <v>0</v>
      </c>
      <c r="BH4585" s="54">
        <f t="shared" si="1001"/>
        <v>0</v>
      </c>
      <c r="BI4585" s="54">
        <f t="shared" si="996"/>
        <v>0</v>
      </c>
      <c r="BJ4585" s="54">
        <f t="shared" si="1009"/>
        <v>0</v>
      </c>
      <c r="BK4585" s="54">
        <f t="shared" si="997"/>
        <v>0</v>
      </c>
      <c r="BL4585" s="54">
        <f t="shared" si="1002"/>
        <v>0</v>
      </c>
      <c r="BM4585" s="54">
        <f t="shared" si="1003"/>
        <v>0</v>
      </c>
      <c r="BN4585" s="54" t="str">
        <f t="shared" si="1004"/>
        <v>ne</v>
      </c>
      <c r="BO4585" s="54" t="str">
        <f t="shared" si="1005"/>
        <v>ne</v>
      </c>
      <c r="BP4585" s="54" t="str">
        <f t="shared" si="1005"/>
        <v>ne</v>
      </c>
      <c r="BQ4585" s="54" t="str">
        <f t="shared" si="1006"/>
        <v>ne</v>
      </c>
      <c r="BR4585" s="54" t="str">
        <f t="shared" si="1007"/>
        <v>ne</v>
      </c>
      <c r="BS4585" s="54" t="str">
        <f t="shared" si="998"/>
        <v>ne</v>
      </c>
    </row>
    <row r="4586" spans="2:71" x14ac:dyDescent="0.2">
      <c r="B4586" s="54" t="e">
        <f>VLOOKUP(E4586,'VPS1'!$J$10:$J$29,1,FALSE)</f>
        <v>#N/A</v>
      </c>
      <c r="C4586" s="131" t="str">
        <f t="shared" si="999"/>
        <v/>
      </c>
      <c r="D4586" s="132"/>
      <c r="E4586" s="132"/>
      <c r="F4586" s="55"/>
      <c r="G4586" s="132"/>
      <c r="H4586" s="132"/>
      <c r="I4586" s="132"/>
      <c r="J4586" s="132"/>
      <c r="K4586" s="132"/>
      <c r="L4586" s="133"/>
      <c r="M4586" s="134"/>
      <c r="N4586" s="132"/>
      <c r="O4586" s="132"/>
      <c r="P4586" s="134" t="str">
        <f t="shared" si="1000"/>
        <v>nepildyti</v>
      </c>
      <c r="Q4586" s="135" t="str">
        <f t="shared" si="100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08"/>
        <v>0</v>
      </c>
      <c r="BH4586" s="54">
        <f t="shared" si="1001"/>
        <v>0</v>
      </c>
      <c r="BI4586" s="54">
        <f t="shared" si="996"/>
        <v>0</v>
      </c>
      <c r="BJ4586" s="54">
        <f t="shared" si="1009"/>
        <v>0</v>
      </c>
      <c r="BK4586" s="54">
        <f t="shared" si="997"/>
        <v>0</v>
      </c>
      <c r="BL4586" s="54">
        <f t="shared" si="1002"/>
        <v>0</v>
      </c>
      <c r="BM4586" s="54">
        <f t="shared" si="1003"/>
        <v>0</v>
      </c>
      <c r="BN4586" s="54" t="str">
        <f t="shared" si="1004"/>
        <v>ne</v>
      </c>
      <c r="BO4586" s="54" t="str">
        <f t="shared" si="1005"/>
        <v>ne</v>
      </c>
      <c r="BP4586" s="54" t="str">
        <f t="shared" si="1005"/>
        <v>ne</v>
      </c>
      <c r="BQ4586" s="54" t="str">
        <f t="shared" si="1006"/>
        <v>ne</v>
      </c>
      <c r="BR4586" s="54" t="str">
        <f t="shared" si="1007"/>
        <v>ne</v>
      </c>
      <c r="BS4586" s="54" t="str">
        <f t="shared" si="998"/>
        <v>ne</v>
      </c>
    </row>
    <row r="4587" spans="2:71" x14ac:dyDescent="0.2">
      <c r="B4587" s="54" t="e">
        <f>VLOOKUP(E4587,'VPS1'!$J$10:$J$29,1,FALSE)</f>
        <v>#N/A</v>
      </c>
      <c r="C4587" s="131" t="str">
        <f t="shared" si="999"/>
        <v/>
      </c>
      <c r="D4587" s="132"/>
      <c r="E4587" s="132"/>
      <c r="F4587" s="55"/>
      <c r="G4587" s="132"/>
      <c r="H4587" s="132"/>
      <c r="I4587" s="132"/>
      <c r="J4587" s="132"/>
      <c r="K4587" s="132"/>
      <c r="L4587" s="133"/>
      <c r="M4587" s="134"/>
      <c r="N4587" s="132"/>
      <c r="O4587" s="132"/>
      <c r="P4587" s="134" t="str">
        <f t="shared" si="1000"/>
        <v>nepildyti</v>
      </c>
      <c r="Q4587" s="135" t="str">
        <f t="shared" si="100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08"/>
        <v>0</v>
      </c>
      <c r="BH4587" s="54">
        <f t="shared" si="1001"/>
        <v>0</v>
      </c>
      <c r="BI4587" s="54">
        <f t="shared" si="996"/>
        <v>0</v>
      </c>
      <c r="BJ4587" s="54">
        <f t="shared" si="1009"/>
        <v>0</v>
      </c>
      <c r="BK4587" s="54">
        <f t="shared" si="997"/>
        <v>0</v>
      </c>
      <c r="BL4587" s="54">
        <f t="shared" si="1002"/>
        <v>0</v>
      </c>
      <c r="BM4587" s="54">
        <f t="shared" si="1003"/>
        <v>0</v>
      </c>
      <c r="BN4587" s="54" t="str">
        <f t="shared" si="1004"/>
        <v>ne</v>
      </c>
      <c r="BO4587" s="54" t="str">
        <f t="shared" si="1005"/>
        <v>ne</v>
      </c>
      <c r="BP4587" s="54" t="str">
        <f t="shared" si="1005"/>
        <v>ne</v>
      </c>
      <c r="BQ4587" s="54" t="str">
        <f t="shared" si="1006"/>
        <v>ne</v>
      </c>
      <c r="BR4587" s="54" t="str">
        <f t="shared" si="1007"/>
        <v>ne</v>
      </c>
      <c r="BS4587" s="54" t="str">
        <f t="shared" si="998"/>
        <v>ne</v>
      </c>
    </row>
    <row r="4588" spans="2:71" x14ac:dyDescent="0.2">
      <c r="B4588" s="54" t="e">
        <f>VLOOKUP(E4588,'VPS1'!$J$10:$J$29,1,FALSE)</f>
        <v>#N/A</v>
      </c>
      <c r="C4588" s="131" t="str">
        <f t="shared" si="999"/>
        <v/>
      </c>
      <c r="D4588" s="132"/>
      <c r="E4588" s="132"/>
      <c r="F4588" s="55"/>
      <c r="G4588" s="132"/>
      <c r="H4588" s="132"/>
      <c r="I4588" s="132"/>
      <c r="J4588" s="132"/>
      <c r="K4588" s="132"/>
      <c r="L4588" s="133"/>
      <c r="M4588" s="134"/>
      <c r="N4588" s="132"/>
      <c r="O4588" s="132"/>
      <c r="P4588" s="134" t="str">
        <f t="shared" si="1000"/>
        <v>nepildyti</v>
      </c>
      <c r="Q4588" s="135" t="str">
        <f t="shared" si="100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08"/>
        <v>0</v>
      </c>
      <c r="BH4588" s="54">
        <f t="shared" si="1001"/>
        <v>0</v>
      </c>
      <c r="BI4588" s="54">
        <f t="shared" si="996"/>
        <v>0</v>
      </c>
      <c r="BJ4588" s="54">
        <f t="shared" si="1009"/>
        <v>0</v>
      </c>
      <c r="BK4588" s="54">
        <f t="shared" si="997"/>
        <v>0</v>
      </c>
      <c r="BL4588" s="54">
        <f t="shared" si="1002"/>
        <v>0</v>
      </c>
      <c r="BM4588" s="54">
        <f t="shared" si="1003"/>
        <v>0</v>
      </c>
      <c r="BN4588" s="54" t="str">
        <f t="shared" si="1004"/>
        <v>ne</v>
      </c>
      <c r="BO4588" s="54" t="str">
        <f t="shared" si="1005"/>
        <v>ne</v>
      </c>
      <c r="BP4588" s="54" t="str">
        <f t="shared" si="1005"/>
        <v>ne</v>
      </c>
      <c r="BQ4588" s="54" t="str">
        <f t="shared" si="1006"/>
        <v>ne</v>
      </c>
      <c r="BR4588" s="54" t="str">
        <f t="shared" si="1007"/>
        <v>ne</v>
      </c>
      <c r="BS4588" s="54" t="str">
        <f t="shared" si="998"/>
        <v>ne</v>
      </c>
    </row>
    <row r="4589" spans="2:71" x14ac:dyDescent="0.2">
      <c r="B4589" s="54" t="e">
        <f>VLOOKUP(E4589,'VPS1'!$J$10:$J$29,1,FALSE)</f>
        <v>#N/A</v>
      </c>
      <c r="C4589" s="131" t="str">
        <f t="shared" si="999"/>
        <v/>
      </c>
      <c r="D4589" s="132"/>
      <c r="E4589" s="132"/>
      <c r="F4589" s="55"/>
      <c r="G4589" s="132"/>
      <c r="H4589" s="132"/>
      <c r="I4589" s="132"/>
      <c r="J4589" s="132"/>
      <c r="K4589" s="132"/>
      <c r="L4589" s="133"/>
      <c r="M4589" s="134"/>
      <c r="N4589" s="132"/>
      <c r="O4589" s="132"/>
      <c r="P4589" s="134" t="str">
        <f t="shared" si="1000"/>
        <v>nepildyti</v>
      </c>
      <c r="Q4589" s="135" t="str">
        <f t="shared" si="100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08"/>
        <v>0</v>
      </c>
      <c r="BH4589" s="54">
        <f t="shared" si="1001"/>
        <v>0</v>
      </c>
      <c r="BI4589" s="54">
        <f t="shared" si="996"/>
        <v>0</v>
      </c>
      <c r="BJ4589" s="54">
        <f t="shared" si="1009"/>
        <v>0</v>
      </c>
      <c r="BK4589" s="54">
        <f t="shared" si="997"/>
        <v>0</v>
      </c>
      <c r="BL4589" s="54">
        <f t="shared" si="1002"/>
        <v>0</v>
      </c>
      <c r="BM4589" s="54">
        <f t="shared" si="1003"/>
        <v>0</v>
      </c>
      <c r="BN4589" s="54" t="str">
        <f t="shared" si="1004"/>
        <v>ne</v>
      </c>
      <c r="BO4589" s="54" t="str">
        <f t="shared" si="1005"/>
        <v>ne</v>
      </c>
      <c r="BP4589" s="54" t="str">
        <f t="shared" si="1005"/>
        <v>ne</v>
      </c>
      <c r="BQ4589" s="54" t="str">
        <f t="shared" si="1006"/>
        <v>ne</v>
      </c>
      <c r="BR4589" s="54" t="str">
        <f t="shared" si="1007"/>
        <v>ne</v>
      </c>
      <c r="BS4589" s="54" t="str">
        <f t="shared" si="998"/>
        <v>ne</v>
      </c>
    </row>
    <row r="4590" spans="2:71" x14ac:dyDescent="0.2">
      <c r="B4590" s="54" t="e">
        <f>VLOOKUP(E4590,'VPS1'!$J$10:$J$29,1,FALSE)</f>
        <v>#N/A</v>
      </c>
      <c r="C4590" s="131" t="str">
        <f t="shared" si="999"/>
        <v/>
      </c>
      <c r="D4590" s="132"/>
      <c r="E4590" s="132"/>
      <c r="F4590" s="55"/>
      <c r="G4590" s="132"/>
      <c r="H4590" s="132"/>
      <c r="I4590" s="132"/>
      <c r="J4590" s="132"/>
      <c r="K4590" s="132"/>
      <c r="L4590" s="133"/>
      <c r="M4590" s="134"/>
      <c r="N4590" s="132"/>
      <c r="O4590" s="132"/>
      <c r="P4590" s="134" t="str">
        <f t="shared" si="1000"/>
        <v>nepildyti</v>
      </c>
      <c r="Q4590" s="135" t="str">
        <f t="shared" si="100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08"/>
        <v>0</v>
      </c>
      <c r="BH4590" s="54">
        <f t="shared" si="1001"/>
        <v>0</v>
      </c>
      <c r="BI4590" s="54">
        <f t="shared" si="996"/>
        <v>0</v>
      </c>
      <c r="BJ4590" s="54">
        <f t="shared" si="1009"/>
        <v>0</v>
      </c>
      <c r="BK4590" s="54">
        <f t="shared" si="997"/>
        <v>0</v>
      </c>
      <c r="BL4590" s="54">
        <f t="shared" si="1002"/>
        <v>0</v>
      </c>
      <c r="BM4590" s="54">
        <f t="shared" si="1003"/>
        <v>0</v>
      </c>
      <c r="BN4590" s="54" t="str">
        <f t="shared" si="1004"/>
        <v>ne</v>
      </c>
      <c r="BO4590" s="54" t="str">
        <f t="shared" si="1005"/>
        <v>ne</v>
      </c>
      <c r="BP4590" s="54" t="str">
        <f t="shared" si="1005"/>
        <v>ne</v>
      </c>
      <c r="BQ4590" s="54" t="str">
        <f t="shared" si="1006"/>
        <v>ne</v>
      </c>
      <c r="BR4590" s="54" t="str">
        <f t="shared" si="1007"/>
        <v>ne</v>
      </c>
      <c r="BS4590" s="54" t="str">
        <f t="shared" si="998"/>
        <v>ne</v>
      </c>
    </row>
    <row r="4591" spans="2:71" x14ac:dyDescent="0.2">
      <c r="B4591" s="54" t="e">
        <f>VLOOKUP(E4591,'VPS1'!$J$10:$J$29,1,FALSE)</f>
        <v>#N/A</v>
      </c>
      <c r="C4591" s="131" t="str">
        <f t="shared" si="999"/>
        <v/>
      </c>
      <c r="D4591" s="132"/>
      <c r="E4591" s="132"/>
      <c r="F4591" s="55"/>
      <c r="G4591" s="132"/>
      <c r="H4591" s="132"/>
      <c r="I4591" s="132"/>
      <c r="J4591" s="132"/>
      <c r="K4591" s="132"/>
      <c r="L4591" s="133"/>
      <c r="M4591" s="134"/>
      <c r="N4591" s="132"/>
      <c r="O4591" s="132"/>
      <c r="P4591" s="134" t="str">
        <f t="shared" si="1000"/>
        <v>nepildyti</v>
      </c>
      <c r="Q4591" s="135" t="str">
        <f t="shared" si="100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08"/>
        <v>0</v>
      </c>
      <c r="BH4591" s="54">
        <f t="shared" si="1001"/>
        <v>0</v>
      </c>
      <c r="BI4591" s="54">
        <f t="shared" si="996"/>
        <v>0</v>
      </c>
      <c r="BJ4591" s="54">
        <f t="shared" si="1009"/>
        <v>0</v>
      </c>
      <c r="BK4591" s="54">
        <f t="shared" si="997"/>
        <v>0</v>
      </c>
      <c r="BL4591" s="54">
        <f t="shared" si="1002"/>
        <v>0</v>
      </c>
      <c r="BM4591" s="54">
        <f t="shared" si="1003"/>
        <v>0</v>
      </c>
      <c r="BN4591" s="54" t="str">
        <f t="shared" si="1004"/>
        <v>ne</v>
      </c>
      <c r="BO4591" s="54" t="str">
        <f t="shared" si="1005"/>
        <v>ne</v>
      </c>
      <c r="BP4591" s="54" t="str">
        <f t="shared" si="1005"/>
        <v>ne</v>
      </c>
      <c r="BQ4591" s="54" t="str">
        <f t="shared" si="1006"/>
        <v>ne</v>
      </c>
      <c r="BR4591" s="54" t="str">
        <f t="shared" si="1007"/>
        <v>ne</v>
      </c>
      <c r="BS4591" s="54" t="str">
        <f t="shared" si="998"/>
        <v>ne</v>
      </c>
    </row>
    <row r="4592" spans="2:71" x14ac:dyDescent="0.2">
      <c r="B4592" s="54" t="e">
        <f>VLOOKUP(E4592,'VPS1'!$J$10:$J$29,1,FALSE)</f>
        <v>#N/A</v>
      </c>
      <c r="C4592" s="131" t="str">
        <f t="shared" si="999"/>
        <v/>
      </c>
      <c r="D4592" s="132"/>
      <c r="E4592" s="132"/>
      <c r="F4592" s="55"/>
      <c r="G4592" s="132"/>
      <c r="H4592" s="132"/>
      <c r="I4592" s="132"/>
      <c r="J4592" s="132"/>
      <c r="K4592" s="132"/>
      <c r="L4592" s="133"/>
      <c r="M4592" s="134"/>
      <c r="N4592" s="132"/>
      <c r="O4592" s="132"/>
      <c r="P4592" s="134" t="str">
        <f t="shared" si="1000"/>
        <v>nepildyti</v>
      </c>
      <c r="Q4592" s="135" t="str">
        <f t="shared" si="100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08"/>
        <v>0</v>
      </c>
      <c r="BH4592" s="54">
        <f t="shared" si="1001"/>
        <v>0</v>
      </c>
      <c r="BI4592" s="54">
        <f t="shared" si="996"/>
        <v>0</v>
      </c>
      <c r="BJ4592" s="54">
        <f t="shared" si="1009"/>
        <v>0</v>
      </c>
      <c r="BK4592" s="54">
        <f t="shared" si="997"/>
        <v>0</v>
      </c>
      <c r="BL4592" s="54">
        <f t="shared" si="1002"/>
        <v>0</v>
      </c>
      <c r="BM4592" s="54">
        <f t="shared" si="1003"/>
        <v>0</v>
      </c>
      <c r="BN4592" s="54" t="str">
        <f t="shared" si="1004"/>
        <v>ne</v>
      </c>
      <c r="BO4592" s="54" t="str">
        <f t="shared" si="1005"/>
        <v>ne</v>
      </c>
      <c r="BP4592" s="54" t="str">
        <f t="shared" si="1005"/>
        <v>ne</v>
      </c>
      <c r="BQ4592" s="54" t="str">
        <f t="shared" si="1006"/>
        <v>ne</v>
      </c>
      <c r="BR4592" s="54" t="str">
        <f t="shared" si="1007"/>
        <v>ne</v>
      </c>
      <c r="BS4592" s="54" t="str">
        <f t="shared" si="998"/>
        <v>ne</v>
      </c>
    </row>
    <row r="4593" spans="2:71" x14ac:dyDescent="0.2">
      <c r="B4593" s="54" t="e">
        <f>VLOOKUP(E4593,'VPS1'!$J$10:$J$29,1,FALSE)</f>
        <v>#N/A</v>
      </c>
      <c r="C4593" s="131" t="str">
        <f t="shared" si="999"/>
        <v/>
      </c>
      <c r="D4593" s="132"/>
      <c r="E4593" s="132"/>
      <c r="F4593" s="55"/>
      <c r="G4593" s="132"/>
      <c r="H4593" s="132"/>
      <c r="I4593" s="132"/>
      <c r="J4593" s="132"/>
      <c r="K4593" s="132"/>
      <c r="L4593" s="133"/>
      <c r="M4593" s="134"/>
      <c r="N4593" s="132"/>
      <c r="O4593" s="132"/>
      <c r="P4593" s="134" t="str">
        <f t="shared" si="1000"/>
        <v>nepildyti</v>
      </c>
      <c r="Q4593" s="135" t="str">
        <f t="shared" si="100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08"/>
        <v>0</v>
      </c>
      <c r="BH4593" s="54">
        <f t="shared" si="1001"/>
        <v>0</v>
      </c>
      <c r="BI4593" s="54">
        <f t="shared" si="996"/>
        <v>0</v>
      </c>
      <c r="BJ4593" s="54">
        <f t="shared" si="1009"/>
        <v>0</v>
      </c>
      <c r="BK4593" s="54">
        <f t="shared" si="997"/>
        <v>0</v>
      </c>
      <c r="BL4593" s="54">
        <f t="shared" si="1002"/>
        <v>0</v>
      </c>
      <c r="BM4593" s="54">
        <f t="shared" si="1003"/>
        <v>0</v>
      </c>
      <c r="BN4593" s="54" t="str">
        <f t="shared" si="1004"/>
        <v>ne</v>
      </c>
      <c r="BO4593" s="54" t="str">
        <f t="shared" si="1005"/>
        <v>ne</v>
      </c>
      <c r="BP4593" s="54" t="str">
        <f t="shared" si="1005"/>
        <v>ne</v>
      </c>
      <c r="BQ4593" s="54" t="str">
        <f t="shared" si="1006"/>
        <v>ne</v>
      </c>
      <c r="BR4593" s="54" t="str">
        <f t="shared" si="1007"/>
        <v>ne</v>
      </c>
      <c r="BS4593" s="54" t="str">
        <f t="shared" si="998"/>
        <v>ne</v>
      </c>
    </row>
    <row r="4594" spans="2:71" x14ac:dyDescent="0.2">
      <c r="B4594" s="54" t="e">
        <f>VLOOKUP(E4594,'VPS1'!$J$10:$J$29,1,FALSE)</f>
        <v>#N/A</v>
      </c>
      <c r="C4594" s="131" t="str">
        <f t="shared" si="999"/>
        <v/>
      </c>
      <c r="D4594" s="132"/>
      <c r="E4594" s="132"/>
      <c r="F4594" s="55"/>
      <c r="G4594" s="132"/>
      <c r="H4594" s="132"/>
      <c r="I4594" s="132"/>
      <c r="J4594" s="132"/>
      <c r="K4594" s="132"/>
      <c r="L4594" s="133"/>
      <c r="M4594" s="134"/>
      <c r="N4594" s="132"/>
      <c r="O4594" s="132"/>
      <c r="P4594" s="134" t="str">
        <f t="shared" si="1000"/>
        <v>nepildyti</v>
      </c>
      <c r="Q4594" s="135" t="str">
        <f t="shared" si="100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08"/>
        <v>0</v>
      </c>
      <c r="BH4594" s="54">
        <f t="shared" si="1001"/>
        <v>0</v>
      </c>
      <c r="BI4594" s="54">
        <f t="shared" si="996"/>
        <v>0</v>
      </c>
      <c r="BJ4594" s="54">
        <f t="shared" si="1009"/>
        <v>0</v>
      </c>
      <c r="BK4594" s="54">
        <f t="shared" si="997"/>
        <v>0</v>
      </c>
      <c r="BL4594" s="54">
        <f t="shared" si="1002"/>
        <v>0</v>
      </c>
      <c r="BM4594" s="54">
        <f t="shared" si="1003"/>
        <v>0</v>
      </c>
      <c r="BN4594" s="54" t="str">
        <f t="shared" si="1004"/>
        <v>ne</v>
      </c>
      <c r="BO4594" s="54" t="str">
        <f t="shared" si="1005"/>
        <v>ne</v>
      </c>
      <c r="BP4594" s="54" t="str">
        <f t="shared" si="1005"/>
        <v>ne</v>
      </c>
      <c r="BQ4594" s="54" t="str">
        <f t="shared" si="1006"/>
        <v>ne</v>
      </c>
      <c r="BR4594" s="54" t="str">
        <f t="shared" si="1007"/>
        <v>ne</v>
      </c>
      <c r="BS4594" s="54" t="str">
        <f t="shared" si="998"/>
        <v>ne</v>
      </c>
    </row>
    <row r="4595" spans="2:71" x14ac:dyDescent="0.2">
      <c r="B4595" s="54" t="e">
        <f>VLOOKUP(E4595,'VPS1'!$J$10:$J$29,1,FALSE)</f>
        <v>#N/A</v>
      </c>
      <c r="C4595" s="131" t="str">
        <f t="shared" si="999"/>
        <v/>
      </c>
      <c r="D4595" s="132"/>
      <c r="E4595" s="132"/>
      <c r="F4595" s="55"/>
      <c r="G4595" s="132"/>
      <c r="H4595" s="132"/>
      <c r="I4595" s="132"/>
      <c r="J4595" s="132"/>
      <c r="K4595" s="132"/>
      <c r="L4595" s="133"/>
      <c r="M4595" s="134"/>
      <c r="N4595" s="132"/>
      <c r="O4595" s="132"/>
      <c r="P4595" s="134" t="str">
        <f t="shared" si="1000"/>
        <v>nepildyti</v>
      </c>
      <c r="Q4595" s="135" t="str">
        <f t="shared" si="100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08"/>
        <v>0</v>
      </c>
      <c r="BH4595" s="54">
        <f t="shared" si="1001"/>
        <v>0</v>
      </c>
      <c r="BI4595" s="54">
        <f t="shared" si="996"/>
        <v>0</v>
      </c>
      <c r="BJ4595" s="54">
        <f t="shared" si="1009"/>
        <v>0</v>
      </c>
      <c r="BK4595" s="54">
        <f t="shared" si="997"/>
        <v>0</v>
      </c>
      <c r="BL4595" s="54">
        <f t="shared" si="1002"/>
        <v>0</v>
      </c>
      <c r="BM4595" s="54">
        <f t="shared" si="1003"/>
        <v>0</v>
      </c>
      <c r="BN4595" s="54" t="str">
        <f t="shared" si="1004"/>
        <v>ne</v>
      </c>
      <c r="BO4595" s="54" t="str">
        <f t="shared" si="1005"/>
        <v>ne</v>
      </c>
      <c r="BP4595" s="54" t="str">
        <f t="shared" si="1005"/>
        <v>ne</v>
      </c>
      <c r="BQ4595" s="54" t="str">
        <f t="shared" si="1006"/>
        <v>ne</v>
      </c>
      <c r="BR4595" s="54" t="str">
        <f t="shared" si="1007"/>
        <v>ne</v>
      </c>
      <c r="BS4595" s="54" t="str">
        <f t="shared" si="998"/>
        <v>ne</v>
      </c>
    </row>
    <row r="4596" spans="2:71" x14ac:dyDescent="0.2">
      <c r="B4596" s="54" t="e">
        <f>VLOOKUP(E4596,'VPS1'!$J$10:$J$29,1,FALSE)</f>
        <v>#N/A</v>
      </c>
      <c r="C4596" s="131" t="str">
        <f t="shared" si="999"/>
        <v/>
      </c>
      <c r="D4596" s="132"/>
      <c r="E4596" s="132"/>
      <c r="F4596" s="55"/>
      <c r="G4596" s="132"/>
      <c r="H4596" s="132"/>
      <c r="I4596" s="132"/>
      <c r="J4596" s="132"/>
      <c r="K4596" s="132"/>
      <c r="L4596" s="133"/>
      <c r="M4596" s="134"/>
      <c r="N4596" s="132"/>
      <c r="O4596" s="132"/>
      <c r="P4596" s="134" t="str">
        <f t="shared" si="1000"/>
        <v>nepildyti</v>
      </c>
      <c r="Q4596" s="135" t="str">
        <f t="shared" si="100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08"/>
        <v>0</v>
      </c>
      <c r="BH4596" s="54">
        <f t="shared" si="1001"/>
        <v>0</v>
      </c>
      <c r="BI4596" s="54">
        <f t="shared" si="996"/>
        <v>0</v>
      </c>
      <c r="BJ4596" s="54">
        <f t="shared" si="1009"/>
        <v>0</v>
      </c>
      <c r="BK4596" s="54">
        <f t="shared" si="997"/>
        <v>0</v>
      </c>
      <c r="BL4596" s="54">
        <f t="shared" si="1002"/>
        <v>0</v>
      </c>
      <c r="BM4596" s="54">
        <f t="shared" si="1003"/>
        <v>0</v>
      </c>
      <c r="BN4596" s="54" t="str">
        <f t="shared" si="1004"/>
        <v>ne</v>
      </c>
      <c r="BO4596" s="54" t="str">
        <f t="shared" si="1005"/>
        <v>ne</v>
      </c>
      <c r="BP4596" s="54" t="str">
        <f t="shared" si="1005"/>
        <v>ne</v>
      </c>
      <c r="BQ4596" s="54" t="str">
        <f t="shared" si="1006"/>
        <v>ne</v>
      </c>
      <c r="BR4596" s="54" t="str">
        <f t="shared" si="1007"/>
        <v>ne</v>
      </c>
      <c r="BS4596" s="54" t="str">
        <f t="shared" si="998"/>
        <v>ne</v>
      </c>
    </row>
    <row r="4597" spans="2:71" x14ac:dyDescent="0.2">
      <c r="B4597" s="54" t="e">
        <f>VLOOKUP(E4597,'VPS1'!$J$10:$J$29,1,FALSE)</f>
        <v>#N/A</v>
      </c>
      <c r="C4597" s="131" t="str">
        <f t="shared" si="999"/>
        <v/>
      </c>
      <c r="D4597" s="132"/>
      <c r="E4597" s="132"/>
      <c r="F4597" s="55"/>
      <c r="G4597" s="132"/>
      <c r="H4597" s="132"/>
      <c r="I4597" s="132"/>
      <c r="J4597" s="132"/>
      <c r="K4597" s="132"/>
      <c r="L4597" s="133"/>
      <c r="M4597" s="134"/>
      <c r="N4597" s="132"/>
      <c r="O4597" s="132"/>
      <c r="P4597" s="134" t="str">
        <f t="shared" si="1000"/>
        <v>nepildyti</v>
      </c>
      <c r="Q4597" s="135" t="str">
        <f t="shared" si="100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08"/>
        <v>0</v>
      </c>
      <c r="BH4597" s="54">
        <f t="shared" si="1001"/>
        <v>0</v>
      </c>
      <c r="BI4597" s="54">
        <f t="shared" si="996"/>
        <v>0</v>
      </c>
      <c r="BJ4597" s="54">
        <f t="shared" si="1009"/>
        <v>0</v>
      </c>
      <c r="BK4597" s="54">
        <f t="shared" si="997"/>
        <v>0</v>
      </c>
      <c r="BL4597" s="54">
        <f t="shared" si="1002"/>
        <v>0</v>
      </c>
      <c r="BM4597" s="54">
        <f t="shared" si="1003"/>
        <v>0</v>
      </c>
      <c r="BN4597" s="54" t="str">
        <f t="shared" si="1004"/>
        <v>ne</v>
      </c>
      <c r="BO4597" s="54" t="str">
        <f t="shared" si="1005"/>
        <v>ne</v>
      </c>
      <c r="BP4597" s="54" t="str">
        <f t="shared" si="1005"/>
        <v>ne</v>
      </c>
      <c r="BQ4597" s="54" t="str">
        <f t="shared" si="1006"/>
        <v>ne</v>
      </c>
      <c r="BR4597" s="54" t="str">
        <f t="shared" si="1007"/>
        <v>ne</v>
      </c>
      <c r="BS4597" s="54" t="str">
        <f t="shared" si="998"/>
        <v>ne</v>
      </c>
    </row>
    <row r="4598" spans="2:71" x14ac:dyDescent="0.2">
      <c r="B4598" s="54" t="e">
        <f>VLOOKUP(E4598,'VPS1'!$J$10:$J$29,1,FALSE)</f>
        <v>#N/A</v>
      </c>
      <c r="C4598" s="131" t="str">
        <f t="shared" si="999"/>
        <v/>
      </c>
      <c r="D4598" s="132"/>
      <c r="E4598" s="132"/>
      <c r="F4598" s="55"/>
      <c r="G4598" s="132"/>
      <c r="H4598" s="132"/>
      <c r="I4598" s="132"/>
      <c r="J4598" s="132"/>
      <c r="K4598" s="132"/>
      <c r="L4598" s="133"/>
      <c r="M4598" s="134"/>
      <c r="N4598" s="132"/>
      <c r="O4598" s="132"/>
      <c r="P4598" s="134" t="str">
        <f t="shared" si="1000"/>
        <v>nepildyti</v>
      </c>
      <c r="Q4598" s="135" t="str">
        <f t="shared" si="100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08"/>
        <v>0</v>
      </c>
      <c r="BH4598" s="54">
        <f t="shared" si="1001"/>
        <v>0</v>
      </c>
      <c r="BI4598" s="54">
        <f t="shared" si="996"/>
        <v>0</v>
      </c>
      <c r="BJ4598" s="54">
        <f t="shared" si="1009"/>
        <v>0</v>
      </c>
      <c r="BK4598" s="54">
        <f t="shared" si="997"/>
        <v>0</v>
      </c>
      <c r="BL4598" s="54">
        <f t="shared" si="1002"/>
        <v>0</v>
      </c>
      <c r="BM4598" s="54">
        <f t="shared" si="1003"/>
        <v>0</v>
      </c>
      <c r="BN4598" s="54" t="str">
        <f t="shared" si="1004"/>
        <v>ne</v>
      </c>
      <c r="BO4598" s="54" t="str">
        <f t="shared" si="1005"/>
        <v>ne</v>
      </c>
      <c r="BP4598" s="54" t="str">
        <f t="shared" si="1005"/>
        <v>ne</v>
      </c>
      <c r="BQ4598" s="54" t="str">
        <f t="shared" si="1006"/>
        <v>ne</v>
      </c>
      <c r="BR4598" s="54" t="str">
        <f t="shared" si="1007"/>
        <v>ne</v>
      </c>
      <c r="BS4598" s="54" t="str">
        <f t="shared" si="998"/>
        <v>ne</v>
      </c>
    </row>
    <row r="4599" spans="2:71" x14ac:dyDescent="0.2">
      <c r="B4599" s="54" t="e">
        <f>VLOOKUP(E4599,'VPS1'!$J$10:$J$29,1,FALSE)</f>
        <v>#N/A</v>
      </c>
      <c r="C4599" s="131" t="str">
        <f t="shared" si="999"/>
        <v/>
      </c>
      <c r="D4599" s="132"/>
      <c r="E4599" s="132"/>
      <c r="F4599" s="55"/>
      <c r="G4599" s="132"/>
      <c r="H4599" s="132"/>
      <c r="I4599" s="132"/>
      <c r="J4599" s="132"/>
      <c r="K4599" s="132"/>
      <c r="L4599" s="133"/>
      <c r="M4599" s="134"/>
      <c r="N4599" s="132"/>
      <c r="O4599" s="132"/>
      <c r="P4599" s="134" t="str">
        <f t="shared" si="1000"/>
        <v>nepildyti</v>
      </c>
      <c r="Q4599" s="135" t="str">
        <f t="shared" si="100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08"/>
        <v>0</v>
      </c>
      <c r="BH4599" s="54">
        <f t="shared" si="1001"/>
        <v>0</v>
      </c>
      <c r="BI4599" s="54">
        <f t="shared" si="996"/>
        <v>0</v>
      </c>
      <c r="BJ4599" s="54">
        <f t="shared" si="1009"/>
        <v>0</v>
      </c>
      <c r="BK4599" s="54">
        <f t="shared" si="997"/>
        <v>0</v>
      </c>
      <c r="BL4599" s="54">
        <f t="shared" si="1002"/>
        <v>0</v>
      </c>
      <c r="BM4599" s="54">
        <f t="shared" si="1003"/>
        <v>0</v>
      </c>
      <c r="BN4599" s="54" t="str">
        <f t="shared" si="1004"/>
        <v>ne</v>
      </c>
      <c r="BO4599" s="54" t="str">
        <f t="shared" si="1005"/>
        <v>ne</v>
      </c>
      <c r="BP4599" s="54" t="str">
        <f t="shared" si="1005"/>
        <v>ne</v>
      </c>
      <c r="BQ4599" s="54" t="str">
        <f t="shared" si="1006"/>
        <v>ne</v>
      </c>
      <c r="BR4599" s="54" t="str">
        <f t="shared" si="1007"/>
        <v>ne</v>
      </c>
      <c r="BS4599" s="54" t="str">
        <f t="shared" si="998"/>
        <v>ne</v>
      </c>
    </row>
    <row r="4600" spans="2:71" x14ac:dyDescent="0.2">
      <c r="B4600" s="54" t="e">
        <f>VLOOKUP(E4600,'VPS1'!$J$10:$J$29,1,FALSE)</f>
        <v>#N/A</v>
      </c>
      <c r="C4600" s="131" t="str">
        <f t="shared" si="999"/>
        <v/>
      </c>
      <c r="D4600" s="132"/>
      <c r="E4600" s="132"/>
      <c r="F4600" s="55"/>
      <c r="G4600" s="132"/>
      <c r="H4600" s="132"/>
      <c r="I4600" s="132"/>
      <c r="J4600" s="132"/>
      <c r="K4600" s="132"/>
      <c r="L4600" s="133"/>
      <c r="M4600" s="134"/>
      <c r="N4600" s="132"/>
      <c r="O4600" s="132"/>
      <c r="P4600" s="134" t="str">
        <f t="shared" si="1000"/>
        <v>nepildyti</v>
      </c>
      <c r="Q4600" s="135" t="str">
        <f t="shared" si="100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08"/>
        <v>0</v>
      </c>
      <c r="BH4600" s="54">
        <f t="shared" si="1001"/>
        <v>0</v>
      </c>
      <c r="BI4600" s="54">
        <f t="shared" si="996"/>
        <v>0</v>
      </c>
      <c r="BJ4600" s="54">
        <f t="shared" si="1009"/>
        <v>0</v>
      </c>
      <c r="BK4600" s="54">
        <f t="shared" si="997"/>
        <v>0</v>
      </c>
      <c r="BL4600" s="54">
        <f t="shared" si="1002"/>
        <v>0</v>
      </c>
      <c r="BM4600" s="54">
        <f t="shared" si="1003"/>
        <v>0</v>
      </c>
      <c r="BN4600" s="54" t="str">
        <f t="shared" si="1004"/>
        <v>ne</v>
      </c>
      <c r="BO4600" s="54" t="str">
        <f t="shared" si="1005"/>
        <v>ne</v>
      </c>
      <c r="BP4600" s="54" t="str">
        <f t="shared" si="1005"/>
        <v>ne</v>
      </c>
      <c r="BQ4600" s="54" t="str">
        <f t="shared" si="1006"/>
        <v>ne</v>
      </c>
      <c r="BR4600" s="54" t="str">
        <f t="shared" si="1007"/>
        <v>ne</v>
      </c>
      <c r="BS4600" s="54" t="str">
        <f t="shared" si="998"/>
        <v>ne</v>
      </c>
    </row>
    <row r="4601" spans="2:71" x14ac:dyDescent="0.2">
      <c r="B4601" s="54" t="e">
        <f>VLOOKUP(E4601,'VPS1'!$J$10:$J$29,1,FALSE)</f>
        <v>#N/A</v>
      </c>
      <c r="C4601" s="131" t="str">
        <f t="shared" si="999"/>
        <v/>
      </c>
      <c r="D4601" s="132"/>
      <c r="E4601" s="132"/>
      <c r="F4601" s="55"/>
      <c r="G4601" s="132"/>
      <c r="H4601" s="132"/>
      <c r="I4601" s="132"/>
      <c r="J4601" s="132"/>
      <c r="K4601" s="132"/>
      <c r="L4601" s="133"/>
      <c r="M4601" s="134"/>
      <c r="N4601" s="132"/>
      <c r="O4601" s="132"/>
      <c r="P4601" s="134" t="str">
        <f t="shared" si="1000"/>
        <v>nepildyti</v>
      </c>
      <c r="Q4601" s="135" t="str">
        <f t="shared" si="100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08"/>
        <v>0</v>
      </c>
      <c r="BH4601" s="54">
        <f t="shared" si="1001"/>
        <v>0</v>
      </c>
      <c r="BI4601" s="54">
        <f t="shared" si="996"/>
        <v>0</v>
      </c>
      <c r="BJ4601" s="54">
        <f t="shared" si="1009"/>
        <v>0</v>
      </c>
      <c r="BK4601" s="54">
        <f t="shared" si="997"/>
        <v>0</v>
      </c>
      <c r="BL4601" s="54">
        <f t="shared" si="1002"/>
        <v>0</v>
      </c>
      <c r="BM4601" s="54">
        <f t="shared" si="1003"/>
        <v>0</v>
      </c>
      <c r="BN4601" s="54" t="str">
        <f t="shared" si="1004"/>
        <v>ne</v>
      </c>
      <c r="BO4601" s="54" t="str">
        <f t="shared" si="1005"/>
        <v>ne</v>
      </c>
      <c r="BP4601" s="54" t="str">
        <f t="shared" si="1005"/>
        <v>ne</v>
      </c>
      <c r="BQ4601" s="54" t="str">
        <f t="shared" si="1006"/>
        <v>ne</v>
      </c>
      <c r="BR4601" s="54" t="str">
        <f t="shared" si="1007"/>
        <v>ne</v>
      </c>
      <c r="BS4601" s="54" t="str">
        <f t="shared" si="998"/>
        <v>ne</v>
      </c>
    </row>
    <row r="4602" spans="2:71" x14ac:dyDescent="0.2">
      <c r="B4602" s="54" t="e">
        <f>VLOOKUP(E4602,'VPS1'!$J$10:$J$29,1,FALSE)</f>
        <v>#N/A</v>
      </c>
      <c r="C4602" s="131" t="str">
        <f t="shared" si="999"/>
        <v/>
      </c>
      <c r="D4602" s="132"/>
      <c r="E4602" s="132"/>
      <c r="F4602" s="55"/>
      <c r="G4602" s="132"/>
      <c r="H4602" s="132"/>
      <c r="I4602" s="132"/>
      <c r="J4602" s="132"/>
      <c r="K4602" s="132"/>
      <c r="L4602" s="133"/>
      <c r="M4602" s="134"/>
      <c r="N4602" s="132"/>
      <c r="O4602" s="132"/>
      <c r="P4602" s="134" t="str">
        <f t="shared" si="1000"/>
        <v>nepildyti</v>
      </c>
      <c r="Q4602" s="135" t="str">
        <f t="shared" si="100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08"/>
        <v>0</v>
      </c>
      <c r="BH4602" s="54">
        <f t="shared" si="1001"/>
        <v>0</v>
      </c>
      <c r="BI4602" s="54">
        <f t="shared" si="996"/>
        <v>0</v>
      </c>
      <c r="BJ4602" s="54">
        <f t="shared" si="1009"/>
        <v>0</v>
      </c>
      <c r="BK4602" s="54">
        <f t="shared" si="997"/>
        <v>0</v>
      </c>
      <c r="BL4602" s="54">
        <f t="shared" si="1002"/>
        <v>0</v>
      </c>
      <c r="BM4602" s="54">
        <f t="shared" si="1003"/>
        <v>0</v>
      </c>
      <c r="BN4602" s="54" t="str">
        <f t="shared" si="1004"/>
        <v>ne</v>
      </c>
      <c r="BO4602" s="54" t="str">
        <f t="shared" si="1005"/>
        <v>ne</v>
      </c>
      <c r="BP4602" s="54" t="str">
        <f t="shared" si="1005"/>
        <v>ne</v>
      </c>
      <c r="BQ4602" s="54" t="str">
        <f t="shared" si="1006"/>
        <v>ne</v>
      </c>
      <c r="BR4602" s="54" t="str">
        <f t="shared" si="1007"/>
        <v>ne</v>
      </c>
      <c r="BS4602" s="54" t="str">
        <f t="shared" si="998"/>
        <v>ne</v>
      </c>
    </row>
    <row r="4603" spans="2:71" x14ac:dyDescent="0.2">
      <c r="B4603" s="54" t="e">
        <f>VLOOKUP(E4603,'VPS1'!$J$10:$J$29,1,FALSE)</f>
        <v>#N/A</v>
      </c>
      <c r="C4603" s="131" t="str">
        <f t="shared" si="999"/>
        <v/>
      </c>
      <c r="D4603" s="132"/>
      <c r="E4603" s="132"/>
      <c r="F4603" s="55"/>
      <c r="G4603" s="132"/>
      <c r="H4603" s="132"/>
      <c r="I4603" s="132"/>
      <c r="J4603" s="132"/>
      <c r="K4603" s="132"/>
      <c r="L4603" s="133"/>
      <c r="M4603" s="134"/>
      <c r="N4603" s="132"/>
      <c r="O4603" s="132"/>
      <c r="P4603" s="134" t="str">
        <f t="shared" si="1000"/>
        <v>nepildyti</v>
      </c>
      <c r="Q4603" s="135" t="str">
        <f t="shared" si="100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08"/>
        <v>0</v>
      </c>
      <c r="BH4603" s="54">
        <f t="shared" si="1001"/>
        <v>0</v>
      </c>
      <c r="BI4603" s="54">
        <f t="shared" si="996"/>
        <v>0</v>
      </c>
      <c r="BJ4603" s="54">
        <f t="shared" si="1009"/>
        <v>0</v>
      </c>
      <c r="BK4603" s="54">
        <f t="shared" si="997"/>
        <v>0</v>
      </c>
      <c r="BL4603" s="54">
        <f t="shared" si="1002"/>
        <v>0</v>
      </c>
      <c r="BM4603" s="54">
        <f t="shared" si="1003"/>
        <v>0</v>
      </c>
      <c r="BN4603" s="54" t="str">
        <f t="shared" si="1004"/>
        <v>ne</v>
      </c>
      <c r="BO4603" s="54" t="str">
        <f t="shared" si="1005"/>
        <v>ne</v>
      </c>
      <c r="BP4603" s="54" t="str">
        <f t="shared" si="1005"/>
        <v>ne</v>
      </c>
      <c r="BQ4603" s="54" t="str">
        <f t="shared" si="1006"/>
        <v>ne</v>
      </c>
      <c r="BR4603" s="54" t="str">
        <f t="shared" si="1007"/>
        <v>ne</v>
      </c>
      <c r="BS4603" s="54" t="str">
        <f t="shared" si="998"/>
        <v>ne</v>
      </c>
    </row>
    <row r="4604" spans="2:71" x14ac:dyDescent="0.2">
      <c r="B4604" s="54" t="e">
        <f>VLOOKUP(E4604,'VPS1'!$J$10:$J$29,1,FALSE)</f>
        <v>#N/A</v>
      </c>
      <c r="C4604" s="131" t="str">
        <f t="shared" si="999"/>
        <v/>
      </c>
      <c r="D4604" s="132"/>
      <c r="E4604" s="132"/>
      <c r="F4604" s="55"/>
      <c r="G4604" s="132"/>
      <c r="H4604" s="132"/>
      <c r="I4604" s="132"/>
      <c r="J4604" s="132"/>
      <c r="K4604" s="132"/>
      <c r="L4604" s="133"/>
      <c r="M4604" s="134"/>
      <c r="N4604" s="132"/>
      <c r="O4604" s="132"/>
      <c r="P4604" s="134" t="str">
        <f t="shared" si="1000"/>
        <v>nepildyti</v>
      </c>
      <c r="Q4604" s="135" t="str">
        <f t="shared" si="100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08"/>
        <v>0</v>
      </c>
      <c r="BH4604" s="54">
        <f t="shared" si="1001"/>
        <v>0</v>
      </c>
      <c r="BI4604" s="54">
        <f t="shared" si="996"/>
        <v>0</v>
      </c>
      <c r="BJ4604" s="54">
        <f t="shared" si="1009"/>
        <v>0</v>
      </c>
      <c r="BK4604" s="54">
        <f t="shared" si="997"/>
        <v>0</v>
      </c>
      <c r="BL4604" s="54">
        <f t="shared" si="1002"/>
        <v>0</v>
      </c>
      <c r="BM4604" s="54">
        <f t="shared" si="1003"/>
        <v>0</v>
      </c>
      <c r="BN4604" s="54" t="str">
        <f t="shared" si="1004"/>
        <v>ne</v>
      </c>
      <c r="BO4604" s="54" t="str">
        <f t="shared" si="1005"/>
        <v>ne</v>
      </c>
      <c r="BP4604" s="54" t="str">
        <f t="shared" si="1005"/>
        <v>ne</v>
      </c>
      <c r="BQ4604" s="54" t="str">
        <f t="shared" si="1006"/>
        <v>ne</v>
      </c>
      <c r="BR4604" s="54" t="str">
        <f t="shared" si="1007"/>
        <v>ne</v>
      </c>
      <c r="BS4604" s="54" t="str">
        <f t="shared" si="998"/>
        <v>ne</v>
      </c>
    </row>
    <row r="4605" spans="2:71" x14ac:dyDescent="0.2">
      <c r="B4605" s="54" t="e">
        <f>VLOOKUP(E4605,'VPS1'!$J$10:$J$29,1,FALSE)</f>
        <v>#N/A</v>
      </c>
      <c r="C4605" s="131" t="str">
        <f t="shared" si="999"/>
        <v/>
      </c>
      <c r="D4605" s="132"/>
      <c r="E4605" s="132"/>
      <c r="F4605" s="55"/>
      <c r="G4605" s="132"/>
      <c r="H4605" s="132"/>
      <c r="I4605" s="132"/>
      <c r="J4605" s="132"/>
      <c r="K4605" s="132"/>
      <c r="L4605" s="133"/>
      <c r="M4605" s="134"/>
      <c r="N4605" s="132"/>
      <c r="O4605" s="132"/>
      <c r="P4605" s="134" t="str">
        <f t="shared" si="1000"/>
        <v>nepildyti</v>
      </c>
      <c r="Q4605" s="135" t="str">
        <f t="shared" si="100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08"/>
        <v>0</v>
      </c>
      <c r="BH4605" s="54">
        <f t="shared" si="1001"/>
        <v>0</v>
      </c>
      <c r="BI4605" s="54">
        <f t="shared" si="996"/>
        <v>0</v>
      </c>
      <c r="BJ4605" s="54">
        <f t="shared" si="1009"/>
        <v>0</v>
      </c>
      <c r="BK4605" s="54">
        <f t="shared" si="997"/>
        <v>0</v>
      </c>
      <c r="BL4605" s="54">
        <f t="shared" si="1002"/>
        <v>0</v>
      </c>
      <c r="BM4605" s="54">
        <f t="shared" si="1003"/>
        <v>0</v>
      </c>
      <c r="BN4605" s="54" t="str">
        <f t="shared" si="1004"/>
        <v>ne</v>
      </c>
      <c r="BO4605" s="54" t="str">
        <f t="shared" si="1005"/>
        <v>ne</v>
      </c>
      <c r="BP4605" s="54" t="str">
        <f t="shared" si="1005"/>
        <v>ne</v>
      </c>
      <c r="BQ4605" s="54" t="str">
        <f t="shared" si="1006"/>
        <v>ne</v>
      </c>
      <c r="BR4605" s="54" t="str">
        <f t="shared" si="1007"/>
        <v>ne</v>
      </c>
      <c r="BS4605" s="54" t="str">
        <f t="shared" si="998"/>
        <v>ne</v>
      </c>
    </row>
    <row r="4606" spans="2:71" x14ac:dyDescent="0.2">
      <c r="B4606" s="54" t="e">
        <f>VLOOKUP(E4606,'VPS1'!$J$10:$J$29,1,FALSE)</f>
        <v>#N/A</v>
      </c>
      <c r="C4606" s="131" t="str">
        <f t="shared" si="999"/>
        <v/>
      </c>
      <c r="D4606" s="132"/>
      <c r="E4606" s="132"/>
      <c r="F4606" s="55"/>
      <c r="G4606" s="132"/>
      <c r="H4606" s="132"/>
      <c r="I4606" s="132"/>
      <c r="J4606" s="132"/>
      <c r="K4606" s="132"/>
      <c r="L4606" s="133"/>
      <c r="M4606" s="134"/>
      <c r="N4606" s="132"/>
      <c r="O4606" s="132"/>
      <c r="P4606" s="134" t="str">
        <f t="shared" si="1000"/>
        <v>nepildyti</v>
      </c>
      <c r="Q4606" s="135" t="str">
        <f t="shared" si="100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08"/>
        <v>0</v>
      </c>
      <c r="BH4606" s="54">
        <f t="shared" si="1001"/>
        <v>0</v>
      </c>
      <c r="BI4606" s="54">
        <f t="shared" si="996"/>
        <v>0</v>
      </c>
      <c r="BJ4606" s="54">
        <f t="shared" si="1009"/>
        <v>0</v>
      </c>
      <c r="BK4606" s="54">
        <f t="shared" si="997"/>
        <v>0</v>
      </c>
      <c r="BL4606" s="54">
        <f t="shared" si="1002"/>
        <v>0</v>
      </c>
      <c r="BM4606" s="54">
        <f t="shared" si="1003"/>
        <v>0</v>
      </c>
      <c r="BN4606" s="54" t="str">
        <f t="shared" si="1004"/>
        <v>ne</v>
      </c>
      <c r="BO4606" s="54" t="str">
        <f t="shared" si="1005"/>
        <v>ne</v>
      </c>
      <c r="BP4606" s="54" t="str">
        <f t="shared" si="1005"/>
        <v>ne</v>
      </c>
      <c r="BQ4606" s="54" t="str">
        <f t="shared" si="1006"/>
        <v>ne</v>
      </c>
      <c r="BR4606" s="54" t="str">
        <f t="shared" si="1007"/>
        <v>ne</v>
      </c>
      <c r="BS4606" s="54" t="str">
        <f t="shared" si="998"/>
        <v>ne</v>
      </c>
    </row>
    <row r="4607" spans="2:71" x14ac:dyDescent="0.2">
      <c r="B4607" s="54" t="e">
        <f>VLOOKUP(E4607,'VPS1'!$J$10:$J$29,1,FALSE)</f>
        <v>#N/A</v>
      </c>
      <c r="C4607" s="131" t="str">
        <f t="shared" si="999"/>
        <v/>
      </c>
      <c r="D4607" s="132"/>
      <c r="E4607" s="132"/>
      <c r="F4607" s="55"/>
      <c r="G4607" s="132"/>
      <c r="H4607" s="132"/>
      <c r="I4607" s="132"/>
      <c r="J4607" s="132"/>
      <c r="K4607" s="132"/>
      <c r="L4607" s="133"/>
      <c r="M4607" s="134"/>
      <c r="N4607" s="132"/>
      <c r="O4607" s="132"/>
      <c r="P4607" s="134" t="str">
        <f t="shared" si="1000"/>
        <v>nepildyti</v>
      </c>
      <c r="Q4607" s="135" t="str">
        <f t="shared" si="100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08"/>
        <v>0</v>
      </c>
      <c r="BH4607" s="54">
        <f t="shared" si="1001"/>
        <v>0</v>
      </c>
      <c r="BI4607" s="54">
        <f t="shared" si="996"/>
        <v>0</v>
      </c>
      <c r="BJ4607" s="54">
        <f t="shared" si="1009"/>
        <v>0</v>
      </c>
      <c r="BK4607" s="54">
        <f t="shared" si="997"/>
        <v>0</v>
      </c>
      <c r="BL4607" s="54">
        <f t="shared" si="1002"/>
        <v>0</v>
      </c>
      <c r="BM4607" s="54">
        <f t="shared" si="1003"/>
        <v>0</v>
      </c>
      <c r="BN4607" s="54" t="str">
        <f t="shared" si="1004"/>
        <v>ne</v>
      </c>
      <c r="BO4607" s="54" t="str">
        <f t="shared" si="1005"/>
        <v>ne</v>
      </c>
      <c r="BP4607" s="54" t="str">
        <f t="shared" si="1005"/>
        <v>ne</v>
      </c>
      <c r="BQ4607" s="54" t="str">
        <f t="shared" si="1006"/>
        <v>ne</v>
      </c>
      <c r="BR4607" s="54" t="str">
        <f t="shared" si="1007"/>
        <v>ne</v>
      </c>
      <c r="BS4607" s="54" t="str">
        <f t="shared" si="998"/>
        <v>ne</v>
      </c>
    </row>
    <row r="4608" spans="2:71" x14ac:dyDescent="0.2">
      <c r="B4608" s="54" t="e">
        <f>VLOOKUP(E4608,'VPS1'!$J$10:$J$29,1,FALSE)</f>
        <v>#N/A</v>
      </c>
      <c r="C4608" s="131" t="str">
        <f t="shared" si="999"/>
        <v/>
      </c>
      <c r="D4608" s="132"/>
      <c r="E4608" s="132"/>
      <c r="F4608" s="55"/>
      <c r="G4608" s="132"/>
      <c r="H4608" s="132"/>
      <c r="I4608" s="132"/>
      <c r="J4608" s="132"/>
      <c r="K4608" s="132"/>
      <c r="L4608" s="133"/>
      <c r="M4608" s="134"/>
      <c r="N4608" s="132"/>
      <c r="O4608" s="132"/>
      <c r="P4608" s="134" t="str">
        <f t="shared" si="1000"/>
        <v>nepildyti</v>
      </c>
      <c r="Q4608" s="135" t="str">
        <f t="shared" si="100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08"/>
        <v>0</v>
      </c>
      <c r="BH4608" s="54">
        <f t="shared" si="1001"/>
        <v>0</v>
      </c>
      <c r="BI4608" s="54">
        <f t="shared" si="996"/>
        <v>0</v>
      </c>
      <c r="BJ4608" s="54">
        <f t="shared" si="1009"/>
        <v>0</v>
      </c>
      <c r="BK4608" s="54">
        <f t="shared" si="997"/>
        <v>0</v>
      </c>
      <c r="BL4608" s="54">
        <f t="shared" si="1002"/>
        <v>0</v>
      </c>
      <c r="BM4608" s="54">
        <f t="shared" si="1003"/>
        <v>0</v>
      </c>
      <c r="BN4608" s="54" t="str">
        <f t="shared" si="1004"/>
        <v>ne</v>
      </c>
      <c r="BO4608" s="54" t="str">
        <f t="shared" si="1005"/>
        <v>ne</v>
      </c>
      <c r="BP4608" s="54" t="str">
        <f t="shared" si="1005"/>
        <v>ne</v>
      </c>
      <c r="BQ4608" s="54" t="str">
        <f t="shared" si="1006"/>
        <v>ne</v>
      </c>
      <c r="BR4608" s="54" t="str">
        <f t="shared" si="1007"/>
        <v>ne</v>
      </c>
      <c r="BS4608" s="54" t="str">
        <f t="shared" si="998"/>
        <v>ne</v>
      </c>
    </row>
    <row r="4609" spans="2:71" x14ac:dyDescent="0.2">
      <c r="B4609" s="54" t="e">
        <f>VLOOKUP(E4609,'VPS1'!$J$10:$J$29,1,FALSE)</f>
        <v>#N/A</v>
      </c>
      <c r="C4609" s="131" t="str">
        <f t="shared" si="999"/>
        <v/>
      </c>
      <c r="D4609" s="132"/>
      <c r="E4609" s="132"/>
      <c r="F4609" s="55"/>
      <c r="G4609" s="132"/>
      <c r="H4609" s="132"/>
      <c r="I4609" s="132"/>
      <c r="J4609" s="132"/>
      <c r="K4609" s="132"/>
      <c r="L4609" s="133"/>
      <c r="M4609" s="134"/>
      <c r="N4609" s="132"/>
      <c r="O4609" s="132"/>
      <c r="P4609" s="134" t="str">
        <f t="shared" si="1000"/>
        <v>nepildyti</v>
      </c>
      <c r="Q4609" s="135" t="str">
        <f t="shared" si="100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08"/>
        <v>0</v>
      </c>
      <c r="BH4609" s="54">
        <f t="shared" si="1001"/>
        <v>0</v>
      </c>
      <c r="BI4609" s="54">
        <f t="shared" si="996"/>
        <v>0</v>
      </c>
      <c r="BJ4609" s="54">
        <f t="shared" si="1009"/>
        <v>0</v>
      </c>
      <c r="BK4609" s="54">
        <f t="shared" si="997"/>
        <v>0</v>
      </c>
      <c r="BL4609" s="54">
        <f t="shared" si="1002"/>
        <v>0</v>
      </c>
      <c r="BM4609" s="54">
        <f t="shared" si="1003"/>
        <v>0</v>
      </c>
      <c r="BN4609" s="54" t="str">
        <f t="shared" si="1004"/>
        <v>ne</v>
      </c>
      <c r="BO4609" s="54" t="str">
        <f t="shared" si="1005"/>
        <v>ne</v>
      </c>
      <c r="BP4609" s="54" t="str">
        <f t="shared" si="1005"/>
        <v>ne</v>
      </c>
      <c r="BQ4609" s="54" t="str">
        <f t="shared" si="1006"/>
        <v>ne</v>
      </c>
      <c r="BR4609" s="54" t="str">
        <f t="shared" si="1007"/>
        <v>ne</v>
      </c>
      <c r="BS4609" s="54" t="str">
        <f t="shared" si="998"/>
        <v>ne</v>
      </c>
    </row>
    <row r="4610" spans="2:71" x14ac:dyDescent="0.2">
      <c r="B4610" s="54" t="e">
        <f>VLOOKUP(E4610,'VPS1'!$J$10:$J$29,1,FALSE)</f>
        <v>#N/A</v>
      </c>
      <c r="C4610" s="131" t="str">
        <f t="shared" si="999"/>
        <v/>
      </c>
      <c r="D4610" s="132"/>
      <c r="E4610" s="132"/>
      <c r="F4610" s="55"/>
      <c r="G4610" s="132"/>
      <c r="H4610" s="132"/>
      <c r="I4610" s="132"/>
      <c r="J4610" s="132"/>
      <c r="K4610" s="132"/>
      <c r="L4610" s="133"/>
      <c r="M4610" s="134"/>
      <c r="N4610" s="132"/>
      <c r="O4610" s="132"/>
      <c r="P4610" s="134" t="str">
        <f t="shared" si="1000"/>
        <v>nepildyti</v>
      </c>
      <c r="Q4610" s="135" t="str">
        <f t="shared" si="100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08"/>
        <v>0</v>
      </c>
      <c r="BH4610" s="54">
        <f t="shared" si="1001"/>
        <v>0</v>
      </c>
      <c r="BI4610" s="54">
        <f t="shared" si="996"/>
        <v>0</v>
      </c>
      <c r="BJ4610" s="54">
        <f t="shared" si="1009"/>
        <v>0</v>
      </c>
      <c r="BK4610" s="54">
        <f t="shared" si="997"/>
        <v>0</v>
      </c>
      <c r="BL4610" s="54">
        <f t="shared" si="1002"/>
        <v>0</v>
      </c>
      <c r="BM4610" s="54">
        <f t="shared" si="1003"/>
        <v>0</v>
      </c>
      <c r="BN4610" s="54" t="str">
        <f t="shared" si="1004"/>
        <v>ne</v>
      </c>
      <c r="BO4610" s="54" t="str">
        <f t="shared" si="1005"/>
        <v>ne</v>
      </c>
      <c r="BP4610" s="54" t="str">
        <f t="shared" si="1005"/>
        <v>ne</v>
      </c>
      <c r="BQ4610" s="54" t="str">
        <f t="shared" si="1006"/>
        <v>ne</v>
      </c>
      <c r="BR4610" s="54" t="str">
        <f t="shared" si="1007"/>
        <v>ne</v>
      </c>
      <c r="BS4610" s="54" t="str">
        <f t="shared" si="998"/>
        <v>ne</v>
      </c>
    </row>
    <row r="4611" spans="2:71" x14ac:dyDescent="0.2">
      <c r="B4611" s="54" t="e">
        <f>VLOOKUP(E4611,'VPS1'!$J$10:$J$29,1,FALSE)</f>
        <v>#N/A</v>
      </c>
      <c r="C4611" s="131" t="str">
        <f t="shared" si="999"/>
        <v/>
      </c>
      <c r="D4611" s="132"/>
      <c r="E4611" s="132"/>
      <c r="F4611" s="55"/>
      <c r="G4611" s="132"/>
      <c r="H4611" s="132"/>
      <c r="I4611" s="132"/>
      <c r="J4611" s="132"/>
      <c r="K4611" s="132"/>
      <c r="L4611" s="133"/>
      <c r="M4611" s="134"/>
      <c r="N4611" s="132"/>
      <c r="O4611" s="132"/>
      <c r="P4611" s="134" t="str">
        <f t="shared" si="1000"/>
        <v>nepildyti</v>
      </c>
      <c r="Q4611" s="135" t="str">
        <f t="shared" si="100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08"/>
        <v>0</v>
      </c>
      <c r="BH4611" s="54">
        <f t="shared" si="1001"/>
        <v>0</v>
      </c>
      <c r="BI4611" s="54">
        <f t="shared" si="996"/>
        <v>0</v>
      </c>
      <c r="BJ4611" s="54">
        <f t="shared" si="1009"/>
        <v>0</v>
      </c>
      <c r="BK4611" s="54">
        <f t="shared" si="997"/>
        <v>0</v>
      </c>
      <c r="BL4611" s="54">
        <f t="shared" si="1002"/>
        <v>0</v>
      </c>
      <c r="BM4611" s="54">
        <f t="shared" si="1003"/>
        <v>0</v>
      </c>
      <c r="BN4611" s="54" t="str">
        <f t="shared" si="1004"/>
        <v>ne</v>
      </c>
      <c r="BO4611" s="54" t="str">
        <f t="shared" si="1005"/>
        <v>ne</v>
      </c>
      <c r="BP4611" s="54" t="str">
        <f t="shared" si="1005"/>
        <v>ne</v>
      </c>
      <c r="BQ4611" s="54" t="str">
        <f t="shared" si="1006"/>
        <v>ne</v>
      </c>
      <c r="BR4611" s="54" t="str">
        <f t="shared" si="1007"/>
        <v>ne</v>
      </c>
      <c r="BS4611" s="54" t="str">
        <f t="shared" si="998"/>
        <v>ne</v>
      </c>
    </row>
    <row r="4612" spans="2:71" x14ac:dyDescent="0.2">
      <c r="B4612" s="54" t="e">
        <f>VLOOKUP(E4612,'VPS1'!$J$10:$J$29,1,FALSE)</f>
        <v>#N/A</v>
      </c>
      <c r="C4612" s="131" t="str">
        <f t="shared" si="999"/>
        <v/>
      </c>
      <c r="D4612" s="132"/>
      <c r="E4612" s="132"/>
      <c r="F4612" s="55"/>
      <c r="G4612" s="132"/>
      <c r="H4612" s="132"/>
      <c r="I4612" s="132"/>
      <c r="J4612" s="132"/>
      <c r="K4612" s="132"/>
      <c r="L4612" s="133"/>
      <c r="M4612" s="134"/>
      <c r="N4612" s="132"/>
      <c r="O4612" s="132"/>
      <c r="P4612" s="134" t="str">
        <f t="shared" si="1000"/>
        <v>nepildyti</v>
      </c>
      <c r="Q4612" s="135" t="str">
        <f t="shared" si="100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08"/>
        <v>0</v>
      </c>
      <c r="BH4612" s="54">
        <f t="shared" si="1001"/>
        <v>0</v>
      </c>
      <c r="BI4612" s="54">
        <f t="shared" si="996"/>
        <v>0</v>
      </c>
      <c r="BJ4612" s="54">
        <f t="shared" si="1009"/>
        <v>0</v>
      </c>
      <c r="BK4612" s="54">
        <f t="shared" si="997"/>
        <v>0</v>
      </c>
      <c r="BL4612" s="54">
        <f t="shared" si="1002"/>
        <v>0</v>
      </c>
      <c r="BM4612" s="54">
        <f t="shared" si="1003"/>
        <v>0</v>
      </c>
      <c r="BN4612" s="54" t="str">
        <f t="shared" si="1004"/>
        <v>ne</v>
      </c>
      <c r="BO4612" s="54" t="str">
        <f t="shared" si="1005"/>
        <v>ne</v>
      </c>
      <c r="BP4612" s="54" t="str">
        <f t="shared" si="1005"/>
        <v>ne</v>
      </c>
      <c r="BQ4612" s="54" t="str">
        <f t="shared" si="1006"/>
        <v>ne</v>
      </c>
      <c r="BR4612" s="54" t="str">
        <f t="shared" si="1007"/>
        <v>ne</v>
      </c>
      <c r="BS4612" s="54" t="str">
        <f t="shared" si="998"/>
        <v>ne</v>
      </c>
    </row>
    <row r="4613" spans="2:71" x14ac:dyDescent="0.2">
      <c r="B4613" s="54" t="e">
        <f>VLOOKUP(E4613,'VPS1'!$J$10:$J$29,1,FALSE)</f>
        <v>#N/A</v>
      </c>
      <c r="C4613" s="131" t="str">
        <f t="shared" si="999"/>
        <v/>
      </c>
      <c r="D4613" s="132"/>
      <c r="E4613" s="132"/>
      <c r="F4613" s="55"/>
      <c r="G4613" s="132"/>
      <c r="H4613" s="132"/>
      <c r="I4613" s="132"/>
      <c r="J4613" s="132"/>
      <c r="K4613" s="132"/>
      <c r="L4613" s="133"/>
      <c r="M4613" s="134"/>
      <c r="N4613" s="132"/>
      <c r="O4613" s="132"/>
      <c r="P4613" s="134" t="str">
        <f t="shared" si="1000"/>
        <v>nepildyti</v>
      </c>
      <c r="Q4613" s="135" t="str">
        <f t="shared" si="100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08"/>
        <v>0</v>
      </c>
      <c r="BH4613" s="54">
        <f t="shared" si="1001"/>
        <v>0</v>
      </c>
      <c r="BI4613" s="54">
        <f t="shared" si="996"/>
        <v>0</v>
      </c>
      <c r="BJ4613" s="54">
        <f t="shared" si="1009"/>
        <v>0</v>
      </c>
      <c r="BK4613" s="54">
        <f t="shared" si="997"/>
        <v>0</v>
      </c>
      <c r="BL4613" s="54">
        <f t="shared" si="1002"/>
        <v>0</v>
      </c>
      <c r="BM4613" s="54">
        <f t="shared" si="1003"/>
        <v>0</v>
      </c>
      <c r="BN4613" s="54" t="str">
        <f t="shared" si="1004"/>
        <v>ne</v>
      </c>
      <c r="BO4613" s="54" t="str">
        <f t="shared" si="1005"/>
        <v>ne</v>
      </c>
      <c r="BP4613" s="54" t="str">
        <f t="shared" si="1005"/>
        <v>ne</v>
      </c>
      <c r="BQ4613" s="54" t="str">
        <f t="shared" si="1006"/>
        <v>ne</v>
      </c>
      <c r="BR4613" s="54" t="str">
        <f t="shared" si="1007"/>
        <v>ne</v>
      </c>
      <c r="BS4613" s="54" t="str">
        <f t="shared" si="998"/>
        <v>ne</v>
      </c>
    </row>
    <row r="4614" spans="2:71" x14ac:dyDescent="0.2">
      <c r="B4614" s="54" t="e">
        <f>VLOOKUP(E4614,'VPS1'!$J$10:$J$29,1,FALSE)</f>
        <v>#N/A</v>
      </c>
      <c r="C4614" s="131" t="str">
        <f t="shared" si="999"/>
        <v/>
      </c>
      <c r="D4614" s="132"/>
      <c r="E4614" s="132"/>
      <c r="F4614" s="55"/>
      <c r="G4614" s="132"/>
      <c r="H4614" s="132"/>
      <c r="I4614" s="132"/>
      <c r="J4614" s="132"/>
      <c r="K4614" s="132"/>
      <c r="L4614" s="133"/>
      <c r="M4614" s="134"/>
      <c r="N4614" s="132"/>
      <c r="O4614" s="132"/>
      <c r="P4614" s="134" t="str">
        <f t="shared" si="1000"/>
        <v>nepildyti</v>
      </c>
      <c r="Q4614" s="135" t="str">
        <f t="shared" si="100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08"/>
        <v>0</v>
      </c>
      <c r="BH4614" s="54">
        <f t="shared" si="1001"/>
        <v>0</v>
      </c>
      <c r="BI4614" s="54">
        <f t="shared" si="996"/>
        <v>0</v>
      </c>
      <c r="BJ4614" s="54">
        <f t="shared" si="1009"/>
        <v>0</v>
      </c>
      <c r="BK4614" s="54">
        <f t="shared" si="997"/>
        <v>0</v>
      </c>
      <c r="BL4614" s="54">
        <f t="shared" si="1002"/>
        <v>0</v>
      </c>
      <c r="BM4614" s="54">
        <f t="shared" si="1003"/>
        <v>0</v>
      </c>
      <c r="BN4614" s="54" t="str">
        <f t="shared" si="1004"/>
        <v>ne</v>
      </c>
      <c r="BO4614" s="54" t="str">
        <f t="shared" si="1005"/>
        <v>ne</v>
      </c>
      <c r="BP4614" s="54" t="str">
        <f t="shared" si="1005"/>
        <v>ne</v>
      </c>
      <c r="BQ4614" s="54" t="str">
        <f t="shared" si="1006"/>
        <v>ne</v>
      </c>
      <c r="BR4614" s="54" t="str">
        <f t="shared" si="1007"/>
        <v>ne</v>
      </c>
      <c r="BS4614" s="54" t="str">
        <f t="shared" si="998"/>
        <v>ne</v>
      </c>
    </row>
    <row r="4615" spans="2:71" x14ac:dyDescent="0.2">
      <c r="B4615" s="54" t="e">
        <f>VLOOKUP(E4615,'VPS1'!$J$10:$J$29,1,FALSE)</f>
        <v>#N/A</v>
      </c>
      <c r="C4615" s="131" t="str">
        <f t="shared" si="999"/>
        <v/>
      </c>
      <c r="D4615" s="132"/>
      <c r="E4615" s="132"/>
      <c r="F4615" s="55"/>
      <c r="G4615" s="132"/>
      <c r="H4615" s="132"/>
      <c r="I4615" s="132"/>
      <c r="J4615" s="132"/>
      <c r="K4615" s="132"/>
      <c r="L4615" s="133"/>
      <c r="M4615" s="134"/>
      <c r="N4615" s="132"/>
      <c r="O4615" s="132"/>
      <c r="P4615" s="134" t="str">
        <f t="shared" si="1000"/>
        <v>nepildyti</v>
      </c>
      <c r="Q4615" s="135" t="str">
        <f t="shared" si="1000"/>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08"/>
        <v>0</v>
      </c>
      <c r="BH4615" s="54">
        <f t="shared" si="1001"/>
        <v>0</v>
      </c>
      <c r="BI4615" s="54">
        <f t="shared" si="996"/>
        <v>0</v>
      </c>
      <c r="BJ4615" s="54">
        <f t="shared" si="1009"/>
        <v>0</v>
      </c>
      <c r="BK4615" s="54">
        <f t="shared" si="997"/>
        <v>0</v>
      </c>
      <c r="BL4615" s="54">
        <f t="shared" si="1002"/>
        <v>0</v>
      </c>
      <c r="BM4615" s="54">
        <f t="shared" si="1003"/>
        <v>0</v>
      </c>
      <c r="BN4615" s="54" t="str">
        <f t="shared" si="1004"/>
        <v>ne</v>
      </c>
      <c r="BO4615" s="54" t="str">
        <f t="shared" si="1005"/>
        <v>ne</v>
      </c>
      <c r="BP4615" s="54" t="str">
        <f t="shared" si="1005"/>
        <v>ne</v>
      </c>
      <c r="BQ4615" s="54" t="str">
        <f t="shared" si="1006"/>
        <v>ne</v>
      </c>
      <c r="BR4615" s="54" t="str">
        <f t="shared" si="1007"/>
        <v>ne</v>
      </c>
      <c r="BS4615" s="54" t="str">
        <f t="shared" si="998"/>
        <v>ne</v>
      </c>
    </row>
    <row r="4616" spans="2:71" x14ac:dyDescent="0.2">
      <c r="B4616" s="54" t="e">
        <f>VLOOKUP(E4616,'VPS1'!$J$10:$J$29,1,FALSE)</f>
        <v>#N/A</v>
      </c>
      <c r="C4616" s="131" t="str">
        <f t="shared" si="999"/>
        <v/>
      </c>
      <c r="D4616" s="132"/>
      <c r="E4616" s="132"/>
      <c r="F4616" s="55"/>
      <c r="G4616" s="132"/>
      <c r="H4616" s="132"/>
      <c r="I4616" s="132"/>
      <c r="J4616" s="132"/>
      <c r="K4616" s="132"/>
      <c r="L4616" s="133"/>
      <c r="M4616" s="134"/>
      <c r="N4616" s="132"/>
      <c r="O4616" s="132"/>
      <c r="P4616" s="134" t="str">
        <f t="shared" si="1000"/>
        <v>nepildyti</v>
      </c>
      <c r="Q4616" s="135" t="str">
        <f t="shared" si="1000"/>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08"/>
        <v>0</v>
      </c>
      <c r="BH4616" s="54">
        <f t="shared" si="1001"/>
        <v>0</v>
      </c>
      <c r="BI4616" s="54">
        <f t="shared" si="996"/>
        <v>0</v>
      </c>
      <c r="BJ4616" s="54">
        <f t="shared" si="1009"/>
        <v>0</v>
      </c>
      <c r="BK4616" s="54">
        <f t="shared" si="997"/>
        <v>0</v>
      </c>
      <c r="BL4616" s="54">
        <f t="shared" si="1002"/>
        <v>0</v>
      </c>
      <c r="BM4616" s="54">
        <f t="shared" si="1003"/>
        <v>0</v>
      </c>
      <c r="BN4616" s="54" t="str">
        <f t="shared" si="1004"/>
        <v>ne</v>
      </c>
      <c r="BO4616" s="54" t="str">
        <f t="shared" si="1005"/>
        <v>ne</v>
      </c>
      <c r="BP4616" s="54" t="str">
        <f t="shared" si="1005"/>
        <v>ne</v>
      </c>
      <c r="BQ4616" s="54" t="str">
        <f t="shared" si="1006"/>
        <v>ne</v>
      </c>
      <c r="BR4616" s="54" t="str">
        <f t="shared" si="1007"/>
        <v>ne</v>
      </c>
      <c r="BS4616" s="54" t="str">
        <f t="shared" si="998"/>
        <v>ne</v>
      </c>
    </row>
    <row r="4617" spans="2:71" x14ac:dyDescent="0.2">
      <c r="B4617" s="54" t="e">
        <f>VLOOKUP(E4617,'VPS1'!$J$10:$J$29,1,FALSE)</f>
        <v>#N/A</v>
      </c>
      <c r="C4617" s="131" t="str">
        <f t="shared" si="999"/>
        <v/>
      </c>
      <c r="D4617" s="132"/>
      <c r="E4617" s="132"/>
      <c r="F4617" s="55"/>
      <c r="G4617" s="132"/>
      <c r="H4617" s="132"/>
      <c r="I4617" s="132"/>
      <c r="J4617" s="132"/>
      <c r="K4617" s="132"/>
      <c r="L4617" s="133"/>
      <c r="M4617" s="134"/>
      <c r="N4617" s="132"/>
      <c r="O4617" s="132"/>
      <c r="P4617" s="134" t="str">
        <f t="shared" si="1000"/>
        <v>nepildyti</v>
      </c>
      <c r="Q4617" s="135" t="str">
        <f t="shared" si="1000"/>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08"/>
        <v>0</v>
      </c>
      <c r="BH4617" s="54">
        <f t="shared" si="1001"/>
        <v>0</v>
      </c>
      <c r="BI4617" s="54">
        <f t="shared" si="996"/>
        <v>0</v>
      </c>
      <c r="BJ4617" s="54">
        <f t="shared" si="1009"/>
        <v>0</v>
      </c>
      <c r="BK4617" s="54">
        <f t="shared" si="997"/>
        <v>0</v>
      </c>
      <c r="BL4617" s="54">
        <f t="shared" si="1002"/>
        <v>0</v>
      </c>
      <c r="BM4617" s="54">
        <f t="shared" si="1003"/>
        <v>0</v>
      </c>
      <c r="BN4617" s="54" t="str">
        <f t="shared" si="1004"/>
        <v>ne</v>
      </c>
      <c r="BO4617" s="54" t="str">
        <f t="shared" si="1005"/>
        <v>ne</v>
      </c>
      <c r="BP4617" s="54" t="str">
        <f t="shared" si="1005"/>
        <v>ne</v>
      </c>
      <c r="BQ4617" s="54" t="str">
        <f t="shared" si="1006"/>
        <v>ne</v>
      </c>
      <c r="BR4617" s="54" t="str">
        <f t="shared" si="1007"/>
        <v>ne</v>
      </c>
      <c r="BS4617" s="54" t="str">
        <f t="shared" si="998"/>
        <v>ne</v>
      </c>
    </row>
    <row r="4618" spans="2:71" x14ac:dyDescent="0.2">
      <c r="B4618" s="54" t="e">
        <f>VLOOKUP(E4618,'VPS1'!$J$10:$J$29,1,FALSE)</f>
        <v>#N/A</v>
      </c>
      <c r="C4618" s="131" t="str">
        <f t="shared" si="999"/>
        <v/>
      </c>
      <c r="D4618" s="132"/>
      <c r="E4618" s="132"/>
      <c r="F4618" s="55"/>
      <c r="G4618" s="132"/>
      <c r="H4618" s="132"/>
      <c r="I4618" s="132"/>
      <c r="J4618" s="132"/>
      <c r="K4618" s="132"/>
      <c r="L4618" s="133"/>
      <c r="M4618" s="134"/>
      <c r="N4618" s="132"/>
      <c r="O4618" s="132"/>
      <c r="P4618" s="134" t="str">
        <f t="shared" si="1000"/>
        <v>nepildyti</v>
      </c>
      <c r="Q4618" s="135" t="str">
        <f t="shared" si="1000"/>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08"/>
        <v>0</v>
      </c>
      <c r="BH4618" s="54">
        <f t="shared" si="1001"/>
        <v>0</v>
      </c>
      <c r="BI4618" s="54">
        <f t="shared" ref="BI4618:BI4681" si="1010">IF($AH4618&gt;0,YEAR($AH4618),)</f>
        <v>0</v>
      </c>
      <c r="BJ4618" s="54">
        <f t="shared" si="1009"/>
        <v>0</v>
      </c>
      <c r="BK4618" s="54">
        <f t="shared" ref="BK4618:BK4681" si="1011">IF($AJ4618&gt;0,YEAR($AJ4618),)</f>
        <v>0</v>
      </c>
      <c r="BL4618" s="54">
        <f t="shared" si="1002"/>
        <v>0</v>
      </c>
      <c r="BM4618" s="54">
        <f t="shared" si="1003"/>
        <v>0</v>
      </c>
      <c r="BN4618" s="54" t="str">
        <f t="shared" si="1004"/>
        <v>ne</v>
      </c>
      <c r="BO4618" s="54" t="str">
        <f t="shared" si="1005"/>
        <v>ne</v>
      </c>
      <c r="BP4618" s="54" t="str">
        <f t="shared" si="1005"/>
        <v>ne</v>
      </c>
      <c r="BQ4618" s="54" t="str">
        <f t="shared" si="1006"/>
        <v>ne</v>
      </c>
      <c r="BR4618" s="54" t="str">
        <f t="shared" si="1007"/>
        <v>ne</v>
      </c>
      <c r="BS4618" s="54" t="str">
        <f t="shared" ref="BS4618:BS4681" si="1012">IF(BK4618&gt;0,"taip","ne")</f>
        <v>ne</v>
      </c>
    </row>
    <row r="4619" spans="2:71" x14ac:dyDescent="0.2">
      <c r="B4619" s="54" t="e">
        <f>VLOOKUP(E4619,'VPS1'!$J$10:$J$29,1,FALSE)</f>
        <v>#N/A</v>
      </c>
      <c r="C4619" s="131" t="str">
        <f t="shared" ref="C4619:C4682" si="1013">LEFT(E4619,4)</f>
        <v/>
      </c>
      <c r="D4619" s="132"/>
      <c r="E4619" s="132"/>
      <c r="F4619" s="55"/>
      <c r="G4619" s="132"/>
      <c r="H4619" s="132"/>
      <c r="I4619" s="132"/>
      <c r="J4619" s="132"/>
      <c r="K4619" s="132"/>
      <c r="L4619" s="133"/>
      <c r="M4619" s="134"/>
      <c r="N4619" s="132"/>
      <c r="O4619" s="132"/>
      <c r="P4619" s="134" t="str">
        <f t="shared" ref="P4619:Q4682" si="1014">IF($N4619="fizinis asmuo","užpildykite","nepildyti")</f>
        <v>nepildyti</v>
      </c>
      <c r="Q4619" s="135" t="str">
        <f t="shared" si="1014"/>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08"/>
        <v>0</v>
      </c>
      <c r="BH4619" s="54">
        <f t="shared" ref="BH4619:BH4682" si="1015">IF($AF4619&gt;0,YEAR($AF4619),)</f>
        <v>0</v>
      </c>
      <c r="BI4619" s="54">
        <f t="shared" si="1010"/>
        <v>0</v>
      </c>
      <c r="BJ4619" s="54">
        <f t="shared" si="1009"/>
        <v>0</v>
      </c>
      <c r="BK4619" s="54">
        <f t="shared" si="1011"/>
        <v>0</v>
      </c>
      <c r="BL4619" s="54">
        <f t="shared" ref="BL4619:BL4682" si="1016">IF($AK4619&gt;0,$AK4619,)</f>
        <v>0</v>
      </c>
      <c r="BM4619" s="54">
        <f t="shared" ref="BM4619:BM4682" si="1017">IF($AL4619&gt;0,$AL4619,)</f>
        <v>0</v>
      </c>
      <c r="BN4619" s="54" t="str">
        <f t="shared" ref="BN4619:BN4682" si="1018">IF(BH4619&gt;0,"taip","ne")</f>
        <v>ne</v>
      </c>
      <c r="BO4619" s="54" t="str">
        <f t="shared" ref="BO4619:BP4682" si="1019">IF(BI4619&gt;0,"taip","ne")</f>
        <v>ne</v>
      </c>
      <c r="BP4619" s="54" t="str">
        <f t="shared" si="1019"/>
        <v>ne</v>
      </c>
      <c r="BQ4619" s="54" t="str">
        <f t="shared" ref="BQ4619:BQ4682" si="1020">IF(BL4619&gt;0,"taip","ne")</f>
        <v>ne</v>
      </c>
      <c r="BR4619" s="54" t="str">
        <f t="shared" ref="BR4619:BR4682" si="1021">IF(BM4619&gt;0,"taip","ne")</f>
        <v>ne</v>
      </c>
      <c r="BS4619" s="54" t="str">
        <f t="shared" si="1012"/>
        <v>ne</v>
      </c>
    </row>
    <row r="4620" spans="2:71" x14ac:dyDescent="0.2">
      <c r="B4620" s="54" t="e">
        <f>VLOOKUP(E4620,'VPS1'!$J$10:$J$29,1,FALSE)</f>
        <v>#N/A</v>
      </c>
      <c r="C4620" s="131" t="str">
        <f t="shared" si="1013"/>
        <v/>
      </c>
      <c r="D4620" s="132"/>
      <c r="E4620" s="132"/>
      <c r="F4620" s="55"/>
      <c r="G4620" s="132"/>
      <c r="H4620" s="132"/>
      <c r="I4620" s="132"/>
      <c r="J4620" s="132"/>
      <c r="K4620" s="132"/>
      <c r="L4620" s="133"/>
      <c r="M4620" s="134"/>
      <c r="N4620" s="132"/>
      <c r="O4620" s="132"/>
      <c r="P4620" s="134" t="str">
        <f t="shared" si="1014"/>
        <v>nepildyti</v>
      </c>
      <c r="Q4620" s="135" t="str">
        <f t="shared" si="101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08"/>
        <v>0</v>
      </c>
      <c r="BH4620" s="54">
        <f t="shared" si="1015"/>
        <v>0</v>
      </c>
      <c r="BI4620" s="54">
        <f t="shared" si="1010"/>
        <v>0</v>
      </c>
      <c r="BJ4620" s="54">
        <f t="shared" si="1009"/>
        <v>0</v>
      </c>
      <c r="BK4620" s="54">
        <f t="shared" si="1011"/>
        <v>0</v>
      </c>
      <c r="BL4620" s="54">
        <f t="shared" si="1016"/>
        <v>0</v>
      </c>
      <c r="BM4620" s="54">
        <f t="shared" si="1017"/>
        <v>0</v>
      </c>
      <c r="BN4620" s="54" t="str">
        <f t="shared" si="1018"/>
        <v>ne</v>
      </c>
      <c r="BO4620" s="54" t="str">
        <f t="shared" si="1019"/>
        <v>ne</v>
      </c>
      <c r="BP4620" s="54" t="str">
        <f t="shared" si="1019"/>
        <v>ne</v>
      </c>
      <c r="BQ4620" s="54" t="str">
        <f t="shared" si="1020"/>
        <v>ne</v>
      </c>
      <c r="BR4620" s="54" t="str">
        <f t="shared" si="1021"/>
        <v>ne</v>
      </c>
      <c r="BS4620" s="54" t="str">
        <f t="shared" si="1012"/>
        <v>ne</v>
      </c>
    </row>
    <row r="4621" spans="2:71" x14ac:dyDescent="0.2">
      <c r="B4621" s="54" t="e">
        <f>VLOOKUP(E4621,'VPS1'!$J$10:$J$29,1,FALSE)</f>
        <v>#N/A</v>
      </c>
      <c r="C4621" s="131" t="str">
        <f t="shared" si="1013"/>
        <v/>
      </c>
      <c r="D4621" s="132"/>
      <c r="E4621" s="132"/>
      <c r="F4621" s="55"/>
      <c r="G4621" s="132"/>
      <c r="H4621" s="132"/>
      <c r="I4621" s="132"/>
      <c r="J4621" s="132"/>
      <c r="K4621" s="132"/>
      <c r="L4621" s="133"/>
      <c r="M4621" s="134"/>
      <c r="N4621" s="132"/>
      <c r="O4621" s="132"/>
      <c r="P4621" s="134" t="str">
        <f t="shared" si="1014"/>
        <v>nepildyti</v>
      </c>
      <c r="Q4621" s="135" t="str">
        <f t="shared" si="101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08"/>
        <v>0</v>
      </c>
      <c r="BH4621" s="54">
        <f t="shared" si="1015"/>
        <v>0</v>
      </c>
      <c r="BI4621" s="54">
        <f t="shared" si="1010"/>
        <v>0</v>
      </c>
      <c r="BJ4621" s="54">
        <f t="shared" si="1009"/>
        <v>0</v>
      </c>
      <c r="BK4621" s="54">
        <f t="shared" si="1011"/>
        <v>0</v>
      </c>
      <c r="BL4621" s="54">
        <f t="shared" si="1016"/>
        <v>0</v>
      </c>
      <c r="BM4621" s="54">
        <f t="shared" si="1017"/>
        <v>0</v>
      </c>
      <c r="BN4621" s="54" t="str">
        <f t="shared" si="1018"/>
        <v>ne</v>
      </c>
      <c r="BO4621" s="54" t="str">
        <f t="shared" si="1019"/>
        <v>ne</v>
      </c>
      <c r="BP4621" s="54" t="str">
        <f t="shared" si="1019"/>
        <v>ne</v>
      </c>
      <c r="BQ4621" s="54" t="str">
        <f t="shared" si="1020"/>
        <v>ne</v>
      </c>
      <c r="BR4621" s="54" t="str">
        <f t="shared" si="1021"/>
        <v>ne</v>
      </c>
      <c r="BS4621" s="54" t="str">
        <f t="shared" si="1012"/>
        <v>ne</v>
      </c>
    </row>
    <row r="4622" spans="2:71" x14ac:dyDescent="0.2">
      <c r="B4622" s="54" t="e">
        <f>VLOOKUP(E4622,'VPS1'!$J$10:$J$29,1,FALSE)</f>
        <v>#N/A</v>
      </c>
      <c r="C4622" s="131" t="str">
        <f t="shared" si="1013"/>
        <v/>
      </c>
      <c r="D4622" s="132"/>
      <c r="E4622" s="132"/>
      <c r="F4622" s="55"/>
      <c r="G4622" s="132"/>
      <c r="H4622" s="132"/>
      <c r="I4622" s="132"/>
      <c r="J4622" s="132"/>
      <c r="K4622" s="132"/>
      <c r="L4622" s="133"/>
      <c r="M4622" s="134"/>
      <c r="N4622" s="132"/>
      <c r="O4622" s="132"/>
      <c r="P4622" s="134" t="str">
        <f t="shared" si="1014"/>
        <v>nepildyti</v>
      </c>
      <c r="Q4622" s="135" t="str">
        <f t="shared" si="101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08"/>
        <v>0</v>
      </c>
      <c r="BH4622" s="54">
        <f t="shared" si="1015"/>
        <v>0</v>
      </c>
      <c r="BI4622" s="54">
        <f t="shared" si="1010"/>
        <v>0</v>
      </c>
      <c r="BJ4622" s="54">
        <f t="shared" si="1009"/>
        <v>0</v>
      </c>
      <c r="BK4622" s="54">
        <f t="shared" si="1011"/>
        <v>0</v>
      </c>
      <c r="BL4622" s="54">
        <f t="shared" si="1016"/>
        <v>0</v>
      </c>
      <c r="BM4622" s="54">
        <f t="shared" si="1017"/>
        <v>0</v>
      </c>
      <c r="BN4622" s="54" t="str">
        <f t="shared" si="1018"/>
        <v>ne</v>
      </c>
      <c r="BO4622" s="54" t="str">
        <f t="shared" si="1019"/>
        <v>ne</v>
      </c>
      <c r="BP4622" s="54" t="str">
        <f t="shared" si="1019"/>
        <v>ne</v>
      </c>
      <c r="BQ4622" s="54" t="str">
        <f t="shared" si="1020"/>
        <v>ne</v>
      </c>
      <c r="BR4622" s="54" t="str">
        <f t="shared" si="1021"/>
        <v>ne</v>
      </c>
      <c r="BS4622" s="54" t="str">
        <f t="shared" si="1012"/>
        <v>ne</v>
      </c>
    </row>
    <row r="4623" spans="2:71" x14ac:dyDescent="0.2">
      <c r="B4623" s="54" t="e">
        <f>VLOOKUP(E4623,'VPS1'!$J$10:$J$29,1,FALSE)</f>
        <v>#N/A</v>
      </c>
      <c r="C4623" s="131" t="str">
        <f t="shared" si="1013"/>
        <v/>
      </c>
      <c r="D4623" s="132"/>
      <c r="E4623" s="132"/>
      <c r="F4623" s="55"/>
      <c r="G4623" s="132"/>
      <c r="H4623" s="132"/>
      <c r="I4623" s="132"/>
      <c r="J4623" s="132"/>
      <c r="K4623" s="132"/>
      <c r="L4623" s="133"/>
      <c r="M4623" s="134"/>
      <c r="N4623" s="132"/>
      <c r="O4623" s="132"/>
      <c r="P4623" s="134" t="str">
        <f t="shared" si="1014"/>
        <v>nepildyti</v>
      </c>
      <c r="Q4623" s="135" t="str">
        <f t="shared" si="101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08"/>
        <v>0</v>
      </c>
      <c r="BH4623" s="54">
        <f t="shared" si="1015"/>
        <v>0</v>
      </c>
      <c r="BI4623" s="54">
        <f t="shared" si="1010"/>
        <v>0</v>
      </c>
      <c r="BJ4623" s="54">
        <f t="shared" si="1009"/>
        <v>0</v>
      </c>
      <c r="BK4623" s="54">
        <f t="shared" si="1011"/>
        <v>0</v>
      </c>
      <c r="BL4623" s="54">
        <f t="shared" si="1016"/>
        <v>0</v>
      </c>
      <c r="BM4623" s="54">
        <f t="shared" si="1017"/>
        <v>0</v>
      </c>
      <c r="BN4623" s="54" t="str">
        <f t="shared" si="1018"/>
        <v>ne</v>
      </c>
      <c r="BO4623" s="54" t="str">
        <f t="shared" si="1019"/>
        <v>ne</v>
      </c>
      <c r="BP4623" s="54" t="str">
        <f t="shared" si="1019"/>
        <v>ne</v>
      </c>
      <c r="BQ4623" s="54" t="str">
        <f t="shared" si="1020"/>
        <v>ne</v>
      </c>
      <c r="BR4623" s="54" t="str">
        <f t="shared" si="1021"/>
        <v>ne</v>
      </c>
      <c r="BS4623" s="54" t="str">
        <f t="shared" si="1012"/>
        <v>ne</v>
      </c>
    </row>
    <row r="4624" spans="2:71" x14ac:dyDescent="0.2">
      <c r="B4624" s="54" t="e">
        <f>VLOOKUP(E4624,'VPS1'!$J$10:$J$29,1,FALSE)</f>
        <v>#N/A</v>
      </c>
      <c r="C4624" s="131" t="str">
        <f t="shared" si="1013"/>
        <v/>
      </c>
      <c r="D4624" s="132"/>
      <c r="E4624" s="132"/>
      <c r="F4624" s="55"/>
      <c r="G4624" s="132"/>
      <c r="H4624" s="132"/>
      <c r="I4624" s="132"/>
      <c r="J4624" s="132"/>
      <c r="K4624" s="132"/>
      <c r="L4624" s="133"/>
      <c r="M4624" s="134"/>
      <c r="N4624" s="132"/>
      <c r="O4624" s="132"/>
      <c r="P4624" s="134" t="str">
        <f t="shared" si="1014"/>
        <v>nepildyti</v>
      </c>
      <c r="Q4624" s="135" t="str">
        <f t="shared" si="101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08"/>
        <v>0</v>
      </c>
      <c r="BH4624" s="54">
        <f t="shared" si="1015"/>
        <v>0</v>
      </c>
      <c r="BI4624" s="54">
        <f t="shared" si="1010"/>
        <v>0</v>
      </c>
      <c r="BJ4624" s="54">
        <f t="shared" si="1009"/>
        <v>0</v>
      </c>
      <c r="BK4624" s="54">
        <f t="shared" si="1011"/>
        <v>0</v>
      </c>
      <c r="BL4624" s="54">
        <f t="shared" si="1016"/>
        <v>0</v>
      </c>
      <c r="BM4624" s="54">
        <f t="shared" si="1017"/>
        <v>0</v>
      </c>
      <c r="BN4624" s="54" t="str">
        <f t="shared" si="1018"/>
        <v>ne</v>
      </c>
      <c r="BO4624" s="54" t="str">
        <f t="shared" si="1019"/>
        <v>ne</v>
      </c>
      <c r="BP4624" s="54" t="str">
        <f t="shared" si="1019"/>
        <v>ne</v>
      </c>
      <c r="BQ4624" s="54" t="str">
        <f t="shared" si="1020"/>
        <v>ne</v>
      </c>
      <c r="BR4624" s="54" t="str">
        <f t="shared" si="1021"/>
        <v>ne</v>
      </c>
      <c r="BS4624" s="54" t="str">
        <f t="shared" si="1012"/>
        <v>ne</v>
      </c>
    </row>
    <row r="4625" spans="2:71" x14ac:dyDescent="0.2">
      <c r="B4625" s="54" t="e">
        <f>VLOOKUP(E4625,'VPS1'!$J$10:$J$29,1,FALSE)</f>
        <v>#N/A</v>
      </c>
      <c r="C4625" s="131" t="str">
        <f t="shared" si="1013"/>
        <v/>
      </c>
      <c r="D4625" s="132"/>
      <c r="E4625" s="132"/>
      <c r="F4625" s="55"/>
      <c r="G4625" s="132"/>
      <c r="H4625" s="132"/>
      <c r="I4625" s="132"/>
      <c r="J4625" s="132"/>
      <c r="K4625" s="132"/>
      <c r="L4625" s="133"/>
      <c r="M4625" s="134"/>
      <c r="N4625" s="132"/>
      <c r="O4625" s="132"/>
      <c r="P4625" s="134" t="str">
        <f t="shared" si="1014"/>
        <v>nepildyti</v>
      </c>
      <c r="Q4625" s="135" t="str">
        <f t="shared" si="101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08"/>
        <v>0</v>
      </c>
      <c r="BH4625" s="54">
        <f t="shared" si="1015"/>
        <v>0</v>
      </c>
      <c r="BI4625" s="54">
        <f t="shared" si="1010"/>
        <v>0</v>
      </c>
      <c r="BJ4625" s="54">
        <f t="shared" si="1009"/>
        <v>0</v>
      </c>
      <c r="BK4625" s="54">
        <f t="shared" si="1011"/>
        <v>0</v>
      </c>
      <c r="BL4625" s="54">
        <f t="shared" si="1016"/>
        <v>0</v>
      </c>
      <c r="BM4625" s="54">
        <f t="shared" si="1017"/>
        <v>0</v>
      </c>
      <c r="BN4625" s="54" t="str">
        <f t="shared" si="1018"/>
        <v>ne</v>
      </c>
      <c r="BO4625" s="54" t="str">
        <f t="shared" si="1019"/>
        <v>ne</v>
      </c>
      <c r="BP4625" s="54" t="str">
        <f t="shared" si="1019"/>
        <v>ne</v>
      </c>
      <c r="BQ4625" s="54" t="str">
        <f t="shared" si="1020"/>
        <v>ne</v>
      </c>
      <c r="BR4625" s="54" t="str">
        <f t="shared" si="1021"/>
        <v>ne</v>
      </c>
      <c r="BS4625" s="54" t="str">
        <f t="shared" si="1012"/>
        <v>ne</v>
      </c>
    </row>
    <row r="4626" spans="2:71" x14ac:dyDescent="0.2">
      <c r="B4626" s="54" t="e">
        <f>VLOOKUP(E4626,'VPS1'!$J$10:$J$29,1,FALSE)</f>
        <v>#N/A</v>
      </c>
      <c r="C4626" s="131" t="str">
        <f t="shared" si="1013"/>
        <v/>
      </c>
      <c r="D4626" s="132"/>
      <c r="E4626" s="132"/>
      <c r="F4626" s="55"/>
      <c r="G4626" s="132"/>
      <c r="H4626" s="132"/>
      <c r="I4626" s="132"/>
      <c r="J4626" s="132"/>
      <c r="K4626" s="132"/>
      <c r="L4626" s="133"/>
      <c r="M4626" s="134"/>
      <c r="N4626" s="132"/>
      <c r="O4626" s="132"/>
      <c r="P4626" s="134" t="str">
        <f t="shared" si="1014"/>
        <v>nepildyti</v>
      </c>
      <c r="Q4626" s="135" t="str">
        <f t="shared" si="101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si="1008"/>
        <v>0</v>
      </c>
      <c r="BH4626" s="54">
        <f t="shared" si="1015"/>
        <v>0</v>
      </c>
      <c r="BI4626" s="54">
        <f t="shared" si="1010"/>
        <v>0</v>
      </c>
      <c r="BJ4626" s="54">
        <f t="shared" si="1009"/>
        <v>0</v>
      </c>
      <c r="BK4626" s="54">
        <f t="shared" si="1011"/>
        <v>0</v>
      </c>
      <c r="BL4626" s="54">
        <f t="shared" si="1016"/>
        <v>0</v>
      </c>
      <c r="BM4626" s="54">
        <f t="shared" si="1017"/>
        <v>0</v>
      </c>
      <c r="BN4626" s="54" t="str">
        <f t="shared" si="1018"/>
        <v>ne</v>
      </c>
      <c r="BO4626" s="54" t="str">
        <f t="shared" si="1019"/>
        <v>ne</v>
      </c>
      <c r="BP4626" s="54" t="str">
        <f t="shared" si="1019"/>
        <v>ne</v>
      </c>
      <c r="BQ4626" s="54" t="str">
        <f t="shared" si="1020"/>
        <v>ne</v>
      </c>
      <c r="BR4626" s="54" t="str">
        <f t="shared" si="1021"/>
        <v>ne</v>
      </c>
      <c r="BS4626" s="54" t="str">
        <f t="shared" si="1012"/>
        <v>ne</v>
      </c>
    </row>
    <row r="4627" spans="2:71" x14ac:dyDescent="0.2">
      <c r="B4627" s="54" t="e">
        <f>VLOOKUP(E4627,'VPS1'!$J$10:$J$29,1,FALSE)</f>
        <v>#N/A</v>
      </c>
      <c r="C4627" s="131" t="str">
        <f t="shared" si="1013"/>
        <v/>
      </c>
      <c r="D4627" s="132"/>
      <c r="E4627" s="132"/>
      <c r="F4627" s="55"/>
      <c r="G4627" s="132"/>
      <c r="H4627" s="132"/>
      <c r="I4627" s="132"/>
      <c r="J4627" s="132"/>
      <c r="K4627" s="132"/>
      <c r="L4627" s="133"/>
      <c r="M4627" s="134"/>
      <c r="N4627" s="132"/>
      <c r="O4627" s="132"/>
      <c r="P4627" s="134" t="str">
        <f t="shared" si="1014"/>
        <v>nepildyti</v>
      </c>
      <c r="Q4627" s="135" t="str">
        <f t="shared" si="101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08"/>
        <v>0</v>
      </c>
      <c r="BH4627" s="54">
        <f t="shared" si="1015"/>
        <v>0</v>
      </c>
      <c r="BI4627" s="54">
        <f t="shared" si="1010"/>
        <v>0</v>
      </c>
      <c r="BJ4627" s="54">
        <f t="shared" si="1009"/>
        <v>0</v>
      </c>
      <c r="BK4627" s="54">
        <f t="shared" si="1011"/>
        <v>0</v>
      </c>
      <c r="BL4627" s="54">
        <f t="shared" si="1016"/>
        <v>0</v>
      </c>
      <c r="BM4627" s="54">
        <f t="shared" si="1017"/>
        <v>0</v>
      </c>
      <c r="BN4627" s="54" t="str">
        <f t="shared" si="1018"/>
        <v>ne</v>
      </c>
      <c r="BO4627" s="54" t="str">
        <f t="shared" si="1019"/>
        <v>ne</v>
      </c>
      <c r="BP4627" s="54" t="str">
        <f t="shared" si="1019"/>
        <v>ne</v>
      </c>
      <c r="BQ4627" s="54" t="str">
        <f t="shared" si="1020"/>
        <v>ne</v>
      </c>
      <c r="BR4627" s="54" t="str">
        <f t="shared" si="1021"/>
        <v>ne</v>
      </c>
      <c r="BS4627" s="54" t="str">
        <f t="shared" si="1012"/>
        <v>ne</v>
      </c>
    </row>
    <row r="4628" spans="2:71" x14ac:dyDescent="0.2">
      <c r="B4628" s="54" t="e">
        <f>VLOOKUP(E4628,'VPS1'!$J$10:$J$29,1,FALSE)</f>
        <v>#N/A</v>
      </c>
      <c r="C4628" s="131" t="str">
        <f t="shared" si="1013"/>
        <v/>
      </c>
      <c r="D4628" s="132"/>
      <c r="E4628" s="132"/>
      <c r="F4628" s="55"/>
      <c r="G4628" s="132"/>
      <c r="H4628" s="132"/>
      <c r="I4628" s="132"/>
      <c r="J4628" s="132"/>
      <c r="K4628" s="132"/>
      <c r="L4628" s="133"/>
      <c r="M4628" s="134"/>
      <c r="N4628" s="132"/>
      <c r="O4628" s="132"/>
      <c r="P4628" s="134" t="str">
        <f t="shared" si="1014"/>
        <v>nepildyti</v>
      </c>
      <c r="Q4628" s="135" t="str">
        <f t="shared" si="101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08"/>
        <v>0</v>
      </c>
      <c r="BH4628" s="54">
        <f t="shared" si="1015"/>
        <v>0</v>
      </c>
      <c r="BI4628" s="54">
        <f t="shared" si="1010"/>
        <v>0</v>
      </c>
      <c r="BJ4628" s="54">
        <f t="shared" si="1009"/>
        <v>0</v>
      </c>
      <c r="BK4628" s="54">
        <f t="shared" si="1011"/>
        <v>0</v>
      </c>
      <c r="BL4628" s="54">
        <f t="shared" si="1016"/>
        <v>0</v>
      </c>
      <c r="BM4628" s="54">
        <f t="shared" si="1017"/>
        <v>0</v>
      </c>
      <c r="BN4628" s="54" t="str">
        <f t="shared" si="1018"/>
        <v>ne</v>
      </c>
      <c r="BO4628" s="54" t="str">
        <f t="shared" si="1019"/>
        <v>ne</v>
      </c>
      <c r="BP4628" s="54" t="str">
        <f t="shared" si="1019"/>
        <v>ne</v>
      </c>
      <c r="BQ4628" s="54" t="str">
        <f t="shared" si="1020"/>
        <v>ne</v>
      </c>
      <c r="BR4628" s="54" t="str">
        <f t="shared" si="1021"/>
        <v>ne</v>
      </c>
      <c r="BS4628" s="54" t="str">
        <f t="shared" si="1012"/>
        <v>ne</v>
      </c>
    </row>
    <row r="4629" spans="2:71" x14ac:dyDescent="0.2">
      <c r="B4629" s="54" t="e">
        <f>VLOOKUP(E4629,'VPS1'!$J$10:$J$29,1,FALSE)</f>
        <v>#N/A</v>
      </c>
      <c r="C4629" s="131" t="str">
        <f t="shared" si="1013"/>
        <v/>
      </c>
      <c r="D4629" s="132"/>
      <c r="E4629" s="132"/>
      <c r="F4629" s="55"/>
      <c r="G4629" s="132"/>
      <c r="H4629" s="132"/>
      <c r="I4629" s="132"/>
      <c r="J4629" s="132"/>
      <c r="K4629" s="132"/>
      <c r="L4629" s="133"/>
      <c r="M4629" s="134"/>
      <c r="N4629" s="132"/>
      <c r="O4629" s="132"/>
      <c r="P4629" s="134" t="str">
        <f t="shared" si="1014"/>
        <v>nepildyti</v>
      </c>
      <c r="Q4629" s="135" t="str">
        <f t="shared" si="101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08"/>
        <v>0</v>
      </c>
      <c r="BH4629" s="54">
        <f t="shared" si="1015"/>
        <v>0</v>
      </c>
      <c r="BI4629" s="54">
        <f t="shared" si="1010"/>
        <v>0</v>
      </c>
      <c r="BJ4629" s="54">
        <f t="shared" si="1009"/>
        <v>0</v>
      </c>
      <c r="BK4629" s="54">
        <f t="shared" si="1011"/>
        <v>0</v>
      </c>
      <c r="BL4629" s="54">
        <f t="shared" si="1016"/>
        <v>0</v>
      </c>
      <c r="BM4629" s="54">
        <f t="shared" si="1017"/>
        <v>0</v>
      </c>
      <c r="BN4629" s="54" t="str">
        <f t="shared" si="1018"/>
        <v>ne</v>
      </c>
      <c r="BO4629" s="54" t="str">
        <f t="shared" si="1019"/>
        <v>ne</v>
      </c>
      <c r="BP4629" s="54" t="str">
        <f t="shared" si="1019"/>
        <v>ne</v>
      </c>
      <c r="BQ4629" s="54" t="str">
        <f t="shared" si="1020"/>
        <v>ne</v>
      </c>
      <c r="BR4629" s="54" t="str">
        <f t="shared" si="1021"/>
        <v>ne</v>
      </c>
      <c r="BS4629" s="54" t="str">
        <f t="shared" si="1012"/>
        <v>ne</v>
      </c>
    </row>
    <row r="4630" spans="2:71" x14ac:dyDescent="0.2">
      <c r="B4630" s="54" t="e">
        <f>VLOOKUP(E4630,'VPS1'!$J$10:$J$29,1,FALSE)</f>
        <v>#N/A</v>
      </c>
      <c r="C4630" s="131" t="str">
        <f t="shared" si="1013"/>
        <v/>
      </c>
      <c r="D4630" s="132"/>
      <c r="E4630" s="132"/>
      <c r="F4630" s="55"/>
      <c r="G4630" s="132"/>
      <c r="H4630" s="132"/>
      <c r="I4630" s="132"/>
      <c r="J4630" s="132"/>
      <c r="K4630" s="132"/>
      <c r="L4630" s="133"/>
      <c r="M4630" s="134"/>
      <c r="N4630" s="132"/>
      <c r="O4630" s="132"/>
      <c r="P4630" s="134" t="str">
        <f t="shared" si="1014"/>
        <v>nepildyti</v>
      </c>
      <c r="Q4630" s="135" t="str">
        <f t="shared" si="101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ref="BG4630:BG4693" si="1022">IF($F4630&gt;0,YEAR($F4630),)</f>
        <v>0</v>
      </c>
      <c r="BH4630" s="54">
        <f t="shared" si="1015"/>
        <v>0</v>
      </c>
      <c r="BI4630" s="54">
        <f t="shared" si="1010"/>
        <v>0</v>
      </c>
      <c r="BJ4630" s="54">
        <f t="shared" ref="BJ4630:BJ4693" si="1023">IF($AI4630&gt;0,YEAR($AI4630),)</f>
        <v>0</v>
      </c>
      <c r="BK4630" s="54">
        <f t="shared" si="1011"/>
        <v>0</v>
      </c>
      <c r="BL4630" s="54">
        <f t="shared" si="1016"/>
        <v>0</v>
      </c>
      <c r="BM4630" s="54">
        <f t="shared" si="1017"/>
        <v>0</v>
      </c>
      <c r="BN4630" s="54" t="str">
        <f t="shared" si="1018"/>
        <v>ne</v>
      </c>
      <c r="BO4630" s="54" t="str">
        <f t="shared" si="1019"/>
        <v>ne</v>
      </c>
      <c r="BP4630" s="54" t="str">
        <f t="shared" si="1019"/>
        <v>ne</v>
      </c>
      <c r="BQ4630" s="54" t="str">
        <f t="shared" si="1020"/>
        <v>ne</v>
      </c>
      <c r="BR4630" s="54" t="str">
        <f t="shared" si="1021"/>
        <v>ne</v>
      </c>
      <c r="BS4630" s="54" t="str">
        <f t="shared" si="1012"/>
        <v>ne</v>
      </c>
    </row>
    <row r="4631" spans="2:71" x14ac:dyDescent="0.2">
      <c r="B4631" s="54" t="e">
        <f>VLOOKUP(E4631,'VPS1'!$J$10:$J$29,1,FALSE)</f>
        <v>#N/A</v>
      </c>
      <c r="C4631" s="131" t="str">
        <f t="shared" si="1013"/>
        <v/>
      </c>
      <c r="D4631" s="132"/>
      <c r="E4631" s="132"/>
      <c r="F4631" s="55"/>
      <c r="G4631" s="132"/>
      <c r="H4631" s="132"/>
      <c r="I4631" s="132"/>
      <c r="J4631" s="132"/>
      <c r="K4631" s="132"/>
      <c r="L4631" s="133"/>
      <c r="M4631" s="134"/>
      <c r="N4631" s="132"/>
      <c r="O4631" s="132"/>
      <c r="P4631" s="134" t="str">
        <f t="shared" si="1014"/>
        <v>nepildyti</v>
      </c>
      <c r="Q4631" s="135" t="str">
        <f t="shared" si="101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si="1022"/>
        <v>0</v>
      </c>
      <c r="BH4631" s="54">
        <f t="shared" si="1015"/>
        <v>0</v>
      </c>
      <c r="BI4631" s="54">
        <f t="shared" si="1010"/>
        <v>0</v>
      </c>
      <c r="BJ4631" s="54">
        <f t="shared" si="1023"/>
        <v>0</v>
      </c>
      <c r="BK4631" s="54">
        <f t="shared" si="1011"/>
        <v>0</v>
      </c>
      <c r="BL4631" s="54">
        <f t="shared" si="1016"/>
        <v>0</v>
      </c>
      <c r="BM4631" s="54">
        <f t="shared" si="1017"/>
        <v>0</v>
      </c>
      <c r="BN4631" s="54" t="str">
        <f t="shared" si="1018"/>
        <v>ne</v>
      </c>
      <c r="BO4631" s="54" t="str">
        <f t="shared" si="1019"/>
        <v>ne</v>
      </c>
      <c r="BP4631" s="54" t="str">
        <f t="shared" si="1019"/>
        <v>ne</v>
      </c>
      <c r="BQ4631" s="54" t="str">
        <f t="shared" si="1020"/>
        <v>ne</v>
      </c>
      <c r="BR4631" s="54" t="str">
        <f t="shared" si="1021"/>
        <v>ne</v>
      </c>
      <c r="BS4631" s="54" t="str">
        <f t="shared" si="1012"/>
        <v>ne</v>
      </c>
    </row>
    <row r="4632" spans="2:71" x14ac:dyDescent="0.2">
      <c r="B4632" s="54" t="e">
        <f>VLOOKUP(E4632,'VPS1'!$J$10:$J$29,1,FALSE)</f>
        <v>#N/A</v>
      </c>
      <c r="C4632" s="131" t="str">
        <f t="shared" si="1013"/>
        <v/>
      </c>
      <c r="D4632" s="132"/>
      <c r="E4632" s="132"/>
      <c r="F4632" s="55"/>
      <c r="G4632" s="132"/>
      <c r="H4632" s="132"/>
      <c r="I4632" s="132"/>
      <c r="J4632" s="132"/>
      <c r="K4632" s="132"/>
      <c r="L4632" s="133"/>
      <c r="M4632" s="134"/>
      <c r="N4632" s="132"/>
      <c r="O4632" s="132"/>
      <c r="P4632" s="134" t="str">
        <f t="shared" si="1014"/>
        <v>nepildyti</v>
      </c>
      <c r="Q4632" s="135" t="str">
        <f t="shared" si="101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22"/>
        <v>0</v>
      </c>
      <c r="BH4632" s="54">
        <f t="shared" si="1015"/>
        <v>0</v>
      </c>
      <c r="BI4632" s="54">
        <f t="shared" si="1010"/>
        <v>0</v>
      </c>
      <c r="BJ4632" s="54">
        <f t="shared" si="1023"/>
        <v>0</v>
      </c>
      <c r="BK4632" s="54">
        <f t="shared" si="1011"/>
        <v>0</v>
      </c>
      <c r="BL4632" s="54">
        <f t="shared" si="1016"/>
        <v>0</v>
      </c>
      <c r="BM4632" s="54">
        <f t="shared" si="1017"/>
        <v>0</v>
      </c>
      <c r="BN4632" s="54" t="str">
        <f t="shared" si="1018"/>
        <v>ne</v>
      </c>
      <c r="BO4632" s="54" t="str">
        <f t="shared" si="1019"/>
        <v>ne</v>
      </c>
      <c r="BP4632" s="54" t="str">
        <f t="shared" si="1019"/>
        <v>ne</v>
      </c>
      <c r="BQ4632" s="54" t="str">
        <f t="shared" si="1020"/>
        <v>ne</v>
      </c>
      <c r="BR4632" s="54" t="str">
        <f t="shared" si="1021"/>
        <v>ne</v>
      </c>
      <c r="BS4632" s="54" t="str">
        <f t="shared" si="1012"/>
        <v>ne</v>
      </c>
    </row>
    <row r="4633" spans="2:71" x14ac:dyDescent="0.2">
      <c r="B4633" s="54" t="e">
        <f>VLOOKUP(E4633,'VPS1'!$J$10:$J$29,1,FALSE)</f>
        <v>#N/A</v>
      </c>
      <c r="C4633" s="131" t="str">
        <f t="shared" si="1013"/>
        <v/>
      </c>
      <c r="D4633" s="132"/>
      <c r="E4633" s="132"/>
      <c r="F4633" s="55"/>
      <c r="G4633" s="132"/>
      <c r="H4633" s="132"/>
      <c r="I4633" s="132"/>
      <c r="J4633" s="132"/>
      <c r="K4633" s="132"/>
      <c r="L4633" s="133"/>
      <c r="M4633" s="134"/>
      <c r="N4633" s="132"/>
      <c r="O4633" s="132"/>
      <c r="P4633" s="134" t="str">
        <f t="shared" si="1014"/>
        <v>nepildyti</v>
      </c>
      <c r="Q4633" s="135" t="str">
        <f t="shared" si="101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22"/>
        <v>0</v>
      </c>
      <c r="BH4633" s="54">
        <f t="shared" si="1015"/>
        <v>0</v>
      </c>
      <c r="BI4633" s="54">
        <f t="shared" si="1010"/>
        <v>0</v>
      </c>
      <c r="BJ4633" s="54">
        <f t="shared" si="1023"/>
        <v>0</v>
      </c>
      <c r="BK4633" s="54">
        <f t="shared" si="1011"/>
        <v>0</v>
      </c>
      <c r="BL4633" s="54">
        <f t="shared" si="1016"/>
        <v>0</v>
      </c>
      <c r="BM4633" s="54">
        <f t="shared" si="1017"/>
        <v>0</v>
      </c>
      <c r="BN4633" s="54" t="str">
        <f t="shared" si="1018"/>
        <v>ne</v>
      </c>
      <c r="BO4633" s="54" t="str">
        <f t="shared" si="1019"/>
        <v>ne</v>
      </c>
      <c r="BP4633" s="54" t="str">
        <f t="shared" si="1019"/>
        <v>ne</v>
      </c>
      <c r="BQ4633" s="54" t="str">
        <f t="shared" si="1020"/>
        <v>ne</v>
      </c>
      <c r="BR4633" s="54" t="str">
        <f t="shared" si="1021"/>
        <v>ne</v>
      </c>
      <c r="BS4633" s="54" t="str">
        <f t="shared" si="1012"/>
        <v>ne</v>
      </c>
    </row>
    <row r="4634" spans="2:71" x14ac:dyDescent="0.2">
      <c r="B4634" s="54" t="e">
        <f>VLOOKUP(E4634,'VPS1'!$J$10:$J$29,1,FALSE)</f>
        <v>#N/A</v>
      </c>
      <c r="C4634" s="131" t="str">
        <f t="shared" si="1013"/>
        <v/>
      </c>
      <c r="D4634" s="132"/>
      <c r="E4634" s="132"/>
      <c r="F4634" s="55"/>
      <c r="G4634" s="132"/>
      <c r="H4634" s="132"/>
      <c r="I4634" s="132"/>
      <c r="J4634" s="132"/>
      <c r="K4634" s="132"/>
      <c r="L4634" s="133"/>
      <c r="M4634" s="134"/>
      <c r="N4634" s="132"/>
      <c r="O4634" s="132"/>
      <c r="P4634" s="134" t="str">
        <f t="shared" si="1014"/>
        <v>nepildyti</v>
      </c>
      <c r="Q4634" s="135" t="str">
        <f t="shared" si="101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22"/>
        <v>0</v>
      </c>
      <c r="BH4634" s="54">
        <f t="shared" si="1015"/>
        <v>0</v>
      </c>
      <c r="BI4634" s="54">
        <f t="shared" si="1010"/>
        <v>0</v>
      </c>
      <c r="BJ4634" s="54">
        <f t="shared" si="1023"/>
        <v>0</v>
      </c>
      <c r="BK4634" s="54">
        <f t="shared" si="1011"/>
        <v>0</v>
      </c>
      <c r="BL4634" s="54">
        <f t="shared" si="1016"/>
        <v>0</v>
      </c>
      <c r="BM4634" s="54">
        <f t="shared" si="1017"/>
        <v>0</v>
      </c>
      <c r="BN4634" s="54" t="str">
        <f t="shared" si="1018"/>
        <v>ne</v>
      </c>
      <c r="BO4634" s="54" t="str">
        <f t="shared" si="1019"/>
        <v>ne</v>
      </c>
      <c r="BP4634" s="54" t="str">
        <f t="shared" si="1019"/>
        <v>ne</v>
      </c>
      <c r="BQ4634" s="54" t="str">
        <f t="shared" si="1020"/>
        <v>ne</v>
      </c>
      <c r="BR4634" s="54" t="str">
        <f t="shared" si="1021"/>
        <v>ne</v>
      </c>
      <c r="BS4634" s="54" t="str">
        <f t="shared" si="1012"/>
        <v>ne</v>
      </c>
    </row>
    <row r="4635" spans="2:71" x14ac:dyDescent="0.2">
      <c r="B4635" s="54" t="e">
        <f>VLOOKUP(E4635,'VPS1'!$J$10:$J$29,1,FALSE)</f>
        <v>#N/A</v>
      </c>
      <c r="C4635" s="131" t="str">
        <f t="shared" si="1013"/>
        <v/>
      </c>
      <c r="D4635" s="132"/>
      <c r="E4635" s="132"/>
      <c r="F4635" s="55"/>
      <c r="G4635" s="132"/>
      <c r="H4635" s="132"/>
      <c r="I4635" s="132"/>
      <c r="J4635" s="132"/>
      <c r="K4635" s="132"/>
      <c r="L4635" s="133"/>
      <c r="M4635" s="134"/>
      <c r="N4635" s="132"/>
      <c r="O4635" s="132"/>
      <c r="P4635" s="134" t="str">
        <f t="shared" si="1014"/>
        <v>nepildyti</v>
      </c>
      <c r="Q4635" s="135" t="str">
        <f t="shared" si="101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22"/>
        <v>0</v>
      </c>
      <c r="BH4635" s="54">
        <f t="shared" si="1015"/>
        <v>0</v>
      </c>
      <c r="BI4635" s="54">
        <f t="shared" si="1010"/>
        <v>0</v>
      </c>
      <c r="BJ4635" s="54">
        <f t="shared" si="1023"/>
        <v>0</v>
      </c>
      <c r="BK4635" s="54">
        <f t="shared" si="1011"/>
        <v>0</v>
      </c>
      <c r="BL4635" s="54">
        <f t="shared" si="1016"/>
        <v>0</v>
      </c>
      <c r="BM4635" s="54">
        <f t="shared" si="1017"/>
        <v>0</v>
      </c>
      <c r="BN4635" s="54" t="str">
        <f t="shared" si="1018"/>
        <v>ne</v>
      </c>
      <c r="BO4635" s="54" t="str">
        <f t="shared" si="1019"/>
        <v>ne</v>
      </c>
      <c r="BP4635" s="54" t="str">
        <f t="shared" si="1019"/>
        <v>ne</v>
      </c>
      <c r="BQ4635" s="54" t="str">
        <f t="shared" si="1020"/>
        <v>ne</v>
      </c>
      <c r="BR4635" s="54" t="str">
        <f t="shared" si="1021"/>
        <v>ne</v>
      </c>
      <c r="BS4635" s="54" t="str">
        <f t="shared" si="1012"/>
        <v>ne</v>
      </c>
    </row>
    <row r="4636" spans="2:71" x14ac:dyDescent="0.2">
      <c r="B4636" s="54" t="e">
        <f>VLOOKUP(E4636,'VPS1'!$J$10:$J$29,1,FALSE)</f>
        <v>#N/A</v>
      </c>
      <c r="C4636" s="131" t="str">
        <f t="shared" si="1013"/>
        <v/>
      </c>
      <c r="D4636" s="132"/>
      <c r="E4636" s="132"/>
      <c r="F4636" s="55"/>
      <c r="G4636" s="132"/>
      <c r="H4636" s="132"/>
      <c r="I4636" s="132"/>
      <c r="J4636" s="132"/>
      <c r="K4636" s="132"/>
      <c r="L4636" s="133"/>
      <c r="M4636" s="134"/>
      <c r="N4636" s="132"/>
      <c r="O4636" s="132"/>
      <c r="P4636" s="134" t="str">
        <f t="shared" si="1014"/>
        <v>nepildyti</v>
      </c>
      <c r="Q4636" s="135" t="str">
        <f t="shared" si="101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22"/>
        <v>0</v>
      </c>
      <c r="BH4636" s="54">
        <f t="shared" si="1015"/>
        <v>0</v>
      </c>
      <c r="BI4636" s="54">
        <f t="shared" si="1010"/>
        <v>0</v>
      </c>
      <c r="BJ4636" s="54">
        <f t="shared" si="1023"/>
        <v>0</v>
      </c>
      <c r="BK4636" s="54">
        <f t="shared" si="1011"/>
        <v>0</v>
      </c>
      <c r="BL4636" s="54">
        <f t="shared" si="1016"/>
        <v>0</v>
      </c>
      <c r="BM4636" s="54">
        <f t="shared" si="1017"/>
        <v>0</v>
      </c>
      <c r="BN4636" s="54" t="str">
        <f t="shared" si="1018"/>
        <v>ne</v>
      </c>
      <c r="BO4636" s="54" t="str">
        <f t="shared" si="1019"/>
        <v>ne</v>
      </c>
      <c r="BP4636" s="54" t="str">
        <f t="shared" si="1019"/>
        <v>ne</v>
      </c>
      <c r="BQ4636" s="54" t="str">
        <f t="shared" si="1020"/>
        <v>ne</v>
      </c>
      <c r="BR4636" s="54" t="str">
        <f t="shared" si="1021"/>
        <v>ne</v>
      </c>
      <c r="BS4636" s="54" t="str">
        <f t="shared" si="1012"/>
        <v>ne</v>
      </c>
    </row>
    <row r="4637" spans="2:71" x14ac:dyDescent="0.2">
      <c r="B4637" s="54" t="e">
        <f>VLOOKUP(E4637,'VPS1'!$J$10:$J$29,1,FALSE)</f>
        <v>#N/A</v>
      </c>
      <c r="C4637" s="131" t="str">
        <f t="shared" si="1013"/>
        <v/>
      </c>
      <c r="D4637" s="132"/>
      <c r="E4637" s="132"/>
      <c r="F4637" s="55"/>
      <c r="G4637" s="132"/>
      <c r="H4637" s="132"/>
      <c r="I4637" s="132"/>
      <c r="J4637" s="132"/>
      <c r="K4637" s="132"/>
      <c r="L4637" s="133"/>
      <c r="M4637" s="134"/>
      <c r="N4637" s="132"/>
      <c r="O4637" s="132"/>
      <c r="P4637" s="134" t="str">
        <f t="shared" si="1014"/>
        <v>nepildyti</v>
      </c>
      <c r="Q4637" s="135" t="str">
        <f t="shared" si="101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22"/>
        <v>0</v>
      </c>
      <c r="BH4637" s="54">
        <f t="shared" si="1015"/>
        <v>0</v>
      </c>
      <c r="BI4637" s="54">
        <f t="shared" si="1010"/>
        <v>0</v>
      </c>
      <c r="BJ4637" s="54">
        <f t="shared" si="1023"/>
        <v>0</v>
      </c>
      <c r="BK4637" s="54">
        <f t="shared" si="1011"/>
        <v>0</v>
      </c>
      <c r="BL4637" s="54">
        <f t="shared" si="1016"/>
        <v>0</v>
      </c>
      <c r="BM4637" s="54">
        <f t="shared" si="1017"/>
        <v>0</v>
      </c>
      <c r="BN4637" s="54" t="str">
        <f t="shared" si="1018"/>
        <v>ne</v>
      </c>
      <c r="BO4637" s="54" t="str">
        <f t="shared" si="1019"/>
        <v>ne</v>
      </c>
      <c r="BP4637" s="54" t="str">
        <f t="shared" si="1019"/>
        <v>ne</v>
      </c>
      <c r="BQ4637" s="54" t="str">
        <f t="shared" si="1020"/>
        <v>ne</v>
      </c>
      <c r="BR4637" s="54" t="str">
        <f t="shared" si="1021"/>
        <v>ne</v>
      </c>
      <c r="BS4637" s="54" t="str">
        <f t="shared" si="1012"/>
        <v>ne</v>
      </c>
    </row>
    <row r="4638" spans="2:71" x14ac:dyDescent="0.2">
      <c r="B4638" s="54" t="e">
        <f>VLOOKUP(E4638,'VPS1'!$J$10:$J$29,1,FALSE)</f>
        <v>#N/A</v>
      </c>
      <c r="C4638" s="131" t="str">
        <f t="shared" si="1013"/>
        <v/>
      </c>
      <c r="D4638" s="132"/>
      <c r="E4638" s="132"/>
      <c r="F4638" s="55"/>
      <c r="G4638" s="132"/>
      <c r="H4638" s="132"/>
      <c r="I4638" s="132"/>
      <c r="J4638" s="132"/>
      <c r="K4638" s="132"/>
      <c r="L4638" s="133"/>
      <c r="M4638" s="134"/>
      <c r="N4638" s="132"/>
      <c r="O4638" s="132"/>
      <c r="P4638" s="134" t="str">
        <f t="shared" si="1014"/>
        <v>nepildyti</v>
      </c>
      <c r="Q4638" s="135" t="str">
        <f t="shared" si="101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22"/>
        <v>0</v>
      </c>
      <c r="BH4638" s="54">
        <f t="shared" si="1015"/>
        <v>0</v>
      </c>
      <c r="BI4638" s="54">
        <f t="shared" si="1010"/>
        <v>0</v>
      </c>
      <c r="BJ4638" s="54">
        <f t="shared" si="1023"/>
        <v>0</v>
      </c>
      <c r="BK4638" s="54">
        <f t="shared" si="1011"/>
        <v>0</v>
      </c>
      <c r="BL4638" s="54">
        <f t="shared" si="1016"/>
        <v>0</v>
      </c>
      <c r="BM4638" s="54">
        <f t="shared" si="1017"/>
        <v>0</v>
      </c>
      <c r="BN4638" s="54" t="str">
        <f t="shared" si="1018"/>
        <v>ne</v>
      </c>
      <c r="BO4638" s="54" t="str">
        <f t="shared" si="1019"/>
        <v>ne</v>
      </c>
      <c r="BP4638" s="54" t="str">
        <f t="shared" si="1019"/>
        <v>ne</v>
      </c>
      <c r="BQ4638" s="54" t="str">
        <f t="shared" si="1020"/>
        <v>ne</v>
      </c>
      <c r="BR4638" s="54" t="str">
        <f t="shared" si="1021"/>
        <v>ne</v>
      </c>
      <c r="BS4638" s="54" t="str">
        <f t="shared" si="1012"/>
        <v>ne</v>
      </c>
    </row>
    <row r="4639" spans="2:71" x14ac:dyDescent="0.2">
      <c r="B4639" s="54" t="e">
        <f>VLOOKUP(E4639,'VPS1'!$J$10:$J$29,1,FALSE)</f>
        <v>#N/A</v>
      </c>
      <c r="C4639" s="131" t="str">
        <f t="shared" si="1013"/>
        <v/>
      </c>
      <c r="D4639" s="132"/>
      <c r="E4639" s="132"/>
      <c r="F4639" s="55"/>
      <c r="G4639" s="132"/>
      <c r="H4639" s="132"/>
      <c r="I4639" s="132"/>
      <c r="J4639" s="132"/>
      <c r="K4639" s="132"/>
      <c r="L4639" s="133"/>
      <c r="M4639" s="134"/>
      <c r="N4639" s="132"/>
      <c r="O4639" s="132"/>
      <c r="P4639" s="134" t="str">
        <f t="shared" si="1014"/>
        <v>nepildyti</v>
      </c>
      <c r="Q4639" s="135" t="str">
        <f t="shared" si="101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22"/>
        <v>0</v>
      </c>
      <c r="BH4639" s="54">
        <f t="shared" si="1015"/>
        <v>0</v>
      </c>
      <c r="BI4639" s="54">
        <f t="shared" si="1010"/>
        <v>0</v>
      </c>
      <c r="BJ4639" s="54">
        <f t="shared" si="1023"/>
        <v>0</v>
      </c>
      <c r="BK4639" s="54">
        <f t="shared" si="1011"/>
        <v>0</v>
      </c>
      <c r="BL4639" s="54">
        <f t="shared" si="1016"/>
        <v>0</v>
      </c>
      <c r="BM4639" s="54">
        <f t="shared" si="1017"/>
        <v>0</v>
      </c>
      <c r="BN4639" s="54" t="str">
        <f t="shared" si="1018"/>
        <v>ne</v>
      </c>
      <c r="BO4639" s="54" t="str">
        <f t="shared" si="1019"/>
        <v>ne</v>
      </c>
      <c r="BP4639" s="54" t="str">
        <f t="shared" si="1019"/>
        <v>ne</v>
      </c>
      <c r="BQ4639" s="54" t="str">
        <f t="shared" si="1020"/>
        <v>ne</v>
      </c>
      <c r="BR4639" s="54" t="str">
        <f t="shared" si="1021"/>
        <v>ne</v>
      </c>
      <c r="BS4639" s="54" t="str">
        <f t="shared" si="1012"/>
        <v>ne</v>
      </c>
    </row>
    <row r="4640" spans="2:71" x14ac:dyDescent="0.2">
      <c r="B4640" s="54" t="e">
        <f>VLOOKUP(E4640,'VPS1'!$J$10:$J$29,1,FALSE)</f>
        <v>#N/A</v>
      </c>
      <c r="C4640" s="131" t="str">
        <f t="shared" si="1013"/>
        <v/>
      </c>
      <c r="D4640" s="132"/>
      <c r="E4640" s="132"/>
      <c r="F4640" s="55"/>
      <c r="G4640" s="132"/>
      <c r="H4640" s="132"/>
      <c r="I4640" s="132"/>
      <c r="J4640" s="132"/>
      <c r="K4640" s="132"/>
      <c r="L4640" s="133"/>
      <c r="M4640" s="134"/>
      <c r="N4640" s="132"/>
      <c r="O4640" s="132"/>
      <c r="P4640" s="134" t="str">
        <f t="shared" si="1014"/>
        <v>nepildyti</v>
      </c>
      <c r="Q4640" s="135" t="str">
        <f t="shared" si="101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22"/>
        <v>0</v>
      </c>
      <c r="BH4640" s="54">
        <f t="shared" si="1015"/>
        <v>0</v>
      </c>
      <c r="BI4640" s="54">
        <f t="shared" si="1010"/>
        <v>0</v>
      </c>
      <c r="BJ4640" s="54">
        <f t="shared" si="1023"/>
        <v>0</v>
      </c>
      <c r="BK4640" s="54">
        <f t="shared" si="1011"/>
        <v>0</v>
      </c>
      <c r="BL4640" s="54">
        <f t="shared" si="1016"/>
        <v>0</v>
      </c>
      <c r="BM4640" s="54">
        <f t="shared" si="1017"/>
        <v>0</v>
      </c>
      <c r="BN4640" s="54" t="str">
        <f t="shared" si="1018"/>
        <v>ne</v>
      </c>
      <c r="BO4640" s="54" t="str">
        <f t="shared" si="1019"/>
        <v>ne</v>
      </c>
      <c r="BP4640" s="54" t="str">
        <f t="shared" si="1019"/>
        <v>ne</v>
      </c>
      <c r="BQ4640" s="54" t="str">
        <f t="shared" si="1020"/>
        <v>ne</v>
      </c>
      <c r="BR4640" s="54" t="str">
        <f t="shared" si="1021"/>
        <v>ne</v>
      </c>
      <c r="BS4640" s="54" t="str">
        <f t="shared" si="1012"/>
        <v>ne</v>
      </c>
    </row>
    <row r="4641" spans="2:71" x14ac:dyDescent="0.2">
      <c r="B4641" s="54" t="e">
        <f>VLOOKUP(E4641,'VPS1'!$J$10:$J$29,1,FALSE)</f>
        <v>#N/A</v>
      </c>
      <c r="C4641" s="131" t="str">
        <f t="shared" si="1013"/>
        <v/>
      </c>
      <c r="D4641" s="132"/>
      <c r="E4641" s="132"/>
      <c r="F4641" s="55"/>
      <c r="G4641" s="132"/>
      <c r="H4641" s="132"/>
      <c r="I4641" s="132"/>
      <c r="J4641" s="132"/>
      <c r="K4641" s="132"/>
      <c r="L4641" s="133"/>
      <c r="M4641" s="134"/>
      <c r="N4641" s="132"/>
      <c r="O4641" s="132"/>
      <c r="P4641" s="134" t="str">
        <f t="shared" si="1014"/>
        <v>nepildyti</v>
      </c>
      <c r="Q4641" s="135" t="str">
        <f t="shared" si="101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22"/>
        <v>0</v>
      </c>
      <c r="BH4641" s="54">
        <f t="shared" si="1015"/>
        <v>0</v>
      </c>
      <c r="BI4641" s="54">
        <f t="shared" si="1010"/>
        <v>0</v>
      </c>
      <c r="BJ4641" s="54">
        <f t="shared" si="1023"/>
        <v>0</v>
      </c>
      <c r="BK4641" s="54">
        <f t="shared" si="1011"/>
        <v>0</v>
      </c>
      <c r="BL4641" s="54">
        <f t="shared" si="1016"/>
        <v>0</v>
      </c>
      <c r="BM4641" s="54">
        <f t="shared" si="1017"/>
        <v>0</v>
      </c>
      <c r="BN4641" s="54" t="str">
        <f t="shared" si="1018"/>
        <v>ne</v>
      </c>
      <c r="BO4641" s="54" t="str">
        <f t="shared" si="1019"/>
        <v>ne</v>
      </c>
      <c r="BP4641" s="54" t="str">
        <f t="shared" si="1019"/>
        <v>ne</v>
      </c>
      <c r="BQ4641" s="54" t="str">
        <f t="shared" si="1020"/>
        <v>ne</v>
      </c>
      <c r="BR4641" s="54" t="str">
        <f t="shared" si="1021"/>
        <v>ne</v>
      </c>
      <c r="BS4641" s="54" t="str">
        <f t="shared" si="1012"/>
        <v>ne</v>
      </c>
    </row>
    <row r="4642" spans="2:71" x14ac:dyDescent="0.2">
      <c r="B4642" s="54" t="e">
        <f>VLOOKUP(E4642,'VPS1'!$J$10:$J$29,1,FALSE)</f>
        <v>#N/A</v>
      </c>
      <c r="C4642" s="131" t="str">
        <f t="shared" si="1013"/>
        <v/>
      </c>
      <c r="D4642" s="132"/>
      <c r="E4642" s="132"/>
      <c r="F4642" s="55"/>
      <c r="G4642" s="132"/>
      <c r="H4642" s="132"/>
      <c r="I4642" s="132"/>
      <c r="J4642" s="132"/>
      <c r="K4642" s="132"/>
      <c r="L4642" s="133"/>
      <c r="M4642" s="134"/>
      <c r="N4642" s="132"/>
      <c r="O4642" s="132"/>
      <c r="P4642" s="134" t="str">
        <f t="shared" si="1014"/>
        <v>nepildyti</v>
      </c>
      <c r="Q4642" s="135" t="str">
        <f t="shared" si="101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22"/>
        <v>0</v>
      </c>
      <c r="BH4642" s="54">
        <f t="shared" si="1015"/>
        <v>0</v>
      </c>
      <c r="BI4642" s="54">
        <f t="shared" si="1010"/>
        <v>0</v>
      </c>
      <c r="BJ4642" s="54">
        <f t="shared" si="1023"/>
        <v>0</v>
      </c>
      <c r="BK4642" s="54">
        <f t="shared" si="1011"/>
        <v>0</v>
      </c>
      <c r="BL4642" s="54">
        <f t="shared" si="1016"/>
        <v>0</v>
      </c>
      <c r="BM4642" s="54">
        <f t="shared" si="1017"/>
        <v>0</v>
      </c>
      <c r="BN4642" s="54" t="str">
        <f t="shared" si="1018"/>
        <v>ne</v>
      </c>
      <c r="BO4642" s="54" t="str">
        <f t="shared" si="1019"/>
        <v>ne</v>
      </c>
      <c r="BP4642" s="54" t="str">
        <f t="shared" si="1019"/>
        <v>ne</v>
      </c>
      <c r="BQ4642" s="54" t="str">
        <f t="shared" si="1020"/>
        <v>ne</v>
      </c>
      <c r="BR4642" s="54" t="str">
        <f t="shared" si="1021"/>
        <v>ne</v>
      </c>
      <c r="BS4642" s="54" t="str">
        <f t="shared" si="1012"/>
        <v>ne</v>
      </c>
    </row>
    <row r="4643" spans="2:71" x14ac:dyDescent="0.2">
      <c r="B4643" s="54" t="e">
        <f>VLOOKUP(E4643,'VPS1'!$J$10:$J$29,1,FALSE)</f>
        <v>#N/A</v>
      </c>
      <c r="C4643" s="131" t="str">
        <f t="shared" si="1013"/>
        <v/>
      </c>
      <c r="D4643" s="132"/>
      <c r="E4643" s="132"/>
      <c r="F4643" s="55"/>
      <c r="G4643" s="132"/>
      <c r="H4643" s="132"/>
      <c r="I4643" s="132"/>
      <c r="J4643" s="132"/>
      <c r="K4643" s="132"/>
      <c r="L4643" s="133"/>
      <c r="M4643" s="134"/>
      <c r="N4643" s="132"/>
      <c r="O4643" s="132"/>
      <c r="P4643" s="134" t="str">
        <f t="shared" si="1014"/>
        <v>nepildyti</v>
      </c>
      <c r="Q4643" s="135" t="str">
        <f t="shared" si="101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22"/>
        <v>0</v>
      </c>
      <c r="BH4643" s="54">
        <f t="shared" si="1015"/>
        <v>0</v>
      </c>
      <c r="BI4643" s="54">
        <f t="shared" si="1010"/>
        <v>0</v>
      </c>
      <c r="BJ4643" s="54">
        <f t="shared" si="1023"/>
        <v>0</v>
      </c>
      <c r="BK4643" s="54">
        <f t="shared" si="1011"/>
        <v>0</v>
      </c>
      <c r="BL4643" s="54">
        <f t="shared" si="1016"/>
        <v>0</v>
      </c>
      <c r="BM4643" s="54">
        <f t="shared" si="1017"/>
        <v>0</v>
      </c>
      <c r="BN4643" s="54" t="str">
        <f t="shared" si="1018"/>
        <v>ne</v>
      </c>
      <c r="BO4643" s="54" t="str">
        <f t="shared" si="1019"/>
        <v>ne</v>
      </c>
      <c r="BP4643" s="54" t="str">
        <f t="shared" si="1019"/>
        <v>ne</v>
      </c>
      <c r="BQ4643" s="54" t="str">
        <f t="shared" si="1020"/>
        <v>ne</v>
      </c>
      <c r="BR4643" s="54" t="str">
        <f t="shared" si="1021"/>
        <v>ne</v>
      </c>
      <c r="BS4643" s="54" t="str">
        <f t="shared" si="1012"/>
        <v>ne</v>
      </c>
    </row>
    <row r="4644" spans="2:71" x14ac:dyDescent="0.2">
      <c r="B4644" s="54" t="e">
        <f>VLOOKUP(E4644,'VPS1'!$J$10:$J$29,1,FALSE)</f>
        <v>#N/A</v>
      </c>
      <c r="C4644" s="131" t="str">
        <f t="shared" si="1013"/>
        <v/>
      </c>
      <c r="D4644" s="132"/>
      <c r="E4644" s="132"/>
      <c r="F4644" s="55"/>
      <c r="G4644" s="132"/>
      <c r="H4644" s="132"/>
      <c r="I4644" s="132"/>
      <c r="J4644" s="132"/>
      <c r="K4644" s="132"/>
      <c r="L4644" s="133"/>
      <c r="M4644" s="134"/>
      <c r="N4644" s="132"/>
      <c r="O4644" s="132"/>
      <c r="P4644" s="134" t="str">
        <f t="shared" si="1014"/>
        <v>nepildyti</v>
      </c>
      <c r="Q4644" s="135" t="str">
        <f t="shared" si="101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22"/>
        <v>0</v>
      </c>
      <c r="BH4644" s="54">
        <f t="shared" si="1015"/>
        <v>0</v>
      </c>
      <c r="BI4644" s="54">
        <f t="shared" si="1010"/>
        <v>0</v>
      </c>
      <c r="BJ4644" s="54">
        <f t="shared" si="1023"/>
        <v>0</v>
      </c>
      <c r="BK4644" s="54">
        <f t="shared" si="1011"/>
        <v>0</v>
      </c>
      <c r="BL4644" s="54">
        <f t="shared" si="1016"/>
        <v>0</v>
      </c>
      <c r="BM4644" s="54">
        <f t="shared" si="1017"/>
        <v>0</v>
      </c>
      <c r="BN4644" s="54" t="str">
        <f t="shared" si="1018"/>
        <v>ne</v>
      </c>
      <c r="BO4644" s="54" t="str">
        <f t="shared" si="1019"/>
        <v>ne</v>
      </c>
      <c r="BP4644" s="54" t="str">
        <f t="shared" si="1019"/>
        <v>ne</v>
      </c>
      <c r="BQ4644" s="54" t="str">
        <f t="shared" si="1020"/>
        <v>ne</v>
      </c>
      <c r="BR4644" s="54" t="str">
        <f t="shared" si="1021"/>
        <v>ne</v>
      </c>
      <c r="BS4644" s="54" t="str">
        <f t="shared" si="1012"/>
        <v>ne</v>
      </c>
    </row>
    <row r="4645" spans="2:71" x14ac:dyDescent="0.2">
      <c r="B4645" s="54" t="e">
        <f>VLOOKUP(E4645,'VPS1'!$J$10:$J$29,1,FALSE)</f>
        <v>#N/A</v>
      </c>
      <c r="C4645" s="131" t="str">
        <f t="shared" si="1013"/>
        <v/>
      </c>
      <c r="D4645" s="132"/>
      <c r="E4645" s="132"/>
      <c r="F4645" s="55"/>
      <c r="G4645" s="132"/>
      <c r="H4645" s="132"/>
      <c r="I4645" s="132"/>
      <c r="J4645" s="132"/>
      <c r="K4645" s="132"/>
      <c r="L4645" s="133"/>
      <c r="M4645" s="134"/>
      <c r="N4645" s="132"/>
      <c r="O4645" s="132"/>
      <c r="P4645" s="134" t="str">
        <f t="shared" si="1014"/>
        <v>nepildyti</v>
      </c>
      <c r="Q4645" s="135" t="str">
        <f t="shared" si="101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22"/>
        <v>0</v>
      </c>
      <c r="BH4645" s="54">
        <f t="shared" si="1015"/>
        <v>0</v>
      </c>
      <c r="BI4645" s="54">
        <f t="shared" si="1010"/>
        <v>0</v>
      </c>
      <c r="BJ4645" s="54">
        <f t="shared" si="1023"/>
        <v>0</v>
      </c>
      <c r="BK4645" s="54">
        <f t="shared" si="1011"/>
        <v>0</v>
      </c>
      <c r="BL4645" s="54">
        <f t="shared" si="1016"/>
        <v>0</v>
      </c>
      <c r="BM4645" s="54">
        <f t="shared" si="1017"/>
        <v>0</v>
      </c>
      <c r="BN4645" s="54" t="str">
        <f t="shared" si="1018"/>
        <v>ne</v>
      </c>
      <c r="BO4645" s="54" t="str">
        <f t="shared" si="1019"/>
        <v>ne</v>
      </c>
      <c r="BP4645" s="54" t="str">
        <f t="shared" si="1019"/>
        <v>ne</v>
      </c>
      <c r="BQ4645" s="54" t="str">
        <f t="shared" si="1020"/>
        <v>ne</v>
      </c>
      <c r="BR4645" s="54" t="str">
        <f t="shared" si="1021"/>
        <v>ne</v>
      </c>
      <c r="BS4645" s="54" t="str">
        <f t="shared" si="1012"/>
        <v>ne</v>
      </c>
    </row>
    <row r="4646" spans="2:71" x14ac:dyDescent="0.2">
      <c r="B4646" s="54" t="e">
        <f>VLOOKUP(E4646,'VPS1'!$J$10:$J$29,1,FALSE)</f>
        <v>#N/A</v>
      </c>
      <c r="C4646" s="131" t="str">
        <f t="shared" si="1013"/>
        <v/>
      </c>
      <c r="D4646" s="132"/>
      <c r="E4646" s="132"/>
      <c r="F4646" s="55"/>
      <c r="G4646" s="132"/>
      <c r="H4646" s="132"/>
      <c r="I4646" s="132"/>
      <c r="J4646" s="132"/>
      <c r="K4646" s="132"/>
      <c r="L4646" s="133"/>
      <c r="M4646" s="134"/>
      <c r="N4646" s="132"/>
      <c r="O4646" s="132"/>
      <c r="P4646" s="134" t="str">
        <f t="shared" si="1014"/>
        <v>nepildyti</v>
      </c>
      <c r="Q4646" s="135" t="str">
        <f t="shared" si="101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22"/>
        <v>0</v>
      </c>
      <c r="BH4646" s="54">
        <f t="shared" si="1015"/>
        <v>0</v>
      </c>
      <c r="BI4646" s="54">
        <f t="shared" si="1010"/>
        <v>0</v>
      </c>
      <c r="BJ4646" s="54">
        <f t="shared" si="1023"/>
        <v>0</v>
      </c>
      <c r="BK4646" s="54">
        <f t="shared" si="1011"/>
        <v>0</v>
      </c>
      <c r="BL4646" s="54">
        <f t="shared" si="1016"/>
        <v>0</v>
      </c>
      <c r="BM4646" s="54">
        <f t="shared" si="1017"/>
        <v>0</v>
      </c>
      <c r="BN4646" s="54" t="str">
        <f t="shared" si="1018"/>
        <v>ne</v>
      </c>
      <c r="BO4646" s="54" t="str">
        <f t="shared" si="1019"/>
        <v>ne</v>
      </c>
      <c r="BP4646" s="54" t="str">
        <f t="shared" si="1019"/>
        <v>ne</v>
      </c>
      <c r="BQ4646" s="54" t="str">
        <f t="shared" si="1020"/>
        <v>ne</v>
      </c>
      <c r="BR4646" s="54" t="str">
        <f t="shared" si="1021"/>
        <v>ne</v>
      </c>
      <c r="BS4646" s="54" t="str">
        <f t="shared" si="1012"/>
        <v>ne</v>
      </c>
    </row>
    <row r="4647" spans="2:71" x14ac:dyDescent="0.2">
      <c r="B4647" s="54" t="e">
        <f>VLOOKUP(E4647,'VPS1'!$J$10:$J$29,1,FALSE)</f>
        <v>#N/A</v>
      </c>
      <c r="C4647" s="131" t="str">
        <f t="shared" si="1013"/>
        <v/>
      </c>
      <c r="D4647" s="132"/>
      <c r="E4647" s="132"/>
      <c r="F4647" s="55"/>
      <c r="G4647" s="132"/>
      <c r="H4647" s="132"/>
      <c r="I4647" s="132"/>
      <c r="J4647" s="132"/>
      <c r="K4647" s="132"/>
      <c r="L4647" s="133"/>
      <c r="M4647" s="134"/>
      <c r="N4647" s="132"/>
      <c r="O4647" s="132"/>
      <c r="P4647" s="134" t="str">
        <f t="shared" si="1014"/>
        <v>nepildyti</v>
      </c>
      <c r="Q4647" s="135" t="str">
        <f t="shared" si="101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22"/>
        <v>0</v>
      </c>
      <c r="BH4647" s="54">
        <f t="shared" si="1015"/>
        <v>0</v>
      </c>
      <c r="BI4647" s="54">
        <f t="shared" si="1010"/>
        <v>0</v>
      </c>
      <c r="BJ4647" s="54">
        <f t="shared" si="1023"/>
        <v>0</v>
      </c>
      <c r="BK4647" s="54">
        <f t="shared" si="1011"/>
        <v>0</v>
      </c>
      <c r="BL4647" s="54">
        <f t="shared" si="1016"/>
        <v>0</v>
      </c>
      <c r="BM4647" s="54">
        <f t="shared" si="1017"/>
        <v>0</v>
      </c>
      <c r="BN4647" s="54" t="str">
        <f t="shared" si="1018"/>
        <v>ne</v>
      </c>
      <c r="BO4647" s="54" t="str">
        <f t="shared" si="1019"/>
        <v>ne</v>
      </c>
      <c r="BP4647" s="54" t="str">
        <f t="shared" si="1019"/>
        <v>ne</v>
      </c>
      <c r="BQ4647" s="54" t="str">
        <f t="shared" si="1020"/>
        <v>ne</v>
      </c>
      <c r="BR4647" s="54" t="str">
        <f t="shared" si="1021"/>
        <v>ne</v>
      </c>
      <c r="BS4647" s="54" t="str">
        <f t="shared" si="1012"/>
        <v>ne</v>
      </c>
    </row>
    <row r="4648" spans="2:71" x14ac:dyDescent="0.2">
      <c r="B4648" s="54" t="e">
        <f>VLOOKUP(E4648,'VPS1'!$J$10:$J$29,1,FALSE)</f>
        <v>#N/A</v>
      </c>
      <c r="C4648" s="131" t="str">
        <f t="shared" si="1013"/>
        <v/>
      </c>
      <c r="D4648" s="132"/>
      <c r="E4648" s="132"/>
      <c r="F4648" s="55"/>
      <c r="G4648" s="132"/>
      <c r="H4648" s="132"/>
      <c r="I4648" s="132"/>
      <c r="J4648" s="132"/>
      <c r="K4648" s="132"/>
      <c r="L4648" s="133"/>
      <c r="M4648" s="134"/>
      <c r="N4648" s="132"/>
      <c r="O4648" s="132"/>
      <c r="P4648" s="134" t="str">
        <f t="shared" si="1014"/>
        <v>nepildyti</v>
      </c>
      <c r="Q4648" s="135" t="str">
        <f t="shared" si="101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22"/>
        <v>0</v>
      </c>
      <c r="BH4648" s="54">
        <f t="shared" si="1015"/>
        <v>0</v>
      </c>
      <c r="BI4648" s="54">
        <f t="shared" si="1010"/>
        <v>0</v>
      </c>
      <c r="BJ4648" s="54">
        <f t="shared" si="1023"/>
        <v>0</v>
      </c>
      <c r="BK4648" s="54">
        <f t="shared" si="1011"/>
        <v>0</v>
      </c>
      <c r="BL4648" s="54">
        <f t="shared" si="1016"/>
        <v>0</v>
      </c>
      <c r="BM4648" s="54">
        <f t="shared" si="1017"/>
        <v>0</v>
      </c>
      <c r="BN4648" s="54" t="str">
        <f t="shared" si="1018"/>
        <v>ne</v>
      </c>
      <c r="BO4648" s="54" t="str">
        <f t="shared" si="1019"/>
        <v>ne</v>
      </c>
      <c r="BP4648" s="54" t="str">
        <f t="shared" si="1019"/>
        <v>ne</v>
      </c>
      <c r="BQ4648" s="54" t="str">
        <f t="shared" si="1020"/>
        <v>ne</v>
      </c>
      <c r="BR4648" s="54" t="str">
        <f t="shared" si="1021"/>
        <v>ne</v>
      </c>
      <c r="BS4648" s="54" t="str">
        <f t="shared" si="1012"/>
        <v>ne</v>
      </c>
    </row>
    <row r="4649" spans="2:71" x14ac:dyDescent="0.2">
      <c r="B4649" s="54" t="e">
        <f>VLOOKUP(E4649,'VPS1'!$J$10:$J$29,1,FALSE)</f>
        <v>#N/A</v>
      </c>
      <c r="C4649" s="131" t="str">
        <f t="shared" si="1013"/>
        <v/>
      </c>
      <c r="D4649" s="132"/>
      <c r="E4649" s="132"/>
      <c r="F4649" s="55"/>
      <c r="G4649" s="132"/>
      <c r="H4649" s="132"/>
      <c r="I4649" s="132"/>
      <c r="J4649" s="132"/>
      <c r="K4649" s="132"/>
      <c r="L4649" s="133"/>
      <c r="M4649" s="134"/>
      <c r="N4649" s="132"/>
      <c r="O4649" s="132"/>
      <c r="P4649" s="134" t="str">
        <f t="shared" si="1014"/>
        <v>nepildyti</v>
      </c>
      <c r="Q4649" s="135" t="str">
        <f t="shared" si="101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22"/>
        <v>0</v>
      </c>
      <c r="BH4649" s="54">
        <f t="shared" si="1015"/>
        <v>0</v>
      </c>
      <c r="BI4649" s="54">
        <f t="shared" si="1010"/>
        <v>0</v>
      </c>
      <c r="BJ4649" s="54">
        <f t="shared" si="1023"/>
        <v>0</v>
      </c>
      <c r="BK4649" s="54">
        <f t="shared" si="1011"/>
        <v>0</v>
      </c>
      <c r="BL4649" s="54">
        <f t="shared" si="1016"/>
        <v>0</v>
      </c>
      <c r="BM4649" s="54">
        <f t="shared" si="1017"/>
        <v>0</v>
      </c>
      <c r="BN4649" s="54" t="str">
        <f t="shared" si="1018"/>
        <v>ne</v>
      </c>
      <c r="BO4649" s="54" t="str">
        <f t="shared" si="1019"/>
        <v>ne</v>
      </c>
      <c r="BP4649" s="54" t="str">
        <f t="shared" si="1019"/>
        <v>ne</v>
      </c>
      <c r="BQ4649" s="54" t="str">
        <f t="shared" si="1020"/>
        <v>ne</v>
      </c>
      <c r="BR4649" s="54" t="str">
        <f t="shared" si="1021"/>
        <v>ne</v>
      </c>
      <c r="BS4649" s="54" t="str">
        <f t="shared" si="1012"/>
        <v>ne</v>
      </c>
    </row>
    <row r="4650" spans="2:71" x14ac:dyDescent="0.2">
      <c r="B4650" s="54" t="e">
        <f>VLOOKUP(E4650,'VPS1'!$J$10:$J$29,1,FALSE)</f>
        <v>#N/A</v>
      </c>
      <c r="C4650" s="131" t="str">
        <f t="shared" si="1013"/>
        <v/>
      </c>
      <c r="D4650" s="132"/>
      <c r="E4650" s="132"/>
      <c r="F4650" s="55"/>
      <c r="G4650" s="132"/>
      <c r="H4650" s="132"/>
      <c r="I4650" s="132"/>
      <c r="J4650" s="132"/>
      <c r="K4650" s="132"/>
      <c r="L4650" s="133"/>
      <c r="M4650" s="134"/>
      <c r="N4650" s="132"/>
      <c r="O4650" s="132"/>
      <c r="P4650" s="134" t="str">
        <f t="shared" si="1014"/>
        <v>nepildyti</v>
      </c>
      <c r="Q4650" s="135" t="str">
        <f t="shared" si="101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22"/>
        <v>0</v>
      </c>
      <c r="BH4650" s="54">
        <f t="shared" si="1015"/>
        <v>0</v>
      </c>
      <c r="BI4650" s="54">
        <f t="shared" si="1010"/>
        <v>0</v>
      </c>
      <c r="BJ4650" s="54">
        <f t="shared" si="1023"/>
        <v>0</v>
      </c>
      <c r="BK4650" s="54">
        <f t="shared" si="1011"/>
        <v>0</v>
      </c>
      <c r="BL4650" s="54">
        <f t="shared" si="1016"/>
        <v>0</v>
      </c>
      <c r="BM4650" s="54">
        <f t="shared" si="1017"/>
        <v>0</v>
      </c>
      <c r="BN4650" s="54" t="str">
        <f t="shared" si="1018"/>
        <v>ne</v>
      </c>
      <c r="BO4650" s="54" t="str">
        <f t="shared" si="1019"/>
        <v>ne</v>
      </c>
      <c r="BP4650" s="54" t="str">
        <f t="shared" si="1019"/>
        <v>ne</v>
      </c>
      <c r="BQ4650" s="54" t="str">
        <f t="shared" si="1020"/>
        <v>ne</v>
      </c>
      <c r="BR4650" s="54" t="str">
        <f t="shared" si="1021"/>
        <v>ne</v>
      </c>
      <c r="BS4650" s="54" t="str">
        <f t="shared" si="1012"/>
        <v>ne</v>
      </c>
    </row>
    <row r="4651" spans="2:71" x14ac:dyDescent="0.2">
      <c r="B4651" s="54" t="e">
        <f>VLOOKUP(E4651,'VPS1'!$J$10:$J$29,1,FALSE)</f>
        <v>#N/A</v>
      </c>
      <c r="C4651" s="131" t="str">
        <f t="shared" si="1013"/>
        <v/>
      </c>
      <c r="D4651" s="132"/>
      <c r="E4651" s="132"/>
      <c r="F4651" s="55"/>
      <c r="G4651" s="132"/>
      <c r="H4651" s="132"/>
      <c r="I4651" s="132"/>
      <c r="J4651" s="132"/>
      <c r="K4651" s="132"/>
      <c r="L4651" s="133"/>
      <c r="M4651" s="134"/>
      <c r="N4651" s="132"/>
      <c r="O4651" s="132"/>
      <c r="P4651" s="134" t="str">
        <f t="shared" si="1014"/>
        <v>nepildyti</v>
      </c>
      <c r="Q4651" s="135" t="str">
        <f t="shared" si="101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22"/>
        <v>0</v>
      </c>
      <c r="BH4651" s="54">
        <f t="shared" si="1015"/>
        <v>0</v>
      </c>
      <c r="BI4651" s="54">
        <f t="shared" si="1010"/>
        <v>0</v>
      </c>
      <c r="BJ4651" s="54">
        <f t="shared" si="1023"/>
        <v>0</v>
      </c>
      <c r="BK4651" s="54">
        <f t="shared" si="1011"/>
        <v>0</v>
      </c>
      <c r="BL4651" s="54">
        <f t="shared" si="1016"/>
        <v>0</v>
      </c>
      <c r="BM4651" s="54">
        <f t="shared" si="1017"/>
        <v>0</v>
      </c>
      <c r="BN4651" s="54" t="str">
        <f t="shared" si="1018"/>
        <v>ne</v>
      </c>
      <c r="BO4651" s="54" t="str">
        <f t="shared" si="1019"/>
        <v>ne</v>
      </c>
      <c r="BP4651" s="54" t="str">
        <f t="shared" si="1019"/>
        <v>ne</v>
      </c>
      <c r="BQ4651" s="54" t="str">
        <f t="shared" si="1020"/>
        <v>ne</v>
      </c>
      <c r="BR4651" s="54" t="str">
        <f t="shared" si="1021"/>
        <v>ne</v>
      </c>
      <c r="BS4651" s="54" t="str">
        <f t="shared" si="1012"/>
        <v>ne</v>
      </c>
    </row>
    <row r="4652" spans="2:71" x14ac:dyDescent="0.2">
      <c r="B4652" s="54" t="e">
        <f>VLOOKUP(E4652,'VPS1'!$J$10:$J$29,1,FALSE)</f>
        <v>#N/A</v>
      </c>
      <c r="C4652" s="131" t="str">
        <f t="shared" si="1013"/>
        <v/>
      </c>
      <c r="D4652" s="132"/>
      <c r="E4652" s="132"/>
      <c r="F4652" s="55"/>
      <c r="G4652" s="132"/>
      <c r="H4652" s="132"/>
      <c r="I4652" s="132"/>
      <c r="J4652" s="132"/>
      <c r="K4652" s="132"/>
      <c r="L4652" s="133"/>
      <c r="M4652" s="134"/>
      <c r="N4652" s="132"/>
      <c r="O4652" s="132"/>
      <c r="P4652" s="134" t="str">
        <f t="shared" si="1014"/>
        <v>nepildyti</v>
      </c>
      <c r="Q4652" s="135" t="str">
        <f t="shared" si="101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22"/>
        <v>0</v>
      </c>
      <c r="BH4652" s="54">
        <f t="shared" si="1015"/>
        <v>0</v>
      </c>
      <c r="BI4652" s="54">
        <f t="shared" si="1010"/>
        <v>0</v>
      </c>
      <c r="BJ4652" s="54">
        <f t="shared" si="1023"/>
        <v>0</v>
      </c>
      <c r="BK4652" s="54">
        <f t="shared" si="1011"/>
        <v>0</v>
      </c>
      <c r="BL4652" s="54">
        <f t="shared" si="1016"/>
        <v>0</v>
      </c>
      <c r="BM4652" s="54">
        <f t="shared" si="1017"/>
        <v>0</v>
      </c>
      <c r="BN4652" s="54" t="str">
        <f t="shared" si="1018"/>
        <v>ne</v>
      </c>
      <c r="BO4652" s="54" t="str">
        <f t="shared" si="1019"/>
        <v>ne</v>
      </c>
      <c r="BP4652" s="54" t="str">
        <f t="shared" si="1019"/>
        <v>ne</v>
      </c>
      <c r="BQ4652" s="54" t="str">
        <f t="shared" si="1020"/>
        <v>ne</v>
      </c>
      <c r="BR4652" s="54" t="str">
        <f t="shared" si="1021"/>
        <v>ne</v>
      </c>
      <c r="BS4652" s="54" t="str">
        <f t="shared" si="1012"/>
        <v>ne</v>
      </c>
    </row>
    <row r="4653" spans="2:71" x14ac:dyDescent="0.2">
      <c r="B4653" s="54" t="e">
        <f>VLOOKUP(E4653,'VPS1'!$J$10:$J$29,1,FALSE)</f>
        <v>#N/A</v>
      </c>
      <c r="C4653" s="131" t="str">
        <f t="shared" si="1013"/>
        <v/>
      </c>
      <c r="D4653" s="132"/>
      <c r="E4653" s="132"/>
      <c r="F4653" s="55"/>
      <c r="G4653" s="132"/>
      <c r="H4653" s="132"/>
      <c r="I4653" s="132"/>
      <c r="J4653" s="132"/>
      <c r="K4653" s="132"/>
      <c r="L4653" s="133"/>
      <c r="M4653" s="134"/>
      <c r="N4653" s="132"/>
      <c r="O4653" s="132"/>
      <c r="P4653" s="134" t="str">
        <f t="shared" si="1014"/>
        <v>nepildyti</v>
      </c>
      <c r="Q4653" s="135" t="str">
        <f t="shared" si="101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22"/>
        <v>0</v>
      </c>
      <c r="BH4653" s="54">
        <f t="shared" si="1015"/>
        <v>0</v>
      </c>
      <c r="BI4653" s="54">
        <f t="shared" si="1010"/>
        <v>0</v>
      </c>
      <c r="BJ4653" s="54">
        <f t="shared" si="1023"/>
        <v>0</v>
      </c>
      <c r="BK4653" s="54">
        <f t="shared" si="1011"/>
        <v>0</v>
      </c>
      <c r="BL4653" s="54">
        <f t="shared" si="1016"/>
        <v>0</v>
      </c>
      <c r="BM4653" s="54">
        <f t="shared" si="1017"/>
        <v>0</v>
      </c>
      <c r="BN4653" s="54" t="str">
        <f t="shared" si="1018"/>
        <v>ne</v>
      </c>
      <c r="BO4653" s="54" t="str">
        <f t="shared" si="1019"/>
        <v>ne</v>
      </c>
      <c r="BP4653" s="54" t="str">
        <f t="shared" si="1019"/>
        <v>ne</v>
      </c>
      <c r="BQ4653" s="54" t="str">
        <f t="shared" si="1020"/>
        <v>ne</v>
      </c>
      <c r="BR4653" s="54" t="str">
        <f t="shared" si="1021"/>
        <v>ne</v>
      </c>
      <c r="BS4653" s="54" t="str">
        <f t="shared" si="1012"/>
        <v>ne</v>
      </c>
    </row>
    <row r="4654" spans="2:71" x14ac:dyDescent="0.2">
      <c r="B4654" s="54" t="e">
        <f>VLOOKUP(E4654,'VPS1'!$J$10:$J$29,1,FALSE)</f>
        <v>#N/A</v>
      </c>
      <c r="C4654" s="131" t="str">
        <f t="shared" si="1013"/>
        <v/>
      </c>
      <c r="D4654" s="132"/>
      <c r="E4654" s="132"/>
      <c r="F4654" s="55"/>
      <c r="G4654" s="132"/>
      <c r="H4654" s="132"/>
      <c r="I4654" s="132"/>
      <c r="J4654" s="132"/>
      <c r="K4654" s="132"/>
      <c r="L4654" s="133"/>
      <c r="M4654" s="134"/>
      <c r="N4654" s="132"/>
      <c r="O4654" s="132"/>
      <c r="P4654" s="134" t="str">
        <f t="shared" si="1014"/>
        <v>nepildyti</v>
      </c>
      <c r="Q4654" s="135" t="str">
        <f t="shared" si="101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22"/>
        <v>0</v>
      </c>
      <c r="BH4654" s="54">
        <f t="shared" si="1015"/>
        <v>0</v>
      </c>
      <c r="BI4654" s="54">
        <f t="shared" si="1010"/>
        <v>0</v>
      </c>
      <c r="BJ4654" s="54">
        <f t="shared" si="1023"/>
        <v>0</v>
      </c>
      <c r="BK4654" s="54">
        <f t="shared" si="1011"/>
        <v>0</v>
      </c>
      <c r="BL4654" s="54">
        <f t="shared" si="1016"/>
        <v>0</v>
      </c>
      <c r="BM4654" s="54">
        <f t="shared" si="1017"/>
        <v>0</v>
      </c>
      <c r="BN4654" s="54" t="str">
        <f t="shared" si="1018"/>
        <v>ne</v>
      </c>
      <c r="BO4654" s="54" t="str">
        <f t="shared" si="1019"/>
        <v>ne</v>
      </c>
      <c r="BP4654" s="54" t="str">
        <f t="shared" si="1019"/>
        <v>ne</v>
      </c>
      <c r="BQ4654" s="54" t="str">
        <f t="shared" si="1020"/>
        <v>ne</v>
      </c>
      <c r="BR4654" s="54" t="str">
        <f t="shared" si="1021"/>
        <v>ne</v>
      </c>
      <c r="BS4654" s="54" t="str">
        <f t="shared" si="1012"/>
        <v>ne</v>
      </c>
    </row>
    <row r="4655" spans="2:71" x14ac:dyDescent="0.2">
      <c r="B4655" s="54" t="e">
        <f>VLOOKUP(E4655,'VPS1'!$J$10:$J$29,1,FALSE)</f>
        <v>#N/A</v>
      </c>
      <c r="C4655" s="131" t="str">
        <f t="shared" si="1013"/>
        <v/>
      </c>
      <c r="D4655" s="132"/>
      <c r="E4655" s="132"/>
      <c r="F4655" s="55"/>
      <c r="G4655" s="132"/>
      <c r="H4655" s="132"/>
      <c r="I4655" s="132"/>
      <c r="J4655" s="132"/>
      <c r="K4655" s="132"/>
      <c r="L4655" s="133"/>
      <c r="M4655" s="134"/>
      <c r="N4655" s="132"/>
      <c r="O4655" s="132"/>
      <c r="P4655" s="134" t="str">
        <f t="shared" si="1014"/>
        <v>nepildyti</v>
      </c>
      <c r="Q4655" s="135" t="str">
        <f t="shared" si="101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22"/>
        <v>0</v>
      </c>
      <c r="BH4655" s="54">
        <f t="shared" si="1015"/>
        <v>0</v>
      </c>
      <c r="BI4655" s="54">
        <f t="shared" si="1010"/>
        <v>0</v>
      </c>
      <c r="BJ4655" s="54">
        <f t="shared" si="1023"/>
        <v>0</v>
      </c>
      <c r="BK4655" s="54">
        <f t="shared" si="1011"/>
        <v>0</v>
      </c>
      <c r="BL4655" s="54">
        <f t="shared" si="1016"/>
        <v>0</v>
      </c>
      <c r="BM4655" s="54">
        <f t="shared" si="1017"/>
        <v>0</v>
      </c>
      <c r="BN4655" s="54" t="str">
        <f t="shared" si="1018"/>
        <v>ne</v>
      </c>
      <c r="BO4655" s="54" t="str">
        <f t="shared" si="1019"/>
        <v>ne</v>
      </c>
      <c r="BP4655" s="54" t="str">
        <f t="shared" si="1019"/>
        <v>ne</v>
      </c>
      <c r="BQ4655" s="54" t="str">
        <f t="shared" si="1020"/>
        <v>ne</v>
      </c>
      <c r="BR4655" s="54" t="str">
        <f t="shared" si="1021"/>
        <v>ne</v>
      </c>
      <c r="BS4655" s="54" t="str">
        <f t="shared" si="1012"/>
        <v>ne</v>
      </c>
    </row>
    <row r="4656" spans="2:71" x14ac:dyDescent="0.2">
      <c r="B4656" s="54" t="e">
        <f>VLOOKUP(E4656,'VPS1'!$J$10:$J$29,1,FALSE)</f>
        <v>#N/A</v>
      </c>
      <c r="C4656" s="131" t="str">
        <f t="shared" si="1013"/>
        <v/>
      </c>
      <c r="D4656" s="132"/>
      <c r="E4656" s="132"/>
      <c r="F4656" s="55"/>
      <c r="G4656" s="132"/>
      <c r="H4656" s="132"/>
      <c r="I4656" s="132"/>
      <c r="J4656" s="132"/>
      <c r="K4656" s="132"/>
      <c r="L4656" s="133"/>
      <c r="M4656" s="134"/>
      <c r="N4656" s="132"/>
      <c r="O4656" s="132"/>
      <c r="P4656" s="134" t="str">
        <f t="shared" si="1014"/>
        <v>nepildyti</v>
      </c>
      <c r="Q4656" s="135" t="str">
        <f t="shared" si="101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22"/>
        <v>0</v>
      </c>
      <c r="BH4656" s="54">
        <f t="shared" si="1015"/>
        <v>0</v>
      </c>
      <c r="BI4656" s="54">
        <f t="shared" si="1010"/>
        <v>0</v>
      </c>
      <c r="BJ4656" s="54">
        <f t="shared" si="1023"/>
        <v>0</v>
      </c>
      <c r="BK4656" s="54">
        <f t="shared" si="1011"/>
        <v>0</v>
      </c>
      <c r="BL4656" s="54">
        <f t="shared" si="1016"/>
        <v>0</v>
      </c>
      <c r="BM4656" s="54">
        <f t="shared" si="1017"/>
        <v>0</v>
      </c>
      <c r="BN4656" s="54" t="str">
        <f t="shared" si="1018"/>
        <v>ne</v>
      </c>
      <c r="BO4656" s="54" t="str">
        <f t="shared" si="1019"/>
        <v>ne</v>
      </c>
      <c r="BP4656" s="54" t="str">
        <f t="shared" si="1019"/>
        <v>ne</v>
      </c>
      <c r="BQ4656" s="54" t="str">
        <f t="shared" si="1020"/>
        <v>ne</v>
      </c>
      <c r="BR4656" s="54" t="str">
        <f t="shared" si="1021"/>
        <v>ne</v>
      </c>
      <c r="BS4656" s="54" t="str">
        <f t="shared" si="1012"/>
        <v>ne</v>
      </c>
    </row>
    <row r="4657" spans="2:71" x14ac:dyDescent="0.2">
      <c r="B4657" s="54" t="e">
        <f>VLOOKUP(E4657,'VPS1'!$J$10:$J$29,1,FALSE)</f>
        <v>#N/A</v>
      </c>
      <c r="C4657" s="131" t="str">
        <f t="shared" si="1013"/>
        <v/>
      </c>
      <c r="D4657" s="132"/>
      <c r="E4657" s="132"/>
      <c r="F4657" s="55"/>
      <c r="G4657" s="132"/>
      <c r="H4657" s="132"/>
      <c r="I4657" s="132"/>
      <c r="J4657" s="132"/>
      <c r="K4657" s="132"/>
      <c r="L4657" s="133"/>
      <c r="M4657" s="134"/>
      <c r="N4657" s="132"/>
      <c r="O4657" s="132"/>
      <c r="P4657" s="134" t="str">
        <f t="shared" si="1014"/>
        <v>nepildyti</v>
      </c>
      <c r="Q4657" s="135" t="str">
        <f t="shared" si="101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22"/>
        <v>0</v>
      </c>
      <c r="BH4657" s="54">
        <f t="shared" si="1015"/>
        <v>0</v>
      </c>
      <c r="BI4657" s="54">
        <f t="shared" si="1010"/>
        <v>0</v>
      </c>
      <c r="BJ4657" s="54">
        <f t="shared" si="1023"/>
        <v>0</v>
      </c>
      <c r="BK4657" s="54">
        <f t="shared" si="1011"/>
        <v>0</v>
      </c>
      <c r="BL4657" s="54">
        <f t="shared" si="1016"/>
        <v>0</v>
      </c>
      <c r="BM4657" s="54">
        <f t="shared" si="1017"/>
        <v>0</v>
      </c>
      <c r="BN4657" s="54" t="str">
        <f t="shared" si="1018"/>
        <v>ne</v>
      </c>
      <c r="BO4657" s="54" t="str">
        <f t="shared" si="1019"/>
        <v>ne</v>
      </c>
      <c r="BP4657" s="54" t="str">
        <f t="shared" si="1019"/>
        <v>ne</v>
      </c>
      <c r="BQ4657" s="54" t="str">
        <f t="shared" si="1020"/>
        <v>ne</v>
      </c>
      <c r="BR4657" s="54" t="str">
        <f t="shared" si="1021"/>
        <v>ne</v>
      </c>
      <c r="BS4657" s="54" t="str">
        <f t="shared" si="1012"/>
        <v>ne</v>
      </c>
    </row>
    <row r="4658" spans="2:71" x14ac:dyDescent="0.2">
      <c r="B4658" s="54" t="e">
        <f>VLOOKUP(E4658,'VPS1'!$J$10:$J$29,1,FALSE)</f>
        <v>#N/A</v>
      </c>
      <c r="C4658" s="131" t="str">
        <f t="shared" si="1013"/>
        <v/>
      </c>
      <c r="D4658" s="132"/>
      <c r="E4658" s="132"/>
      <c r="F4658" s="55"/>
      <c r="G4658" s="132"/>
      <c r="H4658" s="132"/>
      <c r="I4658" s="132"/>
      <c r="J4658" s="132"/>
      <c r="K4658" s="132"/>
      <c r="L4658" s="133"/>
      <c r="M4658" s="134"/>
      <c r="N4658" s="132"/>
      <c r="O4658" s="132"/>
      <c r="P4658" s="134" t="str">
        <f t="shared" si="1014"/>
        <v>nepildyti</v>
      </c>
      <c r="Q4658" s="135" t="str">
        <f t="shared" si="101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22"/>
        <v>0</v>
      </c>
      <c r="BH4658" s="54">
        <f t="shared" si="1015"/>
        <v>0</v>
      </c>
      <c r="BI4658" s="54">
        <f t="shared" si="1010"/>
        <v>0</v>
      </c>
      <c r="BJ4658" s="54">
        <f t="shared" si="1023"/>
        <v>0</v>
      </c>
      <c r="BK4658" s="54">
        <f t="shared" si="1011"/>
        <v>0</v>
      </c>
      <c r="BL4658" s="54">
        <f t="shared" si="1016"/>
        <v>0</v>
      </c>
      <c r="BM4658" s="54">
        <f t="shared" si="1017"/>
        <v>0</v>
      </c>
      <c r="BN4658" s="54" t="str">
        <f t="shared" si="1018"/>
        <v>ne</v>
      </c>
      <c r="BO4658" s="54" t="str">
        <f t="shared" si="1019"/>
        <v>ne</v>
      </c>
      <c r="BP4658" s="54" t="str">
        <f t="shared" si="1019"/>
        <v>ne</v>
      </c>
      <c r="BQ4658" s="54" t="str">
        <f t="shared" si="1020"/>
        <v>ne</v>
      </c>
      <c r="BR4658" s="54" t="str">
        <f t="shared" si="1021"/>
        <v>ne</v>
      </c>
      <c r="BS4658" s="54" t="str">
        <f t="shared" si="1012"/>
        <v>ne</v>
      </c>
    </row>
    <row r="4659" spans="2:71" x14ac:dyDescent="0.2">
      <c r="B4659" s="54" t="e">
        <f>VLOOKUP(E4659,'VPS1'!$J$10:$J$29,1,FALSE)</f>
        <v>#N/A</v>
      </c>
      <c r="C4659" s="131" t="str">
        <f t="shared" si="1013"/>
        <v/>
      </c>
      <c r="D4659" s="132"/>
      <c r="E4659" s="132"/>
      <c r="F4659" s="55"/>
      <c r="G4659" s="132"/>
      <c r="H4659" s="132"/>
      <c r="I4659" s="132"/>
      <c r="J4659" s="132"/>
      <c r="K4659" s="132"/>
      <c r="L4659" s="133"/>
      <c r="M4659" s="134"/>
      <c r="N4659" s="132"/>
      <c r="O4659" s="132"/>
      <c r="P4659" s="134" t="str">
        <f t="shared" si="1014"/>
        <v>nepildyti</v>
      </c>
      <c r="Q4659" s="135" t="str">
        <f t="shared" si="101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22"/>
        <v>0</v>
      </c>
      <c r="BH4659" s="54">
        <f t="shared" si="1015"/>
        <v>0</v>
      </c>
      <c r="BI4659" s="54">
        <f t="shared" si="1010"/>
        <v>0</v>
      </c>
      <c r="BJ4659" s="54">
        <f t="shared" si="1023"/>
        <v>0</v>
      </c>
      <c r="BK4659" s="54">
        <f t="shared" si="1011"/>
        <v>0</v>
      </c>
      <c r="BL4659" s="54">
        <f t="shared" si="1016"/>
        <v>0</v>
      </c>
      <c r="BM4659" s="54">
        <f t="shared" si="1017"/>
        <v>0</v>
      </c>
      <c r="BN4659" s="54" t="str">
        <f t="shared" si="1018"/>
        <v>ne</v>
      </c>
      <c r="BO4659" s="54" t="str">
        <f t="shared" si="1019"/>
        <v>ne</v>
      </c>
      <c r="BP4659" s="54" t="str">
        <f t="shared" si="1019"/>
        <v>ne</v>
      </c>
      <c r="BQ4659" s="54" t="str">
        <f t="shared" si="1020"/>
        <v>ne</v>
      </c>
      <c r="BR4659" s="54" t="str">
        <f t="shared" si="1021"/>
        <v>ne</v>
      </c>
      <c r="BS4659" s="54" t="str">
        <f t="shared" si="1012"/>
        <v>ne</v>
      </c>
    </row>
    <row r="4660" spans="2:71" x14ac:dyDescent="0.2">
      <c r="B4660" s="54" t="e">
        <f>VLOOKUP(E4660,'VPS1'!$J$10:$J$29,1,FALSE)</f>
        <v>#N/A</v>
      </c>
      <c r="C4660" s="131" t="str">
        <f t="shared" si="1013"/>
        <v/>
      </c>
      <c r="D4660" s="132"/>
      <c r="E4660" s="132"/>
      <c r="F4660" s="55"/>
      <c r="G4660" s="132"/>
      <c r="H4660" s="132"/>
      <c r="I4660" s="132"/>
      <c r="J4660" s="132"/>
      <c r="K4660" s="132"/>
      <c r="L4660" s="133"/>
      <c r="M4660" s="134"/>
      <c r="N4660" s="132"/>
      <c r="O4660" s="132"/>
      <c r="P4660" s="134" t="str">
        <f t="shared" si="1014"/>
        <v>nepildyti</v>
      </c>
      <c r="Q4660" s="135" t="str">
        <f t="shared" si="101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22"/>
        <v>0</v>
      </c>
      <c r="BH4660" s="54">
        <f t="shared" si="1015"/>
        <v>0</v>
      </c>
      <c r="BI4660" s="54">
        <f t="shared" si="1010"/>
        <v>0</v>
      </c>
      <c r="BJ4660" s="54">
        <f t="shared" si="1023"/>
        <v>0</v>
      </c>
      <c r="BK4660" s="54">
        <f t="shared" si="1011"/>
        <v>0</v>
      </c>
      <c r="BL4660" s="54">
        <f t="shared" si="1016"/>
        <v>0</v>
      </c>
      <c r="BM4660" s="54">
        <f t="shared" si="1017"/>
        <v>0</v>
      </c>
      <c r="BN4660" s="54" t="str">
        <f t="shared" si="1018"/>
        <v>ne</v>
      </c>
      <c r="BO4660" s="54" t="str">
        <f t="shared" si="1019"/>
        <v>ne</v>
      </c>
      <c r="BP4660" s="54" t="str">
        <f t="shared" si="1019"/>
        <v>ne</v>
      </c>
      <c r="BQ4660" s="54" t="str">
        <f t="shared" si="1020"/>
        <v>ne</v>
      </c>
      <c r="BR4660" s="54" t="str">
        <f t="shared" si="1021"/>
        <v>ne</v>
      </c>
      <c r="BS4660" s="54" t="str">
        <f t="shared" si="1012"/>
        <v>ne</v>
      </c>
    </row>
    <row r="4661" spans="2:71" x14ac:dyDescent="0.2">
      <c r="B4661" s="54" t="e">
        <f>VLOOKUP(E4661,'VPS1'!$J$10:$J$29,1,FALSE)</f>
        <v>#N/A</v>
      </c>
      <c r="C4661" s="131" t="str">
        <f t="shared" si="1013"/>
        <v/>
      </c>
      <c r="D4661" s="132"/>
      <c r="E4661" s="132"/>
      <c r="F4661" s="55"/>
      <c r="G4661" s="132"/>
      <c r="H4661" s="132"/>
      <c r="I4661" s="132"/>
      <c r="J4661" s="132"/>
      <c r="K4661" s="132"/>
      <c r="L4661" s="133"/>
      <c r="M4661" s="134"/>
      <c r="N4661" s="132"/>
      <c r="O4661" s="132"/>
      <c r="P4661" s="134" t="str">
        <f t="shared" si="1014"/>
        <v>nepildyti</v>
      </c>
      <c r="Q4661" s="135" t="str">
        <f t="shared" si="101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22"/>
        <v>0</v>
      </c>
      <c r="BH4661" s="54">
        <f t="shared" si="1015"/>
        <v>0</v>
      </c>
      <c r="BI4661" s="54">
        <f t="shared" si="1010"/>
        <v>0</v>
      </c>
      <c r="BJ4661" s="54">
        <f t="shared" si="1023"/>
        <v>0</v>
      </c>
      <c r="BK4661" s="54">
        <f t="shared" si="1011"/>
        <v>0</v>
      </c>
      <c r="BL4661" s="54">
        <f t="shared" si="1016"/>
        <v>0</v>
      </c>
      <c r="BM4661" s="54">
        <f t="shared" si="1017"/>
        <v>0</v>
      </c>
      <c r="BN4661" s="54" t="str">
        <f t="shared" si="1018"/>
        <v>ne</v>
      </c>
      <c r="BO4661" s="54" t="str">
        <f t="shared" si="1019"/>
        <v>ne</v>
      </c>
      <c r="BP4661" s="54" t="str">
        <f t="shared" si="1019"/>
        <v>ne</v>
      </c>
      <c r="BQ4661" s="54" t="str">
        <f t="shared" si="1020"/>
        <v>ne</v>
      </c>
      <c r="BR4661" s="54" t="str">
        <f t="shared" si="1021"/>
        <v>ne</v>
      </c>
      <c r="BS4661" s="54" t="str">
        <f t="shared" si="1012"/>
        <v>ne</v>
      </c>
    </row>
    <row r="4662" spans="2:71" x14ac:dyDescent="0.2">
      <c r="B4662" s="54" t="e">
        <f>VLOOKUP(E4662,'VPS1'!$J$10:$J$29,1,FALSE)</f>
        <v>#N/A</v>
      </c>
      <c r="C4662" s="131" t="str">
        <f t="shared" si="1013"/>
        <v/>
      </c>
      <c r="D4662" s="132"/>
      <c r="E4662" s="132"/>
      <c r="F4662" s="55"/>
      <c r="G4662" s="132"/>
      <c r="H4662" s="132"/>
      <c r="I4662" s="132"/>
      <c r="J4662" s="132"/>
      <c r="K4662" s="132"/>
      <c r="L4662" s="133"/>
      <c r="M4662" s="134"/>
      <c r="N4662" s="132"/>
      <c r="O4662" s="132"/>
      <c r="P4662" s="134" t="str">
        <f t="shared" si="1014"/>
        <v>nepildyti</v>
      </c>
      <c r="Q4662" s="135" t="str">
        <f t="shared" si="101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22"/>
        <v>0</v>
      </c>
      <c r="BH4662" s="54">
        <f t="shared" si="1015"/>
        <v>0</v>
      </c>
      <c r="BI4662" s="54">
        <f t="shared" si="1010"/>
        <v>0</v>
      </c>
      <c r="BJ4662" s="54">
        <f t="shared" si="1023"/>
        <v>0</v>
      </c>
      <c r="BK4662" s="54">
        <f t="shared" si="1011"/>
        <v>0</v>
      </c>
      <c r="BL4662" s="54">
        <f t="shared" si="1016"/>
        <v>0</v>
      </c>
      <c r="BM4662" s="54">
        <f t="shared" si="1017"/>
        <v>0</v>
      </c>
      <c r="BN4662" s="54" t="str">
        <f t="shared" si="1018"/>
        <v>ne</v>
      </c>
      <c r="BO4662" s="54" t="str">
        <f t="shared" si="1019"/>
        <v>ne</v>
      </c>
      <c r="BP4662" s="54" t="str">
        <f t="shared" si="1019"/>
        <v>ne</v>
      </c>
      <c r="BQ4662" s="54" t="str">
        <f t="shared" si="1020"/>
        <v>ne</v>
      </c>
      <c r="BR4662" s="54" t="str">
        <f t="shared" si="1021"/>
        <v>ne</v>
      </c>
      <c r="BS4662" s="54" t="str">
        <f t="shared" si="1012"/>
        <v>ne</v>
      </c>
    </row>
    <row r="4663" spans="2:71" x14ac:dyDescent="0.2">
      <c r="B4663" s="54" t="e">
        <f>VLOOKUP(E4663,'VPS1'!$J$10:$J$29,1,FALSE)</f>
        <v>#N/A</v>
      </c>
      <c r="C4663" s="131" t="str">
        <f t="shared" si="1013"/>
        <v/>
      </c>
      <c r="D4663" s="132"/>
      <c r="E4663" s="132"/>
      <c r="F4663" s="55"/>
      <c r="G4663" s="132"/>
      <c r="H4663" s="132"/>
      <c r="I4663" s="132"/>
      <c r="J4663" s="132"/>
      <c r="K4663" s="132"/>
      <c r="L4663" s="133"/>
      <c r="M4663" s="134"/>
      <c r="N4663" s="132"/>
      <c r="O4663" s="132"/>
      <c r="P4663" s="134" t="str">
        <f t="shared" si="1014"/>
        <v>nepildyti</v>
      </c>
      <c r="Q4663" s="135" t="str">
        <f t="shared" si="101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22"/>
        <v>0</v>
      </c>
      <c r="BH4663" s="54">
        <f t="shared" si="1015"/>
        <v>0</v>
      </c>
      <c r="BI4663" s="54">
        <f t="shared" si="1010"/>
        <v>0</v>
      </c>
      <c r="BJ4663" s="54">
        <f t="shared" si="1023"/>
        <v>0</v>
      </c>
      <c r="BK4663" s="54">
        <f t="shared" si="1011"/>
        <v>0</v>
      </c>
      <c r="BL4663" s="54">
        <f t="shared" si="1016"/>
        <v>0</v>
      </c>
      <c r="BM4663" s="54">
        <f t="shared" si="1017"/>
        <v>0</v>
      </c>
      <c r="BN4663" s="54" t="str">
        <f t="shared" si="1018"/>
        <v>ne</v>
      </c>
      <c r="BO4663" s="54" t="str">
        <f t="shared" si="1019"/>
        <v>ne</v>
      </c>
      <c r="BP4663" s="54" t="str">
        <f t="shared" si="1019"/>
        <v>ne</v>
      </c>
      <c r="BQ4663" s="54" t="str">
        <f t="shared" si="1020"/>
        <v>ne</v>
      </c>
      <c r="BR4663" s="54" t="str">
        <f t="shared" si="1021"/>
        <v>ne</v>
      </c>
      <c r="BS4663" s="54" t="str">
        <f t="shared" si="1012"/>
        <v>ne</v>
      </c>
    </row>
    <row r="4664" spans="2:71" x14ac:dyDescent="0.2">
      <c r="B4664" s="54" t="e">
        <f>VLOOKUP(E4664,'VPS1'!$J$10:$J$29,1,FALSE)</f>
        <v>#N/A</v>
      </c>
      <c r="C4664" s="131" t="str">
        <f t="shared" si="1013"/>
        <v/>
      </c>
      <c r="D4664" s="132"/>
      <c r="E4664" s="132"/>
      <c r="F4664" s="55"/>
      <c r="G4664" s="132"/>
      <c r="H4664" s="132"/>
      <c r="I4664" s="132"/>
      <c r="J4664" s="132"/>
      <c r="K4664" s="132"/>
      <c r="L4664" s="133"/>
      <c r="M4664" s="134"/>
      <c r="N4664" s="132"/>
      <c r="O4664" s="132"/>
      <c r="P4664" s="134" t="str">
        <f t="shared" si="1014"/>
        <v>nepildyti</v>
      </c>
      <c r="Q4664" s="135" t="str">
        <f t="shared" si="101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22"/>
        <v>0</v>
      </c>
      <c r="BH4664" s="54">
        <f t="shared" si="1015"/>
        <v>0</v>
      </c>
      <c r="BI4664" s="54">
        <f t="shared" si="1010"/>
        <v>0</v>
      </c>
      <c r="BJ4664" s="54">
        <f t="shared" si="1023"/>
        <v>0</v>
      </c>
      <c r="BK4664" s="54">
        <f t="shared" si="1011"/>
        <v>0</v>
      </c>
      <c r="BL4664" s="54">
        <f t="shared" si="1016"/>
        <v>0</v>
      </c>
      <c r="BM4664" s="54">
        <f t="shared" si="1017"/>
        <v>0</v>
      </c>
      <c r="BN4664" s="54" t="str">
        <f t="shared" si="1018"/>
        <v>ne</v>
      </c>
      <c r="BO4664" s="54" t="str">
        <f t="shared" si="1019"/>
        <v>ne</v>
      </c>
      <c r="BP4664" s="54" t="str">
        <f t="shared" si="1019"/>
        <v>ne</v>
      </c>
      <c r="BQ4664" s="54" t="str">
        <f t="shared" si="1020"/>
        <v>ne</v>
      </c>
      <c r="BR4664" s="54" t="str">
        <f t="shared" si="1021"/>
        <v>ne</v>
      </c>
      <c r="BS4664" s="54" t="str">
        <f t="shared" si="1012"/>
        <v>ne</v>
      </c>
    </row>
    <row r="4665" spans="2:71" x14ac:dyDescent="0.2">
      <c r="B4665" s="54" t="e">
        <f>VLOOKUP(E4665,'VPS1'!$J$10:$J$29,1,FALSE)</f>
        <v>#N/A</v>
      </c>
      <c r="C4665" s="131" t="str">
        <f t="shared" si="1013"/>
        <v/>
      </c>
      <c r="D4665" s="132"/>
      <c r="E4665" s="132"/>
      <c r="F4665" s="55"/>
      <c r="G4665" s="132"/>
      <c r="H4665" s="132"/>
      <c r="I4665" s="132"/>
      <c r="J4665" s="132"/>
      <c r="K4665" s="132"/>
      <c r="L4665" s="133"/>
      <c r="M4665" s="134"/>
      <c r="N4665" s="132"/>
      <c r="O4665" s="132"/>
      <c r="P4665" s="134" t="str">
        <f t="shared" si="1014"/>
        <v>nepildyti</v>
      </c>
      <c r="Q4665" s="135" t="str">
        <f t="shared" si="101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22"/>
        <v>0</v>
      </c>
      <c r="BH4665" s="54">
        <f t="shared" si="1015"/>
        <v>0</v>
      </c>
      <c r="BI4665" s="54">
        <f t="shared" si="1010"/>
        <v>0</v>
      </c>
      <c r="BJ4665" s="54">
        <f t="shared" si="1023"/>
        <v>0</v>
      </c>
      <c r="BK4665" s="54">
        <f t="shared" si="1011"/>
        <v>0</v>
      </c>
      <c r="BL4665" s="54">
        <f t="shared" si="1016"/>
        <v>0</v>
      </c>
      <c r="BM4665" s="54">
        <f t="shared" si="1017"/>
        <v>0</v>
      </c>
      <c r="BN4665" s="54" t="str">
        <f t="shared" si="1018"/>
        <v>ne</v>
      </c>
      <c r="BO4665" s="54" t="str">
        <f t="shared" si="1019"/>
        <v>ne</v>
      </c>
      <c r="BP4665" s="54" t="str">
        <f t="shared" si="1019"/>
        <v>ne</v>
      </c>
      <c r="BQ4665" s="54" t="str">
        <f t="shared" si="1020"/>
        <v>ne</v>
      </c>
      <c r="BR4665" s="54" t="str">
        <f t="shared" si="1021"/>
        <v>ne</v>
      </c>
      <c r="BS4665" s="54" t="str">
        <f t="shared" si="1012"/>
        <v>ne</v>
      </c>
    </row>
    <row r="4666" spans="2:71" x14ac:dyDescent="0.2">
      <c r="B4666" s="54" t="e">
        <f>VLOOKUP(E4666,'VPS1'!$J$10:$J$29,1,FALSE)</f>
        <v>#N/A</v>
      </c>
      <c r="C4666" s="131" t="str">
        <f t="shared" si="1013"/>
        <v/>
      </c>
      <c r="D4666" s="132"/>
      <c r="E4666" s="132"/>
      <c r="F4666" s="55"/>
      <c r="G4666" s="132"/>
      <c r="H4666" s="132"/>
      <c r="I4666" s="132"/>
      <c r="J4666" s="132"/>
      <c r="K4666" s="132"/>
      <c r="L4666" s="133"/>
      <c r="M4666" s="134"/>
      <c r="N4666" s="132"/>
      <c r="O4666" s="132"/>
      <c r="P4666" s="134" t="str">
        <f t="shared" si="1014"/>
        <v>nepildyti</v>
      </c>
      <c r="Q4666" s="135" t="str">
        <f t="shared" si="101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22"/>
        <v>0</v>
      </c>
      <c r="BH4666" s="54">
        <f t="shared" si="1015"/>
        <v>0</v>
      </c>
      <c r="BI4666" s="54">
        <f t="shared" si="1010"/>
        <v>0</v>
      </c>
      <c r="BJ4666" s="54">
        <f t="shared" si="1023"/>
        <v>0</v>
      </c>
      <c r="BK4666" s="54">
        <f t="shared" si="1011"/>
        <v>0</v>
      </c>
      <c r="BL4666" s="54">
        <f t="shared" si="1016"/>
        <v>0</v>
      </c>
      <c r="BM4666" s="54">
        <f t="shared" si="1017"/>
        <v>0</v>
      </c>
      <c r="BN4666" s="54" t="str">
        <f t="shared" si="1018"/>
        <v>ne</v>
      </c>
      <c r="BO4666" s="54" t="str">
        <f t="shared" si="1019"/>
        <v>ne</v>
      </c>
      <c r="BP4666" s="54" t="str">
        <f t="shared" si="1019"/>
        <v>ne</v>
      </c>
      <c r="BQ4666" s="54" t="str">
        <f t="shared" si="1020"/>
        <v>ne</v>
      </c>
      <c r="BR4666" s="54" t="str">
        <f t="shared" si="1021"/>
        <v>ne</v>
      </c>
      <c r="BS4666" s="54" t="str">
        <f t="shared" si="1012"/>
        <v>ne</v>
      </c>
    </row>
    <row r="4667" spans="2:71" x14ac:dyDescent="0.2">
      <c r="B4667" s="54" t="e">
        <f>VLOOKUP(E4667,'VPS1'!$J$10:$J$29,1,FALSE)</f>
        <v>#N/A</v>
      </c>
      <c r="C4667" s="131" t="str">
        <f t="shared" si="1013"/>
        <v/>
      </c>
      <c r="D4667" s="132"/>
      <c r="E4667" s="132"/>
      <c r="F4667" s="55"/>
      <c r="G4667" s="132"/>
      <c r="H4667" s="132"/>
      <c r="I4667" s="132"/>
      <c r="J4667" s="132"/>
      <c r="K4667" s="132"/>
      <c r="L4667" s="133"/>
      <c r="M4667" s="134"/>
      <c r="N4667" s="132"/>
      <c r="O4667" s="132"/>
      <c r="P4667" s="134" t="str">
        <f t="shared" si="1014"/>
        <v>nepildyti</v>
      </c>
      <c r="Q4667" s="135" t="str">
        <f t="shared" si="101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22"/>
        <v>0</v>
      </c>
      <c r="BH4667" s="54">
        <f t="shared" si="1015"/>
        <v>0</v>
      </c>
      <c r="BI4667" s="54">
        <f t="shared" si="1010"/>
        <v>0</v>
      </c>
      <c r="BJ4667" s="54">
        <f t="shared" si="1023"/>
        <v>0</v>
      </c>
      <c r="BK4667" s="54">
        <f t="shared" si="1011"/>
        <v>0</v>
      </c>
      <c r="BL4667" s="54">
        <f t="shared" si="1016"/>
        <v>0</v>
      </c>
      <c r="BM4667" s="54">
        <f t="shared" si="1017"/>
        <v>0</v>
      </c>
      <c r="BN4667" s="54" t="str">
        <f t="shared" si="1018"/>
        <v>ne</v>
      </c>
      <c r="BO4667" s="54" t="str">
        <f t="shared" si="1019"/>
        <v>ne</v>
      </c>
      <c r="BP4667" s="54" t="str">
        <f t="shared" si="1019"/>
        <v>ne</v>
      </c>
      <c r="BQ4667" s="54" t="str">
        <f t="shared" si="1020"/>
        <v>ne</v>
      </c>
      <c r="BR4667" s="54" t="str">
        <f t="shared" si="1021"/>
        <v>ne</v>
      </c>
      <c r="BS4667" s="54" t="str">
        <f t="shared" si="1012"/>
        <v>ne</v>
      </c>
    </row>
    <row r="4668" spans="2:71" x14ac:dyDescent="0.2">
      <c r="B4668" s="54" t="e">
        <f>VLOOKUP(E4668,'VPS1'!$J$10:$J$29,1,FALSE)</f>
        <v>#N/A</v>
      </c>
      <c r="C4668" s="131" t="str">
        <f t="shared" si="1013"/>
        <v/>
      </c>
      <c r="D4668" s="132"/>
      <c r="E4668" s="132"/>
      <c r="F4668" s="55"/>
      <c r="G4668" s="132"/>
      <c r="H4668" s="132"/>
      <c r="I4668" s="132"/>
      <c r="J4668" s="132"/>
      <c r="K4668" s="132"/>
      <c r="L4668" s="133"/>
      <c r="M4668" s="134"/>
      <c r="N4668" s="132"/>
      <c r="O4668" s="132"/>
      <c r="P4668" s="134" t="str">
        <f t="shared" si="1014"/>
        <v>nepildyti</v>
      </c>
      <c r="Q4668" s="135" t="str">
        <f t="shared" si="101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22"/>
        <v>0</v>
      </c>
      <c r="BH4668" s="54">
        <f t="shared" si="1015"/>
        <v>0</v>
      </c>
      <c r="BI4668" s="54">
        <f t="shared" si="1010"/>
        <v>0</v>
      </c>
      <c r="BJ4668" s="54">
        <f t="shared" si="1023"/>
        <v>0</v>
      </c>
      <c r="BK4668" s="54">
        <f t="shared" si="1011"/>
        <v>0</v>
      </c>
      <c r="BL4668" s="54">
        <f t="shared" si="1016"/>
        <v>0</v>
      </c>
      <c r="BM4668" s="54">
        <f t="shared" si="1017"/>
        <v>0</v>
      </c>
      <c r="BN4668" s="54" t="str">
        <f t="shared" si="1018"/>
        <v>ne</v>
      </c>
      <c r="BO4668" s="54" t="str">
        <f t="shared" si="1019"/>
        <v>ne</v>
      </c>
      <c r="BP4668" s="54" t="str">
        <f t="shared" si="1019"/>
        <v>ne</v>
      </c>
      <c r="BQ4668" s="54" t="str">
        <f t="shared" si="1020"/>
        <v>ne</v>
      </c>
      <c r="BR4668" s="54" t="str">
        <f t="shared" si="1021"/>
        <v>ne</v>
      </c>
      <c r="BS4668" s="54" t="str">
        <f t="shared" si="1012"/>
        <v>ne</v>
      </c>
    </row>
    <row r="4669" spans="2:71" x14ac:dyDescent="0.2">
      <c r="B4669" s="54" t="e">
        <f>VLOOKUP(E4669,'VPS1'!$J$10:$J$29,1,FALSE)</f>
        <v>#N/A</v>
      </c>
      <c r="C4669" s="131" t="str">
        <f t="shared" si="1013"/>
        <v/>
      </c>
      <c r="D4669" s="132"/>
      <c r="E4669" s="132"/>
      <c r="F4669" s="55"/>
      <c r="G4669" s="132"/>
      <c r="H4669" s="132"/>
      <c r="I4669" s="132"/>
      <c r="J4669" s="132"/>
      <c r="K4669" s="132"/>
      <c r="L4669" s="133"/>
      <c r="M4669" s="134"/>
      <c r="N4669" s="132"/>
      <c r="O4669" s="132"/>
      <c r="P4669" s="134" t="str">
        <f t="shared" si="1014"/>
        <v>nepildyti</v>
      </c>
      <c r="Q4669" s="135" t="str">
        <f t="shared" si="101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22"/>
        <v>0</v>
      </c>
      <c r="BH4669" s="54">
        <f t="shared" si="1015"/>
        <v>0</v>
      </c>
      <c r="BI4669" s="54">
        <f t="shared" si="1010"/>
        <v>0</v>
      </c>
      <c r="BJ4669" s="54">
        <f t="shared" si="1023"/>
        <v>0</v>
      </c>
      <c r="BK4669" s="54">
        <f t="shared" si="1011"/>
        <v>0</v>
      </c>
      <c r="BL4669" s="54">
        <f t="shared" si="1016"/>
        <v>0</v>
      </c>
      <c r="BM4669" s="54">
        <f t="shared" si="1017"/>
        <v>0</v>
      </c>
      <c r="BN4669" s="54" t="str">
        <f t="shared" si="1018"/>
        <v>ne</v>
      </c>
      <c r="BO4669" s="54" t="str">
        <f t="shared" si="1019"/>
        <v>ne</v>
      </c>
      <c r="BP4669" s="54" t="str">
        <f t="shared" si="1019"/>
        <v>ne</v>
      </c>
      <c r="BQ4669" s="54" t="str">
        <f t="shared" si="1020"/>
        <v>ne</v>
      </c>
      <c r="BR4669" s="54" t="str">
        <f t="shared" si="1021"/>
        <v>ne</v>
      </c>
      <c r="BS4669" s="54" t="str">
        <f t="shared" si="1012"/>
        <v>ne</v>
      </c>
    </row>
    <row r="4670" spans="2:71" x14ac:dyDescent="0.2">
      <c r="B4670" s="54" t="e">
        <f>VLOOKUP(E4670,'VPS1'!$J$10:$J$29,1,FALSE)</f>
        <v>#N/A</v>
      </c>
      <c r="C4670" s="131" t="str">
        <f t="shared" si="1013"/>
        <v/>
      </c>
      <c r="D4670" s="132"/>
      <c r="E4670" s="132"/>
      <c r="F4670" s="55"/>
      <c r="G4670" s="132"/>
      <c r="H4670" s="132"/>
      <c r="I4670" s="132"/>
      <c r="J4670" s="132"/>
      <c r="K4670" s="132"/>
      <c r="L4670" s="133"/>
      <c r="M4670" s="134"/>
      <c r="N4670" s="132"/>
      <c r="O4670" s="132"/>
      <c r="P4670" s="134" t="str">
        <f t="shared" si="1014"/>
        <v>nepildyti</v>
      </c>
      <c r="Q4670" s="135" t="str">
        <f t="shared" si="101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22"/>
        <v>0</v>
      </c>
      <c r="BH4670" s="54">
        <f t="shared" si="1015"/>
        <v>0</v>
      </c>
      <c r="BI4670" s="54">
        <f t="shared" si="1010"/>
        <v>0</v>
      </c>
      <c r="BJ4670" s="54">
        <f t="shared" si="1023"/>
        <v>0</v>
      </c>
      <c r="BK4670" s="54">
        <f t="shared" si="1011"/>
        <v>0</v>
      </c>
      <c r="BL4670" s="54">
        <f t="shared" si="1016"/>
        <v>0</v>
      </c>
      <c r="BM4670" s="54">
        <f t="shared" si="1017"/>
        <v>0</v>
      </c>
      <c r="BN4670" s="54" t="str">
        <f t="shared" si="1018"/>
        <v>ne</v>
      </c>
      <c r="BO4670" s="54" t="str">
        <f t="shared" si="1019"/>
        <v>ne</v>
      </c>
      <c r="BP4670" s="54" t="str">
        <f t="shared" si="1019"/>
        <v>ne</v>
      </c>
      <c r="BQ4670" s="54" t="str">
        <f t="shared" si="1020"/>
        <v>ne</v>
      </c>
      <c r="BR4670" s="54" t="str">
        <f t="shared" si="1021"/>
        <v>ne</v>
      </c>
      <c r="BS4670" s="54" t="str">
        <f t="shared" si="1012"/>
        <v>ne</v>
      </c>
    </row>
    <row r="4671" spans="2:71" x14ac:dyDescent="0.2">
      <c r="B4671" s="54" t="e">
        <f>VLOOKUP(E4671,'VPS1'!$J$10:$J$29,1,FALSE)</f>
        <v>#N/A</v>
      </c>
      <c r="C4671" s="131" t="str">
        <f t="shared" si="1013"/>
        <v/>
      </c>
      <c r="D4671" s="132"/>
      <c r="E4671" s="132"/>
      <c r="F4671" s="55"/>
      <c r="G4671" s="132"/>
      <c r="H4671" s="132"/>
      <c r="I4671" s="132"/>
      <c r="J4671" s="132"/>
      <c r="K4671" s="132"/>
      <c r="L4671" s="133"/>
      <c r="M4671" s="134"/>
      <c r="N4671" s="132"/>
      <c r="O4671" s="132"/>
      <c r="P4671" s="134" t="str">
        <f t="shared" si="1014"/>
        <v>nepildyti</v>
      </c>
      <c r="Q4671" s="135" t="str">
        <f t="shared" si="101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22"/>
        <v>0</v>
      </c>
      <c r="BH4671" s="54">
        <f t="shared" si="1015"/>
        <v>0</v>
      </c>
      <c r="BI4671" s="54">
        <f t="shared" si="1010"/>
        <v>0</v>
      </c>
      <c r="BJ4671" s="54">
        <f t="shared" si="1023"/>
        <v>0</v>
      </c>
      <c r="BK4671" s="54">
        <f t="shared" si="1011"/>
        <v>0</v>
      </c>
      <c r="BL4671" s="54">
        <f t="shared" si="1016"/>
        <v>0</v>
      </c>
      <c r="BM4671" s="54">
        <f t="shared" si="1017"/>
        <v>0</v>
      </c>
      <c r="BN4671" s="54" t="str">
        <f t="shared" si="1018"/>
        <v>ne</v>
      </c>
      <c r="BO4671" s="54" t="str">
        <f t="shared" si="1019"/>
        <v>ne</v>
      </c>
      <c r="BP4671" s="54" t="str">
        <f t="shared" si="1019"/>
        <v>ne</v>
      </c>
      <c r="BQ4671" s="54" t="str">
        <f t="shared" si="1020"/>
        <v>ne</v>
      </c>
      <c r="BR4671" s="54" t="str">
        <f t="shared" si="1021"/>
        <v>ne</v>
      </c>
      <c r="BS4671" s="54" t="str">
        <f t="shared" si="1012"/>
        <v>ne</v>
      </c>
    </row>
    <row r="4672" spans="2:71" x14ac:dyDescent="0.2">
      <c r="B4672" s="54" t="e">
        <f>VLOOKUP(E4672,'VPS1'!$J$10:$J$29,1,FALSE)</f>
        <v>#N/A</v>
      </c>
      <c r="C4672" s="131" t="str">
        <f t="shared" si="1013"/>
        <v/>
      </c>
      <c r="D4672" s="132"/>
      <c r="E4672" s="132"/>
      <c r="F4672" s="55"/>
      <c r="G4672" s="132"/>
      <c r="H4672" s="132"/>
      <c r="I4672" s="132"/>
      <c r="J4672" s="132"/>
      <c r="K4672" s="132"/>
      <c r="L4672" s="133"/>
      <c r="M4672" s="134"/>
      <c r="N4672" s="132"/>
      <c r="O4672" s="132"/>
      <c r="P4672" s="134" t="str">
        <f t="shared" si="1014"/>
        <v>nepildyti</v>
      </c>
      <c r="Q4672" s="135" t="str">
        <f t="shared" si="101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22"/>
        <v>0</v>
      </c>
      <c r="BH4672" s="54">
        <f t="shared" si="1015"/>
        <v>0</v>
      </c>
      <c r="BI4672" s="54">
        <f t="shared" si="1010"/>
        <v>0</v>
      </c>
      <c r="BJ4672" s="54">
        <f t="shared" si="1023"/>
        <v>0</v>
      </c>
      <c r="BK4672" s="54">
        <f t="shared" si="1011"/>
        <v>0</v>
      </c>
      <c r="BL4672" s="54">
        <f t="shared" si="1016"/>
        <v>0</v>
      </c>
      <c r="BM4672" s="54">
        <f t="shared" si="1017"/>
        <v>0</v>
      </c>
      <c r="BN4672" s="54" t="str">
        <f t="shared" si="1018"/>
        <v>ne</v>
      </c>
      <c r="BO4672" s="54" t="str">
        <f t="shared" si="1019"/>
        <v>ne</v>
      </c>
      <c r="BP4672" s="54" t="str">
        <f t="shared" si="1019"/>
        <v>ne</v>
      </c>
      <c r="BQ4672" s="54" t="str">
        <f t="shared" si="1020"/>
        <v>ne</v>
      </c>
      <c r="BR4672" s="54" t="str">
        <f t="shared" si="1021"/>
        <v>ne</v>
      </c>
      <c r="BS4672" s="54" t="str">
        <f t="shared" si="1012"/>
        <v>ne</v>
      </c>
    </row>
    <row r="4673" spans="2:71" x14ac:dyDescent="0.2">
      <c r="B4673" s="54" t="e">
        <f>VLOOKUP(E4673,'VPS1'!$J$10:$J$29,1,FALSE)</f>
        <v>#N/A</v>
      </c>
      <c r="C4673" s="131" t="str">
        <f t="shared" si="1013"/>
        <v/>
      </c>
      <c r="D4673" s="132"/>
      <c r="E4673" s="132"/>
      <c r="F4673" s="55"/>
      <c r="G4673" s="132"/>
      <c r="H4673" s="132"/>
      <c r="I4673" s="132"/>
      <c r="J4673" s="132"/>
      <c r="K4673" s="132"/>
      <c r="L4673" s="133"/>
      <c r="M4673" s="134"/>
      <c r="N4673" s="132"/>
      <c r="O4673" s="132"/>
      <c r="P4673" s="134" t="str">
        <f t="shared" si="1014"/>
        <v>nepildyti</v>
      </c>
      <c r="Q4673" s="135" t="str">
        <f t="shared" si="101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22"/>
        <v>0</v>
      </c>
      <c r="BH4673" s="54">
        <f t="shared" si="1015"/>
        <v>0</v>
      </c>
      <c r="BI4673" s="54">
        <f t="shared" si="1010"/>
        <v>0</v>
      </c>
      <c r="BJ4673" s="54">
        <f t="shared" si="1023"/>
        <v>0</v>
      </c>
      <c r="BK4673" s="54">
        <f t="shared" si="1011"/>
        <v>0</v>
      </c>
      <c r="BL4673" s="54">
        <f t="shared" si="1016"/>
        <v>0</v>
      </c>
      <c r="BM4673" s="54">
        <f t="shared" si="1017"/>
        <v>0</v>
      </c>
      <c r="BN4673" s="54" t="str">
        <f t="shared" si="1018"/>
        <v>ne</v>
      </c>
      <c r="BO4673" s="54" t="str">
        <f t="shared" si="1019"/>
        <v>ne</v>
      </c>
      <c r="BP4673" s="54" t="str">
        <f t="shared" si="1019"/>
        <v>ne</v>
      </c>
      <c r="BQ4673" s="54" t="str">
        <f t="shared" si="1020"/>
        <v>ne</v>
      </c>
      <c r="BR4673" s="54" t="str">
        <f t="shared" si="1021"/>
        <v>ne</v>
      </c>
      <c r="BS4673" s="54" t="str">
        <f t="shared" si="1012"/>
        <v>ne</v>
      </c>
    </row>
    <row r="4674" spans="2:71" x14ac:dyDescent="0.2">
      <c r="B4674" s="54" t="e">
        <f>VLOOKUP(E4674,'VPS1'!$J$10:$J$29,1,FALSE)</f>
        <v>#N/A</v>
      </c>
      <c r="C4674" s="131" t="str">
        <f t="shared" si="1013"/>
        <v/>
      </c>
      <c r="D4674" s="132"/>
      <c r="E4674" s="132"/>
      <c r="F4674" s="55"/>
      <c r="G4674" s="132"/>
      <c r="H4674" s="132"/>
      <c r="I4674" s="132"/>
      <c r="J4674" s="132"/>
      <c r="K4674" s="132"/>
      <c r="L4674" s="133"/>
      <c r="M4674" s="134"/>
      <c r="N4674" s="132"/>
      <c r="O4674" s="132"/>
      <c r="P4674" s="134" t="str">
        <f t="shared" si="1014"/>
        <v>nepildyti</v>
      </c>
      <c r="Q4674" s="135" t="str">
        <f t="shared" si="101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22"/>
        <v>0</v>
      </c>
      <c r="BH4674" s="54">
        <f t="shared" si="1015"/>
        <v>0</v>
      </c>
      <c r="BI4674" s="54">
        <f t="shared" si="1010"/>
        <v>0</v>
      </c>
      <c r="BJ4674" s="54">
        <f t="shared" si="1023"/>
        <v>0</v>
      </c>
      <c r="BK4674" s="54">
        <f t="shared" si="1011"/>
        <v>0</v>
      </c>
      <c r="BL4674" s="54">
        <f t="shared" si="1016"/>
        <v>0</v>
      </c>
      <c r="BM4674" s="54">
        <f t="shared" si="1017"/>
        <v>0</v>
      </c>
      <c r="BN4674" s="54" t="str">
        <f t="shared" si="1018"/>
        <v>ne</v>
      </c>
      <c r="BO4674" s="54" t="str">
        <f t="shared" si="1019"/>
        <v>ne</v>
      </c>
      <c r="BP4674" s="54" t="str">
        <f t="shared" si="1019"/>
        <v>ne</v>
      </c>
      <c r="BQ4674" s="54" t="str">
        <f t="shared" si="1020"/>
        <v>ne</v>
      </c>
      <c r="BR4674" s="54" t="str">
        <f t="shared" si="1021"/>
        <v>ne</v>
      </c>
      <c r="BS4674" s="54" t="str">
        <f t="shared" si="1012"/>
        <v>ne</v>
      </c>
    </row>
    <row r="4675" spans="2:71" x14ac:dyDescent="0.2">
      <c r="B4675" s="54" t="e">
        <f>VLOOKUP(E4675,'VPS1'!$J$10:$J$29,1,FALSE)</f>
        <v>#N/A</v>
      </c>
      <c r="C4675" s="131" t="str">
        <f t="shared" si="1013"/>
        <v/>
      </c>
      <c r="D4675" s="132"/>
      <c r="E4675" s="132"/>
      <c r="F4675" s="55"/>
      <c r="G4675" s="132"/>
      <c r="H4675" s="132"/>
      <c r="I4675" s="132"/>
      <c r="J4675" s="132"/>
      <c r="K4675" s="132"/>
      <c r="L4675" s="133"/>
      <c r="M4675" s="134"/>
      <c r="N4675" s="132"/>
      <c r="O4675" s="132"/>
      <c r="P4675" s="134" t="str">
        <f t="shared" si="1014"/>
        <v>nepildyti</v>
      </c>
      <c r="Q4675" s="135" t="str">
        <f t="shared" si="101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22"/>
        <v>0</v>
      </c>
      <c r="BH4675" s="54">
        <f t="shared" si="1015"/>
        <v>0</v>
      </c>
      <c r="BI4675" s="54">
        <f t="shared" si="1010"/>
        <v>0</v>
      </c>
      <c r="BJ4675" s="54">
        <f t="shared" si="1023"/>
        <v>0</v>
      </c>
      <c r="BK4675" s="54">
        <f t="shared" si="1011"/>
        <v>0</v>
      </c>
      <c r="BL4675" s="54">
        <f t="shared" si="1016"/>
        <v>0</v>
      </c>
      <c r="BM4675" s="54">
        <f t="shared" si="1017"/>
        <v>0</v>
      </c>
      <c r="BN4675" s="54" t="str">
        <f t="shared" si="1018"/>
        <v>ne</v>
      </c>
      <c r="BO4675" s="54" t="str">
        <f t="shared" si="1019"/>
        <v>ne</v>
      </c>
      <c r="BP4675" s="54" t="str">
        <f t="shared" si="1019"/>
        <v>ne</v>
      </c>
      <c r="BQ4675" s="54" t="str">
        <f t="shared" si="1020"/>
        <v>ne</v>
      </c>
      <c r="BR4675" s="54" t="str">
        <f t="shared" si="1021"/>
        <v>ne</v>
      </c>
      <c r="BS4675" s="54" t="str">
        <f t="shared" si="1012"/>
        <v>ne</v>
      </c>
    </row>
    <row r="4676" spans="2:71" x14ac:dyDescent="0.2">
      <c r="B4676" s="54" t="e">
        <f>VLOOKUP(E4676,'VPS1'!$J$10:$J$29,1,FALSE)</f>
        <v>#N/A</v>
      </c>
      <c r="C4676" s="131" t="str">
        <f t="shared" si="1013"/>
        <v/>
      </c>
      <c r="D4676" s="132"/>
      <c r="E4676" s="132"/>
      <c r="F4676" s="55"/>
      <c r="G4676" s="132"/>
      <c r="H4676" s="132"/>
      <c r="I4676" s="132"/>
      <c r="J4676" s="132"/>
      <c r="K4676" s="132"/>
      <c r="L4676" s="133"/>
      <c r="M4676" s="134"/>
      <c r="N4676" s="132"/>
      <c r="O4676" s="132"/>
      <c r="P4676" s="134" t="str">
        <f t="shared" si="1014"/>
        <v>nepildyti</v>
      </c>
      <c r="Q4676" s="135" t="str">
        <f t="shared" si="101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22"/>
        <v>0</v>
      </c>
      <c r="BH4676" s="54">
        <f t="shared" si="1015"/>
        <v>0</v>
      </c>
      <c r="BI4676" s="54">
        <f t="shared" si="1010"/>
        <v>0</v>
      </c>
      <c r="BJ4676" s="54">
        <f t="shared" si="1023"/>
        <v>0</v>
      </c>
      <c r="BK4676" s="54">
        <f t="shared" si="1011"/>
        <v>0</v>
      </c>
      <c r="BL4676" s="54">
        <f t="shared" si="1016"/>
        <v>0</v>
      </c>
      <c r="BM4676" s="54">
        <f t="shared" si="1017"/>
        <v>0</v>
      </c>
      <c r="BN4676" s="54" t="str">
        <f t="shared" si="1018"/>
        <v>ne</v>
      </c>
      <c r="BO4676" s="54" t="str">
        <f t="shared" si="1019"/>
        <v>ne</v>
      </c>
      <c r="BP4676" s="54" t="str">
        <f t="shared" si="1019"/>
        <v>ne</v>
      </c>
      <c r="BQ4676" s="54" t="str">
        <f t="shared" si="1020"/>
        <v>ne</v>
      </c>
      <c r="BR4676" s="54" t="str">
        <f t="shared" si="1021"/>
        <v>ne</v>
      </c>
      <c r="BS4676" s="54" t="str">
        <f t="shared" si="1012"/>
        <v>ne</v>
      </c>
    </row>
    <row r="4677" spans="2:71" x14ac:dyDescent="0.2">
      <c r="B4677" s="54" t="e">
        <f>VLOOKUP(E4677,'VPS1'!$J$10:$J$29,1,FALSE)</f>
        <v>#N/A</v>
      </c>
      <c r="C4677" s="131" t="str">
        <f t="shared" si="1013"/>
        <v/>
      </c>
      <c r="D4677" s="132"/>
      <c r="E4677" s="132"/>
      <c r="F4677" s="55"/>
      <c r="G4677" s="132"/>
      <c r="H4677" s="132"/>
      <c r="I4677" s="132"/>
      <c r="J4677" s="132"/>
      <c r="K4677" s="132"/>
      <c r="L4677" s="133"/>
      <c r="M4677" s="134"/>
      <c r="N4677" s="132"/>
      <c r="O4677" s="132"/>
      <c r="P4677" s="134" t="str">
        <f t="shared" si="1014"/>
        <v>nepildyti</v>
      </c>
      <c r="Q4677" s="135" t="str">
        <f t="shared" si="101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22"/>
        <v>0</v>
      </c>
      <c r="BH4677" s="54">
        <f t="shared" si="1015"/>
        <v>0</v>
      </c>
      <c r="BI4677" s="54">
        <f t="shared" si="1010"/>
        <v>0</v>
      </c>
      <c r="BJ4677" s="54">
        <f t="shared" si="1023"/>
        <v>0</v>
      </c>
      <c r="BK4677" s="54">
        <f t="shared" si="1011"/>
        <v>0</v>
      </c>
      <c r="BL4677" s="54">
        <f t="shared" si="1016"/>
        <v>0</v>
      </c>
      <c r="BM4677" s="54">
        <f t="shared" si="1017"/>
        <v>0</v>
      </c>
      <c r="BN4677" s="54" t="str">
        <f t="shared" si="1018"/>
        <v>ne</v>
      </c>
      <c r="BO4677" s="54" t="str">
        <f t="shared" si="1019"/>
        <v>ne</v>
      </c>
      <c r="BP4677" s="54" t="str">
        <f t="shared" si="1019"/>
        <v>ne</v>
      </c>
      <c r="BQ4677" s="54" t="str">
        <f t="shared" si="1020"/>
        <v>ne</v>
      </c>
      <c r="BR4677" s="54" t="str">
        <f t="shared" si="1021"/>
        <v>ne</v>
      </c>
      <c r="BS4677" s="54" t="str">
        <f t="shared" si="1012"/>
        <v>ne</v>
      </c>
    </row>
    <row r="4678" spans="2:71" x14ac:dyDescent="0.2">
      <c r="B4678" s="54" t="e">
        <f>VLOOKUP(E4678,'VPS1'!$J$10:$J$29,1,FALSE)</f>
        <v>#N/A</v>
      </c>
      <c r="C4678" s="131" t="str">
        <f t="shared" si="1013"/>
        <v/>
      </c>
      <c r="D4678" s="132"/>
      <c r="E4678" s="132"/>
      <c r="F4678" s="55"/>
      <c r="G4678" s="132"/>
      <c r="H4678" s="132"/>
      <c r="I4678" s="132"/>
      <c r="J4678" s="132"/>
      <c r="K4678" s="132"/>
      <c r="L4678" s="133"/>
      <c r="M4678" s="134"/>
      <c r="N4678" s="132"/>
      <c r="O4678" s="132"/>
      <c r="P4678" s="134" t="str">
        <f t="shared" si="1014"/>
        <v>nepildyti</v>
      </c>
      <c r="Q4678" s="135" t="str">
        <f t="shared" si="101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22"/>
        <v>0</v>
      </c>
      <c r="BH4678" s="54">
        <f t="shared" si="1015"/>
        <v>0</v>
      </c>
      <c r="BI4678" s="54">
        <f t="shared" si="1010"/>
        <v>0</v>
      </c>
      <c r="BJ4678" s="54">
        <f t="shared" si="1023"/>
        <v>0</v>
      </c>
      <c r="BK4678" s="54">
        <f t="shared" si="1011"/>
        <v>0</v>
      </c>
      <c r="BL4678" s="54">
        <f t="shared" si="1016"/>
        <v>0</v>
      </c>
      <c r="BM4678" s="54">
        <f t="shared" si="1017"/>
        <v>0</v>
      </c>
      <c r="BN4678" s="54" t="str">
        <f t="shared" si="1018"/>
        <v>ne</v>
      </c>
      <c r="BO4678" s="54" t="str">
        <f t="shared" si="1019"/>
        <v>ne</v>
      </c>
      <c r="BP4678" s="54" t="str">
        <f t="shared" si="1019"/>
        <v>ne</v>
      </c>
      <c r="BQ4678" s="54" t="str">
        <f t="shared" si="1020"/>
        <v>ne</v>
      </c>
      <c r="BR4678" s="54" t="str">
        <f t="shared" si="1021"/>
        <v>ne</v>
      </c>
      <c r="BS4678" s="54" t="str">
        <f t="shared" si="1012"/>
        <v>ne</v>
      </c>
    </row>
    <row r="4679" spans="2:71" x14ac:dyDescent="0.2">
      <c r="B4679" s="54" t="e">
        <f>VLOOKUP(E4679,'VPS1'!$J$10:$J$29,1,FALSE)</f>
        <v>#N/A</v>
      </c>
      <c r="C4679" s="131" t="str">
        <f t="shared" si="1013"/>
        <v/>
      </c>
      <c r="D4679" s="132"/>
      <c r="E4679" s="132"/>
      <c r="F4679" s="55"/>
      <c r="G4679" s="132"/>
      <c r="H4679" s="132"/>
      <c r="I4679" s="132"/>
      <c r="J4679" s="132"/>
      <c r="K4679" s="132"/>
      <c r="L4679" s="133"/>
      <c r="M4679" s="134"/>
      <c r="N4679" s="132"/>
      <c r="O4679" s="132"/>
      <c r="P4679" s="134" t="str">
        <f t="shared" si="1014"/>
        <v>nepildyti</v>
      </c>
      <c r="Q4679" s="135" t="str">
        <f t="shared" si="1014"/>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22"/>
        <v>0</v>
      </c>
      <c r="BH4679" s="54">
        <f t="shared" si="1015"/>
        <v>0</v>
      </c>
      <c r="BI4679" s="54">
        <f t="shared" si="1010"/>
        <v>0</v>
      </c>
      <c r="BJ4679" s="54">
        <f t="shared" si="1023"/>
        <v>0</v>
      </c>
      <c r="BK4679" s="54">
        <f t="shared" si="1011"/>
        <v>0</v>
      </c>
      <c r="BL4679" s="54">
        <f t="shared" si="1016"/>
        <v>0</v>
      </c>
      <c r="BM4679" s="54">
        <f t="shared" si="1017"/>
        <v>0</v>
      </c>
      <c r="BN4679" s="54" t="str">
        <f t="shared" si="1018"/>
        <v>ne</v>
      </c>
      <c r="BO4679" s="54" t="str">
        <f t="shared" si="1019"/>
        <v>ne</v>
      </c>
      <c r="BP4679" s="54" t="str">
        <f t="shared" si="1019"/>
        <v>ne</v>
      </c>
      <c r="BQ4679" s="54" t="str">
        <f t="shared" si="1020"/>
        <v>ne</v>
      </c>
      <c r="BR4679" s="54" t="str">
        <f t="shared" si="1021"/>
        <v>ne</v>
      </c>
      <c r="BS4679" s="54" t="str">
        <f t="shared" si="1012"/>
        <v>ne</v>
      </c>
    </row>
    <row r="4680" spans="2:71" x14ac:dyDescent="0.2">
      <c r="B4680" s="54" t="e">
        <f>VLOOKUP(E4680,'VPS1'!$J$10:$J$29,1,FALSE)</f>
        <v>#N/A</v>
      </c>
      <c r="C4680" s="131" t="str">
        <f t="shared" si="1013"/>
        <v/>
      </c>
      <c r="D4680" s="132"/>
      <c r="E4680" s="132"/>
      <c r="F4680" s="55"/>
      <c r="G4680" s="132"/>
      <c r="H4680" s="132"/>
      <c r="I4680" s="132"/>
      <c r="J4680" s="132"/>
      <c r="K4680" s="132"/>
      <c r="L4680" s="133"/>
      <c r="M4680" s="134"/>
      <c r="N4680" s="132"/>
      <c r="O4680" s="132"/>
      <c r="P4680" s="134" t="str">
        <f t="shared" si="1014"/>
        <v>nepildyti</v>
      </c>
      <c r="Q4680" s="135" t="str">
        <f t="shared" si="1014"/>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22"/>
        <v>0</v>
      </c>
      <c r="BH4680" s="54">
        <f t="shared" si="1015"/>
        <v>0</v>
      </c>
      <c r="BI4680" s="54">
        <f t="shared" si="1010"/>
        <v>0</v>
      </c>
      <c r="BJ4680" s="54">
        <f t="shared" si="1023"/>
        <v>0</v>
      </c>
      <c r="BK4680" s="54">
        <f t="shared" si="1011"/>
        <v>0</v>
      </c>
      <c r="BL4680" s="54">
        <f t="shared" si="1016"/>
        <v>0</v>
      </c>
      <c r="BM4680" s="54">
        <f t="shared" si="1017"/>
        <v>0</v>
      </c>
      <c r="BN4680" s="54" t="str">
        <f t="shared" si="1018"/>
        <v>ne</v>
      </c>
      <c r="BO4680" s="54" t="str">
        <f t="shared" si="1019"/>
        <v>ne</v>
      </c>
      <c r="BP4680" s="54" t="str">
        <f t="shared" si="1019"/>
        <v>ne</v>
      </c>
      <c r="BQ4680" s="54" t="str">
        <f t="shared" si="1020"/>
        <v>ne</v>
      </c>
      <c r="BR4680" s="54" t="str">
        <f t="shared" si="1021"/>
        <v>ne</v>
      </c>
      <c r="BS4680" s="54" t="str">
        <f t="shared" si="1012"/>
        <v>ne</v>
      </c>
    </row>
    <row r="4681" spans="2:71" x14ac:dyDescent="0.2">
      <c r="B4681" s="54" t="e">
        <f>VLOOKUP(E4681,'VPS1'!$J$10:$J$29,1,FALSE)</f>
        <v>#N/A</v>
      </c>
      <c r="C4681" s="131" t="str">
        <f t="shared" si="1013"/>
        <v/>
      </c>
      <c r="D4681" s="132"/>
      <c r="E4681" s="132"/>
      <c r="F4681" s="55"/>
      <c r="G4681" s="132"/>
      <c r="H4681" s="132"/>
      <c r="I4681" s="132"/>
      <c r="J4681" s="132"/>
      <c r="K4681" s="132"/>
      <c r="L4681" s="133"/>
      <c r="M4681" s="134"/>
      <c r="N4681" s="132"/>
      <c r="O4681" s="132"/>
      <c r="P4681" s="134" t="str">
        <f t="shared" si="1014"/>
        <v>nepildyti</v>
      </c>
      <c r="Q4681" s="135" t="str">
        <f t="shared" si="1014"/>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22"/>
        <v>0</v>
      </c>
      <c r="BH4681" s="54">
        <f t="shared" si="1015"/>
        <v>0</v>
      </c>
      <c r="BI4681" s="54">
        <f t="shared" si="1010"/>
        <v>0</v>
      </c>
      <c r="BJ4681" s="54">
        <f t="shared" si="1023"/>
        <v>0</v>
      </c>
      <c r="BK4681" s="54">
        <f t="shared" si="1011"/>
        <v>0</v>
      </c>
      <c r="BL4681" s="54">
        <f t="shared" si="1016"/>
        <v>0</v>
      </c>
      <c r="BM4681" s="54">
        <f t="shared" si="1017"/>
        <v>0</v>
      </c>
      <c r="BN4681" s="54" t="str">
        <f t="shared" si="1018"/>
        <v>ne</v>
      </c>
      <c r="BO4681" s="54" t="str">
        <f t="shared" si="1019"/>
        <v>ne</v>
      </c>
      <c r="BP4681" s="54" t="str">
        <f t="shared" si="1019"/>
        <v>ne</v>
      </c>
      <c r="BQ4681" s="54" t="str">
        <f t="shared" si="1020"/>
        <v>ne</v>
      </c>
      <c r="BR4681" s="54" t="str">
        <f t="shared" si="1021"/>
        <v>ne</v>
      </c>
      <c r="BS4681" s="54" t="str">
        <f t="shared" si="1012"/>
        <v>ne</v>
      </c>
    </row>
    <row r="4682" spans="2:71" x14ac:dyDescent="0.2">
      <c r="B4682" s="54" t="e">
        <f>VLOOKUP(E4682,'VPS1'!$J$10:$J$29,1,FALSE)</f>
        <v>#N/A</v>
      </c>
      <c r="C4682" s="131" t="str">
        <f t="shared" si="1013"/>
        <v/>
      </c>
      <c r="D4682" s="132"/>
      <c r="E4682" s="132"/>
      <c r="F4682" s="55"/>
      <c r="G4682" s="132"/>
      <c r="H4682" s="132"/>
      <c r="I4682" s="132"/>
      <c r="J4682" s="132"/>
      <c r="K4682" s="132"/>
      <c r="L4682" s="133"/>
      <c r="M4682" s="134"/>
      <c r="N4682" s="132"/>
      <c r="O4682" s="132"/>
      <c r="P4682" s="134" t="str">
        <f t="shared" si="1014"/>
        <v>nepildyti</v>
      </c>
      <c r="Q4682" s="135" t="str">
        <f t="shared" si="1014"/>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22"/>
        <v>0</v>
      </c>
      <c r="BH4682" s="54">
        <f t="shared" si="1015"/>
        <v>0</v>
      </c>
      <c r="BI4682" s="54">
        <f t="shared" ref="BI4682:BI4745" si="1024">IF($AH4682&gt;0,YEAR($AH4682),)</f>
        <v>0</v>
      </c>
      <c r="BJ4682" s="54">
        <f t="shared" si="1023"/>
        <v>0</v>
      </c>
      <c r="BK4682" s="54">
        <f t="shared" ref="BK4682:BK4745" si="1025">IF($AJ4682&gt;0,YEAR($AJ4682),)</f>
        <v>0</v>
      </c>
      <c r="BL4682" s="54">
        <f t="shared" si="1016"/>
        <v>0</v>
      </c>
      <c r="BM4682" s="54">
        <f t="shared" si="1017"/>
        <v>0</v>
      </c>
      <c r="BN4682" s="54" t="str">
        <f t="shared" si="1018"/>
        <v>ne</v>
      </c>
      <c r="BO4682" s="54" t="str">
        <f t="shared" si="1019"/>
        <v>ne</v>
      </c>
      <c r="BP4682" s="54" t="str">
        <f t="shared" si="1019"/>
        <v>ne</v>
      </c>
      <c r="BQ4682" s="54" t="str">
        <f t="shared" si="1020"/>
        <v>ne</v>
      </c>
      <c r="BR4682" s="54" t="str">
        <f t="shared" si="1021"/>
        <v>ne</v>
      </c>
      <c r="BS4682" s="54" t="str">
        <f t="shared" ref="BS4682:BS4745" si="1026">IF(BK4682&gt;0,"taip","ne")</f>
        <v>ne</v>
      </c>
    </row>
    <row r="4683" spans="2:71" x14ac:dyDescent="0.2">
      <c r="B4683" s="54" t="e">
        <f>VLOOKUP(E4683,'VPS1'!$J$10:$J$29,1,FALSE)</f>
        <v>#N/A</v>
      </c>
      <c r="C4683" s="131" t="str">
        <f t="shared" ref="C4683:C4746" si="1027">LEFT(E4683,4)</f>
        <v/>
      </c>
      <c r="D4683" s="132"/>
      <c r="E4683" s="132"/>
      <c r="F4683" s="55"/>
      <c r="G4683" s="132"/>
      <c r="H4683" s="132"/>
      <c r="I4683" s="132"/>
      <c r="J4683" s="132"/>
      <c r="K4683" s="132"/>
      <c r="L4683" s="133"/>
      <c r="M4683" s="134"/>
      <c r="N4683" s="132"/>
      <c r="O4683" s="132"/>
      <c r="P4683" s="134" t="str">
        <f t="shared" ref="P4683:Q4746" si="1028">IF($N4683="fizinis asmuo","užpildykite","nepildyti")</f>
        <v>nepildyti</v>
      </c>
      <c r="Q4683" s="135" t="str">
        <f t="shared" si="1028"/>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22"/>
        <v>0</v>
      </c>
      <c r="BH4683" s="54">
        <f t="shared" ref="BH4683:BH4746" si="1029">IF($AF4683&gt;0,YEAR($AF4683),)</f>
        <v>0</v>
      </c>
      <c r="BI4683" s="54">
        <f t="shared" si="1024"/>
        <v>0</v>
      </c>
      <c r="BJ4683" s="54">
        <f t="shared" si="1023"/>
        <v>0</v>
      </c>
      <c r="BK4683" s="54">
        <f t="shared" si="1025"/>
        <v>0</v>
      </c>
      <c r="BL4683" s="54">
        <f t="shared" ref="BL4683:BL4746" si="1030">IF($AK4683&gt;0,$AK4683,)</f>
        <v>0</v>
      </c>
      <c r="BM4683" s="54">
        <f t="shared" ref="BM4683:BM4746" si="1031">IF($AL4683&gt;0,$AL4683,)</f>
        <v>0</v>
      </c>
      <c r="BN4683" s="54" t="str">
        <f t="shared" ref="BN4683:BN4746" si="1032">IF(BH4683&gt;0,"taip","ne")</f>
        <v>ne</v>
      </c>
      <c r="BO4683" s="54" t="str">
        <f t="shared" ref="BO4683:BP4746" si="1033">IF(BI4683&gt;0,"taip","ne")</f>
        <v>ne</v>
      </c>
      <c r="BP4683" s="54" t="str">
        <f t="shared" si="1033"/>
        <v>ne</v>
      </c>
      <c r="BQ4683" s="54" t="str">
        <f t="shared" ref="BQ4683:BQ4746" si="1034">IF(BL4683&gt;0,"taip","ne")</f>
        <v>ne</v>
      </c>
      <c r="BR4683" s="54" t="str">
        <f t="shared" ref="BR4683:BR4746" si="1035">IF(BM4683&gt;0,"taip","ne")</f>
        <v>ne</v>
      </c>
      <c r="BS4683" s="54" t="str">
        <f t="shared" si="1026"/>
        <v>ne</v>
      </c>
    </row>
    <row r="4684" spans="2:71" x14ac:dyDescent="0.2">
      <c r="B4684" s="54" t="e">
        <f>VLOOKUP(E4684,'VPS1'!$J$10:$J$29,1,FALSE)</f>
        <v>#N/A</v>
      </c>
      <c r="C4684" s="131" t="str">
        <f t="shared" si="1027"/>
        <v/>
      </c>
      <c r="D4684" s="132"/>
      <c r="E4684" s="132"/>
      <c r="F4684" s="55"/>
      <c r="G4684" s="132"/>
      <c r="H4684" s="132"/>
      <c r="I4684" s="132"/>
      <c r="J4684" s="132"/>
      <c r="K4684" s="132"/>
      <c r="L4684" s="133"/>
      <c r="M4684" s="134"/>
      <c r="N4684" s="132"/>
      <c r="O4684" s="132"/>
      <c r="P4684" s="134" t="str">
        <f t="shared" si="1028"/>
        <v>nepildyti</v>
      </c>
      <c r="Q4684" s="135" t="str">
        <f t="shared" si="102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22"/>
        <v>0</v>
      </c>
      <c r="BH4684" s="54">
        <f t="shared" si="1029"/>
        <v>0</v>
      </c>
      <c r="BI4684" s="54">
        <f t="shared" si="1024"/>
        <v>0</v>
      </c>
      <c r="BJ4684" s="54">
        <f t="shared" si="1023"/>
        <v>0</v>
      </c>
      <c r="BK4684" s="54">
        <f t="shared" si="1025"/>
        <v>0</v>
      </c>
      <c r="BL4684" s="54">
        <f t="shared" si="1030"/>
        <v>0</v>
      </c>
      <c r="BM4684" s="54">
        <f t="shared" si="1031"/>
        <v>0</v>
      </c>
      <c r="BN4684" s="54" t="str">
        <f t="shared" si="1032"/>
        <v>ne</v>
      </c>
      <c r="BO4684" s="54" t="str">
        <f t="shared" si="1033"/>
        <v>ne</v>
      </c>
      <c r="BP4684" s="54" t="str">
        <f t="shared" si="1033"/>
        <v>ne</v>
      </c>
      <c r="BQ4684" s="54" t="str">
        <f t="shared" si="1034"/>
        <v>ne</v>
      </c>
      <c r="BR4684" s="54" t="str">
        <f t="shared" si="1035"/>
        <v>ne</v>
      </c>
      <c r="BS4684" s="54" t="str">
        <f t="shared" si="1026"/>
        <v>ne</v>
      </c>
    </row>
    <row r="4685" spans="2:71" x14ac:dyDescent="0.2">
      <c r="B4685" s="54" t="e">
        <f>VLOOKUP(E4685,'VPS1'!$J$10:$J$29,1,FALSE)</f>
        <v>#N/A</v>
      </c>
      <c r="C4685" s="131" t="str">
        <f t="shared" si="1027"/>
        <v/>
      </c>
      <c r="D4685" s="132"/>
      <c r="E4685" s="132"/>
      <c r="F4685" s="55"/>
      <c r="G4685" s="132"/>
      <c r="H4685" s="132"/>
      <c r="I4685" s="132"/>
      <c r="J4685" s="132"/>
      <c r="K4685" s="132"/>
      <c r="L4685" s="133"/>
      <c r="M4685" s="134"/>
      <c r="N4685" s="132"/>
      <c r="O4685" s="132"/>
      <c r="P4685" s="134" t="str">
        <f t="shared" si="1028"/>
        <v>nepildyti</v>
      </c>
      <c r="Q4685" s="135" t="str">
        <f t="shared" si="102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22"/>
        <v>0</v>
      </c>
      <c r="BH4685" s="54">
        <f t="shared" si="1029"/>
        <v>0</v>
      </c>
      <c r="BI4685" s="54">
        <f t="shared" si="1024"/>
        <v>0</v>
      </c>
      <c r="BJ4685" s="54">
        <f t="shared" si="1023"/>
        <v>0</v>
      </c>
      <c r="BK4685" s="54">
        <f t="shared" si="1025"/>
        <v>0</v>
      </c>
      <c r="BL4685" s="54">
        <f t="shared" si="1030"/>
        <v>0</v>
      </c>
      <c r="BM4685" s="54">
        <f t="shared" si="1031"/>
        <v>0</v>
      </c>
      <c r="BN4685" s="54" t="str">
        <f t="shared" si="1032"/>
        <v>ne</v>
      </c>
      <c r="BO4685" s="54" t="str">
        <f t="shared" si="1033"/>
        <v>ne</v>
      </c>
      <c r="BP4685" s="54" t="str">
        <f t="shared" si="1033"/>
        <v>ne</v>
      </c>
      <c r="BQ4685" s="54" t="str">
        <f t="shared" si="1034"/>
        <v>ne</v>
      </c>
      <c r="BR4685" s="54" t="str">
        <f t="shared" si="1035"/>
        <v>ne</v>
      </c>
      <c r="BS4685" s="54" t="str">
        <f t="shared" si="1026"/>
        <v>ne</v>
      </c>
    </row>
    <row r="4686" spans="2:71" x14ac:dyDescent="0.2">
      <c r="B4686" s="54" t="e">
        <f>VLOOKUP(E4686,'VPS1'!$J$10:$J$29,1,FALSE)</f>
        <v>#N/A</v>
      </c>
      <c r="C4686" s="131" t="str">
        <f t="shared" si="1027"/>
        <v/>
      </c>
      <c r="D4686" s="132"/>
      <c r="E4686" s="132"/>
      <c r="F4686" s="55"/>
      <c r="G4686" s="132"/>
      <c r="H4686" s="132"/>
      <c r="I4686" s="132"/>
      <c r="J4686" s="132"/>
      <c r="K4686" s="132"/>
      <c r="L4686" s="133"/>
      <c r="M4686" s="134"/>
      <c r="N4686" s="132"/>
      <c r="O4686" s="132"/>
      <c r="P4686" s="134" t="str">
        <f t="shared" si="1028"/>
        <v>nepildyti</v>
      </c>
      <c r="Q4686" s="135" t="str">
        <f t="shared" si="102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22"/>
        <v>0</v>
      </c>
      <c r="BH4686" s="54">
        <f t="shared" si="1029"/>
        <v>0</v>
      </c>
      <c r="BI4686" s="54">
        <f t="shared" si="1024"/>
        <v>0</v>
      </c>
      <c r="BJ4686" s="54">
        <f t="shared" si="1023"/>
        <v>0</v>
      </c>
      <c r="BK4686" s="54">
        <f t="shared" si="1025"/>
        <v>0</v>
      </c>
      <c r="BL4686" s="54">
        <f t="shared" si="1030"/>
        <v>0</v>
      </c>
      <c r="BM4686" s="54">
        <f t="shared" si="1031"/>
        <v>0</v>
      </c>
      <c r="BN4686" s="54" t="str">
        <f t="shared" si="1032"/>
        <v>ne</v>
      </c>
      <c r="BO4686" s="54" t="str">
        <f t="shared" si="1033"/>
        <v>ne</v>
      </c>
      <c r="BP4686" s="54" t="str">
        <f t="shared" si="1033"/>
        <v>ne</v>
      </c>
      <c r="BQ4686" s="54" t="str">
        <f t="shared" si="1034"/>
        <v>ne</v>
      </c>
      <c r="BR4686" s="54" t="str">
        <f t="shared" si="1035"/>
        <v>ne</v>
      </c>
      <c r="BS4686" s="54" t="str">
        <f t="shared" si="1026"/>
        <v>ne</v>
      </c>
    </row>
    <row r="4687" spans="2:71" x14ac:dyDescent="0.2">
      <c r="B4687" s="54" t="e">
        <f>VLOOKUP(E4687,'VPS1'!$J$10:$J$29,1,FALSE)</f>
        <v>#N/A</v>
      </c>
      <c r="C4687" s="131" t="str">
        <f t="shared" si="1027"/>
        <v/>
      </c>
      <c r="D4687" s="132"/>
      <c r="E4687" s="132"/>
      <c r="F4687" s="55"/>
      <c r="G4687" s="132"/>
      <c r="H4687" s="132"/>
      <c r="I4687" s="132"/>
      <c r="J4687" s="132"/>
      <c r="K4687" s="132"/>
      <c r="L4687" s="133"/>
      <c r="M4687" s="134"/>
      <c r="N4687" s="132"/>
      <c r="O4687" s="132"/>
      <c r="P4687" s="134" t="str">
        <f t="shared" si="1028"/>
        <v>nepildyti</v>
      </c>
      <c r="Q4687" s="135" t="str">
        <f t="shared" si="102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22"/>
        <v>0</v>
      </c>
      <c r="BH4687" s="54">
        <f t="shared" si="1029"/>
        <v>0</v>
      </c>
      <c r="BI4687" s="54">
        <f t="shared" si="1024"/>
        <v>0</v>
      </c>
      <c r="BJ4687" s="54">
        <f t="shared" si="1023"/>
        <v>0</v>
      </c>
      <c r="BK4687" s="54">
        <f t="shared" si="1025"/>
        <v>0</v>
      </c>
      <c r="BL4687" s="54">
        <f t="shared" si="1030"/>
        <v>0</v>
      </c>
      <c r="BM4687" s="54">
        <f t="shared" si="1031"/>
        <v>0</v>
      </c>
      <c r="BN4687" s="54" t="str">
        <f t="shared" si="1032"/>
        <v>ne</v>
      </c>
      <c r="BO4687" s="54" t="str">
        <f t="shared" si="1033"/>
        <v>ne</v>
      </c>
      <c r="BP4687" s="54" t="str">
        <f t="shared" si="1033"/>
        <v>ne</v>
      </c>
      <c r="BQ4687" s="54" t="str">
        <f t="shared" si="1034"/>
        <v>ne</v>
      </c>
      <c r="BR4687" s="54" t="str">
        <f t="shared" si="1035"/>
        <v>ne</v>
      </c>
      <c r="BS4687" s="54" t="str">
        <f t="shared" si="1026"/>
        <v>ne</v>
      </c>
    </row>
    <row r="4688" spans="2:71" x14ac:dyDescent="0.2">
      <c r="B4688" s="54" t="e">
        <f>VLOOKUP(E4688,'VPS1'!$J$10:$J$29,1,FALSE)</f>
        <v>#N/A</v>
      </c>
      <c r="C4688" s="131" t="str">
        <f t="shared" si="1027"/>
        <v/>
      </c>
      <c r="D4688" s="132"/>
      <c r="E4688" s="132"/>
      <c r="F4688" s="55"/>
      <c r="G4688" s="132"/>
      <c r="H4688" s="132"/>
      <c r="I4688" s="132"/>
      <c r="J4688" s="132"/>
      <c r="K4688" s="132"/>
      <c r="L4688" s="133"/>
      <c r="M4688" s="134"/>
      <c r="N4688" s="132"/>
      <c r="O4688" s="132"/>
      <c r="P4688" s="134" t="str">
        <f t="shared" si="1028"/>
        <v>nepildyti</v>
      </c>
      <c r="Q4688" s="135" t="str">
        <f t="shared" si="102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22"/>
        <v>0</v>
      </c>
      <c r="BH4688" s="54">
        <f t="shared" si="1029"/>
        <v>0</v>
      </c>
      <c r="BI4688" s="54">
        <f t="shared" si="1024"/>
        <v>0</v>
      </c>
      <c r="BJ4688" s="54">
        <f t="shared" si="1023"/>
        <v>0</v>
      </c>
      <c r="BK4688" s="54">
        <f t="shared" si="1025"/>
        <v>0</v>
      </c>
      <c r="BL4688" s="54">
        <f t="shared" si="1030"/>
        <v>0</v>
      </c>
      <c r="BM4688" s="54">
        <f t="shared" si="1031"/>
        <v>0</v>
      </c>
      <c r="BN4688" s="54" t="str">
        <f t="shared" si="1032"/>
        <v>ne</v>
      </c>
      <c r="BO4688" s="54" t="str">
        <f t="shared" si="1033"/>
        <v>ne</v>
      </c>
      <c r="BP4688" s="54" t="str">
        <f t="shared" si="1033"/>
        <v>ne</v>
      </c>
      <c r="BQ4688" s="54" t="str">
        <f t="shared" si="1034"/>
        <v>ne</v>
      </c>
      <c r="BR4688" s="54" t="str">
        <f t="shared" si="1035"/>
        <v>ne</v>
      </c>
      <c r="BS4688" s="54" t="str">
        <f t="shared" si="1026"/>
        <v>ne</v>
      </c>
    </row>
    <row r="4689" spans="2:71" x14ac:dyDescent="0.2">
      <c r="B4689" s="54" t="e">
        <f>VLOOKUP(E4689,'VPS1'!$J$10:$J$29,1,FALSE)</f>
        <v>#N/A</v>
      </c>
      <c r="C4689" s="131" t="str">
        <f t="shared" si="1027"/>
        <v/>
      </c>
      <c r="D4689" s="132"/>
      <c r="E4689" s="132"/>
      <c r="F4689" s="55"/>
      <c r="G4689" s="132"/>
      <c r="H4689" s="132"/>
      <c r="I4689" s="132"/>
      <c r="J4689" s="132"/>
      <c r="K4689" s="132"/>
      <c r="L4689" s="133"/>
      <c r="M4689" s="134"/>
      <c r="N4689" s="132"/>
      <c r="O4689" s="132"/>
      <c r="P4689" s="134" t="str">
        <f t="shared" si="1028"/>
        <v>nepildyti</v>
      </c>
      <c r="Q4689" s="135" t="str">
        <f t="shared" si="102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22"/>
        <v>0</v>
      </c>
      <c r="BH4689" s="54">
        <f t="shared" si="1029"/>
        <v>0</v>
      </c>
      <c r="BI4689" s="54">
        <f t="shared" si="1024"/>
        <v>0</v>
      </c>
      <c r="BJ4689" s="54">
        <f t="shared" si="1023"/>
        <v>0</v>
      </c>
      <c r="BK4689" s="54">
        <f t="shared" si="1025"/>
        <v>0</v>
      </c>
      <c r="BL4689" s="54">
        <f t="shared" si="1030"/>
        <v>0</v>
      </c>
      <c r="BM4689" s="54">
        <f t="shared" si="1031"/>
        <v>0</v>
      </c>
      <c r="BN4689" s="54" t="str">
        <f t="shared" si="1032"/>
        <v>ne</v>
      </c>
      <c r="BO4689" s="54" t="str">
        <f t="shared" si="1033"/>
        <v>ne</v>
      </c>
      <c r="BP4689" s="54" t="str">
        <f t="shared" si="1033"/>
        <v>ne</v>
      </c>
      <c r="BQ4689" s="54" t="str">
        <f t="shared" si="1034"/>
        <v>ne</v>
      </c>
      <c r="BR4689" s="54" t="str">
        <f t="shared" si="1035"/>
        <v>ne</v>
      </c>
      <c r="BS4689" s="54" t="str">
        <f t="shared" si="1026"/>
        <v>ne</v>
      </c>
    </row>
    <row r="4690" spans="2:71" x14ac:dyDescent="0.2">
      <c r="B4690" s="54" t="e">
        <f>VLOOKUP(E4690,'VPS1'!$J$10:$J$29,1,FALSE)</f>
        <v>#N/A</v>
      </c>
      <c r="C4690" s="131" t="str">
        <f t="shared" si="1027"/>
        <v/>
      </c>
      <c r="D4690" s="132"/>
      <c r="E4690" s="132"/>
      <c r="F4690" s="55"/>
      <c r="G4690" s="132"/>
      <c r="H4690" s="132"/>
      <c r="I4690" s="132"/>
      <c r="J4690" s="132"/>
      <c r="K4690" s="132"/>
      <c r="L4690" s="133"/>
      <c r="M4690" s="134"/>
      <c r="N4690" s="132"/>
      <c r="O4690" s="132"/>
      <c r="P4690" s="134" t="str">
        <f t="shared" si="1028"/>
        <v>nepildyti</v>
      </c>
      <c r="Q4690" s="135" t="str">
        <f t="shared" si="102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si="1022"/>
        <v>0</v>
      </c>
      <c r="BH4690" s="54">
        <f t="shared" si="1029"/>
        <v>0</v>
      </c>
      <c r="BI4690" s="54">
        <f t="shared" si="1024"/>
        <v>0</v>
      </c>
      <c r="BJ4690" s="54">
        <f t="shared" si="1023"/>
        <v>0</v>
      </c>
      <c r="BK4690" s="54">
        <f t="shared" si="1025"/>
        <v>0</v>
      </c>
      <c r="BL4690" s="54">
        <f t="shared" si="1030"/>
        <v>0</v>
      </c>
      <c r="BM4690" s="54">
        <f t="shared" si="1031"/>
        <v>0</v>
      </c>
      <c r="BN4690" s="54" t="str">
        <f t="shared" si="1032"/>
        <v>ne</v>
      </c>
      <c r="BO4690" s="54" t="str">
        <f t="shared" si="1033"/>
        <v>ne</v>
      </c>
      <c r="BP4690" s="54" t="str">
        <f t="shared" si="1033"/>
        <v>ne</v>
      </c>
      <c r="BQ4690" s="54" t="str">
        <f t="shared" si="1034"/>
        <v>ne</v>
      </c>
      <c r="BR4690" s="54" t="str">
        <f t="shared" si="1035"/>
        <v>ne</v>
      </c>
      <c r="BS4690" s="54" t="str">
        <f t="shared" si="1026"/>
        <v>ne</v>
      </c>
    </row>
    <row r="4691" spans="2:71" x14ac:dyDescent="0.2">
      <c r="B4691" s="54" t="e">
        <f>VLOOKUP(E4691,'VPS1'!$J$10:$J$29,1,FALSE)</f>
        <v>#N/A</v>
      </c>
      <c r="C4691" s="131" t="str">
        <f t="shared" si="1027"/>
        <v/>
      </c>
      <c r="D4691" s="132"/>
      <c r="E4691" s="132"/>
      <c r="F4691" s="55"/>
      <c r="G4691" s="132"/>
      <c r="H4691" s="132"/>
      <c r="I4691" s="132"/>
      <c r="J4691" s="132"/>
      <c r="K4691" s="132"/>
      <c r="L4691" s="133"/>
      <c r="M4691" s="134"/>
      <c r="N4691" s="132"/>
      <c r="O4691" s="132"/>
      <c r="P4691" s="134" t="str">
        <f t="shared" si="1028"/>
        <v>nepildyti</v>
      </c>
      <c r="Q4691" s="135" t="str">
        <f t="shared" si="102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22"/>
        <v>0</v>
      </c>
      <c r="BH4691" s="54">
        <f t="shared" si="1029"/>
        <v>0</v>
      </c>
      <c r="BI4691" s="54">
        <f t="shared" si="1024"/>
        <v>0</v>
      </c>
      <c r="BJ4691" s="54">
        <f t="shared" si="1023"/>
        <v>0</v>
      </c>
      <c r="BK4691" s="54">
        <f t="shared" si="1025"/>
        <v>0</v>
      </c>
      <c r="BL4691" s="54">
        <f t="shared" si="1030"/>
        <v>0</v>
      </c>
      <c r="BM4691" s="54">
        <f t="shared" si="1031"/>
        <v>0</v>
      </c>
      <c r="BN4691" s="54" t="str">
        <f t="shared" si="1032"/>
        <v>ne</v>
      </c>
      <c r="BO4691" s="54" t="str">
        <f t="shared" si="1033"/>
        <v>ne</v>
      </c>
      <c r="BP4691" s="54" t="str">
        <f t="shared" si="1033"/>
        <v>ne</v>
      </c>
      <c r="BQ4691" s="54" t="str">
        <f t="shared" si="1034"/>
        <v>ne</v>
      </c>
      <c r="BR4691" s="54" t="str">
        <f t="shared" si="1035"/>
        <v>ne</v>
      </c>
      <c r="BS4691" s="54" t="str">
        <f t="shared" si="1026"/>
        <v>ne</v>
      </c>
    </row>
    <row r="4692" spans="2:71" x14ac:dyDescent="0.2">
      <c r="B4692" s="54" t="e">
        <f>VLOOKUP(E4692,'VPS1'!$J$10:$J$29,1,FALSE)</f>
        <v>#N/A</v>
      </c>
      <c r="C4692" s="131" t="str">
        <f t="shared" si="1027"/>
        <v/>
      </c>
      <c r="D4692" s="132"/>
      <c r="E4692" s="132"/>
      <c r="F4692" s="55"/>
      <c r="G4692" s="132"/>
      <c r="H4692" s="132"/>
      <c r="I4692" s="132"/>
      <c r="J4692" s="132"/>
      <c r="K4692" s="132"/>
      <c r="L4692" s="133"/>
      <c r="M4692" s="134"/>
      <c r="N4692" s="132"/>
      <c r="O4692" s="132"/>
      <c r="P4692" s="134" t="str">
        <f t="shared" si="1028"/>
        <v>nepildyti</v>
      </c>
      <c r="Q4692" s="135" t="str">
        <f t="shared" si="102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22"/>
        <v>0</v>
      </c>
      <c r="BH4692" s="54">
        <f t="shared" si="1029"/>
        <v>0</v>
      </c>
      <c r="BI4692" s="54">
        <f t="shared" si="1024"/>
        <v>0</v>
      </c>
      <c r="BJ4692" s="54">
        <f t="shared" si="1023"/>
        <v>0</v>
      </c>
      <c r="BK4692" s="54">
        <f t="shared" si="1025"/>
        <v>0</v>
      </c>
      <c r="BL4692" s="54">
        <f t="shared" si="1030"/>
        <v>0</v>
      </c>
      <c r="BM4692" s="54">
        <f t="shared" si="1031"/>
        <v>0</v>
      </c>
      <c r="BN4692" s="54" t="str">
        <f t="shared" si="1032"/>
        <v>ne</v>
      </c>
      <c r="BO4692" s="54" t="str">
        <f t="shared" si="1033"/>
        <v>ne</v>
      </c>
      <c r="BP4692" s="54" t="str">
        <f t="shared" si="1033"/>
        <v>ne</v>
      </c>
      <c r="BQ4692" s="54" t="str">
        <f t="shared" si="1034"/>
        <v>ne</v>
      </c>
      <c r="BR4692" s="54" t="str">
        <f t="shared" si="1035"/>
        <v>ne</v>
      </c>
      <c r="BS4692" s="54" t="str">
        <f t="shared" si="1026"/>
        <v>ne</v>
      </c>
    </row>
    <row r="4693" spans="2:71" x14ac:dyDescent="0.2">
      <c r="B4693" s="54" t="e">
        <f>VLOOKUP(E4693,'VPS1'!$J$10:$J$29,1,FALSE)</f>
        <v>#N/A</v>
      </c>
      <c r="C4693" s="131" t="str">
        <f t="shared" si="1027"/>
        <v/>
      </c>
      <c r="D4693" s="132"/>
      <c r="E4693" s="132"/>
      <c r="F4693" s="55"/>
      <c r="G4693" s="132"/>
      <c r="H4693" s="132"/>
      <c r="I4693" s="132"/>
      <c r="J4693" s="132"/>
      <c r="K4693" s="132"/>
      <c r="L4693" s="133"/>
      <c r="M4693" s="134"/>
      <c r="N4693" s="132"/>
      <c r="O4693" s="132"/>
      <c r="P4693" s="134" t="str">
        <f t="shared" si="1028"/>
        <v>nepildyti</v>
      </c>
      <c r="Q4693" s="135" t="str">
        <f t="shared" si="102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22"/>
        <v>0</v>
      </c>
      <c r="BH4693" s="54">
        <f t="shared" si="1029"/>
        <v>0</v>
      </c>
      <c r="BI4693" s="54">
        <f t="shared" si="1024"/>
        <v>0</v>
      </c>
      <c r="BJ4693" s="54">
        <f t="shared" si="1023"/>
        <v>0</v>
      </c>
      <c r="BK4693" s="54">
        <f t="shared" si="1025"/>
        <v>0</v>
      </c>
      <c r="BL4693" s="54">
        <f t="shared" si="1030"/>
        <v>0</v>
      </c>
      <c r="BM4693" s="54">
        <f t="shared" si="1031"/>
        <v>0</v>
      </c>
      <c r="BN4693" s="54" t="str">
        <f t="shared" si="1032"/>
        <v>ne</v>
      </c>
      <c r="BO4693" s="54" t="str">
        <f t="shared" si="1033"/>
        <v>ne</v>
      </c>
      <c r="BP4693" s="54" t="str">
        <f t="shared" si="1033"/>
        <v>ne</v>
      </c>
      <c r="BQ4693" s="54" t="str">
        <f t="shared" si="1034"/>
        <v>ne</v>
      </c>
      <c r="BR4693" s="54" t="str">
        <f t="shared" si="1035"/>
        <v>ne</v>
      </c>
      <c r="BS4693" s="54" t="str">
        <f t="shared" si="1026"/>
        <v>ne</v>
      </c>
    </row>
    <row r="4694" spans="2:71" x14ac:dyDescent="0.2">
      <c r="B4694" s="54" t="e">
        <f>VLOOKUP(E4694,'VPS1'!$J$10:$J$29,1,FALSE)</f>
        <v>#N/A</v>
      </c>
      <c r="C4694" s="131" t="str">
        <f t="shared" si="1027"/>
        <v/>
      </c>
      <c r="D4694" s="132"/>
      <c r="E4694" s="132"/>
      <c r="F4694" s="55"/>
      <c r="G4694" s="132"/>
      <c r="H4694" s="132"/>
      <c r="I4694" s="132"/>
      <c r="J4694" s="132"/>
      <c r="K4694" s="132"/>
      <c r="L4694" s="133"/>
      <c r="M4694" s="134"/>
      <c r="N4694" s="132"/>
      <c r="O4694" s="132"/>
      <c r="P4694" s="134" t="str">
        <f t="shared" si="1028"/>
        <v>nepildyti</v>
      </c>
      <c r="Q4694" s="135" t="str">
        <f t="shared" si="102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ref="BG4694:BG4757" si="1036">IF($F4694&gt;0,YEAR($F4694),)</f>
        <v>0</v>
      </c>
      <c r="BH4694" s="54">
        <f t="shared" si="1029"/>
        <v>0</v>
      </c>
      <c r="BI4694" s="54">
        <f t="shared" si="1024"/>
        <v>0</v>
      </c>
      <c r="BJ4694" s="54">
        <f t="shared" ref="BJ4694:BJ4757" si="1037">IF($AI4694&gt;0,YEAR($AI4694),)</f>
        <v>0</v>
      </c>
      <c r="BK4694" s="54">
        <f t="shared" si="1025"/>
        <v>0</v>
      </c>
      <c r="BL4694" s="54">
        <f t="shared" si="1030"/>
        <v>0</v>
      </c>
      <c r="BM4694" s="54">
        <f t="shared" si="1031"/>
        <v>0</v>
      </c>
      <c r="BN4694" s="54" t="str">
        <f t="shared" si="1032"/>
        <v>ne</v>
      </c>
      <c r="BO4694" s="54" t="str">
        <f t="shared" si="1033"/>
        <v>ne</v>
      </c>
      <c r="BP4694" s="54" t="str">
        <f t="shared" si="1033"/>
        <v>ne</v>
      </c>
      <c r="BQ4694" s="54" t="str">
        <f t="shared" si="1034"/>
        <v>ne</v>
      </c>
      <c r="BR4694" s="54" t="str">
        <f t="shared" si="1035"/>
        <v>ne</v>
      </c>
      <c r="BS4694" s="54" t="str">
        <f t="shared" si="1026"/>
        <v>ne</v>
      </c>
    </row>
    <row r="4695" spans="2:71" x14ac:dyDescent="0.2">
      <c r="B4695" s="54" t="e">
        <f>VLOOKUP(E4695,'VPS1'!$J$10:$J$29,1,FALSE)</f>
        <v>#N/A</v>
      </c>
      <c r="C4695" s="131" t="str">
        <f t="shared" si="1027"/>
        <v/>
      </c>
      <c r="D4695" s="132"/>
      <c r="E4695" s="132"/>
      <c r="F4695" s="55"/>
      <c r="G4695" s="132"/>
      <c r="H4695" s="132"/>
      <c r="I4695" s="132"/>
      <c r="J4695" s="132"/>
      <c r="K4695" s="132"/>
      <c r="L4695" s="133"/>
      <c r="M4695" s="134"/>
      <c r="N4695" s="132"/>
      <c r="O4695" s="132"/>
      <c r="P4695" s="134" t="str">
        <f t="shared" si="1028"/>
        <v>nepildyti</v>
      </c>
      <c r="Q4695" s="135" t="str">
        <f t="shared" si="102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si="1036"/>
        <v>0</v>
      </c>
      <c r="BH4695" s="54">
        <f t="shared" si="1029"/>
        <v>0</v>
      </c>
      <c r="BI4695" s="54">
        <f t="shared" si="1024"/>
        <v>0</v>
      </c>
      <c r="BJ4695" s="54">
        <f t="shared" si="1037"/>
        <v>0</v>
      </c>
      <c r="BK4695" s="54">
        <f t="shared" si="1025"/>
        <v>0</v>
      </c>
      <c r="BL4695" s="54">
        <f t="shared" si="1030"/>
        <v>0</v>
      </c>
      <c r="BM4695" s="54">
        <f t="shared" si="1031"/>
        <v>0</v>
      </c>
      <c r="BN4695" s="54" t="str">
        <f t="shared" si="1032"/>
        <v>ne</v>
      </c>
      <c r="BO4695" s="54" t="str">
        <f t="shared" si="1033"/>
        <v>ne</v>
      </c>
      <c r="BP4695" s="54" t="str">
        <f t="shared" si="1033"/>
        <v>ne</v>
      </c>
      <c r="BQ4695" s="54" t="str">
        <f t="shared" si="1034"/>
        <v>ne</v>
      </c>
      <c r="BR4695" s="54" t="str">
        <f t="shared" si="1035"/>
        <v>ne</v>
      </c>
      <c r="BS4695" s="54" t="str">
        <f t="shared" si="1026"/>
        <v>ne</v>
      </c>
    </row>
    <row r="4696" spans="2:71" x14ac:dyDescent="0.2">
      <c r="B4696" s="54" t="e">
        <f>VLOOKUP(E4696,'VPS1'!$J$10:$J$29,1,FALSE)</f>
        <v>#N/A</v>
      </c>
      <c r="C4696" s="131" t="str">
        <f t="shared" si="1027"/>
        <v/>
      </c>
      <c r="D4696" s="132"/>
      <c r="E4696" s="132"/>
      <c r="F4696" s="55"/>
      <c r="G4696" s="132"/>
      <c r="H4696" s="132"/>
      <c r="I4696" s="132"/>
      <c r="J4696" s="132"/>
      <c r="K4696" s="132"/>
      <c r="L4696" s="133"/>
      <c r="M4696" s="134"/>
      <c r="N4696" s="132"/>
      <c r="O4696" s="132"/>
      <c r="P4696" s="134" t="str">
        <f t="shared" si="1028"/>
        <v>nepildyti</v>
      </c>
      <c r="Q4696" s="135" t="str">
        <f t="shared" si="102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36"/>
        <v>0</v>
      </c>
      <c r="BH4696" s="54">
        <f t="shared" si="1029"/>
        <v>0</v>
      </c>
      <c r="BI4696" s="54">
        <f t="shared" si="1024"/>
        <v>0</v>
      </c>
      <c r="BJ4696" s="54">
        <f t="shared" si="1037"/>
        <v>0</v>
      </c>
      <c r="BK4696" s="54">
        <f t="shared" si="1025"/>
        <v>0</v>
      </c>
      <c r="BL4696" s="54">
        <f t="shared" si="1030"/>
        <v>0</v>
      </c>
      <c r="BM4696" s="54">
        <f t="shared" si="1031"/>
        <v>0</v>
      </c>
      <c r="BN4696" s="54" t="str">
        <f t="shared" si="1032"/>
        <v>ne</v>
      </c>
      <c r="BO4696" s="54" t="str">
        <f t="shared" si="1033"/>
        <v>ne</v>
      </c>
      <c r="BP4696" s="54" t="str">
        <f t="shared" si="1033"/>
        <v>ne</v>
      </c>
      <c r="BQ4696" s="54" t="str">
        <f t="shared" si="1034"/>
        <v>ne</v>
      </c>
      <c r="BR4696" s="54" t="str">
        <f t="shared" si="1035"/>
        <v>ne</v>
      </c>
      <c r="BS4696" s="54" t="str">
        <f t="shared" si="1026"/>
        <v>ne</v>
      </c>
    </row>
    <row r="4697" spans="2:71" x14ac:dyDescent="0.2">
      <c r="B4697" s="54" t="e">
        <f>VLOOKUP(E4697,'VPS1'!$J$10:$J$29,1,FALSE)</f>
        <v>#N/A</v>
      </c>
      <c r="C4697" s="131" t="str">
        <f t="shared" si="1027"/>
        <v/>
      </c>
      <c r="D4697" s="132"/>
      <c r="E4697" s="132"/>
      <c r="F4697" s="55"/>
      <c r="G4697" s="132"/>
      <c r="H4697" s="132"/>
      <c r="I4697" s="132"/>
      <c r="J4697" s="132"/>
      <c r="K4697" s="132"/>
      <c r="L4697" s="133"/>
      <c r="M4697" s="134"/>
      <c r="N4697" s="132"/>
      <c r="O4697" s="132"/>
      <c r="P4697" s="134" t="str">
        <f t="shared" si="1028"/>
        <v>nepildyti</v>
      </c>
      <c r="Q4697" s="135" t="str">
        <f t="shared" si="102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36"/>
        <v>0</v>
      </c>
      <c r="BH4697" s="54">
        <f t="shared" si="1029"/>
        <v>0</v>
      </c>
      <c r="BI4697" s="54">
        <f t="shared" si="1024"/>
        <v>0</v>
      </c>
      <c r="BJ4697" s="54">
        <f t="shared" si="1037"/>
        <v>0</v>
      </c>
      <c r="BK4697" s="54">
        <f t="shared" si="1025"/>
        <v>0</v>
      </c>
      <c r="BL4697" s="54">
        <f t="shared" si="1030"/>
        <v>0</v>
      </c>
      <c r="BM4697" s="54">
        <f t="shared" si="1031"/>
        <v>0</v>
      </c>
      <c r="BN4697" s="54" t="str">
        <f t="shared" si="1032"/>
        <v>ne</v>
      </c>
      <c r="BO4697" s="54" t="str">
        <f t="shared" si="1033"/>
        <v>ne</v>
      </c>
      <c r="BP4697" s="54" t="str">
        <f t="shared" si="1033"/>
        <v>ne</v>
      </c>
      <c r="BQ4697" s="54" t="str">
        <f t="shared" si="1034"/>
        <v>ne</v>
      </c>
      <c r="BR4697" s="54" t="str">
        <f t="shared" si="1035"/>
        <v>ne</v>
      </c>
      <c r="BS4697" s="54" t="str">
        <f t="shared" si="1026"/>
        <v>ne</v>
      </c>
    </row>
    <row r="4698" spans="2:71" x14ac:dyDescent="0.2">
      <c r="B4698" s="54" t="e">
        <f>VLOOKUP(E4698,'VPS1'!$J$10:$J$29,1,FALSE)</f>
        <v>#N/A</v>
      </c>
      <c r="C4698" s="131" t="str">
        <f t="shared" si="1027"/>
        <v/>
      </c>
      <c r="D4698" s="132"/>
      <c r="E4698" s="132"/>
      <c r="F4698" s="55"/>
      <c r="G4698" s="132"/>
      <c r="H4698" s="132"/>
      <c r="I4698" s="132"/>
      <c r="J4698" s="132"/>
      <c r="K4698" s="132"/>
      <c r="L4698" s="133"/>
      <c r="M4698" s="134"/>
      <c r="N4698" s="132"/>
      <c r="O4698" s="132"/>
      <c r="P4698" s="134" t="str">
        <f t="shared" si="1028"/>
        <v>nepildyti</v>
      </c>
      <c r="Q4698" s="135" t="str">
        <f t="shared" si="102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36"/>
        <v>0</v>
      </c>
      <c r="BH4698" s="54">
        <f t="shared" si="1029"/>
        <v>0</v>
      </c>
      <c r="BI4698" s="54">
        <f t="shared" si="1024"/>
        <v>0</v>
      </c>
      <c r="BJ4698" s="54">
        <f t="shared" si="1037"/>
        <v>0</v>
      </c>
      <c r="BK4698" s="54">
        <f t="shared" si="1025"/>
        <v>0</v>
      </c>
      <c r="BL4698" s="54">
        <f t="shared" si="1030"/>
        <v>0</v>
      </c>
      <c r="BM4698" s="54">
        <f t="shared" si="1031"/>
        <v>0</v>
      </c>
      <c r="BN4698" s="54" t="str">
        <f t="shared" si="1032"/>
        <v>ne</v>
      </c>
      <c r="BO4698" s="54" t="str">
        <f t="shared" si="1033"/>
        <v>ne</v>
      </c>
      <c r="BP4698" s="54" t="str">
        <f t="shared" si="1033"/>
        <v>ne</v>
      </c>
      <c r="BQ4698" s="54" t="str">
        <f t="shared" si="1034"/>
        <v>ne</v>
      </c>
      <c r="BR4698" s="54" t="str">
        <f t="shared" si="1035"/>
        <v>ne</v>
      </c>
      <c r="BS4698" s="54" t="str">
        <f t="shared" si="1026"/>
        <v>ne</v>
      </c>
    </row>
    <row r="4699" spans="2:71" x14ac:dyDescent="0.2">
      <c r="B4699" s="54" t="e">
        <f>VLOOKUP(E4699,'VPS1'!$J$10:$J$29,1,FALSE)</f>
        <v>#N/A</v>
      </c>
      <c r="C4699" s="131" t="str">
        <f t="shared" si="1027"/>
        <v/>
      </c>
      <c r="D4699" s="132"/>
      <c r="E4699" s="132"/>
      <c r="F4699" s="55"/>
      <c r="G4699" s="132"/>
      <c r="H4699" s="132"/>
      <c r="I4699" s="132"/>
      <c r="J4699" s="132"/>
      <c r="K4699" s="132"/>
      <c r="L4699" s="133"/>
      <c r="M4699" s="134"/>
      <c r="N4699" s="132"/>
      <c r="O4699" s="132"/>
      <c r="P4699" s="134" t="str">
        <f t="shared" si="1028"/>
        <v>nepildyti</v>
      </c>
      <c r="Q4699" s="135" t="str">
        <f t="shared" si="102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36"/>
        <v>0</v>
      </c>
      <c r="BH4699" s="54">
        <f t="shared" si="1029"/>
        <v>0</v>
      </c>
      <c r="BI4699" s="54">
        <f t="shared" si="1024"/>
        <v>0</v>
      </c>
      <c r="BJ4699" s="54">
        <f t="shared" si="1037"/>
        <v>0</v>
      </c>
      <c r="BK4699" s="54">
        <f t="shared" si="1025"/>
        <v>0</v>
      </c>
      <c r="BL4699" s="54">
        <f t="shared" si="1030"/>
        <v>0</v>
      </c>
      <c r="BM4699" s="54">
        <f t="shared" si="1031"/>
        <v>0</v>
      </c>
      <c r="BN4699" s="54" t="str">
        <f t="shared" si="1032"/>
        <v>ne</v>
      </c>
      <c r="BO4699" s="54" t="str">
        <f t="shared" si="1033"/>
        <v>ne</v>
      </c>
      <c r="BP4699" s="54" t="str">
        <f t="shared" si="1033"/>
        <v>ne</v>
      </c>
      <c r="BQ4699" s="54" t="str">
        <f t="shared" si="1034"/>
        <v>ne</v>
      </c>
      <c r="BR4699" s="54" t="str">
        <f t="shared" si="1035"/>
        <v>ne</v>
      </c>
      <c r="BS4699" s="54" t="str">
        <f t="shared" si="1026"/>
        <v>ne</v>
      </c>
    </row>
    <row r="4700" spans="2:71" x14ac:dyDescent="0.2">
      <c r="B4700" s="54" t="e">
        <f>VLOOKUP(E4700,'VPS1'!$J$10:$J$29,1,FALSE)</f>
        <v>#N/A</v>
      </c>
      <c r="C4700" s="131" t="str">
        <f t="shared" si="1027"/>
        <v/>
      </c>
      <c r="D4700" s="132"/>
      <c r="E4700" s="132"/>
      <c r="F4700" s="55"/>
      <c r="G4700" s="132"/>
      <c r="H4700" s="132"/>
      <c r="I4700" s="132"/>
      <c r="J4700" s="132"/>
      <c r="K4700" s="132"/>
      <c r="L4700" s="133"/>
      <c r="M4700" s="134"/>
      <c r="N4700" s="132"/>
      <c r="O4700" s="132"/>
      <c r="P4700" s="134" t="str">
        <f t="shared" si="1028"/>
        <v>nepildyti</v>
      </c>
      <c r="Q4700" s="135" t="str">
        <f t="shared" si="102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36"/>
        <v>0</v>
      </c>
      <c r="BH4700" s="54">
        <f t="shared" si="1029"/>
        <v>0</v>
      </c>
      <c r="BI4700" s="54">
        <f t="shared" si="1024"/>
        <v>0</v>
      </c>
      <c r="BJ4700" s="54">
        <f t="shared" si="1037"/>
        <v>0</v>
      </c>
      <c r="BK4700" s="54">
        <f t="shared" si="1025"/>
        <v>0</v>
      </c>
      <c r="BL4700" s="54">
        <f t="shared" si="1030"/>
        <v>0</v>
      </c>
      <c r="BM4700" s="54">
        <f t="shared" si="1031"/>
        <v>0</v>
      </c>
      <c r="BN4700" s="54" t="str">
        <f t="shared" si="1032"/>
        <v>ne</v>
      </c>
      <c r="BO4700" s="54" t="str">
        <f t="shared" si="1033"/>
        <v>ne</v>
      </c>
      <c r="BP4700" s="54" t="str">
        <f t="shared" si="1033"/>
        <v>ne</v>
      </c>
      <c r="BQ4700" s="54" t="str">
        <f t="shared" si="1034"/>
        <v>ne</v>
      </c>
      <c r="BR4700" s="54" t="str">
        <f t="shared" si="1035"/>
        <v>ne</v>
      </c>
      <c r="BS4700" s="54" t="str">
        <f t="shared" si="1026"/>
        <v>ne</v>
      </c>
    </row>
    <row r="4701" spans="2:71" x14ac:dyDescent="0.2">
      <c r="B4701" s="54" t="e">
        <f>VLOOKUP(E4701,'VPS1'!$J$10:$J$29,1,FALSE)</f>
        <v>#N/A</v>
      </c>
      <c r="C4701" s="131" t="str">
        <f t="shared" si="1027"/>
        <v/>
      </c>
      <c r="D4701" s="132"/>
      <c r="E4701" s="132"/>
      <c r="F4701" s="55"/>
      <c r="G4701" s="132"/>
      <c r="H4701" s="132"/>
      <c r="I4701" s="132"/>
      <c r="J4701" s="132"/>
      <c r="K4701" s="132"/>
      <c r="L4701" s="133"/>
      <c r="M4701" s="134"/>
      <c r="N4701" s="132"/>
      <c r="O4701" s="132"/>
      <c r="P4701" s="134" t="str">
        <f t="shared" si="1028"/>
        <v>nepildyti</v>
      </c>
      <c r="Q4701" s="135" t="str">
        <f t="shared" si="102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36"/>
        <v>0</v>
      </c>
      <c r="BH4701" s="54">
        <f t="shared" si="1029"/>
        <v>0</v>
      </c>
      <c r="BI4701" s="54">
        <f t="shared" si="1024"/>
        <v>0</v>
      </c>
      <c r="BJ4701" s="54">
        <f t="shared" si="1037"/>
        <v>0</v>
      </c>
      <c r="BK4701" s="54">
        <f t="shared" si="1025"/>
        <v>0</v>
      </c>
      <c r="BL4701" s="54">
        <f t="shared" si="1030"/>
        <v>0</v>
      </c>
      <c r="BM4701" s="54">
        <f t="shared" si="1031"/>
        <v>0</v>
      </c>
      <c r="BN4701" s="54" t="str">
        <f t="shared" si="1032"/>
        <v>ne</v>
      </c>
      <c r="BO4701" s="54" t="str">
        <f t="shared" si="1033"/>
        <v>ne</v>
      </c>
      <c r="BP4701" s="54" t="str">
        <f t="shared" si="1033"/>
        <v>ne</v>
      </c>
      <c r="BQ4701" s="54" t="str">
        <f t="shared" si="1034"/>
        <v>ne</v>
      </c>
      <c r="BR4701" s="54" t="str">
        <f t="shared" si="1035"/>
        <v>ne</v>
      </c>
      <c r="BS4701" s="54" t="str">
        <f t="shared" si="1026"/>
        <v>ne</v>
      </c>
    </row>
    <row r="4702" spans="2:71" x14ac:dyDescent="0.2">
      <c r="B4702" s="54" t="e">
        <f>VLOOKUP(E4702,'VPS1'!$J$10:$J$29,1,FALSE)</f>
        <v>#N/A</v>
      </c>
      <c r="C4702" s="131" t="str">
        <f t="shared" si="1027"/>
        <v/>
      </c>
      <c r="D4702" s="132"/>
      <c r="E4702" s="132"/>
      <c r="F4702" s="55"/>
      <c r="G4702" s="132"/>
      <c r="H4702" s="132"/>
      <c r="I4702" s="132"/>
      <c r="J4702" s="132"/>
      <c r="K4702" s="132"/>
      <c r="L4702" s="133"/>
      <c r="M4702" s="134"/>
      <c r="N4702" s="132"/>
      <c r="O4702" s="132"/>
      <c r="P4702" s="134" t="str">
        <f t="shared" si="1028"/>
        <v>nepildyti</v>
      </c>
      <c r="Q4702" s="135" t="str">
        <f t="shared" si="102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36"/>
        <v>0</v>
      </c>
      <c r="BH4702" s="54">
        <f t="shared" si="1029"/>
        <v>0</v>
      </c>
      <c r="BI4702" s="54">
        <f t="shared" si="1024"/>
        <v>0</v>
      </c>
      <c r="BJ4702" s="54">
        <f t="shared" si="1037"/>
        <v>0</v>
      </c>
      <c r="BK4702" s="54">
        <f t="shared" si="1025"/>
        <v>0</v>
      </c>
      <c r="BL4702" s="54">
        <f t="shared" si="1030"/>
        <v>0</v>
      </c>
      <c r="BM4702" s="54">
        <f t="shared" si="1031"/>
        <v>0</v>
      </c>
      <c r="BN4702" s="54" t="str">
        <f t="shared" si="1032"/>
        <v>ne</v>
      </c>
      <c r="BO4702" s="54" t="str">
        <f t="shared" si="1033"/>
        <v>ne</v>
      </c>
      <c r="BP4702" s="54" t="str">
        <f t="shared" si="1033"/>
        <v>ne</v>
      </c>
      <c r="BQ4702" s="54" t="str">
        <f t="shared" si="1034"/>
        <v>ne</v>
      </c>
      <c r="BR4702" s="54" t="str">
        <f t="shared" si="1035"/>
        <v>ne</v>
      </c>
      <c r="BS4702" s="54" t="str">
        <f t="shared" si="1026"/>
        <v>ne</v>
      </c>
    </row>
    <row r="4703" spans="2:71" x14ac:dyDescent="0.2">
      <c r="B4703" s="54" t="e">
        <f>VLOOKUP(E4703,'VPS1'!$J$10:$J$29,1,FALSE)</f>
        <v>#N/A</v>
      </c>
      <c r="C4703" s="131" t="str">
        <f t="shared" si="1027"/>
        <v/>
      </c>
      <c r="D4703" s="132"/>
      <c r="E4703" s="132"/>
      <c r="F4703" s="55"/>
      <c r="G4703" s="132"/>
      <c r="H4703" s="132"/>
      <c r="I4703" s="132"/>
      <c r="J4703" s="132"/>
      <c r="K4703" s="132"/>
      <c r="L4703" s="133"/>
      <c r="M4703" s="134"/>
      <c r="N4703" s="132"/>
      <c r="O4703" s="132"/>
      <c r="P4703" s="134" t="str">
        <f t="shared" si="1028"/>
        <v>nepildyti</v>
      </c>
      <c r="Q4703" s="135" t="str">
        <f t="shared" si="102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36"/>
        <v>0</v>
      </c>
      <c r="BH4703" s="54">
        <f t="shared" si="1029"/>
        <v>0</v>
      </c>
      <c r="BI4703" s="54">
        <f t="shared" si="1024"/>
        <v>0</v>
      </c>
      <c r="BJ4703" s="54">
        <f t="shared" si="1037"/>
        <v>0</v>
      </c>
      <c r="BK4703" s="54">
        <f t="shared" si="1025"/>
        <v>0</v>
      </c>
      <c r="BL4703" s="54">
        <f t="shared" si="1030"/>
        <v>0</v>
      </c>
      <c r="BM4703" s="54">
        <f t="shared" si="1031"/>
        <v>0</v>
      </c>
      <c r="BN4703" s="54" t="str">
        <f t="shared" si="1032"/>
        <v>ne</v>
      </c>
      <c r="BO4703" s="54" t="str">
        <f t="shared" si="1033"/>
        <v>ne</v>
      </c>
      <c r="BP4703" s="54" t="str">
        <f t="shared" si="1033"/>
        <v>ne</v>
      </c>
      <c r="BQ4703" s="54" t="str">
        <f t="shared" si="1034"/>
        <v>ne</v>
      </c>
      <c r="BR4703" s="54" t="str">
        <f t="shared" si="1035"/>
        <v>ne</v>
      </c>
      <c r="BS4703" s="54" t="str">
        <f t="shared" si="1026"/>
        <v>ne</v>
      </c>
    </row>
    <row r="4704" spans="2:71" x14ac:dyDescent="0.2">
      <c r="B4704" s="54" t="e">
        <f>VLOOKUP(E4704,'VPS1'!$J$10:$J$29,1,FALSE)</f>
        <v>#N/A</v>
      </c>
      <c r="C4704" s="131" t="str">
        <f t="shared" si="1027"/>
        <v/>
      </c>
      <c r="D4704" s="132"/>
      <c r="E4704" s="132"/>
      <c r="F4704" s="55"/>
      <c r="G4704" s="132"/>
      <c r="H4704" s="132"/>
      <c r="I4704" s="132"/>
      <c r="J4704" s="132"/>
      <c r="K4704" s="132"/>
      <c r="L4704" s="133"/>
      <c r="M4704" s="134"/>
      <c r="N4704" s="132"/>
      <c r="O4704" s="132"/>
      <c r="P4704" s="134" t="str">
        <f t="shared" si="1028"/>
        <v>nepildyti</v>
      </c>
      <c r="Q4704" s="135" t="str">
        <f t="shared" si="102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36"/>
        <v>0</v>
      </c>
      <c r="BH4704" s="54">
        <f t="shared" si="1029"/>
        <v>0</v>
      </c>
      <c r="BI4704" s="54">
        <f t="shared" si="1024"/>
        <v>0</v>
      </c>
      <c r="BJ4704" s="54">
        <f t="shared" si="1037"/>
        <v>0</v>
      </c>
      <c r="BK4704" s="54">
        <f t="shared" si="1025"/>
        <v>0</v>
      </c>
      <c r="BL4704" s="54">
        <f t="shared" si="1030"/>
        <v>0</v>
      </c>
      <c r="BM4704" s="54">
        <f t="shared" si="1031"/>
        <v>0</v>
      </c>
      <c r="BN4704" s="54" t="str">
        <f t="shared" si="1032"/>
        <v>ne</v>
      </c>
      <c r="BO4704" s="54" t="str">
        <f t="shared" si="1033"/>
        <v>ne</v>
      </c>
      <c r="BP4704" s="54" t="str">
        <f t="shared" si="1033"/>
        <v>ne</v>
      </c>
      <c r="BQ4704" s="54" t="str">
        <f t="shared" si="1034"/>
        <v>ne</v>
      </c>
      <c r="BR4704" s="54" t="str">
        <f t="shared" si="1035"/>
        <v>ne</v>
      </c>
      <c r="BS4704" s="54" t="str">
        <f t="shared" si="1026"/>
        <v>ne</v>
      </c>
    </row>
    <row r="4705" spans="2:71" x14ac:dyDescent="0.2">
      <c r="B4705" s="54" t="e">
        <f>VLOOKUP(E4705,'VPS1'!$J$10:$J$29,1,FALSE)</f>
        <v>#N/A</v>
      </c>
      <c r="C4705" s="131" t="str">
        <f t="shared" si="1027"/>
        <v/>
      </c>
      <c r="D4705" s="132"/>
      <c r="E4705" s="132"/>
      <c r="F4705" s="55"/>
      <c r="G4705" s="132"/>
      <c r="H4705" s="132"/>
      <c r="I4705" s="132"/>
      <c r="J4705" s="132"/>
      <c r="K4705" s="132"/>
      <c r="L4705" s="133"/>
      <c r="M4705" s="134"/>
      <c r="N4705" s="132"/>
      <c r="O4705" s="132"/>
      <c r="P4705" s="134" t="str">
        <f t="shared" si="1028"/>
        <v>nepildyti</v>
      </c>
      <c r="Q4705" s="135" t="str">
        <f t="shared" si="102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36"/>
        <v>0</v>
      </c>
      <c r="BH4705" s="54">
        <f t="shared" si="1029"/>
        <v>0</v>
      </c>
      <c r="BI4705" s="54">
        <f t="shared" si="1024"/>
        <v>0</v>
      </c>
      <c r="BJ4705" s="54">
        <f t="shared" si="1037"/>
        <v>0</v>
      </c>
      <c r="BK4705" s="54">
        <f t="shared" si="1025"/>
        <v>0</v>
      </c>
      <c r="BL4705" s="54">
        <f t="shared" si="1030"/>
        <v>0</v>
      </c>
      <c r="BM4705" s="54">
        <f t="shared" si="1031"/>
        <v>0</v>
      </c>
      <c r="BN4705" s="54" t="str">
        <f t="shared" si="1032"/>
        <v>ne</v>
      </c>
      <c r="BO4705" s="54" t="str">
        <f t="shared" si="1033"/>
        <v>ne</v>
      </c>
      <c r="BP4705" s="54" t="str">
        <f t="shared" si="1033"/>
        <v>ne</v>
      </c>
      <c r="BQ4705" s="54" t="str">
        <f t="shared" si="1034"/>
        <v>ne</v>
      </c>
      <c r="BR4705" s="54" t="str">
        <f t="shared" si="1035"/>
        <v>ne</v>
      </c>
      <c r="BS4705" s="54" t="str">
        <f t="shared" si="1026"/>
        <v>ne</v>
      </c>
    </row>
    <row r="4706" spans="2:71" x14ac:dyDescent="0.2">
      <c r="B4706" s="54" t="e">
        <f>VLOOKUP(E4706,'VPS1'!$J$10:$J$29,1,FALSE)</f>
        <v>#N/A</v>
      </c>
      <c r="C4706" s="131" t="str">
        <f t="shared" si="1027"/>
        <v/>
      </c>
      <c r="D4706" s="132"/>
      <c r="E4706" s="132"/>
      <c r="F4706" s="55"/>
      <c r="G4706" s="132"/>
      <c r="H4706" s="132"/>
      <c r="I4706" s="132"/>
      <c r="J4706" s="132"/>
      <c r="K4706" s="132"/>
      <c r="L4706" s="133"/>
      <c r="M4706" s="134"/>
      <c r="N4706" s="132"/>
      <c r="O4706" s="132"/>
      <c r="P4706" s="134" t="str">
        <f t="shared" si="1028"/>
        <v>nepildyti</v>
      </c>
      <c r="Q4706" s="135" t="str">
        <f t="shared" si="102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36"/>
        <v>0</v>
      </c>
      <c r="BH4706" s="54">
        <f t="shared" si="1029"/>
        <v>0</v>
      </c>
      <c r="BI4706" s="54">
        <f t="shared" si="1024"/>
        <v>0</v>
      </c>
      <c r="BJ4706" s="54">
        <f t="shared" si="1037"/>
        <v>0</v>
      </c>
      <c r="BK4706" s="54">
        <f t="shared" si="1025"/>
        <v>0</v>
      </c>
      <c r="BL4706" s="54">
        <f t="shared" si="1030"/>
        <v>0</v>
      </c>
      <c r="BM4706" s="54">
        <f t="shared" si="1031"/>
        <v>0</v>
      </c>
      <c r="BN4706" s="54" t="str">
        <f t="shared" si="1032"/>
        <v>ne</v>
      </c>
      <c r="BO4706" s="54" t="str">
        <f t="shared" si="1033"/>
        <v>ne</v>
      </c>
      <c r="BP4706" s="54" t="str">
        <f t="shared" si="1033"/>
        <v>ne</v>
      </c>
      <c r="BQ4706" s="54" t="str">
        <f t="shared" si="1034"/>
        <v>ne</v>
      </c>
      <c r="BR4706" s="54" t="str">
        <f t="shared" si="1035"/>
        <v>ne</v>
      </c>
      <c r="BS4706" s="54" t="str">
        <f t="shared" si="1026"/>
        <v>ne</v>
      </c>
    </row>
    <row r="4707" spans="2:71" x14ac:dyDescent="0.2">
      <c r="B4707" s="54" t="e">
        <f>VLOOKUP(E4707,'VPS1'!$J$10:$J$29,1,FALSE)</f>
        <v>#N/A</v>
      </c>
      <c r="C4707" s="131" t="str">
        <f t="shared" si="1027"/>
        <v/>
      </c>
      <c r="D4707" s="132"/>
      <c r="E4707" s="132"/>
      <c r="F4707" s="55"/>
      <c r="G4707" s="132"/>
      <c r="H4707" s="132"/>
      <c r="I4707" s="132"/>
      <c r="J4707" s="132"/>
      <c r="K4707" s="132"/>
      <c r="L4707" s="133"/>
      <c r="M4707" s="134"/>
      <c r="N4707" s="132"/>
      <c r="O4707" s="132"/>
      <c r="P4707" s="134" t="str">
        <f t="shared" si="1028"/>
        <v>nepildyti</v>
      </c>
      <c r="Q4707" s="135" t="str">
        <f t="shared" si="102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36"/>
        <v>0</v>
      </c>
      <c r="BH4707" s="54">
        <f t="shared" si="1029"/>
        <v>0</v>
      </c>
      <c r="BI4707" s="54">
        <f t="shared" si="1024"/>
        <v>0</v>
      </c>
      <c r="BJ4707" s="54">
        <f t="shared" si="1037"/>
        <v>0</v>
      </c>
      <c r="BK4707" s="54">
        <f t="shared" si="1025"/>
        <v>0</v>
      </c>
      <c r="BL4707" s="54">
        <f t="shared" si="1030"/>
        <v>0</v>
      </c>
      <c r="BM4707" s="54">
        <f t="shared" si="1031"/>
        <v>0</v>
      </c>
      <c r="BN4707" s="54" t="str">
        <f t="shared" si="1032"/>
        <v>ne</v>
      </c>
      <c r="BO4707" s="54" t="str">
        <f t="shared" si="1033"/>
        <v>ne</v>
      </c>
      <c r="BP4707" s="54" t="str">
        <f t="shared" si="1033"/>
        <v>ne</v>
      </c>
      <c r="BQ4707" s="54" t="str">
        <f t="shared" si="1034"/>
        <v>ne</v>
      </c>
      <c r="BR4707" s="54" t="str">
        <f t="shared" si="1035"/>
        <v>ne</v>
      </c>
      <c r="BS4707" s="54" t="str">
        <f t="shared" si="1026"/>
        <v>ne</v>
      </c>
    </row>
    <row r="4708" spans="2:71" x14ac:dyDescent="0.2">
      <c r="B4708" s="54" t="e">
        <f>VLOOKUP(E4708,'VPS1'!$J$10:$J$29,1,FALSE)</f>
        <v>#N/A</v>
      </c>
      <c r="C4708" s="131" t="str">
        <f t="shared" si="1027"/>
        <v/>
      </c>
      <c r="D4708" s="132"/>
      <c r="E4708" s="132"/>
      <c r="F4708" s="55"/>
      <c r="G4708" s="132"/>
      <c r="H4708" s="132"/>
      <c r="I4708" s="132"/>
      <c r="J4708" s="132"/>
      <c r="K4708" s="132"/>
      <c r="L4708" s="133"/>
      <c r="M4708" s="134"/>
      <c r="N4708" s="132"/>
      <c r="O4708" s="132"/>
      <c r="P4708" s="134" t="str">
        <f t="shared" si="1028"/>
        <v>nepildyti</v>
      </c>
      <c r="Q4708" s="135" t="str">
        <f t="shared" si="102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36"/>
        <v>0</v>
      </c>
      <c r="BH4708" s="54">
        <f t="shared" si="1029"/>
        <v>0</v>
      </c>
      <c r="BI4708" s="54">
        <f t="shared" si="1024"/>
        <v>0</v>
      </c>
      <c r="BJ4708" s="54">
        <f t="shared" si="1037"/>
        <v>0</v>
      </c>
      <c r="BK4708" s="54">
        <f t="shared" si="1025"/>
        <v>0</v>
      </c>
      <c r="BL4708" s="54">
        <f t="shared" si="1030"/>
        <v>0</v>
      </c>
      <c r="BM4708" s="54">
        <f t="shared" si="1031"/>
        <v>0</v>
      </c>
      <c r="BN4708" s="54" t="str">
        <f t="shared" si="1032"/>
        <v>ne</v>
      </c>
      <c r="BO4708" s="54" t="str">
        <f t="shared" si="1033"/>
        <v>ne</v>
      </c>
      <c r="BP4708" s="54" t="str">
        <f t="shared" si="1033"/>
        <v>ne</v>
      </c>
      <c r="BQ4708" s="54" t="str">
        <f t="shared" si="1034"/>
        <v>ne</v>
      </c>
      <c r="BR4708" s="54" t="str">
        <f t="shared" si="1035"/>
        <v>ne</v>
      </c>
      <c r="BS4708" s="54" t="str">
        <f t="shared" si="1026"/>
        <v>ne</v>
      </c>
    </row>
    <row r="4709" spans="2:71" x14ac:dyDescent="0.2">
      <c r="B4709" s="54" t="e">
        <f>VLOOKUP(E4709,'VPS1'!$J$10:$J$29,1,FALSE)</f>
        <v>#N/A</v>
      </c>
      <c r="C4709" s="131" t="str">
        <f t="shared" si="1027"/>
        <v/>
      </c>
      <c r="D4709" s="132"/>
      <c r="E4709" s="132"/>
      <c r="F4709" s="55"/>
      <c r="G4709" s="132"/>
      <c r="H4709" s="132"/>
      <c r="I4709" s="132"/>
      <c r="J4709" s="132"/>
      <c r="K4709" s="132"/>
      <c r="L4709" s="133"/>
      <c r="M4709" s="134"/>
      <c r="N4709" s="132"/>
      <c r="O4709" s="132"/>
      <c r="P4709" s="134" t="str">
        <f t="shared" si="1028"/>
        <v>nepildyti</v>
      </c>
      <c r="Q4709" s="135" t="str">
        <f t="shared" si="102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36"/>
        <v>0</v>
      </c>
      <c r="BH4709" s="54">
        <f t="shared" si="1029"/>
        <v>0</v>
      </c>
      <c r="BI4709" s="54">
        <f t="shared" si="1024"/>
        <v>0</v>
      </c>
      <c r="BJ4709" s="54">
        <f t="shared" si="1037"/>
        <v>0</v>
      </c>
      <c r="BK4709" s="54">
        <f t="shared" si="1025"/>
        <v>0</v>
      </c>
      <c r="BL4709" s="54">
        <f t="shared" si="1030"/>
        <v>0</v>
      </c>
      <c r="BM4709" s="54">
        <f t="shared" si="1031"/>
        <v>0</v>
      </c>
      <c r="BN4709" s="54" t="str">
        <f t="shared" si="1032"/>
        <v>ne</v>
      </c>
      <c r="BO4709" s="54" t="str">
        <f t="shared" si="1033"/>
        <v>ne</v>
      </c>
      <c r="BP4709" s="54" t="str">
        <f t="shared" si="1033"/>
        <v>ne</v>
      </c>
      <c r="BQ4709" s="54" t="str">
        <f t="shared" si="1034"/>
        <v>ne</v>
      </c>
      <c r="BR4709" s="54" t="str">
        <f t="shared" si="1035"/>
        <v>ne</v>
      </c>
      <c r="BS4709" s="54" t="str">
        <f t="shared" si="1026"/>
        <v>ne</v>
      </c>
    </row>
    <row r="4710" spans="2:71" x14ac:dyDescent="0.2">
      <c r="B4710" s="54" t="e">
        <f>VLOOKUP(E4710,'VPS1'!$J$10:$J$29,1,FALSE)</f>
        <v>#N/A</v>
      </c>
      <c r="C4710" s="131" t="str">
        <f t="shared" si="1027"/>
        <v/>
      </c>
      <c r="D4710" s="132"/>
      <c r="E4710" s="132"/>
      <c r="F4710" s="55"/>
      <c r="G4710" s="132"/>
      <c r="H4710" s="132"/>
      <c r="I4710" s="132"/>
      <c r="J4710" s="132"/>
      <c r="K4710" s="132"/>
      <c r="L4710" s="133"/>
      <c r="M4710" s="134"/>
      <c r="N4710" s="132"/>
      <c r="O4710" s="132"/>
      <c r="P4710" s="134" t="str">
        <f t="shared" si="1028"/>
        <v>nepildyti</v>
      </c>
      <c r="Q4710" s="135" t="str">
        <f t="shared" si="102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36"/>
        <v>0</v>
      </c>
      <c r="BH4710" s="54">
        <f t="shared" si="1029"/>
        <v>0</v>
      </c>
      <c r="BI4710" s="54">
        <f t="shared" si="1024"/>
        <v>0</v>
      </c>
      <c r="BJ4710" s="54">
        <f t="shared" si="1037"/>
        <v>0</v>
      </c>
      <c r="BK4710" s="54">
        <f t="shared" si="1025"/>
        <v>0</v>
      </c>
      <c r="BL4710" s="54">
        <f t="shared" si="1030"/>
        <v>0</v>
      </c>
      <c r="BM4710" s="54">
        <f t="shared" si="1031"/>
        <v>0</v>
      </c>
      <c r="BN4710" s="54" t="str">
        <f t="shared" si="1032"/>
        <v>ne</v>
      </c>
      <c r="BO4710" s="54" t="str">
        <f t="shared" si="1033"/>
        <v>ne</v>
      </c>
      <c r="BP4710" s="54" t="str">
        <f t="shared" si="1033"/>
        <v>ne</v>
      </c>
      <c r="BQ4710" s="54" t="str">
        <f t="shared" si="1034"/>
        <v>ne</v>
      </c>
      <c r="BR4710" s="54" t="str">
        <f t="shared" si="1035"/>
        <v>ne</v>
      </c>
      <c r="BS4710" s="54" t="str">
        <f t="shared" si="1026"/>
        <v>ne</v>
      </c>
    </row>
    <row r="4711" spans="2:71" x14ac:dyDescent="0.2">
      <c r="B4711" s="54" t="e">
        <f>VLOOKUP(E4711,'VPS1'!$J$10:$J$29,1,FALSE)</f>
        <v>#N/A</v>
      </c>
      <c r="C4711" s="131" t="str">
        <f t="shared" si="1027"/>
        <v/>
      </c>
      <c r="D4711" s="132"/>
      <c r="E4711" s="132"/>
      <c r="F4711" s="55"/>
      <c r="G4711" s="132"/>
      <c r="H4711" s="132"/>
      <c r="I4711" s="132"/>
      <c r="J4711" s="132"/>
      <c r="K4711" s="132"/>
      <c r="L4711" s="133"/>
      <c r="M4711" s="134"/>
      <c r="N4711" s="132"/>
      <c r="O4711" s="132"/>
      <c r="P4711" s="134" t="str">
        <f t="shared" si="1028"/>
        <v>nepildyti</v>
      </c>
      <c r="Q4711" s="135" t="str">
        <f t="shared" si="102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36"/>
        <v>0</v>
      </c>
      <c r="BH4711" s="54">
        <f t="shared" si="1029"/>
        <v>0</v>
      </c>
      <c r="BI4711" s="54">
        <f t="shared" si="1024"/>
        <v>0</v>
      </c>
      <c r="BJ4711" s="54">
        <f t="shared" si="1037"/>
        <v>0</v>
      </c>
      <c r="BK4711" s="54">
        <f t="shared" si="1025"/>
        <v>0</v>
      </c>
      <c r="BL4711" s="54">
        <f t="shared" si="1030"/>
        <v>0</v>
      </c>
      <c r="BM4711" s="54">
        <f t="shared" si="1031"/>
        <v>0</v>
      </c>
      <c r="BN4711" s="54" t="str">
        <f t="shared" si="1032"/>
        <v>ne</v>
      </c>
      <c r="BO4711" s="54" t="str">
        <f t="shared" si="1033"/>
        <v>ne</v>
      </c>
      <c r="BP4711" s="54" t="str">
        <f t="shared" si="1033"/>
        <v>ne</v>
      </c>
      <c r="BQ4711" s="54" t="str">
        <f t="shared" si="1034"/>
        <v>ne</v>
      </c>
      <c r="BR4711" s="54" t="str">
        <f t="shared" si="1035"/>
        <v>ne</v>
      </c>
      <c r="BS4711" s="54" t="str">
        <f t="shared" si="1026"/>
        <v>ne</v>
      </c>
    </row>
    <row r="4712" spans="2:71" x14ac:dyDescent="0.2">
      <c r="B4712" s="54" t="e">
        <f>VLOOKUP(E4712,'VPS1'!$J$10:$J$29,1,FALSE)</f>
        <v>#N/A</v>
      </c>
      <c r="C4712" s="131" t="str">
        <f t="shared" si="1027"/>
        <v/>
      </c>
      <c r="D4712" s="132"/>
      <c r="E4712" s="132"/>
      <c r="F4712" s="55"/>
      <c r="G4712" s="132"/>
      <c r="H4712" s="132"/>
      <c r="I4712" s="132"/>
      <c r="J4712" s="132"/>
      <c r="K4712" s="132"/>
      <c r="L4712" s="133"/>
      <c r="M4712" s="134"/>
      <c r="N4712" s="132"/>
      <c r="O4712" s="132"/>
      <c r="P4712" s="134" t="str">
        <f t="shared" si="1028"/>
        <v>nepildyti</v>
      </c>
      <c r="Q4712" s="135" t="str">
        <f t="shared" si="102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36"/>
        <v>0</v>
      </c>
      <c r="BH4712" s="54">
        <f t="shared" si="1029"/>
        <v>0</v>
      </c>
      <c r="BI4712" s="54">
        <f t="shared" si="1024"/>
        <v>0</v>
      </c>
      <c r="BJ4712" s="54">
        <f t="shared" si="1037"/>
        <v>0</v>
      </c>
      <c r="BK4712" s="54">
        <f t="shared" si="1025"/>
        <v>0</v>
      </c>
      <c r="BL4712" s="54">
        <f t="shared" si="1030"/>
        <v>0</v>
      </c>
      <c r="BM4712" s="54">
        <f t="shared" si="1031"/>
        <v>0</v>
      </c>
      <c r="BN4712" s="54" t="str">
        <f t="shared" si="1032"/>
        <v>ne</v>
      </c>
      <c r="BO4712" s="54" t="str">
        <f t="shared" si="1033"/>
        <v>ne</v>
      </c>
      <c r="BP4712" s="54" t="str">
        <f t="shared" si="1033"/>
        <v>ne</v>
      </c>
      <c r="BQ4712" s="54" t="str">
        <f t="shared" si="1034"/>
        <v>ne</v>
      </c>
      <c r="BR4712" s="54" t="str">
        <f t="shared" si="1035"/>
        <v>ne</v>
      </c>
      <c r="BS4712" s="54" t="str">
        <f t="shared" si="1026"/>
        <v>ne</v>
      </c>
    </row>
    <row r="4713" spans="2:71" x14ac:dyDescent="0.2">
      <c r="B4713" s="54" t="e">
        <f>VLOOKUP(E4713,'VPS1'!$J$10:$J$29,1,FALSE)</f>
        <v>#N/A</v>
      </c>
      <c r="C4713" s="131" t="str">
        <f t="shared" si="1027"/>
        <v/>
      </c>
      <c r="D4713" s="132"/>
      <c r="E4713" s="132"/>
      <c r="F4713" s="55"/>
      <c r="G4713" s="132"/>
      <c r="H4713" s="132"/>
      <c r="I4713" s="132"/>
      <c r="J4713" s="132"/>
      <c r="K4713" s="132"/>
      <c r="L4713" s="133"/>
      <c r="M4713" s="134"/>
      <c r="N4713" s="132"/>
      <c r="O4713" s="132"/>
      <c r="P4713" s="134" t="str">
        <f t="shared" si="1028"/>
        <v>nepildyti</v>
      </c>
      <c r="Q4713" s="135" t="str">
        <f t="shared" si="102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36"/>
        <v>0</v>
      </c>
      <c r="BH4713" s="54">
        <f t="shared" si="1029"/>
        <v>0</v>
      </c>
      <c r="BI4713" s="54">
        <f t="shared" si="1024"/>
        <v>0</v>
      </c>
      <c r="BJ4713" s="54">
        <f t="shared" si="1037"/>
        <v>0</v>
      </c>
      <c r="BK4713" s="54">
        <f t="shared" si="1025"/>
        <v>0</v>
      </c>
      <c r="BL4713" s="54">
        <f t="shared" si="1030"/>
        <v>0</v>
      </c>
      <c r="BM4713" s="54">
        <f t="shared" si="1031"/>
        <v>0</v>
      </c>
      <c r="BN4713" s="54" t="str">
        <f t="shared" si="1032"/>
        <v>ne</v>
      </c>
      <c r="BO4713" s="54" t="str">
        <f t="shared" si="1033"/>
        <v>ne</v>
      </c>
      <c r="BP4713" s="54" t="str">
        <f t="shared" si="1033"/>
        <v>ne</v>
      </c>
      <c r="BQ4713" s="54" t="str">
        <f t="shared" si="1034"/>
        <v>ne</v>
      </c>
      <c r="BR4713" s="54" t="str">
        <f t="shared" si="1035"/>
        <v>ne</v>
      </c>
      <c r="BS4713" s="54" t="str">
        <f t="shared" si="1026"/>
        <v>ne</v>
      </c>
    </row>
    <row r="4714" spans="2:71" x14ac:dyDescent="0.2">
      <c r="B4714" s="54" t="e">
        <f>VLOOKUP(E4714,'VPS1'!$J$10:$J$29,1,FALSE)</f>
        <v>#N/A</v>
      </c>
      <c r="C4714" s="131" t="str">
        <f t="shared" si="1027"/>
        <v/>
      </c>
      <c r="D4714" s="132"/>
      <c r="E4714" s="132"/>
      <c r="F4714" s="55"/>
      <c r="G4714" s="132"/>
      <c r="H4714" s="132"/>
      <c r="I4714" s="132"/>
      <c r="J4714" s="132"/>
      <c r="K4714" s="132"/>
      <c r="L4714" s="133"/>
      <c r="M4714" s="134"/>
      <c r="N4714" s="132"/>
      <c r="O4714" s="132"/>
      <c r="P4714" s="134" t="str">
        <f t="shared" si="1028"/>
        <v>nepildyti</v>
      </c>
      <c r="Q4714" s="135" t="str">
        <f t="shared" si="102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36"/>
        <v>0</v>
      </c>
      <c r="BH4714" s="54">
        <f t="shared" si="1029"/>
        <v>0</v>
      </c>
      <c r="BI4714" s="54">
        <f t="shared" si="1024"/>
        <v>0</v>
      </c>
      <c r="BJ4714" s="54">
        <f t="shared" si="1037"/>
        <v>0</v>
      </c>
      <c r="BK4714" s="54">
        <f t="shared" si="1025"/>
        <v>0</v>
      </c>
      <c r="BL4714" s="54">
        <f t="shared" si="1030"/>
        <v>0</v>
      </c>
      <c r="BM4714" s="54">
        <f t="shared" si="1031"/>
        <v>0</v>
      </c>
      <c r="BN4714" s="54" t="str">
        <f t="shared" si="1032"/>
        <v>ne</v>
      </c>
      <c r="BO4714" s="54" t="str">
        <f t="shared" si="1033"/>
        <v>ne</v>
      </c>
      <c r="BP4714" s="54" t="str">
        <f t="shared" si="1033"/>
        <v>ne</v>
      </c>
      <c r="BQ4714" s="54" t="str">
        <f t="shared" si="1034"/>
        <v>ne</v>
      </c>
      <c r="BR4714" s="54" t="str">
        <f t="shared" si="1035"/>
        <v>ne</v>
      </c>
      <c r="BS4714" s="54" t="str">
        <f t="shared" si="1026"/>
        <v>ne</v>
      </c>
    </row>
    <row r="4715" spans="2:71" x14ac:dyDescent="0.2">
      <c r="B4715" s="54" t="e">
        <f>VLOOKUP(E4715,'VPS1'!$J$10:$J$29,1,FALSE)</f>
        <v>#N/A</v>
      </c>
      <c r="C4715" s="131" t="str">
        <f t="shared" si="1027"/>
        <v/>
      </c>
      <c r="D4715" s="132"/>
      <c r="E4715" s="132"/>
      <c r="F4715" s="55"/>
      <c r="G4715" s="132"/>
      <c r="H4715" s="132"/>
      <c r="I4715" s="132"/>
      <c r="J4715" s="132"/>
      <c r="K4715" s="132"/>
      <c r="L4715" s="133"/>
      <c r="M4715" s="134"/>
      <c r="N4715" s="132"/>
      <c r="O4715" s="132"/>
      <c r="P4715" s="134" t="str">
        <f t="shared" si="1028"/>
        <v>nepildyti</v>
      </c>
      <c r="Q4715" s="135" t="str">
        <f t="shared" si="102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36"/>
        <v>0</v>
      </c>
      <c r="BH4715" s="54">
        <f t="shared" si="1029"/>
        <v>0</v>
      </c>
      <c r="BI4715" s="54">
        <f t="shared" si="1024"/>
        <v>0</v>
      </c>
      <c r="BJ4715" s="54">
        <f t="shared" si="1037"/>
        <v>0</v>
      </c>
      <c r="BK4715" s="54">
        <f t="shared" si="1025"/>
        <v>0</v>
      </c>
      <c r="BL4715" s="54">
        <f t="shared" si="1030"/>
        <v>0</v>
      </c>
      <c r="BM4715" s="54">
        <f t="shared" si="1031"/>
        <v>0</v>
      </c>
      <c r="BN4715" s="54" t="str">
        <f t="shared" si="1032"/>
        <v>ne</v>
      </c>
      <c r="BO4715" s="54" t="str">
        <f t="shared" si="1033"/>
        <v>ne</v>
      </c>
      <c r="BP4715" s="54" t="str">
        <f t="shared" si="1033"/>
        <v>ne</v>
      </c>
      <c r="BQ4715" s="54" t="str">
        <f t="shared" si="1034"/>
        <v>ne</v>
      </c>
      <c r="BR4715" s="54" t="str">
        <f t="shared" si="1035"/>
        <v>ne</v>
      </c>
      <c r="BS4715" s="54" t="str">
        <f t="shared" si="1026"/>
        <v>ne</v>
      </c>
    </row>
    <row r="4716" spans="2:71" x14ac:dyDescent="0.2">
      <c r="B4716" s="54" t="e">
        <f>VLOOKUP(E4716,'VPS1'!$J$10:$J$29,1,FALSE)</f>
        <v>#N/A</v>
      </c>
      <c r="C4716" s="131" t="str">
        <f t="shared" si="1027"/>
        <v/>
      </c>
      <c r="D4716" s="132"/>
      <c r="E4716" s="132"/>
      <c r="F4716" s="55"/>
      <c r="G4716" s="132"/>
      <c r="H4716" s="132"/>
      <c r="I4716" s="132"/>
      <c r="J4716" s="132"/>
      <c r="K4716" s="132"/>
      <c r="L4716" s="133"/>
      <c r="M4716" s="134"/>
      <c r="N4716" s="132"/>
      <c r="O4716" s="132"/>
      <c r="P4716" s="134" t="str">
        <f t="shared" si="1028"/>
        <v>nepildyti</v>
      </c>
      <c r="Q4716" s="135" t="str">
        <f t="shared" si="102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36"/>
        <v>0</v>
      </c>
      <c r="BH4716" s="54">
        <f t="shared" si="1029"/>
        <v>0</v>
      </c>
      <c r="BI4716" s="54">
        <f t="shared" si="1024"/>
        <v>0</v>
      </c>
      <c r="BJ4716" s="54">
        <f t="shared" si="1037"/>
        <v>0</v>
      </c>
      <c r="BK4716" s="54">
        <f t="shared" si="1025"/>
        <v>0</v>
      </c>
      <c r="BL4716" s="54">
        <f t="shared" si="1030"/>
        <v>0</v>
      </c>
      <c r="BM4716" s="54">
        <f t="shared" si="1031"/>
        <v>0</v>
      </c>
      <c r="BN4716" s="54" t="str">
        <f t="shared" si="1032"/>
        <v>ne</v>
      </c>
      <c r="BO4716" s="54" t="str">
        <f t="shared" si="1033"/>
        <v>ne</v>
      </c>
      <c r="BP4716" s="54" t="str">
        <f t="shared" si="1033"/>
        <v>ne</v>
      </c>
      <c r="BQ4716" s="54" t="str">
        <f t="shared" si="1034"/>
        <v>ne</v>
      </c>
      <c r="BR4716" s="54" t="str">
        <f t="shared" si="1035"/>
        <v>ne</v>
      </c>
      <c r="BS4716" s="54" t="str">
        <f t="shared" si="1026"/>
        <v>ne</v>
      </c>
    </row>
    <row r="4717" spans="2:71" x14ac:dyDescent="0.2">
      <c r="B4717" s="54" t="e">
        <f>VLOOKUP(E4717,'VPS1'!$J$10:$J$29,1,FALSE)</f>
        <v>#N/A</v>
      </c>
      <c r="C4717" s="131" t="str">
        <f t="shared" si="1027"/>
        <v/>
      </c>
      <c r="D4717" s="132"/>
      <c r="E4717" s="132"/>
      <c r="F4717" s="55"/>
      <c r="G4717" s="132"/>
      <c r="H4717" s="132"/>
      <c r="I4717" s="132"/>
      <c r="J4717" s="132"/>
      <c r="K4717" s="132"/>
      <c r="L4717" s="133"/>
      <c r="M4717" s="134"/>
      <c r="N4717" s="132"/>
      <c r="O4717" s="132"/>
      <c r="P4717" s="134" t="str">
        <f t="shared" si="1028"/>
        <v>nepildyti</v>
      </c>
      <c r="Q4717" s="135" t="str">
        <f t="shared" si="102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36"/>
        <v>0</v>
      </c>
      <c r="BH4717" s="54">
        <f t="shared" si="1029"/>
        <v>0</v>
      </c>
      <c r="BI4717" s="54">
        <f t="shared" si="1024"/>
        <v>0</v>
      </c>
      <c r="BJ4717" s="54">
        <f t="shared" si="1037"/>
        <v>0</v>
      </c>
      <c r="BK4717" s="54">
        <f t="shared" si="1025"/>
        <v>0</v>
      </c>
      <c r="BL4717" s="54">
        <f t="shared" si="1030"/>
        <v>0</v>
      </c>
      <c r="BM4717" s="54">
        <f t="shared" si="1031"/>
        <v>0</v>
      </c>
      <c r="BN4717" s="54" t="str">
        <f t="shared" si="1032"/>
        <v>ne</v>
      </c>
      <c r="BO4717" s="54" t="str">
        <f t="shared" si="1033"/>
        <v>ne</v>
      </c>
      <c r="BP4717" s="54" t="str">
        <f t="shared" si="1033"/>
        <v>ne</v>
      </c>
      <c r="BQ4717" s="54" t="str">
        <f t="shared" si="1034"/>
        <v>ne</v>
      </c>
      <c r="BR4717" s="54" t="str">
        <f t="shared" si="1035"/>
        <v>ne</v>
      </c>
      <c r="BS4717" s="54" t="str">
        <f t="shared" si="1026"/>
        <v>ne</v>
      </c>
    </row>
    <row r="4718" spans="2:71" x14ac:dyDescent="0.2">
      <c r="B4718" s="54" t="e">
        <f>VLOOKUP(E4718,'VPS1'!$J$10:$J$29,1,FALSE)</f>
        <v>#N/A</v>
      </c>
      <c r="C4718" s="131" t="str">
        <f t="shared" si="1027"/>
        <v/>
      </c>
      <c r="D4718" s="132"/>
      <c r="E4718" s="132"/>
      <c r="F4718" s="55"/>
      <c r="G4718" s="132"/>
      <c r="H4718" s="132"/>
      <c r="I4718" s="132"/>
      <c r="J4718" s="132"/>
      <c r="K4718" s="132"/>
      <c r="L4718" s="133"/>
      <c r="M4718" s="134"/>
      <c r="N4718" s="132"/>
      <c r="O4718" s="132"/>
      <c r="P4718" s="134" t="str">
        <f t="shared" si="1028"/>
        <v>nepildyti</v>
      </c>
      <c r="Q4718" s="135" t="str">
        <f t="shared" si="102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36"/>
        <v>0</v>
      </c>
      <c r="BH4718" s="54">
        <f t="shared" si="1029"/>
        <v>0</v>
      </c>
      <c r="BI4718" s="54">
        <f t="shared" si="1024"/>
        <v>0</v>
      </c>
      <c r="BJ4718" s="54">
        <f t="shared" si="1037"/>
        <v>0</v>
      </c>
      <c r="BK4718" s="54">
        <f t="shared" si="1025"/>
        <v>0</v>
      </c>
      <c r="BL4718" s="54">
        <f t="shared" si="1030"/>
        <v>0</v>
      </c>
      <c r="BM4718" s="54">
        <f t="shared" si="1031"/>
        <v>0</v>
      </c>
      <c r="BN4718" s="54" t="str">
        <f t="shared" si="1032"/>
        <v>ne</v>
      </c>
      <c r="BO4718" s="54" t="str">
        <f t="shared" si="1033"/>
        <v>ne</v>
      </c>
      <c r="BP4718" s="54" t="str">
        <f t="shared" si="1033"/>
        <v>ne</v>
      </c>
      <c r="BQ4718" s="54" t="str">
        <f t="shared" si="1034"/>
        <v>ne</v>
      </c>
      <c r="BR4718" s="54" t="str">
        <f t="shared" si="1035"/>
        <v>ne</v>
      </c>
      <c r="BS4718" s="54" t="str">
        <f t="shared" si="1026"/>
        <v>ne</v>
      </c>
    </row>
    <row r="4719" spans="2:71" x14ac:dyDescent="0.2">
      <c r="B4719" s="54" t="e">
        <f>VLOOKUP(E4719,'VPS1'!$J$10:$J$29,1,FALSE)</f>
        <v>#N/A</v>
      </c>
      <c r="C4719" s="131" t="str">
        <f t="shared" si="1027"/>
        <v/>
      </c>
      <c r="D4719" s="132"/>
      <c r="E4719" s="132"/>
      <c r="F4719" s="55"/>
      <c r="G4719" s="132"/>
      <c r="H4719" s="132"/>
      <c r="I4719" s="132"/>
      <c r="J4719" s="132"/>
      <c r="K4719" s="132"/>
      <c r="L4719" s="133"/>
      <c r="M4719" s="134"/>
      <c r="N4719" s="132"/>
      <c r="O4719" s="132"/>
      <c r="P4719" s="134" t="str">
        <f t="shared" si="1028"/>
        <v>nepildyti</v>
      </c>
      <c r="Q4719" s="135" t="str">
        <f t="shared" si="102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36"/>
        <v>0</v>
      </c>
      <c r="BH4719" s="54">
        <f t="shared" si="1029"/>
        <v>0</v>
      </c>
      <c r="BI4719" s="54">
        <f t="shared" si="1024"/>
        <v>0</v>
      </c>
      <c r="BJ4719" s="54">
        <f t="shared" si="1037"/>
        <v>0</v>
      </c>
      <c r="BK4719" s="54">
        <f t="shared" si="1025"/>
        <v>0</v>
      </c>
      <c r="BL4719" s="54">
        <f t="shared" si="1030"/>
        <v>0</v>
      </c>
      <c r="BM4719" s="54">
        <f t="shared" si="1031"/>
        <v>0</v>
      </c>
      <c r="BN4719" s="54" t="str">
        <f t="shared" si="1032"/>
        <v>ne</v>
      </c>
      <c r="BO4719" s="54" t="str">
        <f t="shared" si="1033"/>
        <v>ne</v>
      </c>
      <c r="BP4719" s="54" t="str">
        <f t="shared" si="1033"/>
        <v>ne</v>
      </c>
      <c r="BQ4719" s="54" t="str">
        <f t="shared" si="1034"/>
        <v>ne</v>
      </c>
      <c r="BR4719" s="54" t="str">
        <f t="shared" si="1035"/>
        <v>ne</v>
      </c>
      <c r="BS4719" s="54" t="str">
        <f t="shared" si="1026"/>
        <v>ne</v>
      </c>
    </row>
    <row r="4720" spans="2:71" x14ac:dyDescent="0.2">
      <c r="B4720" s="54" t="e">
        <f>VLOOKUP(E4720,'VPS1'!$J$10:$J$29,1,FALSE)</f>
        <v>#N/A</v>
      </c>
      <c r="C4720" s="131" t="str">
        <f t="shared" si="1027"/>
        <v/>
      </c>
      <c r="D4720" s="132"/>
      <c r="E4720" s="132"/>
      <c r="F4720" s="55"/>
      <c r="G4720" s="132"/>
      <c r="H4720" s="132"/>
      <c r="I4720" s="132"/>
      <c r="J4720" s="132"/>
      <c r="K4720" s="132"/>
      <c r="L4720" s="133"/>
      <c r="M4720" s="134"/>
      <c r="N4720" s="132"/>
      <c r="O4720" s="132"/>
      <c r="P4720" s="134" t="str">
        <f t="shared" si="1028"/>
        <v>nepildyti</v>
      </c>
      <c r="Q4720" s="135" t="str">
        <f t="shared" si="102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36"/>
        <v>0</v>
      </c>
      <c r="BH4720" s="54">
        <f t="shared" si="1029"/>
        <v>0</v>
      </c>
      <c r="BI4720" s="54">
        <f t="shared" si="1024"/>
        <v>0</v>
      </c>
      <c r="BJ4720" s="54">
        <f t="shared" si="1037"/>
        <v>0</v>
      </c>
      <c r="BK4720" s="54">
        <f t="shared" si="1025"/>
        <v>0</v>
      </c>
      <c r="BL4720" s="54">
        <f t="shared" si="1030"/>
        <v>0</v>
      </c>
      <c r="BM4720" s="54">
        <f t="shared" si="1031"/>
        <v>0</v>
      </c>
      <c r="BN4720" s="54" t="str">
        <f t="shared" si="1032"/>
        <v>ne</v>
      </c>
      <c r="BO4720" s="54" t="str">
        <f t="shared" si="1033"/>
        <v>ne</v>
      </c>
      <c r="BP4720" s="54" t="str">
        <f t="shared" si="1033"/>
        <v>ne</v>
      </c>
      <c r="BQ4720" s="54" t="str">
        <f t="shared" si="1034"/>
        <v>ne</v>
      </c>
      <c r="BR4720" s="54" t="str">
        <f t="shared" si="1035"/>
        <v>ne</v>
      </c>
      <c r="BS4720" s="54" t="str">
        <f t="shared" si="1026"/>
        <v>ne</v>
      </c>
    </row>
    <row r="4721" spans="2:71" x14ac:dyDescent="0.2">
      <c r="B4721" s="54" t="e">
        <f>VLOOKUP(E4721,'VPS1'!$J$10:$J$29,1,FALSE)</f>
        <v>#N/A</v>
      </c>
      <c r="C4721" s="131" t="str">
        <f t="shared" si="1027"/>
        <v/>
      </c>
      <c r="D4721" s="132"/>
      <c r="E4721" s="132"/>
      <c r="F4721" s="55"/>
      <c r="G4721" s="132"/>
      <c r="H4721" s="132"/>
      <c r="I4721" s="132"/>
      <c r="J4721" s="132"/>
      <c r="K4721" s="132"/>
      <c r="L4721" s="133"/>
      <c r="M4721" s="134"/>
      <c r="N4721" s="132"/>
      <c r="O4721" s="132"/>
      <c r="P4721" s="134" t="str">
        <f t="shared" si="1028"/>
        <v>nepildyti</v>
      </c>
      <c r="Q4721" s="135" t="str">
        <f t="shared" si="102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36"/>
        <v>0</v>
      </c>
      <c r="BH4721" s="54">
        <f t="shared" si="1029"/>
        <v>0</v>
      </c>
      <c r="BI4721" s="54">
        <f t="shared" si="1024"/>
        <v>0</v>
      </c>
      <c r="BJ4721" s="54">
        <f t="shared" si="1037"/>
        <v>0</v>
      </c>
      <c r="BK4721" s="54">
        <f t="shared" si="1025"/>
        <v>0</v>
      </c>
      <c r="BL4721" s="54">
        <f t="shared" si="1030"/>
        <v>0</v>
      </c>
      <c r="BM4721" s="54">
        <f t="shared" si="1031"/>
        <v>0</v>
      </c>
      <c r="BN4721" s="54" t="str">
        <f t="shared" si="1032"/>
        <v>ne</v>
      </c>
      <c r="BO4721" s="54" t="str">
        <f t="shared" si="1033"/>
        <v>ne</v>
      </c>
      <c r="BP4721" s="54" t="str">
        <f t="shared" si="1033"/>
        <v>ne</v>
      </c>
      <c r="BQ4721" s="54" t="str">
        <f t="shared" si="1034"/>
        <v>ne</v>
      </c>
      <c r="BR4721" s="54" t="str">
        <f t="shared" si="1035"/>
        <v>ne</v>
      </c>
      <c r="BS4721" s="54" t="str">
        <f t="shared" si="1026"/>
        <v>ne</v>
      </c>
    </row>
    <row r="4722" spans="2:71" x14ac:dyDescent="0.2">
      <c r="B4722" s="54" t="e">
        <f>VLOOKUP(E4722,'VPS1'!$J$10:$J$29,1,FALSE)</f>
        <v>#N/A</v>
      </c>
      <c r="C4722" s="131" t="str">
        <f t="shared" si="1027"/>
        <v/>
      </c>
      <c r="D4722" s="132"/>
      <c r="E4722" s="132"/>
      <c r="F4722" s="55"/>
      <c r="G4722" s="132"/>
      <c r="H4722" s="132"/>
      <c r="I4722" s="132"/>
      <c r="J4722" s="132"/>
      <c r="K4722" s="132"/>
      <c r="L4722" s="133"/>
      <c r="M4722" s="134"/>
      <c r="N4722" s="132"/>
      <c r="O4722" s="132"/>
      <c r="P4722" s="134" t="str">
        <f t="shared" si="1028"/>
        <v>nepildyti</v>
      </c>
      <c r="Q4722" s="135" t="str">
        <f t="shared" si="102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36"/>
        <v>0</v>
      </c>
      <c r="BH4722" s="54">
        <f t="shared" si="1029"/>
        <v>0</v>
      </c>
      <c r="BI4722" s="54">
        <f t="shared" si="1024"/>
        <v>0</v>
      </c>
      <c r="BJ4722" s="54">
        <f t="shared" si="1037"/>
        <v>0</v>
      </c>
      <c r="BK4722" s="54">
        <f t="shared" si="1025"/>
        <v>0</v>
      </c>
      <c r="BL4722" s="54">
        <f t="shared" si="1030"/>
        <v>0</v>
      </c>
      <c r="BM4722" s="54">
        <f t="shared" si="1031"/>
        <v>0</v>
      </c>
      <c r="BN4722" s="54" t="str">
        <f t="shared" si="1032"/>
        <v>ne</v>
      </c>
      <c r="BO4722" s="54" t="str">
        <f t="shared" si="1033"/>
        <v>ne</v>
      </c>
      <c r="BP4722" s="54" t="str">
        <f t="shared" si="1033"/>
        <v>ne</v>
      </c>
      <c r="BQ4722" s="54" t="str">
        <f t="shared" si="1034"/>
        <v>ne</v>
      </c>
      <c r="BR4722" s="54" t="str">
        <f t="shared" si="1035"/>
        <v>ne</v>
      </c>
      <c r="BS4722" s="54" t="str">
        <f t="shared" si="1026"/>
        <v>ne</v>
      </c>
    </row>
    <row r="4723" spans="2:71" x14ac:dyDescent="0.2">
      <c r="B4723" s="54" t="e">
        <f>VLOOKUP(E4723,'VPS1'!$J$10:$J$29,1,FALSE)</f>
        <v>#N/A</v>
      </c>
      <c r="C4723" s="131" t="str">
        <f t="shared" si="1027"/>
        <v/>
      </c>
      <c r="D4723" s="132"/>
      <c r="E4723" s="132"/>
      <c r="F4723" s="55"/>
      <c r="G4723" s="132"/>
      <c r="H4723" s="132"/>
      <c r="I4723" s="132"/>
      <c r="J4723" s="132"/>
      <c r="K4723" s="132"/>
      <c r="L4723" s="133"/>
      <c r="M4723" s="134"/>
      <c r="N4723" s="132"/>
      <c r="O4723" s="132"/>
      <c r="P4723" s="134" t="str">
        <f t="shared" si="1028"/>
        <v>nepildyti</v>
      </c>
      <c r="Q4723" s="135" t="str">
        <f t="shared" si="102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36"/>
        <v>0</v>
      </c>
      <c r="BH4723" s="54">
        <f t="shared" si="1029"/>
        <v>0</v>
      </c>
      <c r="BI4723" s="54">
        <f t="shared" si="1024"/>
        <v>0</v>
      </c>
      <c r="BJ4723" s="54">
        <f t="shared" si="1037"/>
        <v>0</v>
      </c>
      <c r="BK4723" s="54">
        <f t="shared" si="1025"/>
        <v>0</v>
      </c>
      <c r="BL4723" s="54">
        <f t="shared" si="1030"/>
        <v>0</v>
      </c>
      <c r="BM4723" s="54">
        <f t="shared" si="1031"/>
        <v>0</v>
      </c>
      <c r="BN4723" s="54" t="str">
        <f t="shared" si="1032"/>
        <v>ne</v>
      </c>
      <c r="BO4723" s="54" t="str">
        <f t="shared" si="1033"/>
        <v>ne</v>
      </c>
      <c r="BP4723" s="54" t="str">
        <f t="shared" si="1033"/>
        <v>ne</v>
      </c>
      <c r="BQ4723" s="54" t="str">
        <f t="shared" si="1034"/>
        <v>ne</v>
      </c>
      <c r="BR4723" s="54" t="str">
        <f t="shared" si="1035"/>
        <v>ne</v>
      </c>
      <c r="BS4723" s="54" t="str">
        <f t="shared" si="1026"/>
        <v>ne</v>
      </c>
    </row>
    <row r="4724" spans="2:71" x14ac:dyDescent="0.2">
      <c r="B4724" s="54" t="e">
        <f>VLOOKUP(E4724,'VPS1'!$J$10:$J$29,1,FALSE)</f>
        <v>#N/A</v>
      </c>
      <c r="C4724" s="131" t="str">
        <f t="shared" si="1027"/>
        <v/>
      </c>
      <c r="D4724" s="132"/>
      <c r="E4724" s="132"/>
      <c r="F4724" s="55"/>
      <c r="G4724" s="132"/>
      <c r="H4724" s="132"/>
      <c r="I4724" s="132"/>
      <c r="J4724" s="132"/>
      <c r="K4724" s="132"/>
      <c r="L4724" s="133"/>
      <c r="M4724" s="134"/>
      <c r="N4724" s="132"/>
      <c r="O4724" s="132"/>
      <c r="P4724" s="134" t="str">
        <f t="shared" si="1028"/>
        <v>nepildyti</v>
      </c>
      <c r="Q4724" s="135" t="str">
        <f t="shared" si="102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36"/>
        <v>0</v>
      </c>
      <c r="BH4724" s="54">
        <f t="shared" si="1029"/>
        <v>0</v>
      </c>
      <c r="BI4724" s="54">
        <f t="shared" si="1024"/>
        <v>0</v>
      </c>
      <c r="BJ4724" s="54">
        <f t="shared" si="1037"/>
        <v>0</v>
      </c>
      <c r="BK4724" s="54">
        <f t="shared" si="1025"/>
        <v>0</v>
      </c>
      <c r="BL4724" s="54">
        <f t="shared" si="1030"/>
        <v>0</v>
      </c>
      <c r="BM4724" s="54">
        <f t="shared" si="1031"/>
        <v>0</v>
      </c>
      <c r="BN4724" s="54" t="str">
        <f t="shared" si="1032"/>
        <v>ne</v>
      </c>
      <c r="BO4724" s="54" t="str">
        <f t="shared" si="1033"/>
        <v>ne</v>
      </c>
      <c r="BP4724" s="54" t="str">
        <f t="shared" si="1033"/>
        <v>ne</v>
      </c>
      <c r="BQ4724" s="54" t="str">
        <f t="shared" si="1034"/>
        <v>ne</v>
      </c>
      <c r="BR4724" s="54" t="str">
        <f t="shared" si="1035"/>
        <v>ne</v>
      </c>
      <c r="BS4724" s="54" t="str">
        <f t="shared" si="1026"/>
        <v>ne</v>
      </c>
    </row>
    <row r="4725" spans="2:71" x14ac:dyDescent="0.2">
      <c r="B4725" s="54" t="e">
        <f>VLOOKUP(E4725,'VPS1'!$J$10:$J$29,1,FALSE)</f>
        <v>#N/A</v>
      </c>
      <c r="C4725" s="131" t="str">
        <f t="shared" si="1027"/>
        <v/>
      </c>
      <c r="D4725" s="132"/>
      <c r="E4725" s="132"/>
      <c r="F4725" s="55"/>
      <c r="G4725" s="132"/>
      <c r="H4725" s="132"/>
      <c r="I4725" s="132"/>
      <c r="J4725" s="132"/>
      <c r="K4725" s="132"/>
      <c r="L4725" s="133"/>
      <c r="M4725" s="134"/>
      <c r="N4725" s="132"/>
      <c r="O4725" s="132"/>
      <c r="P4725" s="134" t="str">
        <f t="shared" si="1028"/>
        <v>nepildyti</v>
      </c>
      <c r="Q4725" s="135" t="str">
        <f t="shared" si="102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36"/>
        <v>0</v>
      </c>
      <c r="BH4725" s="54">
        <f t="shared" si="1029"/>
        <v>0</v>
      </c>
      <c r="BI4725" s="54">
        <f t="shared" si="1024"/>
        <v>0</v>
      </c>
      <c r="BJ4725" s="54">
        <f t="shared" si="1037"/>
        <v>0</v>
      </c>
      <c r="BK4725" s="54">
        <f t="shared" si="1025"/>
        <v>0</v>
      </c>
      <c r="BL4725" s="54">
        <f t="shared" si="1030"/>
        <v>0</v>
      </c>
      <c r="BM4725" s="54">
        <f t="shared" si="1031"/>
        <v>0</v>
      </c>
      <c r="BN4725" s="54" t="str">
        <f t="shared" si="1032"/>
        <v>ne</v>
      </c>
      <c r="BO4725" s="54" t="str">
        <f t="shared" si="1033"/>
        <v>ne</v>
      </c>
      <c r="BP4725" s="54" t="str">
        <f t="shared" si="1033"/>
        <v>ne</v>
      </c>
      <c r="BQ4725" s="54" t="str">
        <f t="shared" si="1034"/>
        <v>ne</v>
      </c>
      <c r="BR4725" s="54" t="str">
        <f t="shared" si="1035"/>
        <v>ne</v>
      </c>
      <c r="BS4725" s="54" t="str">
        <f t="shared" si="1026"/>
        <v>ne</v>
      </c>
    </row>
    <row r="4726" spans="2:71" x14ac:dyDescent="0.2">
      <c r="B4726" s="54" t="e">
        <f>VLOOKUP(E4726,'VPS1'!$J$10:$J$29,1,FALSE)</f>
        <v>#N/A</v>
      </c>
      <c r="C4726" s="131" t="str">
        <f t="shared" si="1027"/>
        <v/>
      </c>
      <c r="D4726" s="132"/>
      <c r="E4726" s="132"/>
      <c r="F4726" s="55"/>
      <c r="G4726" s="132"/>
      <c r="H4726" s="132"/>
      <c r="I4726" s="132"/>
      <c r="J4726" s="132"/>
      <c r="K4726" s="132"/>
      <c r="L4726" s="133"/>
      <c r="M4726" s="134"/>
      <c r="N4726" s="132"/>
      <c r="O4726" s="132"/>
      <c r="P4726" s="134" t="str">
        <f t="shared" si="1028"/>
        <v>nepildyti</v>
      </c>
      <c r="Q4726" s="135" t="str">
        <f t="shared" si="102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36"/>
        <v>0</v>
      </c>
      <c r="BH4726" s="54">
        <f t="shared" si="1029"/>
        <v>0</v>
      </c>
      <c r="BI4726" s="54">
        <f t="shared" si="1024"/>
        <v>0</v>
      </c>
      <c r="BJ4726" s="54">
        <f t="shared" si="1037"/>
        <v>0</v>
      </c>
      <c r="BK4726" s="54">
        <f t="shared" si="1025"/>
        <v>0</v>
      </c>
      <c r="BL4726" s="54">
        <f t="shared" si="1030"/>
        <v>0</v>
      </c>
      <c r="BM4726" s="54">
        <f t="shared" si="1031"/>
        <v>0</v>
      </c>
      <c r="BN4726" s="54" t="str">
        <f t="shared" si="1032"/>
        <v>ne</v>
      </c>
      <c r="BO4726" s="54" t="str">
        <f t="shared" si="1033"/>
        <v>ne</v>
      </c>
      <c r="BP4726" s="54" t="str">
        <f t="shared" si="1033"/>
        <v>ne</v>
      </c>
      <c r="BQ4726" s="54" t="str">
        <f t="shared" si="1034"/>
        <v>ne</v>
      </c>
      <c r="BR4726" s="54" t="str">
        <f t="shared" si="1035"/>
        <v>ne</v>
      </c>
      <c r="BS4726" s="54" t="str">
        <f t="shared" si="1026"/>
        <v>ne</v>
      </c>
    </row>
    <row r="4727" spans="2:71" x14ac:dyDescent="0.2">
      <c r="B4727" s="54" t="e">
        <f>VLOOKUP(E4727,'VPS1'!$J$10:$J$29,1,FALSE)</f>
        <v>#N/A</v>
      </c>
      <c r="C4727" s="131" t="str">
        <f t="shared" si="1027"/>
        <v/>
      </c>
      <c r="D4727" s="132"/>
      <c r="E4727" s="132"/>
      <c r="F4727" s="55"/>
      <c r="G4727" s="132"/>
      <c r="H4727" s="132"/>
      <c r="I4727" s="132"/>
      <c r="J4727" s="132"/>
      <c r="K4727" s="132"/>
      <c r="L4727" s="133"/>
      <c r="M4727" s="134"/>
      <c r="N4727" s="132"/>
      <c r="O4727" s="132"/>
      <c r="P4727" s="134" t="str">
        <f t="shared" si="1028"/>
        <v>nepildyti</v>
      </c>
      <c r="Q4727" s="135" t="str">
        <f t="shared" si="102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36"/>
        <v>0</v>
      </c>
      <c r="BH4727" s="54">
        <f t="shared" si="1029"/>
        <v>0</v>
      </c>
      <c r="BI4727" s="54">
        <f t="shared" si="1024"/>
        <v>0</v>
      </c>
      <c r="BJ4727" s="54">
        <f t="shared" si="1037"/>
        <v>0</v>
      </c>
      <c r="BK4727" s="54">
        <f t="shared" si="1025"/>
        <v>0</v>
      </c>
      <c r="BL4727" s="54">
        <f t="shared" si="1030"/>
        <v>0</v>
      </c>
      <c r="BM4727" s="54">
        <f t="shared" si="1031"/>
        <v>0</v>
      </c>
      <c r="BN4727" s="54" t="str">
        <f t="shared" si="1032"/>
        <v>ne</v>
      </c>
      <c r="BO4727" s="54" t="str">
        <f t="shared" si="1033"/>
        <v>ne</v>
      </c>
      <c r="BP4727" s="54" t="str">
        <f t="shared" si="1033"/>
        <v>ne</v>
      </c>
      <c r="BQ4727" s="54" t="str">
        <f t="shared" si="1034"/>
        <v>ne</v>
      </c>
      <c r="BR4727" s="54" t="str">
        <f t="shared" si="1035"/>
        <v>ne</v>
      </c>
      <c r="BS4727" s="54" t="str">
        <f t="shared" si="1026"/>
        <v>ne</v>
      </c>
    </row>
    <row r="4728" spans="2:71" x14ac:dyDescent="0.2">
      <c r="B4728" s="54" t="e">
        <f>VLOOKUP(E4728,'VPS1'!$J$10:$J$29,1,FALSE)</f>
        <v>#N/A</v>
      </c>
      <c r="C4728" s="131" t="str">
        <f t="shared" si="1027"/>
        <v/>
      </c>
      <c r="D4728" s="132"/>
      <c r="E4728" s="132"/>
      <c r="F4728" s="55"/>
      <c r="G4728" s="132"/>
      <c r="H4728" s="132"/>
      <c r="I4728" s="132"/>
      <c r="J4728" s="132"/>
      <c r="K4728" s="132"/>
      <c r="L4728" s="133"/>
      <c r="M4728" s="134"/>
      <c r="N4728" s="132"/>
      <c r="O4728" s="132"/>
      <c r="P4728" s="134" t="str">
        <f t="shared" si="1028"/>
        <v>nepildyti</v>
      </c>
      <c r="Q4728" s="135" t="str">
        <f t="shared" si="102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36"/>
        <v>0</v>
      </c>
      <c r="BH4728" s="54">
        <f t="shared" si="1029"/>
        <v>0</v>
      </c>
      <c r="BI4728" s="54">
        <f t="shared" si="1024"/>
        <v>0</v>
      </c>
      <c r="BJ4728" s="54">
        <f t="shared" si="1037"/>
        <v>0</v>
      </c>
      <c r="BK4728" s="54">
        <f t="shared" si="1025"/>
        <v>0</v>
      </c>
      <c r="BL4728" s="54">
        <f t="shared" si="1030"/>
        <v>0</v>
      </c>
      <c r="BM4728" s="54">
        <f t="shared" si="1031"/>
        <v>0</v>
      </c>
      <c r="BN4728" s="54" t="str">
        <f t="shared" si="1032"/>
        <v>ne</v>
      </c>
      <c r="BO4728" s="54" t="str">
        <f t="shared" si="1033"/>
        <v>ne</v>
      </c>
      <c r="BP4728" s="54" t="str">
        <f t="shared" si="1033"/>
        <v>ne</v>
      </c>
      <c r="BQ4728" s="54" t="str">
        <f t="shared" si="1034"/>
        <v>ne</v>
      </c>
      <c r="BR4728" s="54" t="str">
        <f t="shared" si="1035"/>
        <v>ne</v>
      </c>
      <c r="BS4728" s="54" t="str">
        <f t="shared" si="1026"/>
        <v>ne</v>
      </c>
    </row>
    <row r="4729" spans="2:71" x14ac:dyDescent="0.2">
      <c r="B4729" s="54" t="e">
        <f>VLOOKUP(E4729,'VPS1'!$J$10:$J$29,1,FALSE)</f>
        <v>#N/A</v>
      </c>
      <c r="C4729" s="131" t="str">
        <f t="shared" si="1027"/>
        <v/>
      </c>
      <c r="D4729" s="132"/>
      <c r="E4729" s="132"/>
      <c r="F4729" s="55"/>
      <c r="G4729" s="132"/>
      <c r="H4729" s="132"/>
      <c r="I4729" s="132"/>
      <c r="J4729" s="132"/>
      <c r="K4729" s="132"/>
      <c r="L4729" s="133"/>
      <c r="M4729" s="134"/>
      <c r="N4729" s="132"/>
      <c r="O4729" s="132"/>
      <c r="P4729" s="134" t="str">
        <f t="shared" si="1028"/>
        <v>nepildyti</v>
      </c>
      <c r="Q4729" s="135" t="str">
        <f t="shared" si="102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36"/>
        <v>0</v>
      </c>
      <c r="BH4729" s="54">
        <f t="shared" si="1029"/>
        <v>0</v>
      </c>
      <c r="BI4729" s="54">
        <f t="shared" si="1024"/>
        <v>0</v>
      </c>
      <c r="BJ4729" s="54">
        <f t="shared" si="1037"/>
        <v>0</v>
      </c>
      <c r="BK4729" s="54">
        <f t="shared" si="1025"/>
        <v>0</v>
      </c>
      <c r="BL4729" s="54">
        <f t="shared" si="1030"/>
        <v>0</v>
      </c>
      <c r="BM4729" s="54">
        <f t="shared" si="1031"/>
        <v>0</v>
      </c>
      <c r="BN4729" s="54" t="str">
        <f t="shared" si="1032"/>
        <v>ne</v>
      </c>
      <c r="BO4729" s="54" t="str">
        <f t="shared" si="1033"/>
        <v>ne</v>
      </c>
      <c r="BP4729" s="54" t="str">
        <f t="shared" si="1033"/>
        <v>ne</v>
      </c>
      <c r="BQ4729" s="54" t="str">
        <f t="shared" si="1034"/>
        <v>ne</v>
      </c>
      <c r="BR4729" s="54" t="str">
        <f t="shared" si="1035"/>
        <v>ne</v>
      </c>
      <c r="BS4729" s="54" t="str">
        <f t="shared" si="1026"/>
        <v>ne</v>
      </c>
    </row>
    <row r="4730" spans="2:71" x14ac:dyDescent="0.2">
      <c r="B4730" s="54" t="e">
        <f>VLOOKUP(E4730,'VPS1'!$J$10:$J$29,1,FALSE)</f>
        <v>#N/A</v>
      </c>
      <c r="C4730" s="131" t="str">
        <f t="shared" si="1027"/>
        <v/>
      </c>
      <c r="D4730" s="132"/>
      <c r="E4730" s="132"/>
      <c r="F4730" s="55"/>
      <c r="G4730" s="132"/>
      <c r="H4730" s="132"/>
      <c r="I4730" s="132"/>
      <c r="J4730" s="132"/>
      <c r="K4730" s="132"/>
      <c r="L4730" s="133"/>
      <c r="M4730" s="134"/>
      <c r="N4730" s="132"/>
      <c r="O4730" s="132"/>
      <c r="P4730" s="134" t="str">
        <f t="shared" si="1028"/>
        <v>nepildyti</v>
      </c>
      <c r="Q4730" s="135" t="str">
        <f t="shared" si="102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36"/>
        <v>0</v>
      </c>
      <c r="BH4730" s="54">
        <f t="shared" si="1029"/>
        <v>0</v>
      </c>
      <c r="BI4730" s="54">
        <f t="shared" si="1024"/>
        <v>0</v>
      </c>
      <c r="BJ4730" s="54">
        <f t="shared" si="1037"/>
        <v>0</v>
      </c>
      <c r="BK4730" s="54">
        <f t="shared" si="1025"/>
        <v>0</v>
      </c>
      <c r="BL4730" s="54">
        <f t="shared" si="1030"/>
        <v>0</v>
      </c>
      <c r="BM4730" s="54">
        <f t="shared" si="1031"/>
        <v>0</v>
      </c>
      <c r="BN4730" s="54" t="str">
        <f t="shared" si="1032"/>
        <v>ne</v>
      </c>
      <c r="BO4730" s="54" t="str">
        <f t="shared" si="1033"/>
        <v>ne</v>
      </c>
      <c r="BP4730" s="54" t="str">
        <f t="shared" si="1033"/>
        <v>ne</v>
      </c>
      <c r="BQ4730" s="54" t="str">
        <f t="shared" si="1034"/>
        <v>ne</v>
      </c>
      <c r="BR4730" s="54" t="str">
        <f t="shared" si="1035"/>
        <v>ne</v>
      </c>
      <c r="BS4730" s="54" t="str">
        <f t="shared" si="1026"/>
        <v>ne</v>
      </c>
    </row>
    <row r="4731" spans="2:71" x14ac:dyDescent="0.2">
      <c r="B4731" s="54" t="e">
        <f>VLOOKUP(E4731,'VPS1'!$J$10:$J$29,1,FALSE)</f>
        <v>#N/A</v>
      </c>
      <c r="C4731" s="131" t="str">
        <f t="shared" si="1027"/>
        <v/>
      </c>
      <c r="D4731" s="132"/>
      <c r="E4731" s="132"/>
      <c r="F4731" s="55"/>
      <c r="G4731" s="132"/>
      <c r="H4731" s="132"/>
      <c r="I4731" s="132"/>
      <c r="J4731" s="132"/>
      <c r="K4731" s="132"/>
      <c r="L4731" s="133"/>
      <c r="M4731" s="134"/>
      <c r="N4731" s="132"/>
      <c r="O4731" s="132"/>
      <c r="P4731" s="134" t="str">
        <f t="shared" si="1028"/>
        <v>nepildyti</v>
      </c>
      <c r="Q4731" s="135" t="str">
        <f t="shared" si="102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36"/>
        <v>0</v>
      </c>
      <c r="BH4731" s="54">
        <f t="shared" si="1029"/>
        <v>0</v>
      </c>
      <c r="BI4731" s="54">
        <f t="shared" si="1024"/>
        <v>0</v>
      </c>
      <c r="BJ4731" s="54">
        <f t="shared" si="1037"/>
        <v>0</v>
      </c>
      <c r="BK4731" s="54">
        <f t="shared" si="1025"/>
        <v>0</v>
      </c>
      <c r="BL4731" s="54">
        <f t="shared" si="1030"/>
        <v>0</v>
      </c>
      <c r="BM4731" s="54">
        <f t="shared" si="1031"/>
        <v>0</v>
      </c>
      <c r="BN4731" s="54" t="str">
        <f t="shared" si="1032"/>
        <v>ne</v>
      </c>
      <c r="BO4731" s="54" t="str">
        <f t="shared" si="1033"/>
        <v>ne</v>
      </c>
      <c r="BP4731" s="54" t="str">
        <f t="shared" si="1033"/>
        <v>ne</v>
      </c>
      <c r="BQ4731" s="54" t="str">
        <f t="shared" si="1034"/>
        <v>ne</v>
      </c>
      <c r="BR4731" s="54" t="str">
        <f t="shared" si="1035"/>
        <v>ne</v>
      </c>
      <c r="BS4731" s="54" t="str">
        <f t="shared" si="1026"/>
        <v>ne</v>
      </c>
    </row>
    <row r="4732" spans="2:71" x14ac:dyDescent="0.2">
      <c r="B4732" s="54" t="e">
        <f>VLOOKUP(E4732,'VPS1'!$J$10:$J$29,1,FALSE)</f>
        <v>#N/A</v>
      </c>
      <c r="C4732" s="131" t="str">
        <f t="shared" si="1027"/>
        <v/>
      </c>
      <c r="D4732" s="132"/>
      <c r="E4732" s="132"/>
      <c r="F4732" s="55"/>
      <c r="G4732" s="132"/>
      <c r="H4732" s="132"/>
      <c r="I4732" s="132"/>
      <c r="J4732" s="132"/>
      <c r="K4732" s="132"/>
      <c r="L4732" s="133"/>
      <c r="M4732" s="134"/>
      <c r="N4732" s="132"/>
      <c r="O4732" s="132"/>
      <c r="P4732" s="134" t="str">
        <f t="shared" si="1028"/>
        <v>nepildyti</v>
      </c>
      <c r="Q4732" s="135" t="str">
        <f t="shared" si="102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36"/>
        <v>0</v>
      </c>
      <c r="BH4732" s="54">
        <f t="shared" si="1029"/>
        <v>0</v>
      </c>
      <c r="BI4732" s="54">
        <f t="shared" si="1024"/>
        <v>0</v>
      </c>
      <c r="BJ4732" s="54">
        <f t="shared" si="1037"/>
        <v>0</v>
      </c>
      <c r="BK4732" s="54">
        <f t="shared" si="1025"/>
        <v>0</v>
      </c>
      <c r="BL4732" s="54">
        <f t="shared" si="1030"/>
        <v>0</v>
      </c>
      <c r="BM4732" s="54">
        <f t="shared" si="1031"/>
        <v>0</v>
      </c>
      <c r="BN4732" s="54" t="str">
        <f t="shared" si="1032"/>
        <v>ne</v>
      </c>
      <c r="BO4732" s="54" t="str">
        <f t="shared" si="1033"/>
        <v>ne</v>
      </c>
      <c r="BP4732" s="54" t="str">
        <f t="shared" si="1033"/>
        <v>ne</v>
      </c>
      <c r="BQ4732" s="54" t="str">
        <f t="shared" si="1034"/>
        <v>ne</v>
      </c>
      <c r="BR4732" s="54" t="str">
        <f t="shared" si="1035"/>
        <v>ne</v>
      </c>
      <c r="BS4732" s="54" t="str">
        <f t="shared" si="1026"/>
        <v>ne</v>
      </c>
    </row>
    <row r="4733" spans="2:71" x14ac:dyDescent="0.2">
      <c r="B4733" s="54" t="e">
        <f>VLOOKUP(E4733,'VPS1'!$J$10:$J$29,1,FALSE)</f>
        <v>#N/A</v>
      </c>
      <c r="C4733" s="131" t="str">
        <f t="shared" si="1027"/>
        <v/>
      </c>
      <c r="D4733" s="132"/>
      <c r="E4733" s="132"/>
      <c r="F4733" s="55"/>
      <c r="G4733" s="132"/>
      <c r="H4733" s="132"/>
      <c r="I4733" s="132"/>
      <c r="J4733" s="132"/>
      <c r="K4733" s="132"/>
      <c r="L4733" s="133"/>
      <c r="M4733" s="134"/>
      <c r="N4733" s="132"/>
      <c r="O4733" s="132"/>
      <c r="P4733" s="134" t="str">
        <f t="shared" si="1028"/>
        <v>nepildyti</v>
      </c>
      <c r="Q4733" s="135" t="str">
        <f t="shared" si="102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36"/>
        <v>0</v>
      </c>
      <c r="BH4733" s="54">
        <f t="shared" si="1029"/>
        <v>0</v>
      </c>
      <c r="BI4733" s="54">
        <f t="shared" si="1024"/>
        <v>0</v>
      </c>
      <c r="BJ4733" s="54">
        <f t="shared" si="1037"/>
        <v>0</v>
      </c>
      <c r="BK4733" s="54">
        <f t="shared" si="1025"/>
        <v>0</v>
      </c>
      <c r="BL4733" s="54">
        <f t="shared" si="1030"/>
        <v>0</v>
      </c>
      <c r="BM4733" s="54">
        <f t="shared" si="1031"/>
        <v>0</v>
      </c>
      <c r="BN4733" s="54" t="str">
        <f t="shared" si="1032"/>
        <v>ne</v>
      </c>
      <c r="BO4733" s="54" t="str">
        <f t="shared" si="1033"/>
        <v>ne</v>
      </c>
      <c r="BP4733" s="54" t="str">
        <f t="shared" si="1033"/>
        <v>ne</v>
      </c>
      <c r="BQ4733" s="54" t="str">
        <f t="shared" si="1034"/>
        <v>ne</v>
      </c>
      <c r="BR4733" s="54" t="str">
        <f t="shared" si="1035"/>
        <v>ne</v>
      </c>
      <c r="BS4733" s="54" t="str">
        <f t="shared" si="1026"/>
        <v>ne</v>
      </c>
    </row>
    <row r="4734" spans="2:71" x14ac:dyDescent="0.2">
      <c r="B4734" s="54" t="e">
        <f>VLOOKUP(E4734,'VPS1'!$J$10:$J$29,1,FALSE)</f>
        <v>#N/A</v>
      </c>
      <c r="C4734" s="131" t="str">
        <f t="shared" si="1027"/>
        <v/>
      </c>
      <c r="D4734" s="132"/>
      <c r="E4734" s="132"/>
      <c r="F4734" s="55"/>
      <c r="G4734" s="132"/>
      <c r="H4734" s="132"/>
      <c r="I4734" s="132"/>
      <c r="J4734" s="132"/>
      <c r="K4734" s="132"/>
      <c r="L4734" s="133"/>
      <c r="M4734" s="134"/>
      <c r="N4734" s="132"/>
      <c r="O4734" s="132"/>
      <c r="P4734" s="134" t="str">
        <f t="shared" si="1028"/>
        <v>nepildyti</v>
      </c>
      <c r="Q4734" s="135" t="str">
        <f t="shared" si="102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36"/>
        <v>0</v>
      </c>
      <c r="BH4734" s="54">
        <f t="shared" si="1029"/>
        <v>0</v>
      </c>
      <c r="BI4734" s="54">
        <f t="shared" si="1024"/>
        <v>0</v>
      </c>
      <c r="BJ4734" s="54">
        <f t="shared" si="1037"/>
        <v>0</v>
      </c>
      <c r="BK4734" s="54">
        <f t="shared" si="1025"/>
        <v>0</v>
      </c>
      <c r="BL4734" s="54">
        <f t="shared" si="1030"/>
        <v>0</v>
      </c>
      <c r="BM4734" s="54">
        <f t="shared" si="1031"/>
        <v>0</v>
      </c>
      <c r="BN4734" s="54" t="str">
        <f t="shared" si="1032"/>
        <v>ne</v>
      </c>
      <c r="BO4734" s="54" t="str">
        <f t="shared" si="1033"/>
        <v>ne</v>
      </c>
      <c r="BP4734" s="54" t="str">
        <f t="shared" si="1033"/>
        <v>ne</v>
      </c>
      <c r="BQ4734" s="54" t="str">
        <f t="shared" si="1034"/>
        <v>ne</v>
      </c>
      <c r="BR4734" s="54" t="str">
        <f t="shared" si="1035"/>
        <v>ne</v>
      </c>
      <c r="BS4734" s="54" t="str">
        <f t="shared" si="1026"/>
        <v>ne</v>
      </c>
    </row>
    <row r="4735" spans="2:71" x14ac:dyDescent="0.2">
      <c r="B4735" s="54" t="e">
        <f>VLOOKUP(E4735,'VPS1'!$J$10:$J$29,1,FALSE)</f>
        <v>#N/A</v>
      </c>
      <c r="C4735" s="131" t="str">
        <f t="shared" si="1027"/>
        <v/>
      </c>
      <c r="D4735" s="132"/>
      <c r="E4735" s="132"/>
      <c r="F4735" s="55"/>
      <c r="G4735" s="132"/>
      <c r="H4735" s="132"/>
      <c r="I4735" s="132"/>
      <c r="J4735" s="132"/>
      <c r="K4735" s="132"/>
      <c r="L4735" s="133"/>
      <c r="M4735" s="134"/>
      <c r="N4735" s="132"/>
      <c r="O4735" s="132"/>
      <c r="P4735" s="134" t="str">
        <f t="shared" si="1028"/>
        <v>nepildyti</v>
      </c>
      <c r="Q4735" s="135" t="str">
        <f t="shared" si="102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36"/>
        <v>0</v>
      </c>
      <c r="BH4735" s="54">
        <f t="shared" si="1029"/>
        <v>0</v>
      </c>
      <c r="BI4735" s="54">
        <f t="shared" si="1024"/>
        <v>0</v>
      </c>
      <c r="BJ4735" s="54">
        <f t="shared" si="1037"/>
        <v>0</v>
      </c>
      <c r="BK4735" s="54">
        <f t="shared" si="1025"/>
        <v>0</v>
      </c>
      <c r="BL4735" s="54">
        <f t="shared" si="1030"/>
        <v>0</v>
      </c>
      <c r="BM4735" s="54">
        <f t="shared" si="1031"/>
        <v>0</v>
      </c>
      <c r="BN4735" s="54" t="str">
        <f t="shared" si="1032"/>
        <v>ne</v>
      </c>
      <c r="BO4735" s="54" t="str">
        <f t="shared" si="1033"/>
        <v>ne</v>
      </c>
      <c r="BP4735" s="54" t="str">
        <f t="shared" si="1033"/>
        <v>ne</v>
      </c>
      <c r="BQ4735" s="54" t="str">
        <f t="shared" si="1034"/>
        <v>ne</v>
      </c>
      <c r="BR4735" s="54" t="str">
        <f t="shared" si="1035"/>
        <v>ne</v>
      </c>
      <c r="BS4735" s="54" t="str">
        <f t="shared" si="1026"/>
        <v>ne</v>
      </c>
    </row>
    <row r="4736" spans="2:71" x14ac:dyDescent="0.2">
      <c r="B4736" s="54" t="e">
        <f>VLOOKUP(E4736,'VPS1'!$J$10:$J$29,1,FALSE)</f>
        <v>#N/A</v>
      </c>
      <c r="C4736" s="131" t="str">
        <f t="shared" si="1027"/>
        <v/>
      </c>
      <c r="D4736" s="132"/>
      <c r="E4736" s="132"/>
      <c r="F4736" s="55"/>
      <c r="G4736" s="132"/>
      <c r="H4736" s="132"/>
      <c r="I4736" s="132"/>
      <c r="J4736" s="132"/>
      <c r="K4736" s="132"/>
      <c r="L4736" s="133"/>
      <c r="M4736" s="134"/>
      <c r="N4736" s="132"/>
      <c r="O4736" s="132"/>
      <c r="P4736" s="134" t="str">
        <f t="shared" si="1028"/>
        <v>nepildyti</v>
      </c>
      <c r="Q4736" s="135" t="str">
        <f t="shared" si="102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36"/>
        <v>0</v>
      </c>
      <c r="BH4736" s="54">
        <f t="shared" si="1029"/>
        <v>0</v>
      </c>
      <c r="BI4736" s="54">
        <f t="shared" si="1024"/>
        <v>0</v>
      </c>
      <c r="BJ4736" s="54">
        <f t="shared" si="1037"/>
        <v>0</v>
      </c>
      <c r="BK4736" s="54">
        <f t="shared" si="1025"/>
        <v>0</v>
      </c>
      <c r="BL4736" s="54">
        <f t="shared" si="1030"/>
        <v>0</v>
      </c>
      <c r="BM4736" s="54">
        <f t="shared" si="1031"/>
        <v>0</v>
      </c>
      <c r="BN4736" s="54" t="str">
        <f t="shared" si="1032"/>
        <v>ne</v>
      </c>
      <c r="BO4736" s="54" t="str">
        <f t="shared" si="1033"/>
        <v>ne</v>
      </c>
      <c r="BP4736" s="54" t="str">
        <f t="shared" si="1033"/>
        <v>ne</v>
      </c>
      <c r="BQ4736" s="54" t="str">
        <f t="shared" si="1034"/>
        <v>ne</v>
      </c>
      <c r="BR4736" s="54" t="str">
        <f t="shared" si="1035"/>
        <v>ne</v>
      </c>
      <c r="BS4736" s="54" t="str">
        <f t="shared" si="1026"/>
        <v>ne</v>
      </c>
    </row>
    <row r="4737" spans="2:71" x14ac:dyDescent="0.2">
      <c r="B4737" s="54" t="e">
        <f>VLOOKUP(E4737,'VPS1'!$J$10:$J$29,1,FALSE)</f>
        <v>#N/A</v>
      </c>
      <c r="C4737" s="131" t="str">
        <f t="shared" si="1027"/>
        <v/>
      </c>
      <c r="D4737" s="132"/>
      <c r="E4737" s="132"/>
      <c r="F4737" s="55"/>
      <c r="G4737" s="132"/>
      <c r="H4737" s="132"/>
      <c r="I4737" s="132"/>
      <c r="J4737" s="132"/>
      <c r="K4737" s="132"/>
      <c r="L4737" s="133"/>
      <c r="M4737" s="134"/>
      <c r="N4737" s="132"/>
      <c r="O4737" s="132"/>
      <c r="P4737" s="134" t="str">
        <f t="shared" si="1028"/>
        <v>nepildyti</v>
      </c>
      <c r="Q4737" s="135" t="str">
        <f t="shared" si="102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36"/>
        <v>0</v>
      </c>
      <c r="BH4737" s="54">
        <f t="shared" si="1029"/>
        <v>0</v>
      </c>
      <c r="BI4737" s="54">
        <f t="shared" si="1024"/>
        <v>0</v>
      </c>
      <c r="BJ4737" s="54">
        <f t="shared" si="1037"/>
        <v>0</v>
      </c>
      <c r="BK4737" s="54">
        <f t="shared" si="1025"/>
        <v>0</v>
      </c>
      <c r="BL4737" s="54">
        <f t="shared" si="1030"/>
        <v>0</v>
      </c>
      <c r="BM4737" s="54">
        <f t="shared" si="1031"/>
        <v>0</v>
      </c>
      <c r="BN4737" s="54" t="str">
        <f t="shared" si="1032"/>
        <v>ne</v>
      </c>
      <c r="BO4737" s="54" t="str">
        <f t="shared" si="1033"/>
        <v>ne</v>
      </c>
      <c r="BP4737" s="54" t="str">
        <f t="shared" si="1033"/>
        <v>ne</v>
      </c>
      <c r="BQ4737" s="54" t="str">
        <f t="shared" si="1034"/>
        <v>ne</v>
      </c>
      <c r="BR4737" s="54" t="str">
        <f t="shared" si="1035"/>
        <v>ne</v>
      </c>
      <c r="BS4737" s="54" t="str">
        <f t="shared" si="1026"/>
        <v>ne</v>
      </c>
    </row>
    <row r="4738" spans="2:71" x14ac:dyDescent="0.2">
      <c r="B4738" s="54" t="e">
        <f>VLOOKUP(E4738,'VPS1'!$J$10:$J$29,1,FALSE)</f>
        <v>#N/A</v>
      </c>
      <c r="C4738" s="131" t="str">
        <f t="shared" si="1027"/>
        <v/>
      </c>
      <c r="D4738" s="132"/>
      <c r="E4738" s="132"/>
      <c r="F4738" s="55"/>
      <c r="G4738" s="132"/>
      <c r="H4738" s="132"/>
      <c r="I4738" s="132"/>
      <c r="J4738" s="132"/>
      <c r="K4738" s="132"/>
      <c r="L4738" s="133"/>
      <c r="M4738" s="134"/>
      <c r="N4738" s="132"/>
      <c r="O4738" s="132"/>
      <c r="P4738" s="134" t="str">
        <f t="shared" si="1028"/>
        <v>nepildyti</v>
      </c>
      <c r="Q4738" s="135" t="str">
        <f t="shared" si="102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36"/>
        <v>0</v>
      </c>
      <c r="BH4738" s="54">
        <f t="shared" si="1029"/>
        <v>0</v>
      </c>
      <c r="BI4738" s="54">
        <f t="shared" si="1024"/>
        <v>0</v>
      </c>
      <c r="BJ4738" s="54">
        <f t="shared" si="1037"/>
        <v>0</v>
      </c>
      <c r="BK4738" s="54">
        <f t="shared" si="1025"/>
        <v>0</v>
      </c>
      <c r="BL4738" s="54">
        <f t="shared" si="1030"/>
        <v>0</v>
      </c>
      <c r="BM4738" s="54">
        <f t="shared" si="1031"/>
        <v>0</v>
      </c>
      <c r="BN4738" s="54" t="str">
        <f t="shared" si="1032"/>
        <v>ne</v>
      </c>
      <c r="BO4738" s="54" t="str">
        <f t="shared" si="1033"/>
        <v>ne</v>
      </c>
      <c r="BP4738" s="54" t="str">
        <f t="shared" si="1033"/>
        <v>ne</v>
      </c>
      <c r="BQ4738" s="54" t="str">
        <f t="shared" si="1034"/>
        <v>ne</v>
      </c>
      <c r="BR4738" s="54" t="str">
        <f t="shared" si="1035"/>
        <v>ne</v>
      </c>
      <c r="BS4738" s="54" t="str">
        <f t="shared" si="1026"/>
        <v>ne</v>
      </c>
    </row>
    <row r="4739" spans="2:71" x14ac:dyDescent="0.2">
      <c r="B4739" s="54" t="e">
        <f>VLOOKUP(E4739,'VPS1'!$J$10:$J$29,1,FALSE)</f>
        <v>#N/A</v>
      </c>
      <c r="C4739" s="131" t="str">
        <f t="shared" si="1027"/>
        <v/>
      </c>
      <c r="D4739" s="132"/>
      <c r="E4739" s="132"/>
      <c r="F4739" s="55"/>
      <c r="G4739" s="132"/>
      <c r="H4739" s="132"/>
      <c r="I4739" s="132"/>
      <c r="J4739" s="132"/>
      <c r="K4739" s="132"/>
      <c r="L4739" s="133"/>
      <c r="M4739" s="134"/>
      <c r="N4739" s="132"/>
      <c r="O4739" s="132"/>
      <c r="P4739" s="134" t="str">
        <f t="shared" si="1028"/>
        <v>nepildyti</v>
      </c>
      <c r="Q4739" s="135" t="str">
        <f t="shared" si="102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36"/>
        <v>0</v>
      </c>
      <c r="BH4739" s="54">
        <f t="shared" si="1029"/>
        <v>0</v>
      </c>
      <c r="BI4739" s="54">
        <f t="shared" si="1024"/>
        <v>0</v>
      </c>
      <c r="BJ4739" s="54">
        <f t="shared" si="1037"/>
        <v>0</v>
      </c>
      <c r="BK4739" s="54">
        <f t="shared" si="1025"/>
        <v>0</v>
      </c>
      <c r="BL4739" s="54">
        <f t="shared" si="1030"/>
        <v>0</v>
      </c>
      <c r="BM4739" s="54">
        <f t="shared" si="1031"/>
        <v>0</v>
      </c>
      <c r="BN4739" s="54" t="str">
        <f t="shared" si="1032"/>
        <v>ne</v>
      </c>
      <c r="BO4739" s="54" t="str">
        <f t="shared" si="1033"/>
        <v>ne</v>
      </c>
      <c r="BP4739" s="54" t="str">
        <f t="shared" si="1033"/>
        <v>ne</v>
      </c>
      <c r="BQ4739" s="54" t="str">
        <f t="shared" si="1034"/>
        <v>ne</v>
      </c>
      <c r="BR4739" s="54" t="str">
        <f t="shared" si="1035"/>
        <v>ne</v>
      </c>
      <c r="BS4739" s="54" t="str">
        <f t="shared" si="1026"/>
        <v>ne</v>
      </c>
    </row>
    <row r="4740" spans="2:71" x14ac:dyDescent="0.2">
      <c r="B4740" s="54" t="e">
        <f>VLOOKUP(E4740,'VPS1'!$J$10:$J$29,1,FALSE)</f>
        <v>#N/A</v>
      </c>
      <c r="C4740" s="131" t="str">
        <f t="shared" si="1027"/>
        <v/>
      </c>
      <c r="D4740" s="132"/>
      <c r="E4740" s="132"/>
      <c r="F4740" s="55"/>
      <c r="G4740" s="132"/>
      <c r="H4740" s="132"/>
      <c r="I4740" s="132"/>
      <c r="J4740" s="132"/>
      <c r="K4740" s="132"/>
      <c r="L4740" s="133"/>
      <c r="M4740" s="134"/>
      <c r="N4740" s="132"/>
      <c r="O4740" s="132"/>
      <c r="P4740" s="134" t="str">
        <f t="shared" si="1028"/>
        <v>nepildyti</v>
      </c>
      <c r="Q4740" s="135" t="str">
        <f t="shared" si="102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36"/>
        <v>0</v>
      </c>
      <c r="BH4740" s="54">
        <f t="shared" si="1029"/>
        <v>0</v>
      </c>
      <c r="BI4740" s="54">
        <f t="shared" si="1024"/>
        <v>0</v>
      </c>
      <c r="BJ4740" s="54">
        <f t="shared" si="1037"/>
        <v>0</v>
      </c>
      <c r="BK4740" s="54">
        <f t="shared" si="1025"/>
        <v>0</v>
      </c>
      <c r="BL4740" s="54">
        <f t="shared" si="1030"/>
        <v>0</v>
      </c>
      <c r="BM4740" s="54">
        <f t="shared" si="1031"/>
        <v>0</v>
      </c>
      <c r="BN4740" s="54" t="str">
        <f t="shared" si="1032"/>
        <v>ne</v>
      </c>
      <c r="BO4740" s="54" t="str">
        <f t="shared" si="1033"/>
        <v>ne</v>
      </c>
      <c r="BP4740" s="54" t="str">
        <f t="shared" si="1033"/>
        <v>ne</v>
      </c>
      <c r="BQ4740" s="54" t="str">
        <f t="shared" si="1034"/>
        <v>ne</v>
      </c>
      <c r="BR4740" s="54" t="str">
        <f t="shared" si="1035"/>
        <v>ne</v>
      </c>
      <c r="BS4740" s="54" t="str">
        <f t="shared" si="1026"/>
        <v>ne</v>
      </c>
    </row>
    <row r="4741" spans="2:71" x14ac:dyDescent="0.2">
      <c r="B4741" s="54" t="e">
        <f>VLOOKUP(E4741,'VPS1'!$J$10:$J$29,1,FALSE)</f>
        <v>#N/A</v>
      </c>
      <c r="C4741" s="131" t="str">
        <f t="shared" si="1027"/>
        <v/>
      </c>
      <c r="D4741" s="132"/>
      <c r="E4741" s="132"/>
      <c r="F4741" s="55"/>
      <c r="G4741" s="132"/>
      <c r="H4741" s="132"/>
      <c r="I4741" s="132"/>
      <c r="J4741" s="132"/>
      <c r="K4741" s="132"/>
      <c r="L4741" s="133"/>
      <c r="M4741" s="134"/>
      <c r="N4741" s="132"/>
      <c r="O4741" s="132"/>
      <c r="P4741" s="134" t="str">
        <f t="shared" si="1028"/>
        <v>nepildyti</v>
      </c>
      <c r="Q4741" s="135" t="str">
        <f t="shared" si="102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36"/>
        <v>0</v>
      </c>
      <c r="BH4741" s="54">
        <f t="shared" si="1029"/>
        <v>0</v>
      </c>
      <c r="BI4741" s="54">
        <f t="shared" si="1024"/>
        <v>0</v>
      </c>
      <c r="BJ4741" s="54">
        <f t="shared" si="1037"/>
        <v>0</v>
      </c>
      <c r="BK4741" s="54">
        <f t="shared" si="1025"/>
        <v>0</v>
      </c>
      <c r="BL4741" s="54">
        <f t="shared" si="1030"/>
        <v>0</v>
      </c>
      <c r="BM4741" s="54">
        <f t="shared" si="1031"/>
        <v>0</v>
      </c>
      <c r="BN4741" s="54" t="str">
        <f t="shared" si="1032"/>
        <v>ne</v>
      </c>
      <c r="BO4741" s="54" t="str">
        <f t="shared" si="1033"/>
        <v>ne</v>
      </c>
      <c r="BP4741" s="54" t="str">
        <f t="shared" si="1033"/>
        <v>ne</v>
      </c>
      <c r="BQ4741" s="54" t="str">
        <f t="shared" si="1034"/>
        <v>ne</v>
      </c>
      <c r="BR4741" s="54" t="str">
        <f t="shared" si="1035"/>
        <v>ne</v>
      </c>
      <c r="BS4741" s="54" t="str">
        <f t="shared" si="1026"/>
        <v>ne</v>
      </c>
    </row>
    <row r="4742" spans="2:71" x14ac:dyDescent="0.2">
      <c r="B4742" s="54" t="e">
        <f>VLOOKUP(E4742,'VPS1'!$J$10:$J$29,1,FALSE)</f>
        <v>#N/A</v>
      </c>
      <c r="C4742" s="131" t="str">
        <f t="shared" si="1027"/>
        <v/>
      </c>
      <c r="D4742" s="132"/>
      <c r="E4742" s="132"/>
      <c r="F4742" s="55"/>
      <c r="G4742" s="132"/>
      <c r="H4742" s="132"/>
      <c r="I4742" s="132"/>
      <c r="J4742" s="132"/>
      <c r="K4742" s="132"/>
      <c r="L4742" s="133"/>
      <c r="M4742" s="134"/>
      <c r="N4742" s="132"/>
      <c r="O4742" s="132"/>
      <c r="P4742" s="134" t="str">
        <f t="shared" si="1028"/>
        <v>nepildyti</v>
      </c>
      <c r="Q4742" s="135" t="str">
        <f t="shared" si="102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36"/>
        <v>0</v>
      </c>
      <c r="BH4742" s="54">
        <f t="shared" si="1029"/>
        <v>0</v>
      </c>
      <c r="BI4742" s="54">
        <f t="shared" si="1024"/>
        <v>0</v>
      </c>
      <c r="BJ4742" s="54">
        <f t="shared" si="1037"/>
        <v>0</v>
      </c>
      <c r="BK4742" s="54">
        <f t="shared" si="1025"/>
        <v>0</v>
      </c>
      <c r="BL4742" s="54">
        <f t="shared" si="1030"/>
        <v>0</v>
      </c>
      <c r="BM4742" s="54">
        <f t="shared" si="1031"/>
        <v>0</v>
      </c>
      <c r="BN4742" s="54" t="str">
        <f t="shared" si="1032"/>
        <v>ne</v>
      </c>
      <c r="BO4742" s="54" t="str">
        <f t="shared" si="1033"/>
        <v>ne</v>
      </c>
      <c r="BP4742" s="54" t="str">
        <f t="shared" si="1033"/>
        <v>ne</v>
      </c>
      <c r="BQ4742" s="54" t="str">
        <f t="shared" si="1034"/>
        <v>ne</v>
      </c>
      <c r="BR4742" s="54" t="str">
        <f t="shared" si="1035"/>
        <v>ne</v>
      </c>
      <c r="BS4742" s="54" t="str">
        <f t="shared" si="1026"/>
        <v>ne</v>
      </c>
    </row>
    <row r="4743" spans="2:71" x14ac:dyDescent="0.2">
      <c r="B4743" s="54" t="e">
        <f>VLOOKUP(E4743,'VPS1'!$J$10:$J$29,1,FALSE)</f>
        <v>#N/A</v>
      </c>
      <c r="C4743" s="131" t="str">
        <f t="shared" si="1027"/>
        <v/>
      </c>
      <c r="D4743" s="132"/>
      <c r="E4743" s="132"/>
      <c r="F4743" s="55"/>
      <c r="G4743" s="132"/>
      <c r="H4743" s="132"/>
      <c r="I4743" s="132"/>
      <c r="J4743" s="132"/>
      <c r="K4743" s="132"/>
      <c r="L4743" s="133"/>
      <c r="M4743" s="134"/>
      <c r="N4743" s="132"/>
      <c r="O4743" s="132"/>
      <c r="P4743" s="134" t="str">
        <f t="shared" si="1028"/>
        <v>nepildyti</v>
      </c>
      <c r="Q4743" s="135" t="str">
        <f t="shared" si="1028"/>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36"/>
        <v>0</v>
      </c>
      <c r="BH4743" s="54">
        <f t="shared" si="1029"/>
        <v>0</v>
      </c>
      <c r="BI4743" s="54">
        <f t="shared" si="1024"/>
        <v>0</v>
      </c>
      <c r="BJ4743" s="54">
        <f t="shared" si="1037"/>
        <v>0</v>
      </c>
      <c r="BK4743" s="54">
        <f t="shared" si="1025"/>
        <v>0</v>
      </c>
      <c r="BL4743" s="54">
        <f t="shared" si="1030"/>
        <v>0</v>
      </c>
      <c r="BM4743" s="54">
        <f t="shared" si="1031"/>
        <v>0</v>
      </c>
      <c r="BN4743" s="54" t="str">
        <f t="shared" si="1032"/>
        <v>ne</v>
      </c>
      <c r="BO4743" s="54" t="str">
        <f t="shared" si="1033"/>
        <v>ne</v>
      </c>
      <c r="BP4743" s="54" t="str">
        <f t="shared" si="1033"/>
        <v>ne</v>
      </c>
      <c r="BQ4743" s="54" t="str">
        <f t="shared" si="1034"/>
        <v>ne</v>
      </c>
      <c r="BR4743" s="54" t="str">
        <f t="shared" si="1035"/>
        <v>ne</v>
      </c>
      <c r="BS4743" s="54" t="str">
        <f t="shared" si="1026"/>
        <v>ne</v>
      </c>
    </row>
    <row r="4744" spans="2:71" x14ac:dyDescent="0.2">
      <c r="B4744" s="54" t="e">
        <f>VLOOKUP(E4744,'VPS1'!$J$10:$J$29,1,FALSE)</f>
        <v>#N/A</v>
      </c>
      <c r="C4744" s="131" t="str">
        <f t="shared" si="1027"/>
        <v/>
      </c>
      <c r="D4744" s="132"/>
      <c r="E4744" s="132"/>
      <c r="F4744" s="55"/>
      <c r="G4744" s="132"/>
      <c r="H4744" s="132"/>
      <c r="I4744" s="132"/>
      <c r="J4744" s="132"/>
      <c r="K4744" s="132"/>
      <c r="L4744" s="133"/>
      <c r="M4744" s="134"/>
      <c r="N4744" s="132"/>
      <c r="O4744" s="132"/>
      <c r="P4744" s="134" t="str">
        <f t="shared" si="1028"/>
        <v>nepildyti</v>
      </c>
      <c r="Q4744" s="135" t="str">
        <f t="shared" si="1028"/>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36"/>
        <v>0</v>
      </c>
      <c r="BH4744" s="54">
        <f t="shared" si="1029"/>
        <v>0</v>
      </c>
      <c r="BI4744" s="54">
        <f t="shared" si="1024"/>
        <v>0</v>
      </c>
      <c r="BJ4744" s="54">
        <f t="shared" si="1037"/>
        <v>0</v>
      </c>
      <c r="BK4744" s="54">
        <f t="shared" si="1025"/>
        <v>0</v>
      </c>
      <c r="BL4744" s="54">
        <f t="shared" si="1030"/>
        <v>0</v>
      </c>
      <c r="BM4744" s="54">
        <f t="shared" si="1031"/>
        <v>0</v>
      </c>
      <c r="BN4744" s="54" t="str">
        <f t="shared" si="1032"/>
        <v>ne</v>
      </c>
      <c r="BO4744" s="54" t="str">
        <f t="shared" si="1033"/>
        <v>ne</v>
      </c>
      <c r="BP4744" s="54" t="str">
        <f t="shared" si="1033"/>
        <v>ne</v>
      </c>
      <c r="BQ4744" s="54" t="str">
        <f t="shared" si="1034"/>
        <v>ne</v>
      </c>
      <c r="BR4744" s="54" t="str">
        <f t="shared" si="1035"/>
        <v>ne</v>
      </c>
      <c r="BS4744" s="54" t="str">
        <f t="shared" si="1026"/>
        <v>ne</v>
      </c>
    </row>
    <row r="4745" spans="2:71" x14ac:dyDescent="0.2">
      <c r="B4745" s="54" t="e">
        <f>VLOOKUP(E4745,'VPS1'!$J$10:$J$29,1,FALSE)</f>
        <v>#N/A</v>
      </c>
      <c r="C4745" s="131" t="str">
        <f t="shared" si="1027"/>
        <v/>
      </c>
      <c r="D4745" s="132"/>
      <c r="E4745" s="132"/>
      <c r="F4745" s="55"/>
      <c r="G4745" s="132"/>
      <c r="H4745" s="132"/>
      <c r="I4745" s="132"/>
      <c r="J4745" s="132"/>
      <c r="K4745" s="132"/>
      <c r="L4745" s="133"/>
      <c r="M4745" s="134"/>
      <c r="N4745" s="132"/>
      <c r="O4745" s="132"/>
      <c r="P4745" s="134" t="str">
        <f t="shared" si="1028"/>
        <v>nepildyti</v>
      </c>
      <c r="Q4745" s="135" t="str">
        <f t="shared" si="1028"/>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36"/>
        <v>0</v>
      </c>
      <c r="BH4745" s="54">
        <f t="shared" si="1029"/>
        <v>0</v>
      </c>
      <c r="BI4745" s="54">
        <f t="shared" si="1024"/>
        <v>0</v>
      </c>
      <c r="BJ4745" s="54">
        <f t="shared" si="1037"/>
        <v>0</v>
      </c>
      <c r="BK4745" s="54">
        <f t="shared" si="1025"/>
        <v>0</v>
      </c>
      <c r="BL4745" s="54">
        <f t="shared" si="1030"/>
        <v>0</v>
      </c>
      <c r="BM4745" s="54">
        <f t="shared" si="1031"/>
        <v>0</v>
      </c>
      <c r="BN4745" s="54" t="str">
        <f t="shared" si="1032"/>
        <v>ne</v>
      </c>
      <c r="BO4745" s="54" t="str">
        <f t="shared" si="1033"/>
        <v>ne</v>
      </c>
      <c r="BP4745" s="54" t="str">
        <f t="shared" si="1033"/>
        <v>ne</v>
      </c>
      <c r="BQ4745" s="54" t="str">
        <f t="shared" si="1034"/>
        <v>ne</v>
      </c>
      <c r="BR4745" s="54" t="str">
        <f t="shared" si="1035"/>
        <v>ne</v>
      </c>
      <c r="BS4745" s="54" t="str">
        <f t="shared" si="1026"/>
        <v>ne</v>
      </c>
    </row>
    <row r="4746" spans="2:71" x14ac:dyDescent="0.2">
      <c r="B4746" s="54" t="e">
        <f>VLOOKUP(E4746,'VPS1'!$J$10:$J$29,1,FALSE)</f>
        <v>#N/A</v>
      </c>
      <c r="C4746" s="131" t="str">
        <f t="shared" si="1027"/>
        <v/>
      </c>
      <c r="D4746" s="132"/>
      <c r="E4746" s="132"/>
      <c r="F4746" s="55"/>
      <c r="G4746" s="132"/>
      <c r="H4746" s="132"/>
      <c r="I4746" s="132"/>
      <c r="J4746" s="132"/>
      <c r="K4746" s="132"/>
      <c r="L4746" s="133"/>
      <c r="M4746" s="134"/>
      <c r="N4746" s="132"/>
      <c r="O4746" s="132"/>
      <c r="P4746" s="134" t="str">
        <f t="shared" si="1028"/>
        <v>nepildyti</v>
      </c>
      <c r="Q4746" s="135" t="str">
        <f t="shared" si="1028"/>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36"/>
        <v>0</v>
      </c>
      <c r="BH4746" s="54">
        <f t="shared" si="1029"/>
        <v>0</v>
      </c>
      <c r="BI4746" s="54">
        <f t="shared" ref="BI4746:BI4809" si="1038">IF($AH4746&gt;0,YEAR($AH4746),)</f>
        <v>0</v>
      </c>
      <c r="BJ4746" s="54">
        <f t="shared" si="1037"/>
        <v>0</v>
      </c>
      <c r="BK4746" s="54">
        <f t="shared" ref="BK4746:BK4809" si="1039">IF($AJ4746&gt;0,YEAR($AJ4746),)</f>
        <v>0</v>
      </c>
      <c r="BL4746" s="54">
        <f t="shared" si="1030"/>
        <v>0</v>
      </c>
      <c r="BM4746" s="54">
        <f t="shared" si="1031"/>
        <v>0</v>
      </c>
      <c r="BN4746" s="54" t="str">
        <f t="shared" si="1032"/>
        <v>ne</v>
      </c>
      <c r="BO4746" s="54" t="str">
        <f t="shared" si="1033"/>
        <v>ne</v>
      </c>
      <c r="BP4746" s="54" t="str">
        <f t="shared" si="1033"/>
        <v>ne</v>
      </c>
      <c r="BQ4746" s="54" t="str">
        <f t="shared" si="1034"/>
        <v>ne</v>
      </c>
      <c r="BR4746" s="54" t="str">
        <f t="shared" si="1035"/>
        <v>ne</v>
      </c>
      <c r="BS4746" s="54" t="str">
        <f t="shared" ref="BS4746:BS4809" si="1040">IF(BK4746&gt;0,"taip","ne")</f>
        <v>ne</v>
      </c>
    </row>
    <row r="4747" spans="2:71" x14ac:dyDescent="0.2">
      <c r="B4747" s="54" t="e">
        <f>VLOOKUP(E4747,'VPS1'!$J$10:$J$29,1,FALSE)</f>
        <v>#N/A</v>
      </c>
      <c r="C4747" s="131" t="str">
        <f t="shared" ref="C4747:C4810" si="1041">LEFT(E4747,4)</f>
        <v/>
      </c>
      <c r="D4747" s="132"/>
      <c r="E4747" s="132"/>
      <c r="F4747" s="55"/>
      <c r="G4747" s="132"/>
      <c r="H4747" s="132"/>
      <c r="I4747" s="132"/>
      <c r="J4747" s="132"/>
      <c r="K4747" s="132"/>
      <c r="L4747" s="133"/>
      <c r="M4747" s="134"/>
      <c r="N4747" s="132"/>
      <c r="O4747" s="132"/>
      <c r="P4747" s="134" t="str">
        <f t="shared" ref="P4747:Q4810" si="1042">IF($N4747="fizinis asmuo","užpildykite","nepildyti")</f>
        <v>nepildyti</v>
      </c>
      <c r="Q4747" s="135" t="str">
        <f t="shared" si="1042"/>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36"/>
        <v>0</v>
      </c>
      <c r="BH4747" s="54">
        <f t="shared" ref="BH4747:BH4810" si="1043">IF($AF4747&gt;0,YEAR($AF4747),)</f>
        <v>0</v>
      </c>
      <c r="BI4747" s="54">
        <f t="shared" si="1038"/>
        <v>0</v>
      </c>
      <c r="BJ4747" s="54">
        <f t="shared" si="1037"/>
        <v>0</v>
      </c>
      <c r="BK4747" s="54">
        <f t="shared" si="1039"/>
        <v>0</v>
      </c>
      <c r="BL4747" s="54">
        <f t="shared" ref="BL4747:BL4810" si="1044">IF($AK4747&gt;0,$AK4747,)</f>
        <v>0</v>
      </c>
      <c r="BM4747" s="54">
        <f t="shared" ref="BM4747:BM4810" si="1045">IF($AL4747&gt;0,$AL4747,)</f>
        <v>0</v>
      </c>
      <c r="BN4747" s="54" t="str">
        <f t="shared" ref="BN4747:BN4810" si="1046">IF(BH4747&gt;0,"taip","ne")</f>
        <v>ne</v>
      </c>
      <c r="BO4747" s="54" t="str">
        <f t="shared" ref="BO4747:BP4810" si="1047">IF(BI4747&gt;0,"taip","ne")</f>
        <v>ne</v>
      </c>
      <c r="BP4747" s="54" t="str">
        <f t="shared" si="1047"/>
        <v>ne</v>
      </c>
      <c r="BQ4747" s="54" t="str">
        <f t="shared" ref="BQ4747:BQ4810" si="1048">IF(BL4747&gt;0,"taip","ne")</f>
        <v>ne</v>
      </c>
      <c r="BR4747" s="54" t="str">
        <f t="shared" ref="BR4747:BR4810" si="1049">IF(BM4747&gt;0,"taip","ne")</f>
        <v>ne</v>
      </c>
      <c r="BS4747" s="54" t="str">
        <f t="shared" si="1040"/>
        <v>ne</v>
      </c>
    </row>
    <row r="4748" spans="2:71" x14ac:dyDescent="0.2">
      <c r="B4748" s="54" t="e">
        <f>VLOOKUP(E4748,'VPS1'!$J$10:$J$29,1,FALSE)</f>
        <v>#N/A</v>
      </c>
      <c r="C4748" s="131" t="str">
        <f t="shared" si="1041"/>
        <v/>
      </c>
      <c r="D4748" s="132"/>
      <c r="E4748" s="132"/>
      <c r="F4748" s="55"/>
      <c r="G4748" s="132"/>
      <c r="H4748" s="132"/>
      <c r="I4748" s="132"/>
      <c r="J4748" s="132"/>
      <c r="K4748" s="132"/>
      <c r="L4748" s="133"/>
      <c r="M4748" s="134"/>
      <c r="N4748" s="132"/>
      <c r="O4748" s="132"/>
      <c r="P4748" s="134" t="str">
        <f t="shared" si="1042"/>
        <v>nepildyti</v>
      </c>
      <c r="Q4748" s="135" t="str">
        <f t="shared" si="104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36"/>
        <v>0</v>
      </c>
      <c r="BH4748" s="54">
        <f t="shared" si="1043"/>
        <v>0</v>
      </c>
      <c r="BI4748" s="54">
        <f t="shared" si="1038"/>
        <v>0</v>
      </c>
      <c r="BJ4748" s="54">
        <f t="shared" si="1037"/>
        <v>0</v>
      </c>
      <c r="BK4748" s="54">
        <f t="shared" si="1039"/>
        <v>0</v>
      </c>
      <c r="BL4748" s="54">
        <f t="shared" si="1044"/>
        <v>0</v>
      </c>
      <c r="BM4748" s="54">
        <f t="shared" si="1045"/>
        <v>0</v>
      </c>
      <c r="BN4748" s="54" t="str">
        <f t="shared" si="1046"/>
        <v>ne</v>
      </c>
      <c r="BO4748" s="54" t="str">
        <f t="shared" si="1047"/>
        <v>ne</v>
      </c>
      <c r="BP4748" s="54" t="str">
        <f t="shared" si="1047"/>
        <v>ne</v>
      </c>
      <c r="BQ4748" s="54" t="str">
        <f t="shared" si="1048"/>
        <v>ne</v>
      </c>
      <c r="BR4748" s="54" t="str">
        <f t="shared" si="1049"/>
        <v>ne</v>
      </c>
      <c r="BS4748" s="54" t="str">
        <f t="shared" si="1040"/>
        <v>ne</v>
      </c>
    </row>
    <row r="4749" spans="2:71" x14ac:dyDescent="0.2">
      <c r="B4749" s="54" t="e">
        <f>VLOOKUP(E4749,'VPS1'!$J$10:$J$29,1,FALSE)</f>
        <v>#N/A</v>
      </c>
      <c r="C4749" s="131" t="str">
        <f t="shared" si="1041"/>
        <v/>
      </c>
      <c r="D4749" s="132"/>
      <c r="E4749" s="132"/>
      <c r="F4749" s="55"/>
      <c r="G4749" s="132"/>
      <c r="H4749" s="132"/>
      <c r="I4749" s="132"/>
      <c r="J4749" s="132"/>
      <c r="K4749" s="132"/>
      <c r="L4749" s="133"/>
      <c r="M4749" s="134"/>
      <c r="N4749" s="132"/>
      <c r="O4749" s="132"/>
      <c r="P4749" s="134" t="str">
        <f t="shared" si="1042"/>
        <v>nepildyti</v>
      </c>
      <c r="Q4749" s="135" t="str">
        <f t="shared" si="104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36"/>
        <v>0</v>
      </c>
      <c r="BH4749" s="54">
        <f t="shared" si="1043"/>
        <v>0</v>
      </c>
      <c r="BI4749" s="54">
        <f t="shared" si="1038"/>
        <v>0</v>
      </c>
      <c r="BJ4749" s="54">
        <f t="shared" si="1037"/>
        <v>0</v>
      </c>
      <c r="BK4749" s="54">
        <f t="shared" si="1039"/>
        <v>0</v>
      </c>
      <c r="BL4749" s="54">
        <f t="shared" si="1044"/>
        <v>0</v>
      </c>
      <c r="BM4749" s="54">
        <f t="shared" si="1045"/>
        <v>0</v>
      </c>
      <c r="BN4749" s="54" t="str">
        <f t="shared" si="1046"/>
        <v>ne</v>
      </c>
      <c r="BO4749" s="54" t="str">
        <f t="shared" si="1047"/>
        <v>ne</v>
      </c>
      <c r="BP4749" s="54" t="str">
        <f t="shared" si="1047"/>
        <v>ne</v>
      </c>
      <c r="BQ4749" s="54" t="str">
        <f t="shared" si="1048"/>
        <v>ne</v>
      </c>
      <c r="BR4749" s="54" t="str">
        <f t="shared" si="1049"/>
        <v>ne</v>
      </c>
      <c r="BS4749" s="54" t="str">
        <f t="shared" si="1040"/>
        <v>ne</v>
      </c>
    </row>
    <row r="4750" spans="2:71" x14ac:dyDescent="0.2">
      <c r="B4750" s="54" t="e">
        <f>VLOOKUP(E4750,'VPS1'!$J$10:$J$29,1,FALSE)</f>
        <v>#N/A</v>
      </c>
      <c r="C4750" s="131" t="str">
        <f t="shared" si="1041"/>
        <v/>
      </c>
      <c r="D4750" s="132"/>
      <c r="E4750" s="132"/>
      <c r="F4750" s="55"/>
      <c r="G4750" s="132"/>
      <c r="H4750" s="132"/>
      <c r="I4750" s="132"/>
      <c r="J4750" s="132"/>
      <c r="K4750" s="132"/>
      <c r="L4750" s="133"/>
      <c r="M4750" s="134"/>
      <c r="N4750" s="132"/>
      <c r="O4750" s="132"/>
      <c r="P4750" s="134" t="str">
        <f t="shared" si="1042"/>
        <v>nepildyti</v>
      </c>
      <c r="Q4750" s="135" t="str">
        <f t="shared" si="104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36"/>
        <v>0</v>
      </c>
      <c r="BH4750" s="54">
        <f t="shared" si="1043"/>
        <v>0</v>
      </c>
      <c r="BI4750" s="54">
        <f t="shared" si="1038"/>
        <v>0</v>
      </c>
      <c r="BJ4750" s="54">
        <f t="shared" si="1037"/>
        <v>0</v>
      </c>
      <c r="BK4750" s="54">
        <f t="shared" si="1039"/>
        <v>0</v>
      </c>
      <c r="BL4750" s="54">
        <f t="shared" si="1044"/>
        <v>0</v>
      </c>
      <c r="BM4750" s="54">
        <f t="shared" si="1045"/>
        <v>0</v>
      </c>
      <c r="BN4750" s="54" t="str">
        <f t="shared" si="1046"/>
        <v>ne</v>
      </c>
      <c r="BO4750" s="54" t="str">
        <f t="shared" si="1047"/>
        <v>ne</v>
      </c>
      <c r="BP4750" s="54" t="str">
        <f t="shared" si="1047"/>
        <v>ne</v>
      </c>
      <c r="BQ4750" s="54" t="str">
        <f t="shared" si="1048"/>
        <v>ne</v>
      </c>
      <c r="BR4750" s="54" t="str">
        <f t="shared" si="1049"/>
        <v>ne</v>
      </c>
      <c r="BS4750" s="54" t="str">
        <f t="shared" si="1040"/>
        <v>ne</v>
      </c>
    </row>
    <row r="4751" spans="2:71" x14ac:dyDescent="0.2">
      <c r="B4751" s="54" t="e">
        <f>VLOOKUP(E4751,'VPS1'!$J$10:$J$29,1,FALSE)</f>
        <v>#N/A</v>
      </c>
      <c r="C4751" s="131" t="str">
        <f t="shared" si="1041"/>
        <v/>
      </c>
      <c r="D4751" s="132"/>
      <c r="E4751" s="132"/>
      <c r="F4751" s="55"/>
      <c r="G4751" s="132"/>
      <c r="H4751" s="132"/>
      <c r="I4751" s="132"/>
      <c r="J4751" s="132"/>
      <c r="K4751" s="132"/>
      <c r="L4751" s="133"/>
      <c r="M4751" s="134"/>
      <c r="N4751" s="132"/>
      <c r="O4751" s="132"/>
      <c r="P4751" s="134" t="str">
        <f t="shared" si="1042"/>
        <v>nepildyti</v>
      </c>
      <c r="Q4751" s="135" t="str">
        <f t="shared" si="104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36"/>
        <v>0</v>
      </c>
      <c r="BH4751" s="54">
        <f t="shared" si="1043"/>
        <v>0</v>
      </c>
      <c r="BI4751" s="54">
        <f t="shared" si="1038"/>
        <v>0</v>
      </c>
      <c r="BJ4751" s="54">
        <f t="shared" si="1037"/>
        <v>0</v>
      </c>
      <c r="BK4751" s="54">
        <f t="shared" si="1039"/>
        <v>0</v>
      </c>
      <c r="BL4751" s="54">
        <f t="shared" si="1044"/>
        <v>0</v>
      </c>
      <c r="BM4751" s="54">
        <f t="shared" si="1045"/>
        <v>0</v>
      </c>
      <c r="BN4751" s="54" t="str">
        <f t="shared" si="1046"/>
        <v>ne</v>
      </c>
      <c r="BO4751" s="54" t="str">
        <f t="shared" si="1047"/>
        <v>ne</v>
      </c>
      <c r="BP4751" s="54" t="str">
        <f t="shared" si="1047"/>
        <v>ne</v>
      </c>
      <c r="BQ4751" s="54" t="str">
        <f t="shared" si="1048"/>
        <v>ne</v>
      </c>
      <c r="BR4751" s="54" t="str">
        <f t="shared" si="1049"/>
        <v>ne</v>
      </c>
      <c r="BS4751" s="54" t="str">
        <f t="shared" si="1040"/>
        <v>ne</v>
      </c>
    </row>
    <row r="4752" spans="2:71" x14ac:dyDescent="0.2">
      <c r="B4752" s="54" t="e">
        <f>VLOOKUP(E4752,'VPS1'!$J$10:$J$29,1,FALSE)</f>
        <v>#N/A</v>
      </c>
      <c r="C4752" s="131" t="str">
        <f t="shared" si="1041"/>
        <v/>
      </c>
      <c r="D4752" s="132"/>
      <c r="E4752" s="132"/>
      <c r="F4752" s="55"/>
      <c r="G4752" s="132"/>
      <c r="H4752" s="132"/>
      <c r="I4752" s="132"/>
      <c r="J4752" s="132"/>
      <c r="K4752" s="132"/>
      <c r="L4752" s="133"/>
      <c r="M4752" s="134"/>
      <c r="N4752" s="132"/>
      <c r="O4752" s="132"/>
      <c r="P4752" s="134" t="str">
        <f t="shared" si="1042"/>
        <v>nepildyti</v>
      </c>
      <c r="Q4752" s="135" t="str">
        <f t="shared" si="104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36"/>
        <v>0</v>
      </c>
      <c r="BH4752" s="54">
        <f t="shared" si="1043"/>
        <v>0</v>
      </c>
      <c r="BI4752" s="54">
        <f t="shared" si="1038"/>
        <v>0</v>
      </c>
      <c r="BJ4752" s="54">
        <f t="shared" si="1037"/>
        <v>0</v>
      </c>
      <c r="BK4752" s="54">
        <f t="shared" si="1039"/>
        <v>0</v>
      </c>
      <c r="BL4752" s="54">
        <f t="shared" si="1044"/>
        <v>0</v>
      </c>
      <c r="BM4752" s="54">
        <f t="shared" si="1045"/>
        <v>0</v>
      </c>
      <c r="BN4752" s="54" t="str">
        <f t="shared" si="1046"/>
        <v>ne</v>
      </c>
      <c r="BO4752" s="54" t="str">
        <f t="shared" si="1047"/>
        <v>ne</v>
      </c>
      <c r="BP4752" s="54" t="str">
        <f t="shared" si="1047"/>
        <v>ne</v>
      </c>
      <c r="BQ4752" s="54" t="str">
        <f t="shared" si="1048"/>
        <v>ne</v>
      </c>
      <c r="BR4752" s="54" t="str">
        <f t="shared" si="1049"/>
        <v>ne</v>
      </c>
      <c r="BS4752" s="54" t="str">
        <f t="shared" si="1040"/>
        <v>ne</v>
      </c>
    </row>
    <row r="4753" spans="2:71" x14ac:dyDescent="0.2">
      <c r="B4753" s="54" t="e">
        <f>VLOOKUP(E4753,'VPS1'!$J$10:$J$29,1,FALSE)</f>
        <v>#N/A</v>
      </c>
      <c r="C4753" s="131" t="str">
        <f t="shared" si="1041"/>
        <v/>
      </c>
      <c r="D4753" s="132"/>
      <c r="E4753" s="132"/>
      <c r="F4753" s="55"/>
      <c r="G4753" s="132"/>
      <c r="H4753" s="132"/>
      <c r="I4753" s="132"/>
      <c r="J4753" s="132"/>
      <c r="K4753" s="132"/>
      <c r="L4753" s="133"/>
      <c r="M4753" s="134"/>
      <c r="N4753" s="132"/>
      <c r="O4753" s="132"/>
      <c r="P4753" s="134" t="str">
        <f t="shared" si="1042"/>
        <v>nepildyti</v>
      </c>
      <c r="Q4753" s="135" t="str">
        <f t="shared" si="104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36"/>
        <v>0</v>
      </c>
      <c r="BH4753" s="54">
        <f t="shared" si="1043"/>
        <v>0</v>
      </c>
      <c r="BI4753" s="54">
        <f t="shared" si="1038"/>
        <v>0</v>
      </c>
      <c r="BJ4753" s="54">
        <f t="shared" si="1037"/>
        <v>0</v>
      </c>
      <c r="BK4753" s="54">
        <f t="shared" si="1039"/>
        <v>0</v>
      </c>
      <c r="BL4753" s="54">
        <f t="shared" si="1044"/>
        <v>0</v>
      </c>
      <c r="BM4753" s="54">
        <f t="shared" si="1045"/>
        <v>0</v>
      </c>
      <c r="BN4753" s="54" t="str">
        <f t="shared" si="1046"/>
        <v>ne</v>
      </c>
      <c r="BO4753" s="54" t="str">
        <f t="shared" si="1047"/>
        <v>ne</v>
      </c>
      <c r="BP4753" s="54" t="str">
        <f t="shared" si="1047"/>
        <v>ne</v>
      </c>
      <c r="BQ4753" s="54" t="str">
        <f t="shared" si="1048"/>
        <v>ne</v>
      </c>
      <c r="BR4753" s="54" t="str">
        <f t="shared" si="1049"/>
        <v>ne</v>
      </c>
      <c r="BS4753" s="54" t="str">
        <f t="shared" si="1040"/>
        <v>ne</v>
      </c>
    </row>
    <row r="4754" spans="2:71" x14ac:dyDescent="0.2">
      <c r="B4754" s="54" t="e">
        <f>VLOOKUP(E4754,'VPS1'!$J$10:$J$29,1,FALSE)</f>
        <v>#N/A</v>
      </c>
      <c r="C4754" s="131" t="str">
        <f t="shared" si="1041"/>
        <v/>
      </c>
      <c r="D4754" s="132"/>
      <c r="E4754" s="132"/>
      <c r="F4754" s="55"/>
      <c r="G4754" s="132"/>
      <c r="H4754" s="132"/>
      <c r="I4754" s="132"/>
      <c r="J4754" s="132"/>
      <c r="K4754" s="132"/>
      <c r="L4754" s="133"/>
      <c r="M4754" s="134"/>
      <c r="N4754" s="132"/>
      <c r="O4754" s="132"/>
      <c r="P4754" s="134" t="str">
        <f t="shared" si="1042"/>
        <v>nepildyti</v>
      </c>
      <c r="Q4754" s="135" t="str">
        <f t="shared" si="104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si="1036"/>
        <v>0</v>
      </c>
      <c r="BH4754" s="54">
        <f t="shared" si="1043"/>
        <v>0</v>
      </c>
      <c r="BI4754" s="54">
        <f t="shared" si="1038"/>
        <v>0</v>
      </c>
      <c r="BJ4754" s="54">
        <f t="shared" si="1037"/>
        <v>0</v>
      </c>
      <c r="BK4754" s="54">
        <f t="shared" si="1039"/>
        <v>0</v>
      </c>
      <c r="BL4754" s="54">
        <f t="shared" si="1044"/>
        <v>0</v>
      </c>
      <c r="BM4754" s="54">
        <f t="shared" si="1045"/>
        <v>0</v>
      </c>
      <c r="BN4754" s="54" t="str">
        <f t="shared" si="1046"/>
        <v>ne</v>
      </c>
      <c r="BO4754" s="54" t="str">
        <f t="shared" si="1047"/>
        <v>ne</v>
      </c>
      <c r="BP4754" s="54" t="str">
        <f t="shared" si="1047"/>
        <v>ne</v>
      </c>
      <c r="BQ4754" s="54" t="str">
        <f t="shared" si="1048"/>
        <v>ne</v>
      </c>
      <c r="BR4754" s="54" t="str">
        <f t="shared" si="1049"/>
        <v>ne</v>
      </c>
      <c r="BS4754" s="54" t="str">
        <f t="shared" si="1040"/>
        <v>ne</v>
      </c>
    </row>
    <row r="4755" spans="2:71" x14ac:dyDescent="0.2">
      <c r="B4755" s="54" t="e">
        <f>VLOOKUP(E4755,'VPS1'!$J$10:$J$29,1,FALSE)</f>
        <v>#N/A</v>
      </c>
      <c r="C4755" s="131" t="str">
        <f t="shared" si="1041"/>
        <v/>
      </c>
      <c r="D4755" s="132"/>
      <c r="E4755" s="132"/>
      <c r="F4755" s="55"/>
      <c r="G4755" s="132"/>
      <c r="H4755" s="132"/>
      <c r="I4755" s="132"/>
      <c r="J4755" s="132"/>
      <c r="K4755" s="132"/>
      <c r="L4755" s="133"/>
      <c r="M4755" s="134"/>
      <c r="N4755" s="132"/>
      <c r="O4755" s="132"/>
      <c r="P4755" s="134" t="str">
        <f t="shared" si="1042"/>
        <v>nepildyti</v>
      </c>
      <c r="Q4755" s="135" t="str">
        <f t="shared" si="104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36"/>
        <v>0</v>
      </c>
      <c r="BH4755" s="54">
        <f t="shared" si="1043"/>
        <v>0</v>
      </c>
      <c r="BI4755" s="54">
        <f t="shared" si="1038"/>
        <v>0</v>
      </c>
      <c r="BJ4755" s="54">
        <f t="shared" si="1037"/>
        <v>0</v>
      </c>
      <c r="BK4755" s="54">
        <f t="shared" si="1039"/>
        <v>0</v>
      </c>
      <c r="BL4755" s="54">
        <f t="shared" si="1044"/>
        <v>0</v>
      </c>
      <c r="BM4755" s="54">
        <f t="shared" si="1045"/>
        <v>0</v>
      </c>
      <c r="BN4755" s="54" t="str">
        <f t="shared" si="1046"/>
        <v>ne</v>
      </c>
      <c r="BO4755" s="54" t="str">
        <f t="shared" si="1047"/>
        <v>ne</v>
      </c>
      <c r="BP4755" s="54" t="str">
        <f t="shared" si="1047"/>
        <v>ne</v>
      </c>
      <c r="BQ4755" s="54" t="str">
        <f t="shared" si="1048"/>
        <v>ne</v>
      </c>
      <c r="BR4755" s="54" t="str">
        <f t="shared" si="1049"/>
        <v>ne</v>
      </c>
      <c r="BS4755" s="54" t="str">
        <f t="shared" si="1040"/>
        <v>ne</v>
      </c>
    </row>
    <row r="4756" spans="2:71" x14ac:dyDescent="0.2">
      <c r="B4756" s="54" t="e">
        <f>VLOOKUP(E4756,'VPS1'!$J$10:$J$29,1,FALSE)</f>
        <v>#N/A</v>
      </c>
      <c r="C4756" s="131" t="str">
        <f t="shared" si="1041"/>
        <v/>
      </c>
      <c r="D4756" s="132"/>
      <c r="E4756" s="132"/>
      <c r="F4756" s="55"/>
      <c r="G4756" s="132"/>
      <c r="H4756" s="132"/>
      <c r="I4756" s="132"/>
      <c r="J4756" s="132"/>
      <c r="K4756" s="132"/>
      <c r="L4756" s="133"/>
      <c r="M4756" s="134"/>
      <c r="N4756" s="132"/>
      <c r="O4756" s="132"/>
      <c r="P4756" s="134" t="str">
        <f t="shared" si="1042"/>
        <v>nepildyti</v>
      </c>
      <c r="Q4756" s="135" t="str">
        <f t="shared" si="104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36"/>
        <v>0</v>
      </c>
      <c r="BH4756" s="54">
        <f t="shared" si="1043"/>
        <v>0</v>
      </c>
      <c r="BI4756" s="54">
        <f t="shared" si="1038"/>
        <v>0</v>
      </c>
      <c r="BJ4756" s="54">
        <f t="shared" si="1037"/>
        <v>0</v>
      </c>
      <c r="BK4756" s="54">
        <f t="shared" si="1039"/>
        <v>0</v>
      </c>
      <c r="BL4756" s="54">
        <f t="shared" si="1044"/>
        <v>0</v>
      </c>
      <c r="BM4756" s="54">
        <f t="shared" si="1045"/>
        <v>0</v>
      </c>
      <c r="BN4756" s="54" t="str">
        <f t="shared" si="1046"/>
        <v>ne</v>
      </c>
      <c r="BO4756" s="54" t="str">
        <f t="shared" si="1047"/>
        <v>ne</v>
      </c>
      <c r="BP4756" s="54" t="str">
        <f t="shared" si="1047"/>
        <v>ne</v>
      </c>
      <c r="BQ4756" s="54" t="str">
        <f t="shared" si="1048"/>
        <v>ne</v>
      </c>
      <c r="BR4756" s="54" t="str">
        <f t="shared" si="1049"/>
        <v>ne</v>
      </c>
      <c r="BS4756" s="54" t="str">
        <f t="shared" si="1040"/>
        <v>ne</v>
      </c>
    </row>
    <row r="4757" spans="2:71" x14ac:dyDescent="0.2">
      <c r="B4757" s="54" t="e">
        <f>VLOOKUP(E4757,'VPS1'!$J$10:$J$29,1,FALSE)</f>
        <v>#N/A</v>
      </c>
      <c r="C4757" s="131" t="str">
        <f t="shared" si="1041"/>
        <v/>
      </c>
      <c r="D4757" s="132"/>
      <c r="E4757" s="132"/>
      <c r="F4757" s="55"/>
      <c r="G4757" s="132"/>
      <c r="H4757" s="132"/>
      <c r="I4757" s="132"/>
      <c r="J4757" s="132"/>
      <c r="K4757" s="132"/>
      <c r="L4757" s="133"/>
      <c r="M4757" s="134"/>
      <c r="N4757" s="132"/>
      <c r="O4757" s="132"/>
      <c r="P4757" s="134" t="str">
        <f t="shared" si="1042"/>
        <v>nepildyti</v>
      </c>
      <c r="Q4757" s="135" t="str">
        <f t="shared" si="104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36"/>
        <v>0</v>
      </c>
      <c r="BH4757" s="54">
        <f t="shared" si="1043"/>
        <v>0</v>
      </c>
      <c r="BI4757" s="54">
        <f t="shared" si="1038"/>
        <v>0</v>
      </c>
      <c r="BJ4757" s="54">
        <f t="shared" si="1037"/>
        <v>0</v>
      </c>
      <c r="BK4757" s="54">
        <f t="shared" si="1039"/>
        <v>0</v>
      </c>
      <c r="BL4757" s="54">
        <f t="shared" si="1044"/>
        <v>0</v>
      </c>
      <c r="BM4757" s="54">
        <f t="shared" si="1045"/>
        <v>0</v>
      </c>
      <c r="BN4757" s="54" t="str">
        <f t="shared" si="1046"/>
        <v>ne</v>
      </c>
      <c r="BO4757" s="54" t="str">
        <f t="shared" si="1047"/>
        <v>ne</v>
      </c>
      <c r="BP4757" s="54" t="str">
        <f t="shared" si="1047"/>
        <v>ne</v>
      </c>
      <c r="BQ4757" s="54" t="str">
        <f t="shared" si="1048"/>
        <v>ne</v>
      </c>
      <c r="BR4757" s="54" t="str">
        <f t="shared" si="1049"/>
        <v>ne</v>
      </c>
      <c r="BS4757" s="54" t="str">
        <f t="shared" si="1040"/>
        <v>ne</v>
      </c>
    </row>
    <row r="4758" spans="2:71" x14ac:dyDescent="0.2">
      <c r="B4758" s="54" t="e">
        <f>VLOOKUP(E4758,'VPS1'!$J$10:$J$29,1,FALSE)</f>
        <v>#N/A</v>
      </c>
      <c r="C4758" s="131" t="str">
        <f t="shared" si="1041"/>
        <v/>
      </c>
      <c r="D4758" s="132"/>
      <c r="E4758" s="132"/>
      <c r="F4758" s="55"/>
      <c r="G4758" s="132"/>
      <c r="H4758" s="132"/>
      <c r="I4758" s="132"/>
      <c r="J4758" s="132"/>
      <c r="K4758" s="132"/>
      <c r="L4758" s="133"/>
      <c r="M4758" s="134"/>
      <c r="N4758" s="132"/>
      <c r="O4758" s="132"/>
      <c r="P4758" s="134" t="str">
        <f t="shared" si="1042"/>
        <v>nepildyti</v>
      </c>
      <c r="Q4758" s="135" t="str">
        <f t="shared" si="104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ref="BG4758:BG4821" si="1050">IF($F4758&gt;0,YEAR($F4758),)</f>
        <v>0</v>
      </c>
      <c r="BH4758" s="54">
        <f t="shared" si="1043"/>
        <v>0</v>
      </c>
      <c r="BI4758" s="54">
        <f t="shared" si="1038"/>
        <v>0</v>
      </c>
      <c r="BJ4758" s="54">
        <f t="shared" ref="BJ4758:BJ4821" si="1051">IF($AI4758&gt;0,YEAR($AI4758),)</f>
        <v>0</v>
      </c>
      <c r="BK4758" s="54">
        <f t="shared" si="1039"/>
        <v>0</v>
      </c>
      <c r="BL4758" s="54">
        <f t="shared" si="1044"/>
        <v>0</v>
      </c>
      <c r="BM4758" s="54">
        <f t="shared" si="1045"/>
        <v>0</v>
      </c>
      <c r="BN4758" s="54" t="str">
        <f t="shared" si="1046"/>
        <v>ne</v>
      </c>
      <c r="BO4758" s="54" t="str">
        <f t="shared" si="1047"/>
        <v>ne</v>
      </c>
      <c r="BP4758" s="54" t="str">
        <f t="shared" si="1047"/>
        <v>ne</v>
      </c>
      <c r="BQ4758" s="54" t="str">
        <f t="shared" si="1048"/>
        <v>ne</v>
      </c>
      <c r="BR4758" s="54" t="str">
        <f t="shared" si="1049"/>
        <v>ne</v>
      </c>
      <c r="BS4758" s="54" t="str">
        <f t="shared" si="1040"/>
        <v>ne</v>
      </c>
    </row>
    <row r="4759" spans="2:71" x14ac:dyDescent="0.2">
      <c r="B4759" s="54" t="e">
        <f>VLOOKUP(E4759,'VPS1'!$J$10:$J$29,1,FALSE)</f>
        <v>#N/A</v>
      </c>
      <c r="C4759" s="131" t="str">
        <f t="shared" si="1041"/>
        <v/>
      </c>
      <c r="D4759" s="132"/>
      <c r="E4759" s="132"/>
      <c r="F4759" s="55"/>
      <c r="G4759" s="132"/>
      <c r="H4759" s="132"/>
      <c r="I4759" s="132"/>
      <c r="J4759" s="132"/>
      <c r="K4759" s="132"/>
      <c r="L4759" s="133"/>
      <c r="M4759" s="134"/>
      <c r="N4759" s="132"/>
      <c r="O4759" s="132"/>
      <c r="P4759" s="134" t="str">
        <f t="shared" si="1042"/>
        <v>nepildyti</v>
      </c>
      <c r="Q4759" s="135" t="str">
        <f t="shared" si="104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si="1050"/>
        <v>0</v>
      </c>
      <c r="BH4759" s="54">
        <f t="shared" si="1043"/>
        <v>0</v>
      </c>
      <c r="BI4759" s="54">
        <f t="shared" si="1038"/>
        <v>0</v>
      </c>
      <c r="BJ4759" s="54">
        <f t="shared" si="1051"/>
        <v>0</v>
      </c>
      <c r="BK4759" s="54">
        <f t="shared" si="1039"/>
        <v>0</v>
      </c>
      <c r="BL4759" s="54">
        <f t="shared" si="1044"/>
        <v>0</v>
      </c>
      <c r="BM4759" s="54">
        <f t="shared" si="1045"/>
        <v>0</v>
      </c>
      <c r="BN4759" s="54" t="str">
        <f t="shared" si="1046"/>
        <v>ne</v>
      </c>
      <c r="BO4759" s="54" t="str">
        <f t="shared" si="1047"/>
        <v>ne</v>
      </c>
      <c r="BP4759" s="54" t="str">
        <f t="shared" si="1047"/>
        <v>ne</v>
      </c>
      <c r="BQ4759" s="54" t="str">
        <f t="shared" si="1048"/>
        <v>ne</v>
      </c>
      <c r="BR4759" s="54" t="str">
        <f t="shared" si="1049"/>
        <v>ne</v>
      </c>
      <c r="BS4759" s="54" t="str">
        <f t="shared" si="1040"/>
        <v>ne</v>
      </c>
    </row>
    <row r="4760" spans="2:71" x14ac:dyDescent="0.2">
      <c r="B4760" s="54" t="e">
        <f>VLOOKUP(E4760,'VPS1'!$J$10:$J$29,1,FALSE)</f>
        <v>#N/A</v>
      </c>
      <c r="C4760" s="131" t="str">
        <f t="shared" si="1041"/>
        <v/>
      </c>
      <c r="D4760" s="132"/>
      <c r="E4760" s="132"/>
      <c r="F4760" s="55"/>
      <c r="G4760" s="132"/>
      <c r="H4760" s="132"/>
      <c r="I4760" s="132"/>
      <c r="J4760" s="132"/>
      <c r="K4760" s="132"/>
      <c r="L4760" s="133"/>
      <c r="M4760" s="134"/>
      <c r="N4760" s="132"/>
      <c r="O4760" s="132"/>
      <c r="P4760" s="134" t="str">
        <f t="shared" si="1042"/>
        <v>nepildyti</v>
      </c>
      <c r="Q4760" s="135" t="str">
        <f t="shared" si="104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50"/>
        <v>0</v>
      </c>
      <c r="BH4760" s="54">
        <f t="shared" si="1043"/>
        <v>0</v>
      </c>
      <c r="BI4760" s="54">
        <f t="shared" si="1038"/>
        <v>0</v>
      </c>
      <c r="BJ4760" s="54">
        <f t="shared" si="1051"/>
        <v>0</v>
      </c>
      <c r="BK4760" s="54">
        <f t="shared" si="1039"/>
        <v>0</v>
      </c>
      <c r="BL4760" s="54">
        <f t="shared" si="1044"/>
        <v>0</v>
      </c>
      <c r="BM4760" s="54">
        <f t="shared" si="1045"/>
        <v>0</v>
      </c>
      <c r="BN4760" s="54" t="str">
        <f t="shared" si="1046"/>
        <v>ne</v>
      </c>
      <c r="BO4760" s="54" t="str">
        <f t="shared" si="1047"/>
        <v>ne</v>
      </c>
      <c r="BP4760" s="54" t="str">
        <f t="shared" si="1047"/>
        <v>ne</v>
      </c>
      <c r="BQ4760" s="54" t="str">
        <f t="shared" si="1048"/>
        <v>ne</v>
      </c>
      <c r="BR4760" s="54" t="str">
        <f t="shared" si="1049"/>
        <v>ne</v>
      </c>
      <c r="BS4760" s="54" t="str">
        <f t="shared" si="1040"/>
        <v>ne</v>
      </c>
    </row>
    <row r="4761" spans="2:71" x14ac:dyDescent="0.2">
      <c r="B4761" s="54" t="e">
        <f>VLOOKUP(E4761,'VPS1'!$J$10:$J$29,1,FALSE)</f>
        <v>#N/A</v>
      </c>
      <c r="C4761" s="131" t="str">
        <f t="shared" si="1041"/>
        <v/>
      </c>
      <c r="D4761" s="132"/>
      <c r="E4761" s="132"/>
      <c r="F4761" s="55"/>
      <c r="G4761" s="132"/>
      <c r="H4761" s="132"/>
      <c r="I4761" s="132"/>
      <c r="J4761" s="132"/>
      <c r="K4761" s="132"/>
      <c r="L4761" s="133"/>
      <c r="M4761" s="134"/>
      <c r="N4761" s="132"/>
      <c r="O4761" s="132"/>
      <c r="P4761" s="134" t="str">
        <f t="shared" si="1042"/>
        <v>nepildyti</v>
      </c>
      <c r="Q4761" s="135" t="str">
        <f t="shared" si="104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50"/>
        <v>0</v>
      </c>
      <c r="BH4761" s="54">
        <f t="shared" si="1043"/>
        <v>0</v>
      </c>
      <c r="BI4761" s="54">
        <f t="shared" si="1038"/>
        <v>0</v>
      </c>
      <c r="BJ4761" s="54">
        <f t="shared" si="1051"/>
        <v>0</v>
      </c>
      <c r="BK4761" s="54">
        <f t="shared" si="1039"/>
        <v>0</v>
      </c>
      <c r="BL4761" s="54">
        <f t="shared" si="1044"/>
        <v>0</v>
      </c>
      <c r="BM4761" s="54">
        <f t="shared" si="1045"/>
        <v>0</v>
      </c>
      <c r="BN4761" s="54" t="str">
        <f t="shared" si="1046"/>
        <v>ne</v>
      </c>
      <c r="BO4761" s="54" t="str">
        <f t="shared" si="1047"/>
        <v>ne</v>
      </c>
      <c r="BP4761" s="54" t="str">
        <f t="shared" si="1047"/>
        <v>ne</v>
      </c>
      <c r="BQ4761" s="54" t="str">
        <f t="shared" si="1048"/>
        <v>ne</v>
      </c>
      <c r="BR4761" s="54" t="str">
        <f t="shared" si="1049"/>
        <v>ne</v>
      </c>
      <c r="BS4761" s="54" t="str">
        <f t="shared" si="1040"/>
        <v>ne</v>
      </c>
    </row>
    <row r="4762" spans="2:71" x14ac:dyDescent="0.2">
      <c r="B4762" s="54" t="e">
        <f>VLOOKUP(E4762,'VPS1'!$J$10:$J$29,1,FALSE)</f>
        <v>#N/A</v>
      </c>
      <c r="C4762" s="131" t="str">
        <f t="shared" si="1041"/>
        <v/>
      </c>
      <c r="D4762" s="132"/>
      <c r="E4762" s="132"/>
      <c r="F4762" s="55"/>
      <c r="G4762" s="132"/>
      <c r="H4762" s="132"/>
      <c r="I4762" s="132"/>
      <c r="J4762" s="132"/>
      <c r="K4762" s="132"/>
      <c r="L4762" s="133"/>
      <c r="M4762" s="134"/>
      <c r="N4762" s="132"/>
      <c r="O4762" s="132"/>
      <c r="P4762" s="134" t="str">
        <f t="shared" si="1042"/>
        <v>nepildyti</v>
      </c>
      <c r="Q4762" s="135" t="str">
        <f t="shared" si="104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50"/>
        <v>0</v>
      </c>
      <c r="BH4762" s="54">
        <f t="shared" si="1043"/>
        <v>0</v>
      </c>
      <c r="BI4762" s="54">
        <f t="shared" si="1038"/>
        <v>0</v>
      </c>
      <c r="BJ4762" s="54">
        <f t="shared" si="1051"/>
        <v>0</v>
      </c>
      <c r="BK4762" s="54">
        <f t="shared" si="1039"/>
        <v>0</v>
      </c>
      <c r="BL4762" s="54">
        <f t="shared" si="1044"/>
        <v>0</v>
      </c>
      <c r="BM4762" s="54">
        <f t="shared" si="1045"/>
        <v>0</v>
      </c>
      <c r="BN4762" s="54" t="str">
        <f t="shared" si="1046"/>
        <v>ne</v>
      </c>
      <c r="BO4762" s="54" t="str">
        <f t="shared" si="1047"/>
        <v>ne</v>
      </c>
      <c r="BP4762" s="54" t="str">
        <f t="shared" si="1047"/>
        <v>ne</v>
      </c>
      <c r="BQ4762" s="54" t="str">
        <f t="shared" si="1048"/>
        <v>ne</v>
      </c>
      <c r="BR4762" s="54" t="str">
        <f t="shared" si="1049"/>
        <v>ne</v>
      </c>
      <c r="BS4762" s="54" t="str">
        <f t="shared" si="1040"/>
        <v>ne</v>
      </c>
    </row>
    <row r="4763" spans="2:71" x14ac:dyDescent="0.2">
      <c r="B4763" s="54" t="e">
        <f>VLOOKUP(E4763,'VPS1'!$J$10:$J$29,1,FALSE)</f>
        <v>#N/A</v>
      </c>
      <c r="C4763" s="131" t="str">
        <f t="shared" si="1041"/>
        <v/>
      </c>
      <c r="D4763" s="132"/>
      <c r="E4763" s="132"/>
      <c r="F4763" s="55"/>
      <c r="G4763" s="132"/>
      <c r="H4763" s="132"/>
      <c r="I4763" s="132"/>
      <c r="J4763" s="132"/>
      <c r="K4763" s="132"/>
      <c r="L4763" s="133"/>
      <c r="M4763" s="134"/>
      <c r="N4763" s="132"/>
      <c r="O4763" s="132"/>
      <c r="P4763" s="134" t="str">
        <f t="shared" si="1042"/>
        <v>nepildyti</v>
      </c>
      <c r="Q4763" s="135" t="str">
        <f t="shared" si="104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50"/>
        <v>0</v>
      </c>
      <c r="BH4763" s="54">
        <f t="shared" si="1043"/>
        <v>0</v>
      </c>
      <c r="BI4763" s="54">
        <f t="shared" si="1038"/>
        <v>0</v>
      </c>
      <c r="BJ4763" s="54">
        <f t="shared" si="1051"/>
        <v>0</v>
      </c>
      <c r="BK4763" s="54">
        <f t="shared" si="1039"/>
        <v>0</v>
      </c>
      <c r="BL4763" s="54">
        <f t="shared" si="1044"/>
        <v>0</v>
      </c>
      <c r="BM4763" s="54">
        <f t="shared" si="1045"/>
        <v>0</v>
      </c>
      <c r="BN4763" s="54" t="str">
        <f t="shared" si="1046"/>
        <v>ne</v>
      </c>
      <c r="BO4763" s="54" t="str">
        <f t="shared" si="1047"/>
        <v>ne</v>
      </c>
      <c r="BP4763" s="54" t="str">
        <f t="shared" si="1047"/>
        <v>ne</v>
      </c>
      <c r="BQ4763" s="54" t="str">
        <f t="shared" si="1048"/>
        <v>ne</v>
      </c>
      <c r="BR4763" s="54" t="str">
        <f t="shared" si="1049"/>
        <v>ne</v>
      </c>
      <c r="BS4763" s="54" t="str">
        <f t="shared" si="1040"/>
        <v>ne</v>
      </c>
    </row>
    <row r="4764" spans="2:71" x14ac:dyDescent="0.2">
      <c r="B4764" s="54" t="e">
        <f>VLOOKUP(E4764,'VPS1'!$J$10:$J$29,1,FALSE)</f>
        <v>#N/A</v>
      </c>
      <c r="C4764" s="131" t="str">
        <f t="shared" si="1041"/>
        <v/>
      </c>
      <c r="D4764" s="132"/>
      <c r="E4764" s="132"/>
      <c r="F4764" s="55"/>
      <c r="G4764" s="132"/>
      <c r="H4764" s="132"/>
      <c r="I4764" s="132"/>
      <c r="J4764" s="132"/>
      <c r="K4764" s="132"/>
      <c r="L4764" s="133"/>
      <c r="M4764" s="134"/>
      <c r="N4764" s="132"/>
      <c r="O4764" s="132"/>
      <c r="P4764" s="134" t="str">
        <f t="shared" si="1042"/>
        <v>nepildyti</v>
      </c>
      <c r="Q4764" s="135" t="str">
        <f t="shared" si="104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50"/>
        <v>0</v>
      </c>
      <c r="BH4764" s="54">
        <f t="shared" si="1043"/>
        <v>0</v>
      </c>
      <c r="BI4764" s="54">
        <f t="shared" si="1038"/>
        <v>0</v>
      </c>
      <c r="BJ4764" s="54">
        <f t="shared" si="1051"/>
        <v>0</v>
      </c>
      <c r="BK4764" s="54">
        <f t="shared" si="1039"/>
        <v>0</v>
      </c>
      <c r="BL4764" s="54">
        <f t="shared" si="1044"/>
        <v>0</v>
      </c>
      <c r="BM4764" s="54">
        <f t="shared" si="1045"/>
        <v>0</v>
      </c>
      <c r="BN4764" s="54" t="str">
        <f t="shared" si="1046"/>
        <v>ne</v>
      </c>
      <c r="BO4764" s="54" t="str">
        <f t="shared" si="1047"/>
        <v>ne</v>
      </c>
      <c r="BP4764" s="54" t="str">
        <f t="shared" si="1047"/>
        <v>ne</v>
      </c>
      <c r="BQ4764" s="54" t="str">
        <f t="shared" si="1048"/>
        <v>ne</v>
      </c>
      <c r="BR4764" s="54" t="str">
        <f t="shared" si="1049"/>
        <v>ne</v>
      </c>
      <c r="BS4764" s="54" t="str">
        <f t="shared" si="1040"/>
        <v>ne</v>
      </c>
    </row>
    <row r="4765" spans="2:71" x14ac:dyDescent="0.2">
      <c r="B4765" s="54" t="e">
        <f>VLOOKUP(E4765,'VPS1'!$J$10:$J$29,1,FALSE)</f>
        <v>#N/A</v>
      </c>
      <c r="C4765" s="131" t="str">
        <f t="shared" si="1041"/>
        <v/>
      </c>
      <c r="D4765" s="132"/>
      <c r="E4765" s="132"/>
      <c r="F4765" s="55"/>
      <c r="G4765" s="132"/>
      <c r="H4765" s="132"/>
      <c r="I4765" s="132"/>
      <c r="J4765" s="132"/>
      <c r="K4765" s="132"/>
      <c r="L4765" s="133"/>
      <c r="M4765" s="134"/>
      <c r="N4765" s="132"/>
      <c r="O4765" s="132"/>
      <c r="P4765" s="134" t="str">
        <f t="shared" si="1042"/>
        <v>nepildyti</v>
      </c>
      <c r="Q4765" s="135" t="str">
        <f t="shared" si="104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50"/>
        <v>0</v>
      </c>
      <c r="BH4765" s="54">
        <f t="shared" si="1043"/>
        <v>0</v>
      </c>
      <c r="BI4765" s="54">
        <f t="shared" si="1038"/>
        <v>0</v>
      </c>
      <c r="BJ4765" s="54">
        <f t="shared" si="1051"/>
        <v>0</v>
      </c>
      <c r="BK4765" s="54">
        <f t="shared" si="1039"/>
        <v>0</v>
      </c>
      <c r="BL4765" s="54">
        <f t="shared" si="1044"/>
        <v>0</v>
      </c>
      <c r="BM4765" s="54">
        <f t="shared" si="1045"/>
        <v>0</v>
      </c>
      <c r="BN4765" s="54" t="str">
        <f t="shared" si="1046"/>
        <v>ne</v>
      </c>
      <c r="BO4765" s="54" t="str">
        <f t="shared" si="1047"/>
        <v>ne</v>
      </c>
      <c r="BP4765" s="54" t="str">
        <f t="shared" si="1047"/>
        <v>ne</v>
      </c>
      <c r="BQ4765" s="54" t="str">
        <f t="shared" si="1048"/>
        <v>ne</v>
      </c>
      <c r="BR4765" s="54" t="str">
        <f t="shared" si="1049"/>
        <v>ne</v>
      </c>
      <c r="BS4765" s="54" t="str">
        <f t="shared" si="1040"/>
        <v>ne</v>
      </c>
    </row>
    <row r="4766" spans="2:71" x14ac:dyDescent="0.2">
      <c r="B4766" s="54" t="e">
        <f>VLOOKUP(E4766,'VPS1'!$J$10:$J$29,1,FALSE)</f>
        <v>#N/A</v>
      </c>
      <c r="C4766" s="131" t="str">
        <f t="shared" si="1041"/>
        <v/>
      </c>
      <c r="D4766" s="132"/>
      <c r="E4766" s="132"/>
      <c r="F4766" s="55"/>
      <c r="G4766" s="132"/>
      <c r="H4766" s="132"/>
      <c r="I4766" s="132"/>
      <c r="J4766" s="132"/>
      <c r="K4766" s="132"/>
      <c r="L4766" s="133"/>
      <c r="M4766" s="134"/>
      <c r="N4766" s="132"/>
      <c r="O4766" s="132"/>
      <c r="P4766" s="134" t="str">
        <f t="shared" si="1042"/>
        <v>nepildyti</v>
      </c>
      <c r="Q4766" s="135" t="str">
        <f t="shared" si="104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50"/>
        <v>0</v>
      </c>
      <c r="BH4766" s="54">
        <f t="shared" si="1043"/>
        <v>0</v>
      </c>
      <c r="BI4766" s="54">
        <f t="shared" si="1038"/>
        <v>0</v>
      </c>
      <c r="BJ4766" s="54">
        <f t="shared" si="1051"/>
        <v>0</v>
      </c>
      <c r="BK4766" s="54">
        <f t="shared" si="1039"/>
        <v>0</v>
      </c>
      <c r="BL4766" s="54">
        <f t="shared" si="1044"/>
        <v>0</v>
      </c>
      <c r="BM4766" s="54">
        <f t="shared" si="1045"/>
        <v>0</v>
      </c>
      <c r="BN4766" s="54" t="str">
        <f t="shared" si="1046"/>
        <v>ne</v>
      </c>
      <c r="BO4766" s="54" t="str">
        <f t="shared" si="1047"/>
        <v>ne</v>
      </c>
      <c r="BP4766" s="54" t="str">
        <f t="shared" si="1047"/>
        <v>ne</v>
      </c>
      <c r="BQ4766" s="54" t="str">
        <f t="shared" si="1048"/>
        <v>ne</v>
      </c>
      <c r="BR4766" s="54" t="str">
        <f t="shared" si="1049"/>
        <v>ne</v>
      </c>
      <c r="BS4766" s="54" t="str">
        <f t="shared" si="1040"/>
        <v>ne</v>
      </c>
    </row>
    <row r="4767" spans="2:71" x14ac:dyDescent="0.2">
      <c r="B4767" s="54" t="e">
        <f>VLOOKUP(E4767,'VPS1'!$J$10:$J$29,1,FALSE)</f>
        <v>#N/A</v>
      </c>
      <c r="C4767" s="131" t="str">
        <f t="shared" si="1041"/>
        <v/>
      </c>
      <c r="D4767" s="132"/>
      <c r="E4767" s="132"/>
      <c r="F4767" s="55"/>
      <c r="G4767" s="132"/>
      <c r="H4767" s="132"/>
      <c r="I4767" s="132"/>
      <c r="J4767" s="132"/>
      <c r="K4767" s="132"/>
      <c r="L4767" s="133"/>
      <c r="M4767" s="134"/>
      <c r="N4767" s="132"/>
      <c r="O4767" s="132"/>
      <c r="P4767" s="134" t="str">
        <f t="shared" si="1042"/>
        <v>nepildyti</v>
      </c>
      <c r="Q4767" s="135" t="str">
        <f t="shared" si="104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50"/>
        <v>0</v>
      </c>
      <c r="BH4767" s="54">
        <f t="shared" si="1043"/>
        <v>0</v>
      </c>
      <c r="BI4767" s="54">
        <f t="shared" si="1038"/>
        <v>0</v>
      </c>
      <c r="BJ4767" s="54">
        <f t="shared" si="1051"/>
        <v>0</v>
      </c>
      <c r="BK4767" s="54">
        <f t="shared" si="1039"/>
        <v>0</v>
      </c>
      <c r="BL4767" s="54">
        <f t="shared" si="1044"/>
        <v>0</v>
      </c>
      <c r="BM4767" s="54">
        <f t="shared" si="1045"/>
        <v>0</v>
      </c>
      <c r="BN4767" s="54" t="str">
        <f t="shared" si="1046"/>
        <v>ne</v>
      </c>
      <c r="BO4767" s="54" t="str">
        <f t="shared" si="1047"/>
        <v>ne</v>
      </c>
      <c r="BP4767" s="54" t="str">
        <f t="shared" si="1047"/>
        <v>ne</v>
      </c>
      <c r="BQ4767" s="54" t="str">
        <f t="shared" si="1048"/>
        <v>ne</v>
      </c>
      <c r="BR4767" s="54" t="str">
        <f t="shared" si="1049"/>
        <v>ne</v>
      </c>
      <c r="BS4767" s="54" t="str">
        <f t="shared" si="1040"/>
        <v>ne</v>
      </c>
    </row>
    <row r="4768" spans="2:71" x14ac:dyDescent="0.2">
      <c r="B4768" s="54" t="e">
        <f>VLOOKUP(E4768,'VPS1'!$J$10:$J$29,1,FALSE)</f>
        <v>#N/A</v>
      </c>
      <c r="C4768" s="131" t="str">
        <f t="shared" si="1041"/>
        <v/>
      </c>
      <c r="D4768" s="132"/>
      <c r="E4768" s="132"/>
      <c r="F4768" s="55"/>
      <c r="G4768" s="132"/>
      <c r="H4768" s="132"/>
      <c r="I4768" s="132"/>
      <c r="J4768" s="132"/>
      <c r="K4768" s="132"/>
      <c r="L4768" s="133"/>
      <c r="M4768" s="134"/>
      <c r="N4768" s="132"/>
      <c r="O4768" s="132"/>
      <c r="P4768" s="134" t="str">
        <f t="shared" si="1042"/>
        <v>nepildyti</v>
      </c>
      <c r="Q4768" s="135" t="str">
        <f t="shared" si="104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50"/>
        <v>0</v>
      </c>
      <c r="BH4768" s="54">
        <f t="shared" si="1043"/>
        <v>0</v>
      </c>
      <c r="BI4768" s="54">
        <f t="shared" si="1038"/>
        <v>0</v>
      </c>
      <c r="BJ4768" s="54">
        <f t="shared" si="1051"/>
        <v>0</v>
      </c>
      <c r="BK4768" s="54">
        <f t="shared" si="1039"/>
        <v>0</v>
      </c>
      <c r="BL4768" s="54">
        <f t="shared" si="1044"/>
        <v>0</v>
      </c>
      <c r="BM4768" s="54">
        <f t="shared" si="1045"/>
        <v>0</v>
      </c>
      <c r="BN4768" s="54" t="str">
        <f t="shared" si="1046"/>
        <v>ne</v>
      </c>
      <c r="BO4768" s="54" t="str">
        <f t="shared" si="1047"/>
        <v>ne</v>
      </c>
      <c r="BP4768" s="54" t="str">
        <f t="shared" si="1047"/>
        <v>ne</v>
      </c>
      <c r="BQ4768" s="54" t="str">
        <f t="shared" si="1048"/>
        <v>ne</v>
      </c>
      <c r="BR4768" s="54" t="str">
        <f t="shared" si="1049"/>
        <v>ne</v>
      </c>
      <c r="BS4768" s="54" t="str">
        <f t="shared" si="1040"/>
        <v>ne</v>
      </c>
    </row>
    <row r="4769" spans="2:71" x14ac:dyDescent="0.2">
      <c r="B4769" s="54" t="e">
        <f>VLOOKUP(E4769,'VPS1'!$J$10:$J$29,1,FALSE)</f>
        <v>#N/A</v>
      </c>
      <c r="C4769" s="131" t="str">
        <f t="shared" si="1041"/>
        <v/>
      </c>
      <c r="D4769" s="132"/>
      <c r="E4769" s="132"/>
      <c r="F4769" s="55"/>
      <c r="G4769" s="132"/>
      <c r="H4769" s="132"/>
      <c r="I4769" s="132"/>
      <c r="J4769" s="132"/>
      <c r="K4769" s="132"/>
      <c r="L4769" s="133"/>
      <c r="M4769" s="134"/>
      <c r="N4769" s="132"/>
      <c r="O4769" s="132"/>
      <c r="P4769" s="134" t="str">
        <f t="shared" si="1042"/>
        <v>nepildyti</v>
      </c>
      <c r="Q4769" s="135" t="str">
        <f t="shared" si="104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50"/>
        <v>0</v>
      </c>
      <c r="BH4769" s="54">
        <f t="shared" si="1043"/>
        <v>0</v>
      </c>
      <c r="BI4769" s="54">
        <f t="shared" si="1038"/>
        <v>0</v>
      </c>
      <c r="BJ4769" s="54">
        <f t="shared" si="1051"/>
        <v>0</v>
      </c>
      <c r="BK4769" s="54">
        <f t="shared" si="1039"/>
        <v>0</v>
      </c>
      <c r="BL4769" s="54">
        <f t="shared" si="1044"/>
        <v>0</v>
      </c>
      <c r="BM4769" s="54">
        <f t="shared" si="1045"/>
        <v>0</v>
      </c>
      <c r="BN4769" s="54" t="str">
        <f t="shared" si="1046"/>
        <v>ne</v>
      </c>
      <c r="BO4769" s="54" t="str">
        <f t="shared" si="1047"/>
        <v>ne</v>
      </c>
      <c r="BP4769" s="54" t="str">
        <f t="shared" si="1047"/>
        <v>ne</v>
      </c>
      <c r="BQ4769" s="54" t="str">
        <f t="shared" si="1048"/>
        <v>ne</v>
      </c>
      <c r="BR4769" s="54" t="str">
        <f t="shared" si="1049"/>
        <v>ne</v>
      </c>
      <c r="BS4769" s="54" t="str">
        <f t="shared" si="1040"/>
        <v>ne</v>
      </c>
    </row>
    <row r="4770" spans="2:71" x14ac:dyDescent="0.2">
      <c r="B4770" s="54" t="e">
        <f>VLOOKUP(E4770,'VPS1'!$J$10:$J$29,1,FALSE)</f>
        <v>#N/A</v>
      </c>
      <c r="C4770" s="131" t="str">
        <f t="shared" si="1041"/>
        <v/>
      </c>
      <c r="D4770" s="132"/>
      <c r="E4770" s="132"/>
      <c r="F4770" s="55"/>
      <c r="G4770" s="132"/>
      <c r="H4770" s="132"/>
      <c r="I4770" s="132"/>
      <c r="J4770" s="132"/>
      <c r="K4770" s="132"/>
      <c r="L4770" s="133"/>
      <c r="M4770" s="134"/>
      <c r="N4770" s="132"/>
      <c r="O4770" s="132"/>
      <c r="P4770" s="134" t="str">
        <f t="shared" si="1042"/>
        <v>nepildyti</v>
      </c>
      <c r="Q4770" s="135" t="str">
        <f t="shared" si="104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50"/>
        <v>0</v>
      </c>
      <c r="BH4770" s="54">
        <f t="shared" si="1043"/>
        <v>0</v>
      </c>
      <c r="BI4770" s="54">
        <f t="shared" si="1038"/>
        <v>0</v>
      </c>
      <c r="BJ4770" s="54">
        <f t="shared" si="1051"/>
        <v>0</v>
      </c>
      <c r="BK4770" s="54">
        <f t="shared" si="1039"/>
        <v>0</v>
      </c>
      <c r="BL4770" s="54">
        <f t="shared" si="1044"/>
        <v>0</v>
      </c>
      <c r="BM4770" s="54">
        <f t="shared" si="1045"/>
        <v>0</v>
      </c>
      <c r="BN4770" s="54" t="str">
        <f t="shared" si="1046"/>
        <v>ne</v>
      </c>
      <c r="BO4770" s="54" t="str">
        <f t="shared" si="1047"/>
        <v>ne</v>
      </c>
      <c r="BP4770" s="54" t="str">
        <f t="shared" si="1047"/>
        <v>ne</v>
      </c>
      <c r="BQ4770" s="54" t="str">
        <f t="shared" si="1048"/>
        <v>ne</v>
      </c>
      <c r="BR4770" s="54" t="str">
        <f t="shared" si="1049"/>
        <v>ne</v>
      </c>
      <c r="BS4770" s="54" t="str">
        <f t="shared" si="1040"/>
        <v>ne</v>
      </c>
    </row>
    <row r="4771" spans="2:71" x14ac:dyDescent="0.2">
      <c r="B4771" s="54" t="e">
        <f>VLOOKUP(E4771,'VPS1'!$J$10:$J$29,1,FALSE)</f>
        <v>#N/A</v>
      </c>
      <c r="C4771" s="131" t="str">
        <f t="shared" si="1041"/>
        <v/>
      </c>
      <c r="D4771" s="132"/>
      <c r="E4771" s="132"/>
      <c r="F4771" s="55"/>
      <c r="G4771" s="132"/>
      <c r="H4771" s="132"/>
      <c r="I4771" s="132"/>
      <c r="J4771" s="132"/>
      <c r="K4771" s="132"/>
      <c r="L4771" s="133"/>
      <c r="M4771" s="134"/>
      <c r="N4771" s="132"/>
      <c r="O4771" s="132"/>
      <c r="P4771" s="134" t="str">
        <f t="shared" si="1042"/>
        <v>nepildyti</v>
      </c>
      <c r="Q4771" s="135" t="str">
        <f t="shared" si="104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50"/>
        <v>0</v>
      </c>
      <c r="BH4771" s="54">
        <f t="shared" si="1043"/>
        <v>0</v>
      </c>
      <c r="BI4771" s="54">
        <f t="shared" si="1038"/>
        <v>0</v>
      </c>
      <c r="BJ4771" s="54">
        <f t="shared" si="1051"/>
        <v>0</v>
      </c>
      <c r="BK4771" s="54">
        <f t="shared" si="1039"/>
        <v>0</v>
      </c>
      <c r="BL4771" s="54">
        <f t="shared" si="1044"/>
        <v>0</v>
      </c>
      <c r="BM4771" s="54">
        <f t="shared" si="1045"/>
        <v>0</v>
      </c>
      <c r="BN4771" s="54" t="str">
        <f t="shared" si="1046"/>
        <v>ne</v>
      </c>
      <c r="BO4771" s="54" t="str">
        <f t="shared" si="1047"/>
        <v>ne</v>
      </c>
      <c r="BP4771" s="54" t="str">
        <f t="shared" si="1047"/>
        <v>ne</v>
      </c>
      <c r="BQ4771" s="54" t="str">
        <f t="shared" si="1048"/>
        <v>ne</v>
      </c>
      <c r="BR4771" s="54" t="str">
        <f t="shared" si="1049"/>
        <v>ne</v>
      </c>
      <c r="BS4771" s="54" t="str">
        <f t="shared" si="1040"/>
        <v>ne</v>
      </c>
    </row>
    <row r="4772" spans="2:71" x14ac:dyDescent="0.2">
      <c r="B4772" s="54" t="e">
        <f>VLOOKUP(E4772,'VPS1'!$J$10:$J$29,1,FALSE)</f>
        <v>#N/A</v>
      </c>
      <c r="C4772" s="131" t="str">
        <f t="shared" si="1041"/>
        <v/>
      </c>
      <c r="D4772" s="132"/>
      <c r="E4772" s="132"/>
      <c r="F4772" s="55"/>
      <c r="G4772" s="132"/>
      <c r="H4772" s="132"/>
      <c r="I4772" s="132"/>
      <c r="J4772" s="132"/>
      <c r="K4772" s="132"/>
      <c r="L4772" s="133"/>
      <c r="M4772" s="134"/>
      <c r="N4772" s="132"/>
      <c r="O4772" s="132"/>
      <c r="P4772" s="134" t="str">
        <f t="shared" si="1042"/>
        <v>nepildyti</v>
      </c>
      <c r="Q4772" s="135" t="str">
        <f t="shared" si="104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50"/>
        <v>0</v>
      </c>
      <c r="BH4772" s="54">
        <f t="shared" si="1043"/>
        <v>0</v>
      </c>
      <c r="BI4772" s="54">
        <f t="shared" si="1038"/>
        <v>0</v>
      </c>
      <c r="BJ4772" s="54">
        <f t="shared" si="1051"/>
        <v>0</v>
      </c>
      <c r="BK4772" s="54">
        <f t="shared" si="1039"/>
        <v>0</v>
      </c>
      <c r="BL4772" s="54">
        <f t="shared" si="1044"/>
        <v>0</v>
      </c>
      <c r="BM4772" s="54">
        <f t="shared" si="1045"/>
        <v>0</v>
      </c>
      <c r="BN4772" s="54" t="str">
        <f t="shared" si="1046"/>
        <v>ne</v>
      </c>
      <c r="BO4772" s="54" t="str">
        <f t="shared" si="1047"/>
        <v>ne</v>
      </c>
      <c r="BP4772" s="54" t="str">
        <f t="shared" si="1047"/>
        <v>ne</v>
      </c>
      <c r="BQ4772" s="54" t="str">
        <f t="shared" si="1048"/>
        <v>ne</v>
      </c>
      <c r="BR4772" s="54" t="str">
        <f t="shared" si="1049"/>
        <v>ne</v>
      </c>
      <c r="BS4772" s="54" t="str">
        <f t="shared" si="1040"/>
        <v>ne</v>
      </c>
    </row>
    <row r="4773" spans="2:71" x14ac:dyDescent="0.2">
      <c r="B4773" s="54" t="e">
        <f>VLOOKUP(E4773,'VPS1'!$J$10:$J$29,1,FALSE)</f>
        <v>#N/A</v>
      </c>
      <c r="C4773" s="131" t="str">
        <f t="shared" si="1041"/>
        <v/>
      </c>
      <c r="D4773" s="132"/>
      <c r="E4773" s="132"/>
      <c r="F4773" s="55"/>
      <c r="G4773" s="132"/>
      <c r="H4773" s="132"/>
      <c r="I4773" s="132"/>
      <c r="J4773" s="132"/>
      <c r="K4773" s="132"/>
      <c r="L4773" s="133"/>
      <c r="M4773" s="134"/>
      <c r="N4773" s="132"/>
      <c r="O4773" s="132"/>
      <c r="P4773" s="134" t="str">
        <f t="shared" si="1042"/>
        <v>nepildyti</v>
      </c>
      <c r="Q4773" s="135" t="str">
        <f t="shared" si="104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50"/>
        <v>0</v>
      </c>
      <c r="BH4773" s="54">
        <f t="shared" si="1043"/>
        <v>0</v>
      </c>
      <c r="BI4773" s="54">
        <f t="shared" si="1038"/>
        <v>0</v>
      </c>
      <c r="BJ4773" s="54">
        <f t="shared" si="1051"/>
        <v>0</v>
      </c>
      <c r="BK4773" s="54">
        <f t="shared" si="1039"/>
        <v>0</v>
      </c>
      <c r="BL4773" s="54">
        <f t="shared" si="1044"/>
        <v>0</v>
      </c>
      <c r="BM4773" s="54">
        <f t="shared" si="1045"/>
        <v>0</v>
      </c>
      <c r="BN4773" s="54" t="str">
        <f t="shared" si="1046"/>
        <v>ne</v>
      </c>
      <c r="BO4773" s="54" t="str">
        <f t="shared" si="1047"/>
        <v>ne</v>
      </c>
      <c r="BP4773" s="54" t="str">
        <f t="shared" si="1047"/>
        <v>ne</v>
      </c>
      <c r="BQ4773" s="54" t="str">
        <f t="shared" si="1048"/>
        <v>ne</v>
      </c>
      <c r="BR4773" s="54" t="str">
        <f t="shared" si="1049"/>
        <v>ne</v>
      </c>
      <c r="BS4773" s="54" t="str">
        <f t="shared" si="1040"/>
        <v>ne</v>
      </c>
    </row>
    <row r="4774" spans="2:71" x14ac:dyDescent="0.2">
      <c r="B4774" s="54" t="e">
        <f>VLOOKUP(E4774,'VPS1'!$J$10:$J$29,1,FALSE)</f>
        <v>#N/A</v>
      </c>
      <c r="C4774" s="131" t="str">
        <f t="shared" si="1041"/>
        <v/>
      </c>
      <c r="D4774" s="132"/>
      <c r="E4774" s="132"/>
      <c r="F4774" s="55"/>
      <c r="G4774" s="132"/>
      <c r="H4774" s="132"/>
      <c r="I4774" s="132"/>
      <c r="J4774" s="132"/>
      <c r="K4774" s="132"/>
      <c r="L4774" s="133"/>
      <c r="M4774" s="134"/>
      <c r="N4774" s="132"/>
      <c r="O4774" s="132"/>
      <c r="P4774" s="134" t="str">
        <f t="shared" si="1042"/>
        <v>nepildyti</v>
      </c>
      <c r="Q4774" s="135" t="str">
        <f t="shared" si="104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50"/>
        <v>0</v>
      </c>
      <c r="BH4774" s="54">
        <f t="shared" si="1043"/>
        <v>0</v>
      </c>
      <c r="BI4774" s="54">
        <f t="shared" si="1038"/>
        <v>0</v>
      </c>
      <c r="BJ4774" s="54">
        <f t="shared" si="1051"/>
        <v>0</v>
      </c>
      <c r="BK4774" s="54">
        <f t="shared" si="1039"/>
        <v>0</v>
      </c>
      <c r="BL4774" s="54">
        <f t="shared" si="1044"/>
        <v>0</v>
      </c>
      <c r="BM4774" s="54">
        <f t="shared" si="1045"/>
        <v>0</v>
      </c>
      <c r="BN4774" s="54" t="str">
        <f t="shared" si="1046"/>
        <v>ne</v>
      </c>
      <c r="BO4774" s="54" t="str">
        <f t="shared" si="1047"/>
        <v>ne</v>
      </c>
      <c r="BP4774" s="54" t="str">
        <f t="shared" si="1047"/>
        <v>ne</v>
      </c>
      <c r="BQ4774" s="54" t="str">
        <f t="shared" si="1048"/>
        <v>ne</v>
      </c>
      <c r="BR4774" s="54" t="str">
        <f t="shared" si="1049"/>
        <v>ne</v>
      </c>
      <c r="BS4774" s="54" t="str">
        <f t="shared" si="1040"/>
        <v>ne</v>
      </c>
    </row>
    <row r="4775" spans="2:71" x14ac:dyDescent="0.2">
      <c r="B4775" s="54" t="e">
        <f>VLOOKUP(E4775,'VPS1'!$J$10:$J$29,1,FALSE)</f>
        <v>#N/A</v>
      </c>
      <c r="C4775" s="131" t="str">
        <f t="shared" si="1041"/>
        <v/>
      </c>
      <c r="D4775" s="132"/>
      <c r="E4775" s="132"/>
      <c r="F4775" s="55"/>
      <c r="G4775" s="132"/>
      <c r="H4775" s="132"/>
      <c r="I4775" s="132"/>
      <c r="J4775" s="132"/>
      <c r="K4775" s="132"/>
      <c r="L4775" s="133"/>
      <c r="M4775" s="134"/>
      <c r="N4775" s="132"/>
      <c r="O4775" s="132"/>
      <c r="P4775" s="134" t="str">
        <f t="shared" si="1042"/>
        <v>nepildyti</v>
      </c>
      <c r="Q4775" s="135" t="str">
        <f t="shared" si="104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50"/>
        <v>0</v>
      </c>
      <c r="BH4775" s="54">
        <f t="shared" si="1043"/>
        <v>0</v>
      </c>
      <c r="BI4775" s="54">
        <f t="shared" si="1038"/>
        <v>0</v>
      </c>
      <c r="BJ4775" s="54">
        <f t="shared" si="1051"/>
        <v>0</v>
      </c>
      <c r="BK4775" s="54">
        <f t="shared" si="1039"/>
        <v>0</v>
      </c>
      <c r="BL4775" s="54">
        <f t="shared" si="1044"/>
        <v>0</v>
      </c>
      <c r="BM4775" s="54">
        <f t="shared" si="1045"/>
        <v>0</v>
      </c>
      <c r="BN4775" s="54" t="str">
        <f t="shared" si="1046"/>
        <v>ne</v>
      </c>
      <c r="BO4775" s="54" t="str">
        <f t="shared" si="1047"/>
        <v>ne</v>
      </c>
      <c r="BP4775" s="54" t="str">
        <f t="shared" si="1047"/>
        <v>ne</v>
      </c>
      <c r="BQ4775" s="54" t="str">
        <f t="shared" si="1048"/>
        <v>ne</v>
      </c>
      <c r="BR4775" s="54" t="str">
        <f t="shared" si="1049"/>
        <v>ne</v>
      </c>
      <c r="BS4775" s="54" t="str">
        <f t="shared" si="1040"/>
        <v>ne</v>
      </c>
    </row>
    <row r="4776" spans="2:71" x14ac:dyDescent="0.2">
      <c r="B4776" s="54" t="e">
        <f>VLOOKUP(E4776,'VPS1'!$J$10:$J$29,1,FALSE)</f>
        <v>#N/A</v>
      </c>
      <c r="C4776" s="131" t="str">
        <f t="shared" si="1041"/>
        <v/>
      </c>
      <c r="D4776" s="132"/>
      <c r="E4776" s="132"/>
      <c r="F4776" s="55"/>
      <c r="G4776" s="132"/>
      <c r="H4776" s="132"/>
      <c r="I4776" s="132"/>
      <c r="J4776" s="132"/>
      <c r="K4776" s="132"/>
      <c r="L4776" s="133"/>
      <c r="M4776" s="134"/>
      <c r="N4776" s="132"/>
      <c r="O4776" s="132"/>
      <c r="P4776" s="134" t="str">
        <f t="shared" si="1042"/>
        <v>nepildyti</v>
      </c>
      <c r="Q4776" s="135" t="str">
        <f t="shared" si="104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50"/>
        <v>0</v>
      </c>
      <c r="BH4776" s="54">
        <f t="shared" si="1043"/>
        <v>0</v>
      </c>
      <c r="BI4776" s="54">
        <f t="shared" si="1038"/>
        <v>0</v>
      </c>
      <c r="BJ4776" s="54">
        <f t="shared" si="1051"/>
        <v>0</v>
      </c>
      <c r="BK4776" s="54">
        <f t="shared" si="1039"/>
        <v>0</v>
      </c>
      <c r="BL4776" s="54">
        <f t="shared" si="1044"/>
        <v>0</v>
      </c>
      <c r="BM4776" s="54">
        <f t="shared" si="1045"/>
        <v>0</v>
      </c>
      <c r="BN4776" s="54" t="str">
        <f t="shared" si="1046"/>
        <v>ne</v>
      </c>
      <c r="BO4776" s="54" t="str">
        <f t="shared" si="1047"/>
        <v>ne</v>
      </c>
      <c r="BP4776" s="54" t="str">
        <f t="shared" si="1047"/>
        <v>ne</v>
      </c>
      <c r="BQ4776" s="54" t="str">
        <f t="shared" si="1048"/>
        <v>ne</v>
      </c>
      <c r="BR4776" s="54" t="str">
        <f t="shared" si="1049"/>
        <v>ne</v>
      </c>
      <c r="BS4776" s="54" t="str">
        <f t="shared" si="1040"/>
        <v>ne</v>
      </c>
    </row>
    <row r="4777" spans="2:71" x14ac:dyDescent="0.2">
      <c r="B4777" s="54" t="e">
        <f>VLOOKUP(E4777,'VPS1'!$J$10:$J$29,1,FALSE)</f>
        <v>#N/A</v>
      </c>
      <c r="C4777" s="131" t="str">
        <f t="shared" si="1041"/>
        <v/>
      </c>
      <c r="D4777" s="132"/>
      <c r="E4777" s="132"/>
      <c r="F4777" s="55"/>
      <c r="G4777" s="132"/>
      <c r="H4777" s="132"/>
      <c r="I4777" s="132"/>
      <c r="J4777" s="132"/>
      <c r="K4777" s="132"/>
      <c r="L4777" s="133"/>
      <c r="M4777" s="134"/>
      <c r="N4777" s="132"/>
      <c r="O4777" s="132"/>
      <c r="P4777" s="134" t="str">
        <f t="shared" si="1042"/>
        <v>nepildyti</v>
      </c>
      <c r="Q4777" s="135" t="str">
        <f t="shared" si="104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50"/>
        <v>0</v>
      </c>
      <c r="BH4777" s="54">
        <f t="shared" si="1043"/>
        <v>0</v>
      </c>
      <c r="BI4777" s="54">
        <f t="shared" si="1038"/>
        <v>0</v>
      </c>
      <c r="BJ4777" s="54">
        <f t="shared" si="1051"/>
        <v>0</v>
      </c>
      <c r="BK4777" s="54">
        <f t="shared" si="1039"/>
        <v>0</v>
      </c>
      <c r="BL4777" s="54">
        <f t="shared" si="1044"/>
        <v>0</v>
      </c>
      <c r="BM4777" s="54">
        <f t="shared" si="1045"/>
        <v>0</v>
      </c>
      <c r="BN4777" s="54" t="str">
        <f t="shared" si="1046"/>
        <v>ne</v>
      </c>
      <c r="BO4777" s="54" t="str">
        <f t="shared" si="1047"/>
        <v>ne</v>
      </c>
      <c r="BP4777" s="54" t="str">
        <f t="shared" si="1047"/>
        <v>ne</v>
      </c>
      <c r="BQ4777" s="54" t="str">
        <f t="shared" si="1048"/>
        <v>ne</v>
      </c>
      <c r="BR4777" s="54" t="str">
        <f t="shared" si="1049"/>
        <v>ne</v>
      </c>
      <c r="BS4777" s="54" t="str">
        <f t="shared" si="1040"/>
        <v>ne</v>
      </c>
    </row>
    <row r="4778" spans="2:71" x14ac:dyDescent="0.2">
      <c r="B4778" s="54" t="e">
        <f>VLOOKUP(E4778,'VPS1'!$J$10:$J$29,1,FALSE)</f>
        <v>#N/A</v>
      </c>
      <c r="C4778" s="131" t="str">
        <f t="shared" si="1041"/>
        <v/>
      </c>
      <c r="D4778" s="132"/>
      <c r="E4778" s="132"/>
      <c r="F4778" s="55"/>
      <c r="G4778" s="132"/>
      <c r="H4778" s="132"/>
      <c r="I4778" s="132"/>
      <c r="J4778" s="132"/>
      <c r="K4778" s="132"/>
      <c r="L4778" s="133"/>
      <c r="M4778" s="134"/>
      <c r="N4778" s="132"/>
      <c r="O4778" s="132"/>
      <c r="P4778" s="134" t="str">
        <f t="shared" si="1042"/>
        <v>nepildyti</v>
      </c>
      <c r="Q4778" s="135" t="str">
        <f t="shared" si="104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50"/>
        <v>0</v>
      </c>
      <c r="BH4778" s="54">
        <f t="shared" si="1043"/>
        <v>0</v>
      </c>
      <c r="BI4778" s="54">
        <f t="shared" si="1038"/>
        <v>0</v>
      </c>
      <c r="BJ4778" s="54">
        <f t="shared" si="1051"/>
        <v>0</v>
      </c>
      <c r="BK4778" s="54">
        <f t="shared" si="1039"/>
        <v>0</v>
      </c>
      <c r="BL4778" s="54">
        <f t="shared" si="1044"/>
        <v>0</v>
      </c>
      <c r="BM4778" s="54">
        <f t="shared" si="1045"/>
        <v>0</v>
      </c>
      <c r="BN4778" s="54" t="str">
        <f t="shared" si="1046"/>
        <v>ne</v>
      </c>
      <c r="BO4778" s="54" t="str">
        <f t="shared" si="1047"/>
        <v>ne</v>
      </c>
      <c r="BP4778" s="54" t="str">
        <f t="shared" si="1047"/>
        <v>ne</v>
      </c>
      <c r="BQ4778" s="54" t="str">
        <f t="shared" si="1048"/>
        <v>ne</v>
      </c>
      <c r="BR4778" s="54" t="str">
        <f t="shared" si="1049"/>
        <v>ne</v>
      </c>
      <c r="BS4778" s="54" t="str">
        <f t="shared" si="1040"/>
        <v>ne</v>
      </c>
    </row>
    <row r="4779" spans="2:71" x14ac:dyDescent="0.2">
      <c r="B4779" s="54" t="e">
        <f>VLOOKUP(E4779,'VPS1'!$J$10:$J$29,1,FALSE)</f>
        <v>#N/A</v>
      </c>
      <c r="C4779" s="131" t="str">
        <f t="shared" si="1041"/>
        <v/>
      </c>
      <c r="D4779" s="132"/>
      <c r="E4779" s="132"/>
      <c r="F4779" s="55"/>
      <c r="G4779" s="132"/>
      <c r="H4779" s="132"/>
      <c r="I4779" s="132"/>
      <c r="J4779" s="132"/>
      <c r="K4779" s="132"/>
      <c r="L4779" s="133"/>
      <c r="M4779" s="134"/>
      <c r="N4779" s="132"/>
      <c r="O4779" s="132"/>
      <c r="P4779" s="134" t="str">
        <f t="shared" si="1042"/>
        <v>nepildyti</v>
      </c>
      <c r="Q4779" s="135" t="str">
        <f t="shared" si="104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50"/>
        <v>0</v>
      </c>
      <c r="BH4779" s="54">
        <f t="shared" si="1043"/>
        <v>0</v>
      </c>
      <c r="BI4779" s="54">
        <f t="shared" si="1038"/>
        <v>0</v>
      </c>
      <c r="BJ4779" s="54">
        <f t="shared" si="1051"/>
        <v>0</v>
      </c>
      <c r="BK4779" s="54">
        <f t="shared" si="1039"/>
        <v>0</v>
      </c>
      <c r="BL4779" s="54">
        <f t="shared" si="1044"/>
        <v>0</v>
      </c>
      <c r="BM4779" s="54">
        <f t="shared" si="1045"/>
        <v>0</v>
      </c>
      <c r="BN4779" s="54" t="str">
        <f t="shared" si="1046"/>
        <v>ne</v>
      </c>
      <c r="BO4779" s="54" t="str">
        <f t="shared" si="1047"/>
        <v>ne</v>
      </c>
      <c r="BP4779" s="54" t="str">
        <f t="shared" si="1047"/>
        <v>ne</v>
      </c>
      <c r="BQ4779" s="54" t="str">
        <f t="shared" si="1048"/>
        <v>ne</v>
      </c>
      <c r="BR4779" s="54" t="str">
        <f t="shared" si="1049"/>
        <v>ne</v>
      </c>
      <c r="BS4779" s="54" t="str">
        <f t="shared" si="1040"/>
        <v>ne</v>
      </c>
    </row>
    <row r="4780" spans="2:71" x14ac:dyDescent="0.2">
      <c r="B4780" s="54" t="e">
        <f>VLOOKUP(E4780,'VPS1'!$J$10:$J$29,1,FALSE)</f>
        <v>#N/A</v>
      </c>
      <c r="C4780" s="131" t="str">
        <f t="shared" si="1041"/>
        <v/>
      </c>
      <c r="D4780" s="132"/>
      <c r="E4780" s="132"/>
      <c r="F4780" s="55"/>
      <c r="G4780" s="132"/>
      <c r="H4780" s="132"/>
      <c r="I4780" s="132"/>
      <c r="J4780" s="132"/>
      <c r="K4780" s="132"/>
      <c r="L4780" s="133"/>
      <c r="M4780" s="134"/>
      <c r="N4780" s="132"/>
      <c r="O4780" s="132"/>
      <c r="P4780" s="134" t="str">
        <f t="shared" si="1042"/>
        <v>nepildyti</v>
      </c>
      <c r="Q4780" s="135" t="str">
        <f t="shared" si="104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50"/>
        <v>0</v>
      </c>
      <c r="BH4780" s="54">
        <f t="shared" si="1043"/>
        <v>0</v>
      </c>
      <c r="BI4780" s="54">
        <f t="shared" si="1038"/>
        <v>0</v>
      </c>
      <c r="BJ4780" s="54">
        <f t="shared" si="1051"/>
        <v>0</v>
      </c>
      <c r="BK4780" s="54">
        <f t="shared" si="1039"/>
        <v>0</v>
      </c>
      <c r="BL4780" s="54">
        <f t="shared" si="1044"/>
        <v>0</v>
      </c>
      <c r="BM4780" s="54">
        <f t="shared" si="1045"/>
        <v>0</v>
      </c>
      <c r="BN4780" s="54" t="str">
        <f t="shared" si="1046"/>
        <v>ne</v>
      </c>
      <c r="BO4780" s="54" t="str">
        <f t="shared" si="1047"/>
        <v>ne</v>
      </c>
      <c r="BP4780" s="54" t="str">
        <f t="shared" si="1047"/>
        <v>ne</v>
      </c>
      <c r="BQ4780" s="54" t="str">
        <f t="shared" si="1048"/>
        <v>ne</v>
      </c>
      <c r="BR4780" s="54" t="str">
        <f t="shared" si="1049"/>
        <v>ne</v>
      </c>
      <c r="BS4780" s="54" t="str">
        <f t="shared" si="1040"/>
        <v>ne</v>
      </c>
    </row>
    <row r="4781" spans="2:71" x14ac:dyDescent="0.2">
      <c r="B4781" s="54" t="e">
        <f>VLOOKUP(E4781,'VPS1'!$J$10:$J$29,1,FALSE)</f>
        <v>#N/A</v>
      </c>
      <c r="C4781" s="131" t="str">
        <f t="shared" si="1041"/>
        <v/>
      </c>
      <c r="D4781" s="132"/>
      <c r="E4781" s="132"/>
      <c r="F4781" s="55"/>
      <c r="G4781" s="132"/>
      <c r="H4781" s="132"/>
      <c r="I4781" s="132"/>
      <c r="J4781" s="132"/>
      <c r="K4781" s="132"/>
      <c r="L4781" s="133"/>
      <c r="M4781" s="134"/>
      <c r="N4781" s="132"/>
      <c r="O4781" s="132"/>
      <c r="P4781" s="134" t="str">
        <f t="shared" si="1042"/>
        <v>nepildyti</v>
      </c>
      <c r="Q4781" s="135" t="str">
        <f t="shared" si="104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50"/>
        <v>0</v>
      </c>
      <c r="BH4781" s="54">
        <f t="shared" si="1043"/>
        <v>0</v>
      </c>
      <c r="BI4781" s="54">
        <f t="shared" si="1038"/>
        <v>0</v>
      </c>
      <c r="BJ4781" s="54">
        <f t="shared" si="1051"/>
        <v>0</v>
      </c>
      <c r="BK4781" s="54">
        <f t="shared" si="1039"/>
        <v>0</v>
      </c>
      <c r="BL4781" s="54">
        <f t="shared" si="1044"/>
        <v>0</v>
      </c>
      <c r="BM4781" s="54">
        <f t="shared" si="1045"/>
        <v>0</v>
      </c>
      <c r="BN4781" s="54" t="str">
        <f t="shared" si="1046"/>
        <v>ne</v>
      </c>
      <c r="BO4781" s="54" t="str">
        <f t="shared" si="1047"/>
        <v>ne</v>
      </c>
      <c r="BP4781" s="54" t="str">
        <f t="shared" si="1047"/>
        <v>ne</v>
      </c>
      <c r="BQ4781" s="54" t="str">
        <f t="shared" si="1048"/>
        <v>ne</v>
      </c>
      <c r="BR4781" s="54" t="str">
        <f t="shared" si="1049"/>
        <v>ne</v>
      </c>
      <c r="BS4781" s="54" t="str">
        <f t="shared" si="1040"/>
        <v>ne</v>
      </c>
    </row>
    <row r="4782" spans="2:71" x14ac:dyDescent="0.2">
      <c r="B4782" s="54" t="e">
        <f>VLOOKUP(E4782,'VPS1'!$J$10:$J$29,1,FALSE)</f>
        <v>#N/A</v>
      </c>
      <c r="C4782" s="131" t="str">
        <f t="shared" si="1041"/>
        <v/>
      </c>
      <c r="D4782" s="132"/>
      <c r="E4782" s="132"/>
      <c r="F4782" s="55"/>
      <c r="G4782" s="132"/>
      <c r="H4782" s="132"/>
      <c r="I4782" s="132"/>
      <c r="J4782" s="132"/>
      <c r="K4782" s="132"/>
      <c r="L4782" s="133"/>
      <c r="M4782" s="134"/>
      <c r="N4782" s="132"/>
      <c r="O4782" s="132"/>
      <c r="P4782" s="134" t="str">
        <f t="shared" si="1042"/>
        <v>nepildyti</v>
      </c>
      <c r="Q4782" s="135" t="str">
        <f t="shared" si="104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50"/>
        <v>0</v>
      </c>
      <c r="BH4782" s="54">
        <f t="shared" si="1043"/>
        <v>0</v>
      </c>
      <c r="BI4782" s="54">
        <f t="shared" si="1038"/>
        <v>0</v>
      </c>
      <c r="BJ4782" s="54">
        <f t="shared" si="1051"/>
        <v>0</v>
      </c>
      <c r="BK4782" s="54">
        <f t="shared" si="1039"/>
        <v>0</v>
      </c>
      <c r="BL4782" s="54">
        <f t="shared" si="1044"/>
        <v>0</v>
      </c>
      <c r="BM4782" s="54">
        <f t="shared" si="1045"/>
        <v>0</v>
      </c>
      <c r="BN4782" s="54" t="str">
        <f t="shared" si="1046"/>
        <v>ne</v>
      </c>
      <c r="BO4782" s="54" t="str">
        <f t="shared" si="1047"/>
        <v>ne</v>
      </c>
      <c r="BP4782" s="54" t="str">
        <f t="shared" si="1047"/>
        <v>ne</v>
      </c>
      <c r="BQ4782" s="54" t="str">
        <f t="shared" si="1048"/>
        <v>ne</v>
      </c>
      <c r="BR4782" s="54" t="str">
        <f t="shared" si="1049"/>
        <v>ne</v>
      </c>
      <c r="BS4782" s="54" t="str">
        <f t="shared" si="1040"/>
        <v>ne</v>
      </c>
    </row>
    <row r="4783" spans="2:71" x14ac:dyDescent="0.2">
      <c r="B4783" s="54" t="e">
        <f>VLOOKUP(E4783,'VPS1'!$J$10:$J$29,1,FALSE)</f>
        <v>#N/A</v>
      </c>
      <c r="C4783" s="131" t="str">
        <f t="shared" si="1041"/>
        <v/>
      </c>
      <c r="D4783" s="132"/>
      <c r="E4783" s="132"/>
      <c r="F4783" s="55"/>
      <c r="G4783" s="132"/>
      <c r="H4783" s="132"/>
      <c r="I4783" s="132"/>
      <c r="J4783" s="132"/>
      <c r="K4783" s="132"/>
      <c r="L4783" s="133"/>
      <c r="M4783" s="134"/>
      <c r="N4783" s="132"/>
      <c r="O4783" s="132"/>
      <c r="P4783" s="134" t="str">
        <f t="shared" si="1042"/>
        <v>nepildyti</v>
      </c>
      <c r="Q4783" s="135" t="str">
        <f t="shared" si="104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50"/>
        <v>0</v>
      </c>
      <c r="BH4783" s="54">
        <f t="shared" si="1043"/>
        <v>0</v>
      </c>
      <c r="BI4783" s="54">
        <f t="shared" si="1038"/>
        <v>0</v>
      </c>
      <c r="BJ4783" s="54">
        <f t="shared" si="1051"/>
        <v>0</v>
      </c>
      <c r="BK4783" s="54">
        <f t="shared" si="1039"/>
        <v>0</v>
      </c>
      <c r="BL4783" s="54">
        <f t="shared" si="1044"/>
        <v>0</v>
      </c>
      <c r="BM4783" s="54">
        <f t="shared" si="1045"/>
        <v>0</v>
      </c>
      <c r="BN4783" s="54" t="str">
        <f t="shared" si="1046"/>
        <v>ne</v>
      </c>
      <c r="BO4783" s="54" t="str">
        <f t="shared" si="1047"/>
        <v>ne</v>
      </c>
      <c r="BP4783" s="54" t="str">
        <f t="shared" si="1047"/>
        <v>ne</v>
      </c>
      <c r="BQ4783" s="54" t="str">
        <f t="shared" si="1048"/>
        <v>ne</v>
      </c>
      <c r="BR4783" s="54" t="str">
        <f t="shared" si="1049"/>
        <v>ne</v>
      </c>
      <c r="BS4783" s="54" t="str">
        <f t="shared" si="1040"/>
        <v>ne</v>
      </c>
    </row>
    <row r="4784" spans="2:71" x14ac:dyDescent="0.2">
      <c r="B4784" s="54" t="e">
        <f>VLOOKUP(E4784,'VPS1'!$J$10:$J$29,1,FALSE)</f>
        <v>#N/A</v>
      </c>
      <c r="C4784" s="131" t="str">
        <f t="shared" si="1041"/>
        <v/>
      </c>
      <c r="D4784" s="132"/>
      <c r="E4784" s="132"/>
      <c r="F4784" s="55"/>
      <c r="G4784" s="132"/>
      <c r="H4784" s="132"/>
      <c r="I4784" s="132"/>
      <c r="J4784" s="132"/>
      <c r="K4784" s="132"/>
      <c r="L4784" s="133"/>
      <c r="M4784" s="134"/>
      <c r="N4784" s="132"/>
      <c r="O4784" s="132"/>
      <c r="P4784" s="134" t="str">
        <f t="shared" si="1042"/>
        <v>nepildyti</v>
      </c>
      <c r="Q4784" s="135" t="str">
        <f t="shared" si="104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50"/>
        <v>0</v>
      </c>
      <c r="BH4784" s="54">
        <f t="shared" si="1043"/>
        <v>0</v>
      </c>
      <c r="BI4784" s="54">
        <f t="shared" si="1038"/>
        <v>0</v>
      </c>
      <c r="BJ4784" s="54">
        <f t="shared" si="1051"/>
        <v>0</v>
      </c>
      <c r="BK4784" s="54">
        <f t="shared" si="1039"/>
        <v>0</v>
      </c>
      <c r="BL4784" s="54">
        <f t="shared" si="1044"/>
        <v>0</v>
      </c>
      <c r="BM4784" s="54">
        <f t="shared" si="1045"/>
        <v>0</v>
      </c>
      <c r="BN4784" s="54" t="str">
        <f t="shared" si="1046"/>
        <v>ne</v>
      </c>
      <c r="BO4784" s="54" t="str">
        <f t="shared" si="1047"/>
        <v>ne</v>
      </c>
      <c r="BP4784" s="54" t="str">
        <f t="shared" si="1047"/>
        <v>ne</v>
      </c>
      <c r="BQ4784" s="54" t="str">
        <f t="shared" si="1048"/>
        <v>ne</v>
      </c>
      <c r="BR4784" s="54" t="str">
        <f t="shared" si="1049"/>
        <v>ne</v>
      </c>
      <c r="BS4784" s="54" t="str">
        <f t="shared" si="1040"/>
        <v>ne</v>
      </c>
    </row>
    <row r="4785" spans="2:71" x14ac:dyDescent="0.2">
      <c r="B4785" s="54" t="e">
        <f>VLOOKUP(E4785,'VPS1'!$J$10:$J$29,1,FALSE)</f>
        <v>#N/A</v>
      </c>
      <c r="C4785" s="131" t="str">
        <f t="shared" si="1041"/>
        <v/>
      </c>
      <c r="D4785" s="132"/>
      <c r="E4785" s="132"/>
      <c r="F4785" s="55"/>
      <c r="G4785" s="132"/>
      <c r="H4785" s="132"/>
      <c r="I4785" s="132"/>
      <c r="J4785" s="132"/>
      <c r="K4785" s="132"/>
      <c r="L4785" s="133"/>
      <c r="M4785" s="134"/>
      <c r="N4785" s="132"/>
      <c r="O4785" s="132"/>
      <c r="P4785" s="134" t="str">
        <f t="shared" si="1042"/>
        <v>nepildyti</v>
      </c>
      <c r="Q4785" s="135" t="str">
        <f t="shared" si="104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50"/>
        <v>0</v>
      </c>
      <c r="BH4785" s="54">
        <f t="shared" si="1043"/>
        <v>0</v>
      </c>
      <c r="BI4785" s="54">
        <f t="shared" si="1038"/>
        <v>0</v>
      </c>
      <c r="BJ4785" s="54">
        <f t="shared" si="1051"/>
        <v>0</v>
      </c>
      <c r="BK4785" s="54">
        <f t="shared" si="1039"/>
        <v>0</v>
      </c>
      <c r="BL4785" s="54">
        <f t="shared" si="1044"/>
        <v>0</v>
      </c>
      <c r="BM4785" s="54">
        <f t="shared" si="1045"/>
        <v>0</v>
      </c>
      <c r="BN4785" s="54" t="str">
        <f t="shared" si="1046"/>
        <v>ne</v>
      </c>
      <c r="BO4785" s="54" t="str">
        <f t="shared" si="1047"/>
        <v>ne</v>
      </c>
      <c r="BP4785" s="54" t="str">
        <f t="shared" si="1047"/>
        <v>ne</v>
      </c>
      <c r="BQ4785" s="54" t="str">
        <f t="shared" si="1048"/>
        <v>ne</v>
      </c>
      <c r="BR4785" s="54" t="str">
        <f t="shared" si="1049"/>
        <v>ne</v>
      </c>
      <c r="BS4785" s="54" t="str">
        <f t="shared" si="1040"/>
        <v>ne</v>
      </c>
    </row>
    <row r="4786" spans="2:71" x14ac:dyDescent="0.2">
      <c r="B4786" s="54" t="e">
        <f>VLOOKUP(E4786,'VPS1'!$J$10:$J$29,1,FALSE)</f>
        <v>#N/A</v>
      </c>
      <c r="C4786" s="131" t="str">
        <f t="shared" si="1041"/>
        <v/>
      </c>
      <c r="D4786" s="132"/>
      <c r="E4786" s="132"/>
      <c r="F4786" s="55"/>
      <c r="G4786" s="132"/>
      <c r="H4786" s="132"/>
      <c r="I4786" s="132"/>
      <c r="J4786" s="132"/>
      <c r="K4786" s="132"/>
      <c r="L4786" s="133"/>
      <c r="M4786" s="134"/>
      <c r="N4786" s="132"/>
      <c r="O4786" s="132"/>
      <c r="P4786" s="134" t="str">
        <f t="shared" si="1042"/>
        <v>nepildyti</v>
      </c>
      <c r="Q4786" s="135" t="str">
        <f t="shared" si="104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50"/>
        <v>0</v>
      </c>
      <c r="BH4786" s="54">
        <f t="shared" si="1043"/>
        <v>0</v>
      </c>
      <c r="BI4786" s="54">
        <f t="shared" si="1038"/>
        <v>0</v>
      </c>
      <c r="BJ4786" s="54">
        <f t="shared" si="1051"/>
        <v>0</v>
      </c>
      <c r="BK4786" s="54">
        <f t="shared" si="1039"/>
        <v>0</v>
      </c>
      <c r="BL4786" s="54">
        <f t="shared" si="1044"/>
        <v>0</v>
      </c>
      <c r="BM4786" s="54">
        <f t="shared" si="1045"/>
        <v>0</v>
      </c>
      <c r="BN4786" s="54" t="str">
        <f t="shared" si="1046"/>
        <v>ne</v>
      </c>
      <c r="BO4786" s="54" t="str">
        <f t="shared" si="1047"/>
        <v>ne</v>
      </c>
      <c r="BP4786" s="54" t="str">
        <f t="shared" si="1047"/>
        <v>ne</v>
      </c>
      <c r="BQ4786" s="54" t="str">
        <f t="shared" si="1048"/>
        <v>ne</v>
      </c>
      <c r="BR4786" s="54" t="str">
        <f t="shared" si="1049"/>
        <v>ne</v>
      </c>
      <c r="BS4786" s="54" t="str">
        <f t="shared" si="1040"/>
        <v>ne</v>
      </c>
    </row>
    <row r="4787" spans="2:71" x14ac:dyDescent="0.2">
      <c r="B4787" s="54" t="e">
        <f>VLOOKUP(E4787,'VPS1'!$J$10:$J$29,1,FALSE)</f>
        <v>#N/A</v>
      </c>
      <c r="C4787" s="131" t="str">
        <f t="shared" si="1041"/>
        <v/>
      </c>
      <c r="D4787" s="132"/>
      <c r="E4787" s="132"/>
      <c r="F4787" s="55"/>
      <c r="G4787" s="132"/>
      <c r="H4787" s="132"/>
      <c r="I4787" s="132"/>
      <c r="J4787" s="132"/>
      <c r="K4787" s="132"/>
      <c r="L4787" s="133"/>
      <c r="M4787" s="134"/>
      <c r="N4787" s="132"/>
      <c r="O4787" s="132"/>
      <c r="P4787" s="134" t="str">
        <f t="shared" si="1042"/>
        <v>nepildyti</v>
      </c>
      <c r="Q4787" s="135" t="str">
        <f t="shared" si="104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50"/>
        <v>0</v>
      </c>
      <c r="BH4787" s="54">
        <f t="shared" si="1043"/>
        <v>0</v>
      </c>
      <c r="BI4787" s="54">
        <f t="shared" si="1038"/>
        <v>0</v>
      </c>
      <c r="BJ4787" s="54">
        <f t="shared" si="1051"/>
        <v>0</v>
      </c>
      <c r="BK4787" s="54">
        <f t="shared" si="1039"/>
        <v>0</v>
      </c>
      <c r="BL4787" s="54">
        <f t="shared" si="1044"/>
        <v>0</v>
      </c>
      <c r="BM4787" s="54">
        <f t="shared" si="1045"/>
        <v>0</v>
      </c>
      <c r="BN4787" s="54" t="str">
        <f t="shared" si="1046"/>
        <v>ne</v>
      </c>
      <c r="BO4787" s="54" t="str">
        <f t="shared" si="1047"/>
        <v>ne</v>
      </c>
      <c r="BP4787" s="54" t="str">
        <f t="shared" si="1047"/>
        <v>ne</v>
      </c>
      <c r="BQ4787" s="54" t="str">
        <f t="shared" si="1048"/>
        <v>ne</v>
      </c>
      <c r="BR4787" s="54" t="str">
        <f t="shared" si="1049"/>
        <v>ne</v>
      </c>
      <c r="BS4787" s="54" t="str">
        <f t="shared" si="1040"/>
        <v>ne</v>
      </c>
    </row>
    <row r="4788" spans="2:71" x14ac:dyDescent="0.2">
      <c r="B4788" s="54" t="e">
        <f>VLOOKUP(E4788,'VPS1'!$J$10:$J$29,1,FALSE)</f>
        <v>#N/A</v>
      </c>
      <c r="C4788" s="131" t="str">
        <f t="shared" si="1041"/>
        <v/>
      </c>
      <c r="D4788" s="132"/>
      <c r="E4788" s="132"/>
      <c r="F4788" s="55"/>
      <c r="G4788" s="132"/>
      <c r="H4788" s="132"/>
      <c r="I4788" s="132"/>
      <c r="J4788" s="132"/>
      <c r="K4788" s="132"/>
      <c r="L4788" s="133"/>
      <c r="M4788" s="134"/>
      <c r="N4788" s="132"/>
      <c r="O4788" s="132"/>
      <c r="P4788" s="134" t="str">
        <f t="shared" si="1042"/>
        <v>nepildyti</v>
      </c>
      <c r="Q4788" s="135" t="str">
        <f t="shared" si="104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50"/>
        <v>0</v>
      </c>
      <c r="BH4788" s="54">
        <f t="shared" si="1043"/>
        <v>0</v>
      </c>
      <c r="BI4788" s="54">
        <f t="shared" si="1038"/>
        <v>0</v>
      </c>
      <c r="BJ4788" s="54">
        <f t="shared" si="1051"/>
        <v>0</v>
      </c>
      <c r="BK4788" s="54">
        <f t="shared" si="1039"/>
        <v>0</v>
      </c>
      <c r="BL4788" s="54">
        <f t="shared" si="1044"/>
        <v>0</v>
      </c>
      <c r="BM4788" s="54">
        <f t="shared" si="1045"/>
        <v>0</v>
      </c>
      <c r="BN4788" s="54" t="str">
        <f t="shared" si="1046"/>
        <v>ne</v>
      </c>
      <c r="BO4788" s="54" t="str">
        <f t="shared" si="1047"/>
        <v>ne</v>
      </c>
      <c r="BP4788" s="54" t="str">
        <f t="shared" si="1047"/>
        <v>ne</v>
      </c>
      <c r="BQ4788" s="54" t="str">
        <f t="shared" si="1048"/>
        <v>ne</v>
      </c>
      <c r="BR4788" s="54" t="str">
        <f t="shared" si="1049"/>
        <v>ne</v>
      </c>
      <c r="BS4788" s="54" t="str">
        <f t="shared" si="1040"/>
        <v>ne</v>
      </c>
    </row>
    <row r="4789" spans="2:71" x14ac:dyDescent="0.2">
      <c r="B4789" s="54" t="e">
        <f>VLOOKUP(E4789,'VPS1'!$J$10:$J$29,1,FALSE)</f>
        <v>#N/A</v>
      </c>
      <c r="C4789" s="131" t="str">
        <f t="shared" si="1041"/>
        <v/>
      </c>
      <c r="D4789" s="132"/>
      <c r="E4789" s="132"/>
      <c r="F4789" s="55"/>
      <c r="G4789" s="132"/>
      <c r="H4789" s="132"/>
      <c r="I4789" s="132"/>
      <c r="J4789" s="132"/>
      <c r="K4789" s="132"/>
      <c r="L4789" s="133"/>
      <c r="M4789" s="134"/>
      <c r="N4789" s="132"/>
      <c r="O4789" s="132"/>
      <c r="P4789" s="134" t="str">
        <f t="shared" si="1042"/>
        <v>nepildyti</v>
      </c>
      <c r="Q4789" s="135" t="str">
        <f t="shared" si="104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50"/>
        <v>0</v>
      </c>
      <c r="BH4789" s="54">
        <f t="shared" si="1043"/>
        <v>0</v>
      </c>
      <c r="BI4789" s="54">
        <f t="shared" si="1038"/>
        <v>0</v>
      </c>
      <c r="BJ4789" s="54">
        <f t="shared" si="1051"/>
        <v>0</v>
      </c>
      <c r="BK4789" s="54">
        <f t="shared" si="1039"/>
        <v>0</v>
      </c>
      <c r="BL4789" s="54">
        <f t="shared" si="1044"/>
        <v>0</v>
      </c>
      <c r="BM4789" s="54">
        <f t="shared" si="1045"/>
        <v>0</v>
      </c>
      <c r="BN4789" s="54" t="str">
        <f t="shared" si="1046"/>
        <v>ne</v>
      </c>
      <c r="BO4789" s="54" t="str">
        <f t="shared" si="1047"/>
        <v>ne</v>
      </c>
      <c r="BP4789" s="54" t="str">
        <f t="shared" si="1047"/>
        <v>ne</v>
      </c>
      <c r="BQ4789" s="54" t="str">
        <f t="shared" si="1048"/>
        <v>ne</v>
      </c>
      <c r="BR4789" s="54" t="str">
        <f t="shared" si="1049"/>
        <v>ne</v>
      </c>
      <c r="BS4789" s="54" t="str">
        <f t="shared" si="1040"/>
        <v>ne</v>
      </c>
    </row>
    <row r="4790" spans="2:71" x14ac:dyDescent="0.2">
      <c r="B4790" s="54" t="e">
        <f>VLOOKUP(E4790,'VPS1'!$J$10:$J$29,1,FALSE)</f>
        <v>#N/A</v>
      </c>
      <c r="C4790" s="131" t="str">
        <f t="shared" si="1041"/>
        <v/>
      </c>
      <c r="D4790" s="132"/>
      <c r="E4790" s="132"/>
      <c r="F4790" s="55"/>
      <c r="G4790" s="132"/>
      <c r="H4790" s="132"/>
      <c r="I4790" s="132"/>
      <c r="J4790" s="132"/>
      <c r="K4790" s="132"/>
      <c r="L4790" s="133"/>
      <c r="M4790" s="134"/>
      <c r="N4790" s="132"/>
      <c r="O4790" s="132"/>
      <c r="P4790" s="134" t="str">
        <f t="shared" si="1042"/>
        <v>nepildyti</v>
      </c>
      <c r="Q4790" s="135" t="str">
        <f t="shared" si="104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50"/>
        <v>0</v>
      </c>
      <c r="BH4790" s="54">
        <f t="shared" si="1043"/>
        <v>0</v>
      </c>
      <c r="BI4790" s="54">
        <f t="shared" si="1038"/>
        <v>0</v>
      </c>
      <c r="BJ4790" s="54">
        <f t="shared" si="1051"/>
        <v>0</v>
      </c>
      <c r="BK4790" s="54">
        <f t="shared" si="1039"/>
        <v>0</v>
      </c>
      <c r="BL4790" s="54">
        <f t="shared" si="1044"/>
        <v>0</v>
      </c>
      <c r="BM4790" s="54">
        <f t="shared" si="1045"/>
        <v>0</v>
      </c>
      <c r="BN4790" s="54" t="str">
        <f t="shared" si="1046"/>
        <v>ne</v>
      </c>
      <c r="BO4790" s="54" t="str">
        <f t="shared" si="1047"/>
        <v>ne</v>
      </c>
      <c r="BP4790" s="54" t="str">
        <f t="shared" si="1047"/>
        <v>ne</v>
      </c>
      <c r="BQ4790" s="54" t="str">
        <f t="shared" si="1048"/>
        <v>ne</v>
      </c>
      <c r="BR4790" s="54" t="str">
        <f t="shared" si="1049"/>
        <v>ne</v>
      </c>
      <c r="BS4790" s="54" t="str">
        <f t="shared" si="1040"/>
        <v>ne</v>
      </c>
    </row>
    <row r="4791" spans="2:71" x14ac:dyDescent="0.2">
      <c r="B4791" s="54" t="e">
        <f>VLOOKUP(E4791,'VPS1'!$J$10:$J$29,1,FALSE)</f>
        <v>#N/A</v>
      </c>
      <c r="C4791" s="131" t="str">
        <f t="shared" si="1041"/>
        <v/>
      </c>
      <c r="D4791" s="132"/>
      <c r="E4791" s="132"/>
      <c r="F4791" s="55"/>
      <c r="G4791" s="132"/>
      <c r="H4791" s="132"/>
      <c r="I4791" s="132"/>
      <c r="J4791" s="132"/>
      <c r="K4791" s="132"/>
      <c r="L4791" s="133"/>
      <c r="M4791" s="134"/>
      <c r="N4791" s="132"/>
      <c r="O4791" s="132"/>
      <c r="P4791" s="134" t="str">
        <f t="shared" si="1042"/>
        <v>nepildyti</v>
      </c>
      <c r="Q4791" s="135" t="str">
        <f t="shared" si="104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50"/>
        <v>0</v>
      </c>
      <c r="BH4791" s="54">
        <f t="shared" si="1043"/>
        <v>0</v>
      </c>
      <c r="BI4791" s="54">
        <f t="shared" si="1038"/>
        <v>0</v>
      </c>
      <c r="BJ4791" s="54">
        <f t="shared" si="1051"/>
        <v>0</v>
      </c>
      <c r="BK4791" s="54">
        <f t="shared" si="1039"/>
        <v>0</v>
      </c>
      <c r="BL4791" s="54">
        <f t="shared" si="1044"/>
        <v>0</v>
      </c>
      <c r="BM4791" s="54">
        <f t="shared" si="1045"/>
        <v>0</v>
      </c>
      <c r="BN4791" s="54" t="str">
        <f t="shared" si="1046"/>
        <v>ne</v>
      </c>
      <c r="BO4791" s="54" t="str">
        <f t="shared" si="1047"/>
        <v>ne</v>
      </c>
      <c r="BP4791" s="54" t="str">
        <f t="shared" si="1047"/>
        <v>ne</v>
      </c>
      <c r="BQ4791" s="54" t="str">
        <f t="shared" si="1048"/>
        <v>ne</v>
      </c>
      <c r="BR4791" s="54" t="str">
        <f t="shared" si="1049"/>
        <v>ne</v>
      </c>
      <c r="BS4791" s="54" t="str">
        <f t="shared" si="1040"/>
        <v>ne</v>
      </c>
    </row>
    <row r="4792" spans="2:71" x14ac:dyDescent="0.2">
      <c r="B4792" s="54" t="e">
        <f>VLOOKUP(E4792,'VPS1'!$J$10:$J$29,1,FALSE)</f>
        <v>#N/A</v>
      </c>
      <c r="C4792" s="131" t="str">
        <f t="shared" si="1041"/>
        <v/>
      </c>
      <c r="D4792" s="132"/>
      <c r="E4792" s="132"/>
      <c r="F4792" s="55"/>
      <c r="G4792" s="132"/>
      <c r="H4792" s="132"/>
      <c r="I4792" s="132"/>
      <c r="J4792" s="132"/>
      <c r="K4792" s="132"/>
      <c r="L4792" s="133"/>
      <c r="M4792" s="134"/>
      <c r="N4792" s="132"/>
      <c r="O4792" s="132"/>
      <c r="P4792" s="134" t="str">
        <f t="shared" si="1042"/>
        <v>nepildyti</v>
      </c>
      <c r="Q4792" s="135" t="str">
        <f t="shared" si="104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50"/>
        <v>0</v>
      </c>
      <c r="BH4792" s="54">
        <f t="shared" si="1043"/>
        <v>0</v>
      </c>
      <c r="BI4792" s="54">
        <f t="shared" si="1038"/>
        <v>0</v>
      </c>
      <c r="BJ4792" s="54">
        <f t="shared" si="1051"/>
        <v>0</v>
      </c>
      <c r="BK4792" s="54">
        <f t="shared" si="1039"/>
        <v>0</v>
      </c>
      <c r="BL4792" s="54">
        <f t="shared" si="1044"/>
        <v>0</v>
      </c>
      <c r="BM4792" s="54">
        <f t="shared" si="1045"/>
        <v>0</v>
      </c>
      <c r="BN4792" s="54" t="str">
        <f t="shared" si="1046"/>
        <v>ne</v>
      </c>
      <c r="BO4792" s="54" t="str">
        <f t="shared" si="1047"/>
        <v>ne</v>
      </c>
      <c r="BP4792" s="54" t="str">
        <f t="shared" si="1047"/>
        <v>ne</v>
      </c>
      <c r="BQ4792" s="54" t="str">
        <f t="shared" si="1048"/>
        <v>ne</v>
      </c>
      <c r="BR4792" s="54" t="str">
        <f t="shared" si="1049"/>
        <v>ne</v>
      </c>
      <c r="BS4792" s="54" t="str">
        <f t="shared" si="1040"/>
        <v>ne</v>
      </c>
    </row>
    <row r="4793" spans="2:71" x14ac:dyDescent="0.2">
      <c r="B4793" s="54" t="e">
        <f>VLOOKUP(E4793,'VPS1'!$J$10:$J$29,1,FALSE)</f>
        <v>#N/A</v>
      </c>
      <c r="C4793" s="131" t="str">
        <f t="shared" si="1041"/>
        <v/>
      </c>
      <c r="D4793" s="132"/>
      <c r="E4793" s="132"/>
      <c r="F4793" s="55"/>
      <c r="G4793" s="132"/>
      <c r="H4793" s="132"/>
      <c r="I4793" s="132"/>
      <c r="J4793" s="132"/>
      <c r="K4793" s="132"/>
      <c r="L4793" s="133"/>
      <c r="M4793" s="134"/>
      <c r="N4793" s="132"/>
      <c r="O4793" s="132"/>
      <c r="P4793" s="134" t="str">
        <f t="shared" si="1042"/>
        <v>nepildyti</v>
      </c>
      <c r="Q4793" s="135" t="str">
        <f t="shared" si="104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50"/>
        <v>0</v>
      </c>
      <c r="BH4793" s="54">
        <f t="shared" si="1043"/>
        <v>0</v>
      </c>
      <c r="BI4793" s="54">
        <f t="shared" si="1038"/>
        <v>0</v>
      </c>
      <c r="BJ4793" s="54">
        <f t="shared" si="1051"/>
        <v>0</v>
      </c>
      <c r="BK4793" s="54">
        <f t="shared" si="1039"/>
        <v>0</v>
      </c>
      <c r="BL4793" s="54">
        <f t="shared" si="1044"/>
        <v>0</v>
      </c>
      <c r="BM4793" s="54">
        <f t="shared" si="1045"/>
        <v>0</v>
      </c>
      <c r="BN4793" s="54" t="str">
        <f t="shared" si="1046"/>
        <v>ne</v>
      </c>
      <c r="BO4793" s="54" t="str">
        <f t="shared" si="1047"/>
        <v>ne</v>
      </c>
      <c r="BP4793" s="54" t="str">
        <f t="shared" si="1047"/>
        <v>ne</v>
      </c>
      <c r="BQ4793" s="54" t="str">
        <f t="shared" si="1048"/>
        <v>ne</v>
      </c>
      <c r="BR4793" s="54" t="str">
        <f t="shared" si="1049"/>
        <v>ne</v>
      </c>
      <c r="BS4793" s="54" t="str">
        <f t="shared" si="1040"/>
        <v>ne</v>
      </c>
    </row>
    <row r="4794" spans="2:71" x14ac:dyDescent="0.2">
      <c r="B4794" s="54" t="e">
        <f>VLOOKUP(E4794,'VPS1'!$J$10:$J$29,1,FALSE)</f>
        <v>#N/A</v>
      </c>
      <c r="C4794" s="131" t="str">
        <f t="shared" si="1041"/>
        <v/>
      </c>
      <c r="D4794" s="132"/>
      <c r="E4794" s="132"/>
      <c r="F4794" s="55"/>
      <c r="G4794" s="132"/>
      <c r="H4794" s="132"/>
      <c r="I4794" s="132"/>
      <c r="J4794" s="132"/>
      <c r="K4794" s="132"/>
      <c r="L4794" s="133"/>
      <c r="M4794" s="134"/>
      <c r="N4794" s="132"/>
      <c r="O4794" s="132"/>
      <c r="P4794" s="134" t="str">
        <f t="shared" si="1042"/>
        <v>nepildyti</v>
      </c>
      <c r="Q4794" s="135" t="str">
        <f t="shared" si="104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50"/>
        <v>0</v>
      </c>
      <c r="BH4794" s="54">
        <f t="shared" si="1043"/>
        <v>0</v>
      </c>
      <c r="BI4794" s="54">
        <f t="shared" si="1038"/>
        <v>0</v>
      </c>
      <c r="BJ4794" s="54">
        <f t="shared" si="1051"/>
        <v>0</v>
      </c>
      <c r="BK4794" s="54">
        <f t="shared" si="1039"/>
        <v>0</v>
      </c>
      <c r="BL4794" s="54">
        <f t="shared" si="1044"/>
        <v>0</v>
      </c>
      <c r="BM4794" s="54">
        <f t="shared" si="1045"/>
        <v>0</v>
      </c>
      <c r="BN4794" s="54" t="str">
        <f t="shared" si="1046"/>
        <v>ne</v>
      </c>
      <c r="BO4794" s="54" t="str">
        <f t="shared" si="1047"/>
        <v>ne</v>
      </c>
      <c r="BP4794" s="54" t="str">
        <f t="shared" si="1047"/>
        <v>ne</v>
      </c>
      <c r="BQ4794" s="54" t="str">
        <f t="shared" si="1048"/>
        <v>ne</v>
      </c>
      <c r="BR4794" s="54" t="str">
        <f t="shared" si="1049"/>
        <v>ne</v>
      </c>
      <c r="BS4794" s="54" t="str">
        <f t="shared" si="1040"/>
        <v>ne</v>
      </c>
    </row>
    <row r="4795" spans="2:71" x14ac:dyDescent="0.2">
      <c r="B4795" s="54" t="e">
        <f>VLOOKUP(E4795,'VPS1'!$J$10:$J$29,1,FALSE)</f>
        <v>#N/A</v>
      </c>
      <c r="C4795" s="131" t="str">
        <f t="shared" si="1041"/>
        <v/>
      </c>
      <c r="D4795" s="132"/>
      <c r="E4795" s="132"/>
      <c r="F4795" s="55"/>
      <c r="G4795" s="132"/>
      <c r="H4795" s="132"/>
      <c r="I4795" s="132"/>
      <c r="J4795" s="132"/>
      <c r="K4795" s="132"/>
      <c r="L4795" s="133"/>
      <c r="M4795" s="134"/>
      <c r="N4795" s="132"/>
      <c r="O4795" s="132"/>
      <c r="P4795" s="134" t="str">
        <f t="shared" si="1042"/>
        <v>nepildyti</v>
      </c>
      <c r="Q4795" s="135" t="str">
        <f t="shared" si="104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50"/>
        <v>0</v>
      </c>
      <c r="BH4795" s="54">
        <f t="shared" si="1043"/>
        <v>0</v>
      </c>
      <c r="BI4795" s="54">
        <f t="shared" si="1038"/>
        <v>0</v>
      </c>
      <c r="BJ4795" s="54">
        <f t="shared" si="1051"/>
        <v>0</v>
      </c>
      <c r="BK4795" s="54">
        <f t="shared" si="1039"/>
        <v>0</v>
      </c>
      <c r="BL4795" s="54">
        <f t="shared" si="1044"/>
        <v>0</v>
      </c>
      <c r="BM4795" s="54">
        <f t="shared" si="1045"/>
        <v>0</v>
      </c>
      <c r="BN4795" s="54" t="str">
        <f t="shared" si="1046"/>
        <v>ne</v>
      </c>
      <c r="BO4795" s="54" t="str">
        <f t="shared" si="1047"/>
        <v>ne</v>
      </c>
      <c r="BP4795" s="54" t="str">
        <f t="shared" si="1047"/>
        <v>ne</v>
      </c>
      <c r="BQ4795" s="54" t="str">
        <f t="shared" si="1048"/>
        <v>ne</v>
      </c>
      <c r="BR4795" s="54" t="str">
        <f t="shared" si="1049"/>
        <v>ne</v>
      </c>
      <c r="BS4795" s="54" t="str">
        <f t="shared" si="1040"/>
        <v>ne</v>
      </c>
    </row>
    <row r="4796" spans="2:71" x14ac:dyDescent="0.2">
      <c r="B4796" s="54" t="e">
        <f>VLOOKUP(E4796,'VPS1'!$J$10:$J$29,1,FALSE)</f>
        <v>#N/A</v>
      </c>
      <c r="C4796" s="131" t="str">
        <f t="shared" si="1041"/>
        <v/>
      </c>
      <c r="D4796" s="132"/>
      <c r="E4796" s="132"/>
      <c r="F4796" s="55"/>
      <c r="G4796" s="132"/>
      <c r="H4796" s="132"/>
      <c r="I4796" s="132"/>
      <c r="J4796" s="132"/>
      <c r="K4796" s="132"/>
      <c r="L4796" s="133"/>
      <c r="M4796" s="134"/>
      <c r="N4796" s="132"/>
      <c r="O4796" s="132"/>
      <c r="P4796" s="134" t="str">
        <f t="shared" si="1042"/>
        <v>nepildyti</v>
      </c>
      <c r="Q4796" s="135" t="str">
        <f t="shared" si="104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50"/>
        <v>0</v>
      </c>
      <c r="BH4796" s="54">
        <f t="shared" si="1043"/>
        <v>0</v>
      </c>
      <c r="BI4796" s="54">
        <f t="shared" si="1038"/>
        <v>0</v>
      </c>
      <c r="BJ4796" s="54">
        <f t="shared" si="1051"/>
        <v>0</v>
      </c>
      <c r="BK4796" s="54">
        <f t="shared" si="1039"/>
        <v>0</v>
      </c>
      <c r="BL4796" s="54">
        <f t="shared" si="1044"/>
        <v>0</v>
      </c>
      <c r="BM4796" s="54">
        <f t="shared" si="1045"/>
        <v>0</v>
      </c>
      <c r="BN4796" s="54" t="str">
        <f t="shared" si="1046"/>
        <v>ne</v>
      </c>
      <c r="BO4796" s="54" t="str">
        <f t="shared" si="1047"/>
        <v>ne</v>
      </c>
      <c r="BP4796" s="54" t="str">
        <f t="shared" si="1047"/>
        <v>ne</v>
      </c>
      <c r="BQ4796" s="54" t="str">
        <f t="shared" si="1048"/>
        <v>ne</v>
      </c>
      <c r="BR4796" s="54" t="str">
        <f t="shared" si="1049"/>
        <v>ne</v>
      </c>
      <c r="BS4796" s="54" t="str">
        <f t="shared" si="1040"/>
        <v>ne</v>
      </c>
    </row>
    <row r="4797" spans="2:71" x14ac:dyDescent="0.2">
      <c r="B4797" s="54" t="e">
        <f>VLOOKUP(E4797,'VPS1'!$J$10:$J$29,1,FALSE)</f>
        <v>#N/A</v>
      </c>
      <c r="C4797" s="131" t="str">
        <f t="shared" si="1041"/>
        <v/>
      </c>
      <c r="D4797" s="132"/>
      <c r="E4797" s="132"/>
      <c r="F4797" s="55"/>
      <c r="G4797" s="132"/>
      <c r="H4797" s="132"/>
      <c r="I4797" s="132"/>
      <c r="J4797" s="132"/>
      <c r="K4797" s="132"/>
      <c r="L4797" s="133"/>
      <c r="M4797" s="134"/>
      <c r="N4797" s="132"/>
      <c r="O4797" s="132"/>
      <c r="P4797" s="134" t="str">
        <f t="shared" si="1042"/>
        <v>nepildyti</v>
      </c>
      <c r="Q4797" s="135" t="str">
        <f t="shared" si="104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50"/>
        <v>0</v>
      </c>
      <c r="BH4797" s="54">
        <f t="shared" si="1043"/>
        <v>0</v>
      </c>
      <c r="BI4797" s="54">
        <f t="shared" si="1038"/>
        <v>0</v>
      </c>
      <c r="BJ4797" s="54">
        <f t="shared" si="1051"/>
        <v>0</v>
      </c>
      <c r="BK4797" s="54">
        <f t="shared" si="1039"/>
        <v>0</v>
      </c>
      <c r="BL4797" s="54">
        <f t="shared" si="1044"/>
        <v>0</v>
      </c>
      <c r="BM4797" s="54">
        <f t="shared" si="1045"/>
        <v>0</v>
      </c>
      <c r="BN4797" s="54" t="str">
        <f t="shared" si="1046"/>
        <v>ne</v>
      </c>
      <c r="BO4797" s="54" t="str">
        <f t="shared" si="1047"/>
        <v>ne</v>
      </c>
      <c r="BP4797" s="54" t="str">
        <f t="shared" si="1047"/>
        <v>ne</v>
      </c>
      <c r="BQ4797" s="54" t="str">
        <f t="shared" si="1048"/>
        <v>ne</v>
      </c>
      <c r="BR4797" s="54" t="str">
        <f t="shared" si="1049"/>
        <v>ne</v>
      </c>
      <c r="BS4797" s="54" t="str">
        <f t="shared" si="1040"/>
        <v>ne</v>
      </c>
    </row>
    <row r="4798" spans="2:71" x14ac:dyDescent="0.2">
      <c r="B4798" s="54" t="e">
        <f>VLOOKUP(E4798,'VPS1'!$J$10:$J$29,1,FALSE)</f>
        <v>#N/A</v>
      </c>
      <c r="C4798" s="131" t="str">
        <f t="shared" si="1041"/>
        <v/>
      </c>
      <c r="D4798" s="132"/>
      <c r="E4798" s="132"/>
      <c r="F4798" s="55"/>
      <c r="G4798" s="132"/>
      <c r="H4798" s="132"/>
      <c r="I4798" s="132"/>
      <c r="J4798" s="132"/>
      <c r="K4798" s="132"/>
      <c r="L4798" s="133"/>
      <c r="M4798" s="134"/>
      <c r="N4798" s="132"/>
      <c r="O4798" s="132"/>
      <c r="P4798" s="134" t="str">
        <f t="shared" si="1042"/>
        <v>nepildyti</v>
      </c>
      <c r="Q4798" s="135" t="str">
        <f t="shared" si="104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50"/>
        <v>0</v>
      </c>
      <c r="BH4798" s="54">
        <f t="shared" si="1043"/>
        <v>0</v>
      </c>
      <c r="BI4798" s="54">
        <f t="shared" si="1038"/>
        <v>0</v>
      </c>
      <c r="BJ4798" s="54">
        <f t="shared" si="1051"/>
        <v>0</v>
      </c>
      <c r="BK4798" s="54">
        <f t="shared" si="1039"/>
        <v>0</v>
      </c>
      <c r="BL4798" s="54">
        <f t="shared" si="1044"/>
        <v>0</v>
      </c>
      <c r="BM4798" s="54">
        <f t="shared" si="1045"/>
        <v>0</v>
      </c>
      <c r="BN4798" s="54" t="str">
        <f t="shared" si="1046"/>
        <v>ne</v>
      </c>
      <c r="BO4798" s="54" t="str">
        <f t="shared" si="1047"/>
        <v>ne</v>
      </c>
      <c r="BP4798" s="54" t="str">
        <f t="shared" si="1047"/>
        <v>ne</v>
      </c>
      <c r="BQ4798" s="54" t="str">
        <f t="shared" si="1048"/>
        <v>ne</v>
      </c>
      <c r="BR4798" s="54" t="str">
        <f t="shared" si="1049"/>
        <v>ne</v>
      </c>
      <c r="BS4798" s="54" t="str">
        <f t="shared" si="1040"/>
        <v>ne</v>
      </c>
    </row>
    <row r="4799" spans="2:71" x14ac:dyDescent="0.2">
      <c r="B4799" s="54" t="e">
        <f>VLOOKUP(E4799,'VPS1'!$J$10:$J$29,1,FALSE)</f>
        <v>#N/A</v>
      </c>
      <c r="C4799" s="131" t="str">
        <f t="shared" si="1041"/>
        <v/>
      </c>
      <c r="D4799" s="132"/>
      <c r="E4799" s="132"/>
      <c r="F4799" s="55"/>
      <c r="G4799" s="132"/>
      <c r="H4799" s="132"/>
      <c r="I4799" s="132"/>
      <c r="J4799" s="132"/>
      <c r="K4799" s="132"/>
      <c r="L4799" s="133"/>
      <c r="M4799" s="134"/>
      <c r="N4799" s="132"/>
      <c r="O4799" s="132"/>
      <c r="P4799" s="134" t="str">
        <f t="shared" si="1042"/>
        <v>nepildyti</v>
      </c>
      <c r="Q4799" s="135" t="str">
        <f t="shared" si="104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50"/>
        <v>0</v>
      </c>
      <c r="BH4799" s="54">
        <f t="shared" si="1043"/>
        <v>0</v>
      </c>
      <c r="BI4799" s="54">
        <f t="shared" si="1038"/>
        <v>0</v>
      </c>
      <c r="BJ4799" s="54">
        <f t="shared" si="1051"/>
        <v>0</v>
      </c>
      <c r="BK4799" s="54">
        <f t="shared" si="1039"/>
        <v>0</v>
      </c>
      <c r="BL4799" s="54">
        <f t="shared" si="1044"/>
        <v>0</v>
      </c>
      <c r="BM4799" s="54">
        <f t="shared" si="1045"/>
        <v>0</v>
      </c>
      <c r="BN4799" s="54" t="str">
        <f t="shared" si="1046"/>
        <v>ne</v>
      </c>
      <c r="BO4799" s="54" t="str">
        <f t="shared" si="1047"/>
        <v>ne</v>
      </c>
      <c r="BP4799" s="54" t="str">
        <f t="shared" si="1047"/>
        <v>ne</v>
      </c>
      <c r="BQ4799" s="54" t="str">
        <f t="shared" si="1048"/>
        <v>ne</v>
      </c>
      <c r="BR4799" s="54" t="str">
        <f t="shared" si="1049"/>
        <v>ne</v>
      </c>
      <c r="BS4799" s="54" t="str">
        <f t="shared" si="1040"/>
        <v>ne</v>
      </c>
    </row>
    <row r="4800" spans="2:71" x14ac:dyDescent="0.2">
      <c r="B4800" s="54" t="e">
        <f>VLOOKUP(E4800,'VPS1'!$J$10:$J$29,1,FALSE)</f>
        <v>#N/A</v>
      </c>
      <c r="C4800" s="131" t="str">
        <f t="shared" si="1041"/>
        <v/>
      </c>
      <c r="D4800" s="132"/>
      <c r="E4800" s="132"/>
      <c r="F4800" s="55"/>
      <c r="G4800" s="132"/>
      <c r="H4800" s="132"/>
      <c r="I4800" s="132"/>
      <c r="J4800" s="132"/>
      <c r="K4800" s="132"/>
      <c r="L4800" s="133"/>
      <c r="M4800" s="134"/>
      <c r="N4800" s="132"/>
      <c r="O4800" s="132"/>
      <c r="P4800" s="134" t="str">
        <f t="shared" si="1042"/>
        <v>nepildyti</v>
      </c>
      <c r="Q4800" s="135" t="str">
        <f t="shared" si="104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50"/>
        <v>0</v>
      </c>
      <c r="BH4800" s="54">
        <f t="shared" si="1043"/>
        <v>0</v>
      </c>
      <c r="BI4800" s="54">
        <f t="shared" si="1038"/>
        <v>0</v>
      </c>
      <c r="BJ4800" s="54">
        <f t="shared" si="1051"/>
        <v>0</v>
      </c>
      <c r="BK4800" s="54">
        <f t="shared" si="1039"/>
        <v>0</v>
      </c>
      <c r="BL4800" s="54">
        <f t="shared" si="1044"/>
        <v>0</v>
      </c>
      <c r="BM4800" s="54">
        <f t="shared" si="1045"/>
        <v>0</v>
      </c>
      <c r="BN4800" s="54" t="str">
        <f t="shared" si="1046"/>
        <v>ne</v>
      </c>
      <c r="BO4800" s="54" t="str">
        <f t="shared" si="1047"/>
        <v>ne</v>
      </c>
      <c r="BP4800" s="54" t="str">
        <f t="shared" si="1047"/>
        <v>ne</v>
      </c>
      <c r="BQ4800" s="54" t="str">
        <f t="shared" si="1048"/>
        <v>ne</v>
      </c>
      <c r="BR4800" s="54" t="str">
        <f t="shared" si="1049"/>
        <v>ne</v>
      </c>
      <c r="BS4800" s="54" t="str">
        <f t="shared" si="1040"/>
        <v>ne</v>
      </c>
    </row>
    <row r="4801" spans="2:71" x14ac:dyDescent="0.2">
      <c r="B4801" s="54" t="e">
        <f>VLOOKUP(E4801,'VPS1'!$J$10:$J$29,1,FALSE)</f>
        <v>#N/A</v>
      </c>
      <c r="C4801" s="131" t="str">
        <f t="shared" si="1041"/>
        <v/>
      </c>
      <c r="D4801" s="132"/>
      <c r="E4801" s="132"/>
      <c r="F4801" s="55"/>
      <c r="G4801" s="132"/>
      <c r="H4801" s="132"/>
      <c r="I4801" s="132"/>
      <c r="J4801" s="132"/>
      <c r="K4801" s="132"/>
      <c r="L4801" s="133"/>
      <c r="M4801" s="134"/>
      <c r="N4801" s="132"/>
      <c r="O4801" s="132"/>
      <c r="P4801" s="134" t="str">
        <f t="shared" si="1042"/>
        <v>nepildyti</v>
      </c>
      <c r="Q4801" s="135" t="str">
        <f t="shared" si="104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50"/>
        <v>0</v>
      </c>
      <c r="BH4801" s="54">
        <f t="shared" si="1043"/>
        <v>0</v>
      </c>
      <c r="BI4801" s="54">
        <f t="shared" si="1038"/>
        <v>0</v>
      </c>
      <c r="BJ4801" s="54">
        <f t="shared" si="1051"/>
        <v>0</v>
      </c>
      <c r="BK4801" s="54">
        <f t="shared" si="1039"/>
        <v>0</v>
      </c>
      <c r="BL4801" s="54">
        <f t="shared" si="1044"/>
        <v>0</v>
      </c>
      <c r="BM4801" s="54">
        <f t="shared" si="1045"/>
        <v>0</v>
      </c>
      <c r="BN4801" s="54" t="str">
        <f t="shared" si="1046"/>
        <v>ne</v>
      </c>
      <c r="BO4801" s="54" t="str">
        <f t="shared" si="1047"/>
        <v>ne</v>
      </c>
      <c r="BP4801" s="54" t="str">
        <f t="shared" si="1047"/>
        <v>ne</v>
      </c>
      <c r="BQ4801" s="54" t="str">
        <f t="shared" si="1048"/>
        <v>ne</v>
      </c>
      <c r="BR4801" s="54" t="str">
        <f t="shared" si="1049"/>
        <v>ne</v>
      </c>
      <c r="BS4801" s="54" t="str">
        <f t="shared" si="1040"/>
        <v>ne</v>
      </c>
    </row>
    <row r="4802" spans="2:71" x14ac:dyDescent="0.2">
      <c r="B4802" s="54" t="e">
        <f>VLOOKUP(E4802,'VPS1'!$J$10:$J$29,1,FALSE)</f>
        <v>#N/A</v>
      </c>
      <c r="C4802" s="131" t="str">
        <f t="shared" si="1041"/>
        <v/>
      </c>
      <c r="D4802" s="132"/>
      <c r="E4802" s="132"/>
      <c r="F4802" s="55"/>
      <c r="G4802" s="132"/>
      <c r="H4802" s="132"/>
      <c r="I4802" s="132"/>
      <c r="J4802" s="132"/>
      <c r="K4802" s="132"/>
      <c r="L4802" s="133"/>
      <c r="M4802" s="134"/>
      <c r="N4802" s="132"/>
      <c r="O4802" s="132"/>
      <c r="P4802" s="134" t="str">
        <f t="shared" si="1042"/>
        <v>nepildyti</v>
      </c>
      <c r="Q4802" s="135" t="str">
        <f t="shared" si="104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50"/>
        <v>0</v>
      </c>
      <c r="BH4802" s="54">
        <f t="shared" si="1043"/>
        <v>0</v>
      </c>
      <c r="BI4802" s="54">
        <f t="shared" si="1038"/>
        <v>0</v>
      </c>
      <c r="BJ4802" s="54">
        <f t="shared" si="1051"/>
        <v>0</v>
      </c>
      <c r="BK4802" s="54">
        <f t="shared" si="1039"/>
        <v>0</v>
      </c>
      <c r="BL4802" s="54">
        <f t="shared" si="1044"/>
        <v>0</v>
      </c>
      <c r="BM4802" s="54">
        <f t="shared" si="1045"/>
        <v>0</v>
      </c>
      <c r="BN4802" s="54" t="str">
        <f t="shared" si="1046"/>
        <v>ne</v>
      </c>
      <c r="BO4802" s="54" t="str">
        <f t="shared" si="1047"/>
        <v>ne</v>
      </c>
      <c r="BP4802" s="54" t="str">
        <f t="shared" si="1047"/>
        <v>ne</v>
      </c>
      <c r="BQ4802" s="54" t="str">
        <f t="shared" si="1048"/>
        <v>ne</v>
      </c>
      <c r="BR4802" s="54" t="str">
        <f t="shared" si="1049"/>
        <v>ne</v>
      </c>
      <c r="BS4802" s="54" t="str">
        <f t="shared" si="1040"/>
        <v>ne</v>
      </c>
    </row>
    <row r="4803" spans="2:71" x14ac:dyDescent="0.2">
      <c r="B4803" s="54" t="e">
        <f>VLOOKUP(E4803,'VPS1'!$J$10:$J$29,1,FALSE)</f>
        <v>#N/A</v>
      </c>
      <c r="C4803" s="131" t="str">
        <f t="shared" si="1041"/>
        <v/>
      </c>
      <c r="D4803" s="132"/>
      <c r="E4803" s="132"/>
      <c r="F4803" s="55"/>
      <c r="G4803" s="132"/>
      <c r="H4803" s="132"/>
      <c r="I4803" s="132"/>
      <c r="J4803" s="132"/>
      <c r="K4803" s="132"/>
      <c r="L4803" s="133"/>
      <c r="M4803" s="134"/>
      <c r="N4803" s="132"/>
      <c r="O4803" s="132"/>
      <c r="P4803" s="134" t="str">
        <f t="shared" si="1042"/>
        <v>nepildyti</v>
      </c>
      <c r="Q4803" s="135" t="str">
        <f t="shared" si="104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50"/>
        <v>0</v>
      </c>
      <c r="BH4803" s="54">
        <f t="shared" si="1043"/>
        <v>0</v>
      </c>
      <c r="BI4803" s="54">
        <f t="shared" si="1038"/>
        <v>0</v>
      </c>
      <c r="BJ4803" s="54">
        <f t="shared" si="1051"/>
        <v>0</v>
      </c>
      <c r="BK4803" s="54">
        <f t="shared" si="1039"/>
        <v>0</v>
      </c>
      <c r="BL4803" s="54">
        <f t="shared" si="1044"/>
        <v>0</v>
      </c>
      <c r="BM4803" s="54">
        <f t="shared" si="1045"/>
        <v>0</v>
      </c>
      <c r="BN4803" s="54" t="str">
        <f t="shared" si="1046"/>
        <v>ne</v>
      </c>
      <c r="BO4803" s="54" t="str">
        <f t="shared" si="1047"/>
        <v>ne</v>
      </c>
      <c r="BP4803" s="54" t="str">
        <f t="shared" si="1047"/>
        <v>ne</v>
      </c>
      <c r="BQ4803" s="54" t="str">
        <f t="shared" si="1048"/>
        <v>ne</v>
      </c>
      <c r="BR4803" s="54" t="str">
        <f t="shared" si="1049"/>
        <v>ne</v>
      </c>
      <c r="BS4803" s="54" t="str">
        <f t="shared" si="1040"/>
        <v>ne</v>
      </c>
    </row>
    <row r="4804" spans="2:71" x14ac:dyDescent="0.2">
      <c r="B4804" s="54" t="e">
        <f>VLOOKUP(E4804,'VPS1'!$J$10:$J$29,1,FALSE)</f>
        <v>#N/A</v>
      </c>
      <c r="C4804" s="131" t="str">
        <f t="shared" si="1041"/>
        <v/>
      </c>
      <c r="D4804" s="132"/>
      <c r="E4804" s="132"/>
      <c r="F4804" s="55"/>
      <c r="G4804" s="132"/>
      <c r="H4804" s="132"/>
      <c r="I4804" s="132"/>
      <c r="J4804" s="132"/>
      <c r="K4804" s="132"/>
      <c r="L4804" s="133"/>
      <c r="M4804" s="134"/>
      <c r="N4804" s="132"/>
      <c r="O4804" s="132"/>
      <c r="P4804" s="134" t="str">
        <f t="shared" si="1042"/>
        <v>nepildyti</v>
      </c>
      <c r="Q4804" s="135" t="str">
        <f t="shared" si="104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50"/>
        <v>0</v>
      </c>
      <c r="BH4804" s="54">
        <f t="shared" si="1043"/>
        <v>0</v>
      </c>
      <c r="BI4804" s="54">
        <f t="shared" si="1038"/>
        <v>0</v>
      </c>
      <c r="BJ4804" s="54">
        <f t="shared" si="1051"/>
        <v>0</v>
      </c>
      <c r="BK4804" s="54">
        <f t="shared" si="1039"/>
        <v>0</v>
      </c>
      <c r="BL4804" s="54">
        <f t="shared" si="1044"/>
        <v>0</v>
      </c>
      <c r="BM4804" s="54">
        <f t="shared" si="1045"/>
        <v>0</v>
      </c>
      <c r="BN4804" s="54" t="str">
        <f t="shared" si="1046"/>
        <v>ne</v>
      </c>
      <c r="BO4804" s="54" t="str">
        <f t="shared" si="1047"/>
        <v>ne</v>
      </c>
      <c r="BP4804" s="54" t="str">
        <f t="shared" si="1047"/>
        <v>ne</v>
      </c>
      <c r="BQ4804" s="54" t="str">
        <f t="shared" si="1048"/>
        <v>ne</v>
      </c>
      <c r="BR4804" s="54" t="str">
        <f t="shared" si="1049"/>
        <v>ne</v>
      </c>
      <c r="BS4804" s="54" t="str">
        <f t="shared" si="1040"/>
        <v>ne</v>
      </c>
    </row>
    <row r="4805" spans="2:71" x14ac:dyDescent="0.2">
      <c r="B4805" s="54" t="e">
        <f>VLOOKUP(E4805,'VPS1'!$J$10:$J$29,1,FALSE)</f>
        <v>#N/A</v>
      </c>
      <c r="C4805" s="131" t="str">
        <f t="shared" si="1041"/>
        <v/>
      </c>
      <c r="D4805" s="132"/>
      <c r="E4805" s="132"/>
      <c r="F4805" s="55"/>
      <c r="G4805" s="132"/>
      <c r="H4805" s="132"/>
      <c r="I4805" s="132"/>
      <c r="J4805" s="132"/>
      <c r="K4805" s="132"/>
      <c r="L4805" s="133"/>
      <c r="M4805" s="134"/>
      <c r="N4805" s="132"/>
      <c r="O4805" s="132"/>
      <c r="P4805" s="134" t="str">
        <f t="shared" si="1042"/>
        <v>nepildyti</v>
      </c>
      <c r="Q4805" s="135" t="str">
        <f t="shared" si="104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50"/>
        <v>0</v>
      </c>
      <c r="BH4805" s="54">
        <f t="shared" si="1043"/>
        <v>0</v>
      </c>
      <c r="BI4805" s="54">
        <f t="shared" si="1038"/>
        <v>0</v>
      </c>
      <c r="BJ4805" s="54">
        <f t="shared" si="1051"/>
        <v>0</v>
      </c>
      <c r="BK4805" s="54">
        <f t="shared" si="1039"/>
        <v>0</v>
      </c>
      <c r="BL4805" s="54">
        <f t="shared" si="1044"/>
        <v>0</v>
      </c>
      <c r="BM4805" s="54">
        <f t="shared" si="1045"/>
        <v>0</v>
      </c>
      <c r="BN4805" s="54" t="str">
        <f t="shared" si="1046"/>
        <v>ne</v>
      </c>
      <c r="BO4805" s="54" t="str">
        <f t="shared" si="1047"/>
        <v>ne</v>
      </c>
      <c r="BP4805" s="54" t="str">
        <f t="shared" si="1047"/>
        <v>ne</v>
      </c>
      <c r="BQ4805" s="54" t="str">
        <f t="shared" si="1048"/>
        <v>ne</v>
      </c>
      <c r="BR4805" s="54" t="str">
        <f t="shared" si="1049"/>
        <v>ne</v>
      </c>
      <c r="BS4805" s="54" t="str">
        <f t="shared" si="1040"/>
        <v>ne</v>
      </c>
    </row>
    <row r="4806" spans="2:71" x14ac:dyDescent="0.2">
      <c r="B4806" s="54" t="e">
        <f>VLOOKUP(E4806,'VPS1'!$J$10:$J$29,1,FALSE)</f>
        <v>#N/A</v>
      </c>
      <c r="C4806" s="131" t="str">
        <f t="shared" si="1041"/>
        <v/>
      </c>
      <c r="D4806" s="132"/>
      <c r="E4806" s="132"/>
      <c r="F4806" s="55"/>
      <c r="G4806" s="132"/>
      <c r="H4806" s="132"/>
      <c r="I4806" s="132"/>
      <c r="J4806" s="132"/>
      <c r="K4806" s="132"/>
      <c r="L4806" s="133"/>
      <c r="M4806" s="134"/>
      <c r="N4806" s="132"/>
      <c r="O4806" s="132"/>
      <c r="P4806" s="134" t="str">
        <f t="shared" si="1042"/>
        <v>nepildyti</v>
      </c>
      <c r="Q4806" s="135" t="str">
        <f t="shared" si="104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50"/>
        <v>0</v>
      </c>
      <c r="BH4806" s="54">
        <f t="shared" si="1043"/>
        <v>0</v>
      </c>
      <c r="BI4806" s="54">
        <f t="shared" si="1038"/>
        <v>0</v>
      </c>
      <c r="BJ4806" s="54">
        <f t="shared" si="1051"/>
        <v>0</v>
      </c>
      <c r="BK4806" s="54">
        <f t="shared" si="1039"/>
        <v>0</v>
      </c>
      <c r="BL4806" s="54">
        <f t="shared" si="1044"/>
        <v>0</v>
      </c>
      <c r="BM4806" s="54">
        <f t="shared" si="1045"/>
        <v>0</v>
      </c>
      <c r="BN4806" s="54" t="str">
        <f t="shared" si="1046"/>
        <v>ne</v>
      </c>
      <c r="BO4806" s="54" t="str">
        <f t="shared" si="1047"/>
        <v>ne</v>
      </c>
      <c r="BP4806" s="54" t="str">
        <f t="shared" si="1047"/>
        <v>ne</v>
      </c>
      <c r="BQ4806" s="54" t="str">
        <f t="shared" si="1048"/>
        <v>ne</v>
      </c>
      <c r="BR4806" s="54" t="str">
        <f t="shared" si="1049"/>
        <v>ne</v>
      </c>
      <c r="BS4806" s="54" t="str">
        <f t="shared" si="1040"/>
        <v>ne</v>
      </c>
    </row>
    <row r="4807" spans="2:71" x14ac:dyDescent="0.2">
      <c r="B4807" s="54" t="e">
        <f>VLOOKUP(E4807,'VPS1'!$J$10:$J$29,1,FALSE)</f>
        <v>#N/A</v>
      </c>
      <c r="C4807" s="131" t="str">
        <f t="shared" si="1041"/>
        <v/>
      </c>
      <c r="D4807" s="132"/>
      <c r="E4807" s="132"/>
      <c r="F4807" s="55"/>
      <c r="G4807" s="132"/>
      <c r="H4807" s="132"/>
      <c r="I4807" s="132"/>
      <c r="J4807" s="132"/>
      <c r="K4807" s="132"/>
      <c r="L4807" s="133"/>
      <c r="M4807" s="134"/>
      <c r="N4807" s="132"/>
      <c r="O4807" s="132"/>
      <c r="P4807" s="134" t="str">
        <f t="shared" si="1042"/>
        <v>nepildyti</v>
      </c>
      <c r="Q4807" s="135" t="str">
        <f t="shared" si="1042"/>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50"/>
        <v>0</v>
      </c>
      <c r="BH4807" s="54">
        <f t="shared" si="1043"/>
        <v>0</v>
      </c>
      <c r="BI4807" s="54">
        <f t="shared" si="1038"/>
        <v>0</v>
      </c>
      <c r="BJ4807" s="54">
        <f t="shared" si="1051"/>
        <v>0</v>
      </c>
      <c r="BK4807" s="54">
        <f t="shared" si="1039"/>
        <v>0</v>
      </c>
      <c r="BL4807" s="54">
        <f t="shared" si="1044"/>
        <v>0</v>
      </c>
      <c r="BM4807" s="54">
        <f t="shared" si="1045"/>
        <v>0</v>
      </c>
      <c r="BN4807" s="54" t="str">
        <f t="shared" si="1046"/>
        <v>ne</v>
      </c>
      <c r="BO4807" s="54" t="str">
        <f t="shared" si="1047"/>
        <v>ne</v>
      </c>
      <c r="BP4807" s="54" t="str">
        <f t="shared" si="1047"/>
        <v>ne</v>
      </c>
      <c r="BQ4807" s="54" t="str">
        <f t="shared" si="1048"/>
        <v>ne</v>
      </c>
      <c r="BR4807" s="54" t="str">
        <f t="shared" si="1049"/>
        <v>ne</v>
      </c>
      <c r="BS4807" s="54" t="str">
        <f t="shared" si="1040"/>
        <v>ne</v>
      </c>
    </row>
    <row r="4808" spans="2:71" x14ac:dyDescent="0.2">
      <c r="B4808" s="54" t="e">
        <f>VLOOKUP(E4808,'VPS1'!$J$10:$J$29,1,FALSE)</f>
        <v>#N/A</v>
      </c>
      <c r="C4808" s="131" t="str">
        <f t="shared" si="1041"/>
        <v/>
      </c>
      <c r="D4808" s="132"/>
      <c r="E4808" s="132"/>
      <c r="F4808" s="55"/>
      <c r="G4808" s="132"/>
      <c r="H4808" s="132"/>
      <c r="I4808" s="132"/>
      <c r="J4808" s="132"/>
      <c r="K4808" s="132"/>
      <c r="L4808" s="133"/>
      <c r="M4808" s="134"/>
      <c r="N4808" s="132"/>
      <c r="O4808" s="132"/>
      <c r="P4808" s="134" t="str">
        <f t="shared" si="1042"/>
        <v>nepildyti</v>
      </c>
      <c r="Q4808" s="135" t="str">
        <f t="shared" si="1042"/>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50"/>
        <v>0</v>
      </c>
      <c r="BH4808" s="54">
        <f t="shared" si="1043"/>
        <v>0</v>
      </c>
      <c r="BI4808" s="54">
        <f t="shared" si="1038"/>
        <v>0</v>
      </c>
      <c r="BJ4808" s="54">
        <f t="shared" si="1051"/>
        <v>0</v>
      </c>
      <c r="BK4808" s="54">
        <f t="shared" si="1039"/>
        <v>0</v>
      </c>
      <c r="BL4808" s="54">
        <f t="shared" si="1044"/>
        <v>0</v>
      </c>
      <c r="BM4808" s="54">
        <f t="shared" si="1045"/>
        <v>0</v>
      </c>
      <c r="BN4808" s="54" t="str">
        <f t="shared" si="1046"/>
        <v>ne</v>
      </c>
      <c r="BO4808" s="54" t="str">
        <f t="shared" si="1047"/>
        <v>ne</v>
      </c>
      <c r="BP4808" s="54" t="str">
        <f t="shared" si="1047"/>
        <v>ne</v>
      </c>
      <c r="BQ4808" s="54" t="str">
        <f t="shared" si="1048"/>
        <v>ne</v>
      </c>
      <c r="BR4808" s="54" t="str">
        <f t="shared" si="1049"/>
        <v>ne</v>
      </c>
      <c r="BS4808" s="54" t="str">
        <f t="shared" si="1040"/>
        <v>ne</v>
      </c>
    </row>
    <row r="4809" spans="2:71" x14ac:dyDescent="0.2">
      <c r="B4809" s="54" t="e">
        <f>VLOOKUP(E4809,'VPS1'!$J$10:$J$29,1,FALSE)</f>
        <v>#N/A</v>
      </c>
      <c r="C4809" s="131" t="str">
        <f t="shared" si="1041"/>
        <v/>
      </c>
      <c r="D4809" s="132"/>
      <c r="E4809" s="132"/>
      <c r="F4809" s="55"/>
      <c r="G4809" s="132"/>
      <c r="H4809" s="132"/>
      <c r="I4809" s="132"/>
      <c r="J4809" s="132"/>
      <c r="K4809" s="132"/>
      <c r="L4809" s="133"/>
      <c r="M4809" s="134"/>
      <c r="N4809" s="132"/>
      <c r="O4809" s="132"/>
      <c r="P4809" s="134" t="str">
        <f t="shared" si="1042"/>
        <v>nepildyti</v>
      </c>
      <c r="Q4809" s="135" t="str">
        <f t="shared" si="1042"/>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50"/>
        <v>0</v>
      </c>
      <c r="BH4809" s="54">
        <f t="shared" si="1043"/>
        <v>0</v>
      </c>
      <c r="BI4809" s="54">
        <f t="shared" si="1038"/>
        <v>0</v>
      </c>
      <c r="BJ4809" s="54">
        <f t="shared" si="1051"/>
        <v>0</v>
      </c>
      <c r="BK4809" s="54">
        <f t="shared" si="1039"/>
        <v>0</v>
      </c>
      <c r="BL4809" s="54">
        <f t="shared" si="1044"/>
        <v>0</v>
      </c>
      <c r="BM4809" s="54">
        <f t="shared" si="1045"/>
        <v>0</v>
      </c>
      <c r="BN4809" s="54" t="str">
        <f t="shared" si="1046"/>
        <v>ne</v>
      </c>
      <c r="BO4809" s="54" t="str">
        <f t="shared" si="1047"/>
        <v>ne</v>
      </c>
      <c r="BP4809" s="54" t="str">
        <f t="shared" si="1047"/>
        <v>ne</v>
      </c>
      <c r="BQ4809" s="54" t="str">
        <f t="shared" si="1048"/>
        <v>ne</v>
      </c>
      <c r="BR4809" s="54" t="str">
        <f t="shared" si="1049"/>
        <v>ne</v>
      </c>
      <c r="BS4809" s="54" t="str">
        <f t="shared" si="1040"/>
        <v>ne</v>
      </c>
    </row>
    <row r="4810" spans="2:71" x14ac:dyDescent="0.2">
      <c r="B4810" s="54" t="e">
        <f>VLOOKUP(E4810,'VPS1'!$J$10:$J$29,1,FALSE)</f>
        <v>#N/A</v>
      </c>
      <c r="C4810" s="131" t="str">
        <f t="shared" si="1041"/>
        <v/>
      </c>
      <c r="D4810" s="132"/>
      <c r="E4810" s="132"/>
      <c r="F4810" s="55"/>
      <c r="G4810" s="132"/>
      <c r="H4810" s="132"/>
      <c r="I4810" s="132"/>
      <c r="J4810" s="132"/>
      <c r="K4810" s="132"/>
      <c r="L4810" s="133"/>
      <c r="M4810" s="134"/>
      <c r="N4810" s="132"/>
      <c r="O4810" s="132"/>
      <c r="P4810" s="134" t="str">
        <f t="shared" si="1042"/>
        <v>nepildyti</v>
      </c>
      <c r="Q4810" s="135" t="str">
        <f t="shared" si="1042"/>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50"/>
        <v>0</v>
      </c>
      <c r="BH4810" s="54">
        <f t="shared" si="1043"/>
        <v>0</v>
      </c>
      <c r="BI4810" s="54">
        <f t="shared" ref="BI4810:BI4859" si="1052">IF($AH4810&gt;0,YEAR($AH4810),)</f>
        <v>0</v>
      </c>
      <c r="BJ4810" s="54">
        <f t="shared" si="1051"/>
        <v>0</v>
      </c>
      <c r="BK4810" s="54">
        <f t="shared" ref="BK4810:BK4859" si="1053">IF($AJ4810&gt;0,YEAR($AJ4810),)</f>
        <v>0</v>
      </c>
      <c r="BL4810" s="54">
        <f t="shared" si="1044"/>
        <v>0</v>
      </c>
      <c r="BM4810" s="54">
        <f t="shared" si="1045"/>
        <v>0</v>
      </c>
      <c r="BN4810" s="54" t="str">
        <f t="shared" si="1046"/>
        <v>ne</v>
      </c>
      <c r="BO4810" s="54" t="str">
        <f t="shared" si="1047"/>
        <v>ne</v>
      </c>
      <c r="BP4810" s="54" t="str">
        <f t="shared" si="1047"/>
        <v>ne</v>
      </c>
      <c r="BQ4810" s="54" t="str">
        <f t="shared" si="1048"/>
        <v>ne</v>
      </c>
      <c r="BR4810" s="54" t="str">
        <f t="shared" si="1049"/>
        <v>ne</v>
      </c>
      <c r="BS4810" s="54" t="str">
        <f t="shared" ref="BS4810:BS4859" si="1054">IF(BK4810&gt;0,"taip","ne")</f>
        <v>ne</v>
      </c>
    </row>
    <row r="4811" spans="2:71" x14ac:dyDescent="0.2">
      <c r="B4811" s="54" t="e">
        <f>VLOOKUP(E4811,'VPS1'!$J$10:$J$29,1,FALSE)</f>
        <v>#N/A</v>
      </c>
      <c r="C4811" s="131" t="str">
        <f t="shared" ref="C4811:C4859" si="1055">LEFT(E4811,4)</f>
        <v/>
      </c>
      <c r="D4811" s="132"/>
      <c r="E4811" s="132"/>
      <c r="F4811" s="55"/>
      <c r="G4811" s="132"/>
      <c r="H4811" s="132"/>
      <c r="I4811" s="132"/>
      <c r="J4811" s="132"/>
      <c r="K4811" s="132"/>
      <c r="L4811" s="133"/>
      <c r="M4811" s="134"/>
      <c r="N4811" s="132"/>
      <c r="O4811" s="132"/>
      <c r="P4811" s="134" t="str">
        <f t="shared" ref="P4811:Q4859" si="1056">IF($N4811="fizinis asmuo","užpildykite","nepildyti")</f>
        <v>nepildyti</v>
      </c>
      <c r="Q4811" s="135" t="str">
        <f t="shared" si="1056"/>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50"/>
        <v>0</v>
      </c>
      <c r="BH4811" s="54">
        <f t="shared" ref="BH4811:BH4859" si="1057">IF($AF4811&gt;0,YEAR($AF4811),)</f>
        <v>0</v>
      </c>
      <c r="BI4811" s="54">
        <f t="shared" si="1052"/>
        <v>0</v>
      </c>
      <c r="BJ4811" s="54">
        <f t="shared" si="1051"/>
        <v>0</v>
      </c>
      <c r="BK4811" s="54">
        <f t="shared" si="1053"/>
        <v>0</v>
      </c>
      <c r="BL4811" s="54">
        <f t="shared" ref="BL4811:BL4859" si="1058">IF($AK4811&gt;0,$AK4811,)</f>
        <v>0</v>
      </c>
      <c r="BM4811" s="54">
        <f t="shared" ref="BM4811:BM4859" si="1059">IF($AL4811&gt;0,$AL4811,)</f>
        <v>0</v>
      </c>
      <c r="BN4811" s="54" t="str">
        <f t="shared" ref="BN4811:BN4859" si="1060">IF(BH4811&gt;0,"taip","ne")</f>
        <v>ne</v>
      </c>
      <c r="BO4811" s="54" t="str">
        <f t="shared" ref="BO4811:BP4859" si="1061">IF(BI4811&gt;0,"taip","ne")</f>
        <v>ne</v>
      </c>
      <c r="BP4811" s="54" t="str">
        <f t="shared" si="1061"/>
        <v>ne</v>
      </c>
      <c r="BQ4811" s="54" t="str">
        <f t="shared" ref="BQ4811:BQ4859" si="1062">IF(BL4811&gt;0,"taip","ne")</f>
        <v>ne</v>
      </c>
      <c r="BR4811" s="54" t="str">
        <f t="shared" ref="BR4811:BR4859" si="1063">IF(BM4811&gt;0,"taip","ne")</f>
        <v>ne</v>
      </c>
      <c r="BS4811" s="54" t="str">
        <f t="shared" si="1054"/>
        <v>ne</v>
      </c>
    </row>
    <row r="4812" spans="2:71" x14ac:dyDescent="0.2">
      <c r="B4812" s="54" t="e">
        <f>VLOOKUP(E4812,'VPS1'!$J$10:$J$29,1,FALSE)</f>
        <v>#N/A</v>
      </c>
      <c r="C4812" s="131" t="str">
        <f t="shared" si="1055"/>
        <v/>
      </c>
      <c r="D4812" s="132"/>
      <c r="E4812" s="132"/>
      <c r="F4812" s="55"/>
      <c r="G4812" s="132"/>
      <c r="H4812" s="132"/>
      <c r="I4812" s="132"/>
      <c r="J4812" s="132"/>
      <c r="K4812" s="132"/>
      <c r="L4812" s="133"/>
      <c r="M4812" s="134"/>
      <c r="N4812" s="132"/>
      <c r="O4812" s="132"/>
      <c r="P4812" s="134" t="str">
        <f t="shared" si="1056"/>
        <v>nepildyti</v>
      </c>
      <c r="Q4812" s="135" t="str">
        <f t="shared" si="105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50"/>
        <v>0</v>
      </c>
      <c r="BH4812" s="54">
        <f t="shared" si="1057"/>
        <v>0</v>
      </c>
      <c r="BI4812" s="54">
        <f t="shared" si="1052"/>
        <v>0</v>
      </c>
      <c r="BJ4812" s="54">
        <f t="shared" si="1051"/>
        <v>0</v>
      </c>
      <c r="BK4812" s="54">
        <f t="shared" si="1053"/>
        <v>0</v>
      </c>
      <c r="BL4812" s="54">
        <f t="shared" si="1058"/>
        <v>0</v>
      </c>
      <c r="BM4812" s="54">
        <f t="shared" si="1059"/>
        <v>0</v>
      </c>
      <c r="BN4812" s="54" t="str">
        <f t="shared" si="1060"/>
        <v>ne</v>
      </c>
      <c r="BO4812" s="54" t="str">
        <f t="shared" si="1061"/>
        <v>ne</v>
      </c>
      <c r="BP4812" s="54" t="str">
        <f t="shared" si="1061"/>
        <v>ne</v>
      </c>
      <c r="BQ4812" s="54" t="str">
        <f t="shared" si="1062"/>
        <v>ne</v>
      </c>
      <c r="BR4812" s="54" t="str">
        <f t="shared" si="1063"/>
        <v>ne</v>
      </c>
      <c r="BS4812" s="54" t="str">
        <f t="shared" si="1054"/>
        <v>ne</v>
      </c>
    </row>
    <row r="4813" spans="2:71" x14ac:dyDescent="0.2">
      <c r="B4813" s="54" t="e">
        <f>VLOOKUP(E4813,'VPS1'!$J$10:$J$29,1,FALSE)</f>
        <v>#N/A</v>
      </c>
      <c r="C4813" s="131" t="str">
        <f t="shared" si="1055"/>
        <v/>
      </c>
      <c r="D4813" s="132"/>
      <c r="E4813" s="132"/>
      <c r="F4813" s="55"/>
      <c r="G4813" s="132"/>
      <c r="H4813" s="132"/>
      <c r="I4813" s="132"/>
      <c r="J4813" s="132"/>
      <c r="K4813" s="132"/>
      <c r="L4813" s="133"/>
      <c r="M4813" s="134"/>
      <c r="N4813" s="132"/>
      <c r="O4813" s="132"/>
      <c r="P4813" s="134" t="str">
        <f t="shared" si="1056"/>
        <v>nepildyti</v>
      </c>
      <c r="Q4813" s="135" t="str">
        <f t="shared" si="105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50"/>
        <v>0</v>
      </c>
      <c r="BH4813" s="54">
        <f t="shared" si="1057"/>
        <v>0</v>
      </c>
      <c r="BI4813" s="54">
        <f t="shared" si="1052"/>
        <v>0</v>
      </c>
      <c r="BJ4813" s="54">
        <f t="shared" si="1051"/>
        <v>0</v>
      </c>
      <c r="BK4813" s="54">
        <f t="shared" si="1053"/>
        <v>0</v>
      </c>
      <c r="BL4813" s="54">
        <f t="shared" si="1058"/>
        <v>0</v>
      </c>
      <c r="BM4813" s="54">
        <f t="shared" si="1059"/>
        <v>0</v>
      </c>
      <c r="BN4813" s="54" t="str">
        <f t="shared" si="1060"/>
        <v>ne</v>
      </c>
      <c r="BO4813" s="54" t="str">
        <f t="shared" si="1061"/>
        <v>ne</v>
      </c>
      <c r="BP4813" s="54" t="str">
        <f t="shared" si="1061"/>
        <v>ne</v>
      </c>
      <c r="BQ4813" s="54" t="str">
        <f t="shared" si="1062"/>
        <v>ne</v>
      </c>
      <c r="BR4813" s="54" t="str">
        <f t="shared" si="1063"/>
        <v>ne</v>
      </c>
      <c r="BS4813" s="54" t="str">
        <f t="shared" si="1054"/>
        <v>ne</v>
      </c>
    </row>
    <row r="4814" spans="2:71" x14ac:dyDescent="0.2">
      <c r="B4814" s="54" t="e">
        <f>VLOOKUP(E4814,'VPS1'!$J$10:$J$29,1,FALSE)</f>
        <v>#N/A</v>
      </c>
      <c r="C4814" s="131" t="str">
        <f t="shared" si="1055"/>
        <v/>
      </c>
      <c r="D4814" s="132"/>
      <c r="E4814" s="132"/>
      <c r="F4814" s="55"/>
      <c r="G4814" s="132"/>
      <c r="H4814" s="132"/>
      <c r="I4814" s="132"/>
      <c r="J4814" s="132"/>
      <c r="K4814" s="132"/>
      <c r="L4814" s="133"/>
      <c r="M4814" s="134"/>
      <c r="N4814" s="132"/>
      <c r="O4814" s="132"/>
      <c r="P4814" s="134" t="str">
        <f t="shared" si="1056"/>
        <v>nepildyti</v>
      </c>
      <c r="Q4814" s="135" t="str">
        <f t="shared" si="105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50"/>
        <v>0</v>
      </c>
      <c r="BH4814" s="54">
        <f t="shared" si="1057"/>
        <v>0</v>
      </c>
      <c r="BI4814" s="54">
        <f t="shared" si="1052"/>
        <v>0</v>
      </c>
      <c r="BJ4814" s="54">
        <f t="shared" si="1051"/>
        <v>0</v>
      </c>
      <c r="BK4814" s="54">
        <f t="shared" si="1053"/>
        <v>0</v>
      </c>
      <c r="BL4814" s="54">
        <f t="shared" si="1058"/>
        <v>0</v>
      </c>
      <c r="BM4814" s="54">
        <f t="shared" si="1059"/>
        <v>0</v>
      </c>
      <c r="BN4814" s="54" t="str">
        <f t="shared" si="1060"/>
        <v>ne</v>
      </c>
      <c r="BO4814" s="54" t="str">
        <f t="shared" si="1061"/>
        <v>ne</v>
      </c>
      <c r="BP4814" s="54" t="str">
        <f t="shared" si="1061"/>
        <v>ne</v>
      </c>
      <c r="BQ4814" s="54" t="str">
        <f t="shared" si="1062"/>
        <v>ne</v>
      </c>
      <c r="BR4814" s="54" t="str">
        <f t="shared" si="1063"/>
        <v>ne</v>
      </c>
      <c r="BS4814" s="54" t="str">
        <f t="shared" si="1054"/>
        <v>ne</v>
      </c>
    </row>
    <row r="4815" spans="2:71" x14ac:dyDescent="0.2">
      <c r="B4815" s="54" t="e">
        <f>VLOOKUP(E4815,'VPS1'!$J$10:$J$29,1,FALSE)</f>
        <v>#N/A</v>
      </c>
      <c r="C4815" s="131" t="str">
        <f t="shared" si="1055"/>
        <v/>
      </c>
      <c r="D4815" s="132"/>
      <c r="E4815" s="132"/>
      <c r="F4815" s="55"/>
      <c r="G4815" s="132"/>
      <c r="H4815" s="132"/>
      <c r="I4815" s="132"/>
      <c r="J4815" s="132"/>
      <c r="K4815" s="132"/>
      <c r="L4815" s="133"/>
      <c r="M4815" s="134"/>
      <c r="N4815" s="132"/>
      <c r="O4815" s="132"/>
      <c r="P4815" s="134" t="str">
        <f t="shared" si="1056"/>
        <v>nepildyti</v>
      </c>
      <c r="Q4815" s="135" t="str">
        <f t="shared" si="105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50"/>
        <v>0</v>
      </c>
      <c r="BH4815" s="54">
        <f t="shared" si="1057"/>
        <v>0</v>
      </c>
      <c r="BI4815" s="54">
        <f t="shared" si="1052"/>
        <v>0</v>
      </c>
      <c r="BJ4815" s="54">
        <f t="shared" si="1051"/>
        <v>0</v>
      </c>
      <c r="BK4815" s="54">
        <f t="shared" si="1053"/>
        <v>0</v>
      </c>
      <c r="BL4815" s="54">
        <f t="shared" si="1058"/>
        <v>0</v>
      </c>
      <c r="BM4815" s="54">
        <f t="shared" si="1059"/>
        <v>0</v>
      </c>
      <c r="BN4815" s="54" t="str">
        <f t="shared" si="1060"/>
        <v>ne</v>
      </c>
      <c r="BO4815" s="54" t="str">
        <f t="shared" si="1061"/>
        <v>ne</v>
      </c>
      <c r="BP4815" s="54" t="str">
        <f t="shared" si="1061"/>
        <v>ne</v>
      </c>
      <c r="BQ4815" s="54" t="str">
        <f t="shared" si="1062"/>
        <v>ne</v>
      </c>
      <c r="BR4815" s="54" t="str">
        <f t="shared" si="1063"/>
        <v>ne</v>
      </c>
      <c r="BS4815" s="54" t="str">
        <f t="shared" si="1054"/>
        <v>ne</v>
      </c>
    </row>
    <row r="4816" spans="2:71" x14ac:dyDescent="0.2">
      <c r="B4816" s="54" t="e">
        <f>VLOOKUP(E4816,'VPS1'!$J$10:$J$29,1,FALSE)</f>
        <v>#N/A</v>
      </c>
      <c r="C4816" s="131" t="str">
        <f t="shared" si="1055"/>
        <v/>
      </c>
      <c r="D4816" s="132"/>
      <c r="E4816" s="132"/>
      <c r="F4816" s="55"/>
      <c r="G4816" s="132"/>
      <c r="H4816" s="132"/>
      <c r="I4816" s="132"/>
      <c r="J4816" s="132"/>
      <c r="K4816" s="132"/>
      <c r="L4816" s="133"/>
      <c r="M4816" s="134"/>
      <c r="N4816" s="132"/>
      <c r="O4816" s="132"/>
      <c r="P4816" s="134" t="str">
        <f t="shared" si="1056"/>
        <v>nepildyti</v>
      </c>
      <c r="Q4816" s="135" t="str">
        <f t="shared" si="105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50"/>
        <v>0</v>
      </c>
      <c r="BH4816" s="54">
        <f t="shared" si="1057"/>
        <v>0</v>
      </c>
      <c r="BI4816" s="54">
        <f t="shared" si="1052"/>
        <v>0</v>
      </c>
      <c r="BJ4816" s="54">
        <f t="shared" si="1051"/>
        <v>0</v>
      </c>
      <c r="BK4816" s="54">
        <f t="shared" si="1053"/>
        <v>0</v>
      </c>
      <c r="BL4816" s="54">
        <f t="shared" si="1058"/>
        <v>0</v>
      </c>
      <c r="BM4816" s="54">
        <f t="shared" si="1059"/>
        <v>0</v>
      </c>
      <c r="BN4816" s="54" t="str">
        <f t="shared" si="1060"/>
        <v>ne</v>
      </c>
      <c r="BO4816" s="54" t="str">
        <f t="shared" si="1061"/>
        <v>ne</v>
      </c>
      <c r="BP4816" s="54" t="str">
        <f t="shared" si="1061"/>
        <v>ne</v>
      </c>
      <c r="BQ4816" s="54" t="str">
        <f t="shared" si="1062"/>
        <v>ne</v>
      </c>
      <c r="BR4816" s="54" t="str">
        <f t="shared" si="1063"/>
        <v>ne</v>
      </c>
      <c r="BS4816" s="54" t="str">
        <f t="shared" si="1054"/>
        <v>ne</v>
      </c>
    </row>
    <row r="4817" spans="2:71" x14ac:dyDescent="0.2">
      <c r="B4817" s="54" t="e">
        <f>VLOOKUP(E4817,'VPS1'!$J$10:$J$29,1,FALSE)</f>
        <v>#N/A</v>
      </c>
      <c r="C4817" s="131" t="str">
        <f t="shared" si="1055"/>
        <v/>
      </c>
      <c r="D4817" s="132"/>
      <c r="E4817" s="132"/>
      <c r="F4817" s="55"/>
      <c r="G4817" s="132"/>
      <c r="H4817" s="132"/>
      <c r="I4817" s="132"/>
      <c r="J4817" s="132"/>
      <c r="K4817" s="132"/>
      <c r="L4817" s="133"/>
      <c r="M4817" s="134"/>
      <c r="N4817" s="132"/>
      <c r="O4817" s="132"/>
      <c r="P4817" s="134" t="str">
        <f t="shared" si="1056"/>
        <v>nepildyti</v>
      </c>
      <c r="Q4817" s="135" t="str">
        <f t="shared" si="105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50"/>
        <v>0</v>
      </c>
      <c r="BH4817" s="54">
        <f t="shared" si="1057"/>
        <v>0</v>
      </c>
      <c r="BI4817" s="54">
        <f t="shared" si="1052"/>
        <v>0</v>
      </c>
      <c r="BJ4817" s="54">
        <f t="shared" si="1051"/>
        <v>0</v>
      </c>
      <c r="BK4817" s="54">
        <f t="shared" si="1053"/>
        <v>0</v>
      </c>
      <c r="BL4817" s="54">
        <f t="shared" si="1058"/>
        <v>0</v>
      </c>
      <c r="BM4817" s="54">
        <f t="shared" si="1059"/>
        <v>0</v>
      </c>
      <c r="BN4817" s="54" t="str">
        <f t="shared" si="1060"/>
        <v>ne</v>
      </c>
      <c r="BO4817" s="54" t="str">
        <f t="shared" si="1061"/>
        <v>ne</v>
      </c>
      <c r="BP4817" s="54" t="str">
        <f t="shared" si="1061"/>
        <v>ne</v>
      </c>
      <c r="BQ4817" s="54" t="str">
        <f t="shared" si="1062"/>
        <v>ne</v>
      </c>
      <c r="BR4817" s="54" t="str">
        <f t="shared" si="1063"/>
        <v>ne</v>
      </c>
      <c r="BS4817" s="54" t="str">
        <f t="shared" si="1054"/>
        <v>ne</v>
      </c>
    </row>
    <row r="4818" spans="2:71" x14ac:dyDescent="0.2">
      <c r="B4818" s="54" t="e">
        <f>VLOOKUP(E4818,'VPS1'!$J$10:$J$29,1,FALSE)</f>
        <v>#N/A</v>
      </c>
      <c r="C4818" s="131" t="str">
        <f t="shared" si="1055"/>
        <v/>
      </c>
      <c r="D4818" s="132"/>
      <c r="E4818" s="132"/>
      <c r="F4818" s="55"/>
      <c r="G4818" s="132"/>
      <c r="H4818" s="132"/>
      <c r="I4818" s="132"/>
      <c r="J4818" s="132"/>
      <c r="K4818" s="132"/>
      <c r="L4818" s="133"/>
      <c r="M4818" s="134"/>
      <c r="N4818" s="132"/>
      <c r="O4818" s="132"/>
      <c r="P4818" s="134" t="str">
        <f t="shared" si="1056"/>
        <v>nepildyti</v>
      </c>
      <c r="Q4818" s="135" t="str">
        <f t="shared" si="105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si="1050"/>
        <v>0</v>
      </c>
      <c r="BH4818" s="54">
        <f t="shared" si="1057"/>
        <v>0</v>
      </c>
      <c r="BI4818" s="54">
        <f t="shared" si="1052"/>
        <v>0</v>
      </c>
      <c r="BJ4818" s="54">
        <f t="shared" si="1051"/>
        <v>0</v>
      </c>
      <c r="BK4818" s="54">
        <f t="shared" si="1053"/>
        <v>0</v>
      </c>
      <c r="BL4818" s="54">
        <f t="shared" si="1058"/>
        <v>0</v>
      </c>
      <c r="BM4818" s="54">
        <f t="shared" si="1059"/>
        <v>0</v>
      </c>
      <c r="BN4818" s="54" t="str">
        <f t="shared" si="1060"/>
        <v>ne</v>
      </c>
      <c r="BO4818" s="54" t="str">
        <f t="shared" si="1061"/>
        <v>ne</v>
      </c>
      <c r="BP4818" s="54" t="str">
        <f t="shared" si="1061"/>
        <v>ne</v>
      </c>
      <c r="BQ4818" s="54" t="str">
        <f t="shared" si="1062"/>
        <v>ne</v>
      </c>
      <c r="BR4818" s="54" t="str">
        <f t="shared" si="1063"/>
        <v>ne</v>
      </c>
      <c r="BS4818" s="54" t="str">
        <f t="shared" si="1054"/>
        <v>ne</v>
      </c>
    </row>
    <row r="4819" spans="2:71" x14ac:dyDescent="0.2">
      <c r="B4819" s="54" t="e">
        <f>VLOOKUP(E4819,'VPS1'!$J$10:$J$29,1,FALSE)</f>
        <v>#N/A</v>
      </c>
      <c r="C4819" s="131" t="str">
        <f t="shared" si="1055"/>
        <v/>
      </c>
      <c r="D4819" s="132"/>
      <c r="E4819" s="132"/>
      <c r="F4819" s="55"/>
      <c r="G4819" s="132"/>
      <c r="H4819" s="132"/>
      <c r="I4819" s="132"/>
      <c r="J4819" s="132"/>
      <c r="K4819" s="132"/>
      <c r="L4819" s="133"/>
      <c r="M4819" s="134"/>
      <c r="N4819" s="132"/>
      <c r="O4819" s="132"/>
      <c r="P4819" s="134" t="str">
        <f t="shared" si="1056"/>
        <v>nepildyti</v>
      </c>
      <c r="Q4819" s="135" t="str">
        <f t="shared" si="105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50"/>
        <v>0</v>
      </c>
      <c r="BH4819" s="54">
        <f t="shared" si="1057"/>
        <v>0</v>
      </c>
      <c r="BI4819" s="54">
        <f t="shared" si="1052"/>
        <v>0</v>
      </c>
      <c r="BJ4819" s="54">
        <f t="shared" si="1051"/>
        <v>0</v>
      </c>
      <c r="BK4819" s="54">
        <f t="shared" si="1053"/>
        <v>0</v>
      </c>
      <c r="BL4819" s="54">
        <f t="shared" si="1058"/>
        <v>0</v>
      </c>
      <c r="BM4819" s="54">
        <f t="shared" si="1059"/>
        <v>0</v>
      </c>
      <c r="BN4819" s="54" t="str">
        <f t="shared" si="1060"/>
        <v>ne</v>
      </c>
      <c r="BO4819" s="54" t="str">
        <f t="shared" si="1061"/>
        <v>ne</v>
      </c>
      <c r="BP4819" s="54" t="str">
        <f t="shared" si="1061"/>
        <v>ne</v>
      </c>
      <c r="BQ4819" s="54" t="str">
        <f t="shared" si="1062"/>
        <v>ne</v>
      </c>
      <c r="BR4819" s="54" t="str">
        <f t="shared" si="1063"/>
        <v>ne</v>
      </c>
      <c r="BS4819" s="54" t="str">
        <f t="shared" si="1054"/>
        <v>ne</v>
      </c>
    </row>
    <row r="4820" spans="2:71" x14ac:dyDescent="0.2">
      <c r="B4820" s="54" t="e">
        <f>VLOOKUP(E4820,'VPS1'!$J$10:$J$29,1,FALSE)</f>
        <v>#N/A</v>
      </c>
      <c r="C4820" s="131" t="str">
        <f t="shared" si="1055"/>
        <v/>
      </c>
      <c r="D4820" s="132"/>
      <c r="E4820" s="132"/>
      <c r="F4820" s="55"/>
      <c r="G4820" s="132"/>
      <c r="H4820" s="132"/>
      <c r="I4820" s="132"/>
      <c r="J4820" s="132"/>
      <c r="K4820" s="132"/>
      <c r="L4820" s="133"/>
      <c r="M4820" s="134"/>
      <c r="N4820" s="132"/>
      <c r="O4820" s="132"/>
      <c r="P4820" s="134" t="str">
        <f t="shared" si="1056"/>
        <v>nepildyti</v>
      </c>
      <c r="Q4820" s="135" t="str">
        <f t="shared" si="105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50"/>
        <v>0</v>
      </c>
      <c r="BH4820" s="54">
        <f t="shared" si="1057"/>
        <v>0</v>
      </c>
      <c r="BI4820" s="54">
        <f t="shared" si="1052"/>
        <v>0</v>
      </c>
      <c r="BJ4820" s="54">
        <f t="shared" si="1051"/>
        <v>0</v>
      </c>
      <c r="BK4820" s="54">
        <f t="shared" si="1053"/>
        <v>0</v>
      </c>
      <c r="BL4820" s="54">
        <f t="shared" si="1058"/>
        <v>0</v>
      </c>
      <c r="BM4820" s="54">
        <f t="shared" si="1059"/>
        <v>0</v>
      </c>
      <c r="BN4820" s="54" t="str">
        <f t="shared" si="1060"/>
        <v>ne</v>
      </c>
      <c r="BO4820" s="54" t="str">
        <f t="shared" si="1061"/>
        <v>ne</v>
      </c>
      <c r="BP4820" s="54" t="str">
        <f t="shared" si="1061"/>
        <v>ne</v>
      </c>
      <c r="BQ4820" s="54" t="str">
        <f t="shared" si="1062"/>
        <v>ne</v>
      </c>
      <c r="BR4820" s="54" t="str">
        <f t="shared" si="1063"/>
        <v>ne</v>
      </c>
      <c r="BS4820" s="54" t="str">
        <f t="shared" si="1054"/>
        <v>ne</v>
      </c>
    </row>
    <row r="4821" spans="2:71" x14ac:dyDescent="0.2">
      <c r="B4821" s="54" t="e">
        <f>VLOOKUP(E4821,'VPS1'!$J$10:$J$29,1,FALSE)</f>
        <v>#N/A</v>
      </c>
      <c r="C4821" s="131" t="str">
        <f t="shared" si="1055"/>
        <v/>
      </c>
      <c r="D4821" s="132"/>
      <c r="E4821" s="132"/>
      <c r="F4821" s="55"/>
      <c r="G4821" s="132"/>
      <c r="H4821" s="132"/>
      <c r="I4821" s="132"/>
      <c r="J4821" s="132"/>
      <c r="K4821" s="132"/>
      <c r="L4821" s="133"/>
      <c r="M4821" s="134"/>
      <c r="N4821" s="132"/>
      <c r="O4821" s="132"/>
      <c r="P4821" s="134" t="str">
        <f t="shared" si="1056"/>
        <v>nepildyti</v>
      </c>
      <c r="Q4821" s="135" t="str">
        <f t="shared" si="105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50"/>
        <v>0</v>
      </c>
      <c r="BH4821" s="54">
        <f t="shared" si="1057"/>
        <v>0</v>
      </c>
      <c r="BI4821" s="54">
        <f t="shared" si="1052"/>
        <v>0</v>
      </c>
      <c r="BJ4821" s="54">
        <f t="shared" si="1051"/>
        <v>0</v>
      </c>
      <c r="BK4821" s="54">
        <f t="shared" si="1053"/>
        <v>0</v>
      </c>
      <c r="BL4821" s="54">
        <f t="shared" si="1058"/>
        <v>0</v>
      </c>
      <c r="BM4821" s="54">
        <f t="shared" si="1059"/>
        <v>0</v>
      </c>
      <c r="BN4821" s="54" t="str">
        <f t="shared" si="1060"/>
        <v>ne</v>
      </c>
      <c r="BO4821" s="54" t="str">
        <f t="shared" si="1061"/>
        <v>ne</v>
      </c>
      <c r="BP4821" s="54" t="str">
        <f t="shared" si="1061"/>
        <v>ne</v>
      </c>
      <c r="BQ4821" s="54" t="str">
        <f t="shared" si="1062"/>
        <v>ne</v>
      </c>
      <c r="BR4821" s="54" t="str">
        <f t="shared" si="1063"/>
        <v>ne</v>
      </c>
      <c r="BS4821" s="54" t="str">
        <f t="shared" si="1054"/>
        <v>ne</v>
      </c>
    </row>
    <row r="4822" spans="2:71" x14ac:dyDescent="0.2">
      <c r="B4822" s="54" t="e">
        <f>VLOOKUP(E4822,'VPS1'!$J$10:$J$29,1,FALSE)</f>
        <v>#N/A</v>
      </c>
      <c r="C4822" s="131" t="str">
        <f t="shared" si="1055"/>
        <v/>
      </c>
      <c r="D4822" s="132"/>
      <c r="E4822" s="132"/>
      <c r="F4822" s="55"/>
      <c r="G4822" s="132"/>
      <c r="H4822" s="132"/>
      <c r="I4822" s="132"/>
      <c r="J4822" s="132"/>
      <c r="K4822" s="132"/>
      <c r="L4822" s="133"/>
      <c r="M4822" s="134"/>
      <c r="N4822" s="132"/>
      <c r="O4822" s="132"/>
      <c r="P4822" s="134" t="str">
        <f t="shared" si="1056"/>
        <v>nepildyti</v>
      </c>
      <c r="Q4822" s="135" t="str">
        <f t="shared" si="105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ref="BG4822:BG4859" si="1064">IF($F4822&gt;0,YEAR($F4822),)</f>
        <v>0</v>
      </c>
      <c r="BH4822" s="54">
        <f t="shared" si="1057"/>
        <v>0</v>
      </c>
      <c r="BI4822" s="54">
        <f t="shared" si="1052"/>
        <v>0</v>
      </c>
      <c r="BJ4822" s="54">
        <f t="shared" ref="BJ4822:BJ4859" si="1065">IF($AI4822&gt;0,YEAR($AI4822),)</f>
        <v>0</v>
      </c>
      <c r="BK4822" s="54">
        <f t="shared" si="1053"/>
        <v>0</v>
      </c>
      <c r="BL4822" s="54">
        <f t="shared" si="1058"/>
        <v>0</v>
      </c>
      <c r="BM4822" s="54">
        <f t="shared" si="1059"/>
        <v>0</v>
      </c>
      <c r="BN4822" s="54" t="str">
        <f t="shared" si="1060"/>
        <v>ne</v>
      </c>
      <c r="BO4822" s="54" t="str">
        <f t="shared" si="1061"/>
        <v>ne</v>
      </c>
      <c r="BP4822" s="54" t="str">
        <f t="shared" si="1061"/>
        <v>ne</v>
      </c>
      <c r="BQ4822" s="54" t="str">
        <f t="shared" si="1062"/>
        <v>ne</v>
      </c>
      <c r="BR4822" s="54" t="str">
        <f t="shared" si="1063"/>
        <v>ne</v>
      </c>
      <c r="BS4822" s="54" t="str">
        <f t="shared" si="1054"/>
        <v>ne</v>
      </c>
    </row>
    <row r="4823" spans="2:71" x14ac:dyDescent="0.2">
      <c r="B4823" s="54" t="e">
        <f>VLOOKUP(E4823,'VPS1'!$J$10:$J$29,1,FALSE)</f>
        <v>#N/A</v>
      </c>
      <c r="C4823" s="131" t="str">
        <f t="shared" si="1055"/>
        <v/>
      </c>
      <c r="D4823" s="132"/>
      <c r="E4823" s="132"/>
      <c r="F4823" s="55"/>
      <c r="G4823" s="132"/>
      <c r="H4823" s="132"/>
      <c r="I4823" s="132"/>
      <c r="J4823" s="132"/>
      <c r="K4823" s="132"/>
      <c r="L4823" s="133"/>
      <c r="M4823" s="134"/>
      <c r="N4823" s="132"/>
      <c r="O4823" s="132"/>
      <c r="P4823" s="134" t="str">
        <f t="shared" si="1056"/>
        <v>nepildyti</v>
      </c>
      <c r="Q4823" s="135" t="str">
        <f t="shared" si="105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si="1064"/>
        <v>0</v>
      </c>
      <c r="BH4823" s="54">
        <f t="shared" si="1057"/>
        <v>0</v>
      </c>
      <c r="BI4823" s="54">
        <f t="shared" si="1052"/>
        <v>0</v>
      </c>
      <c r="BJ4823" s="54">
        <f t="shared" si="1065"/>
        <v>0</v>
      </c>
      <c r="BK4823" s="54">
        <f t="shared" si="1053"/>
        <v>0</v>
      </c>
      <c r="BL4823" s="54">
        <f t="shared" si="1058"/>
        <v>0</v>
      </c>
      <c r="BM4823" s="54">
        <f t="shared" si="1059"/>
        <v>0</v>
      </c>
      <c r="BN4823" s="54" t="str">
        <f t="shared" si="1060"/>
        <v>ne</v>
      </c>
      <c r="BO4823" s="54" t="str">
        <f t="shared" si="1061"/>
        <v>ne</v>
      </c>
      <c r="BP4823" s="54" t="str">
        <f t="shared" si="1061"/>
        <v>ne</v>
      </c>
      <c r="BQ4823" s="54" t="str">
        <f t="shared" si="1062"/>
        <v>ne</v>
      </c>
      <c r="BR4823" s="54" t="str">
        <f t="shared" si="1063"/>
        <v>ne</v>
      </c>
      <c r="BS4823" s="54" t="str">
        <f t="shared" si="1054"/>
        <v>ne</v>
      </c>
    </row>
    <row r="4824" spans="2:71" x14ac:dyDescent="0.2">
      <c r="B4824" s="54" t="e">
        <f>VLOOKUP(E4824,'VPS1'!$J$10:$J$29,1,FALSE)</f>
        <v>#N/A</v>
      </c>
      <c r="C4824" s="131" t="str">
        <f t="shared" si="1055"/>
        <v/>
      </c>
      <c r="D4824" s="132"/>
      <c r="E4824" s="132"/>
      <c r="F4824" s="55"/>
      <c r="G4824" s="132"/>
      <c r="H4824" s="132"/>
      <c r="I4824" s="132"/>
      <c r="J4824" s="132"/>
      <c r="K4824" s="132"/>
      <c r="L4824" s="133"/>
      <c r="M4824" s="134"/>
      <c r="N4824" s="132"/>
      <c r="O4824" s="132"/>
      <c r="P4824" s="134" t="str">
        <f t="shared" si="1056"/>
        <v>nepildyti</v>
      </c>
      <c r="Q4824" s="135" t="str">
        <f t="shared" si="105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64"/>
        <v>0</v>
      </c>
      <c r="BH4824" s="54">
        <f t="shared" si="1057"/>
        <v>0</v>
      </c>
      <c r="BI4824" s="54">
        <f t="shared" si="1052"/>
        <v>0</v>
      </c>
      <c r="BJ4824" s="54">
        <f t="shared" si="1065"/>
        <v>0</v>
      </c>
      <c r="BK4824" s="54">
        <f t="shared" si="1053"/>
        <v>0</v>
      </c>
      <c r="BL4824" s="54">
        <f t="shared" si="1058"/>
        <v>0</v>
      </c>
      <c r="BM4824" s="54">
        <f t="shared" si="1059"/>
        <v>0</v>
      </c>
      <c r="BN4824" s="54" t="str">
        <f t="shared" si="1060"/>
        <v>ne</v>
      </c>
      <c r="BO4824" s="54" t="str">
        <f t="shared" si="1061"/>
        <v>ne</v>
      </c>
      <c r="BP4824" s="54" t="str">
        <f t="shared" si="1061"/>
        <v>ne</v>
      </c>
      <c r="BQ4824" s="54" t="str">
        <f t="shared" si="1062"/>
        <v>ne</v>
      </c>
      <c r="BR4824" s="54" t="str">
        <f t="shared" si="1063"/>
        <v>ne</v>
      </c>
      <c r="BS4824" s="54" t="str">
        <f t="shared" si="1054"/>
        <v>ne</v>
      </c>
    </row>
    <row r="4825" spans="2:71" x14ac:dyDescent="0.2">
      <c r="B4825" s="54" t="e">
        <f>VLOOKUP(E4825,'VPS1'!$J$10:$J$29,1,FALSE)</f>
        <v>#N/A</v>
      </c>
      <c r="C4825" s="131" t="str">
        <f t="shared" si="1055"/>
        <v/>
      </c>
      <c r="D4825" s="132"/>
      <c r="E4825" s="132"/>
      <c r="F4825" s="55"/>
      <c r="G4825" s="132"/>
      <c r="H4825" s="132"/>
      <c r="I4825" s="132"/>
      <c r="J4825" s="132"/>
      <c r="K4825" s="132"/>
      <c r="L4825" s="133"/>
      <c r="M4825" s="134"/>
      <c r="N4825" s="132"/>
      <c r="O4825" s="132"/>
      <c r="P4825" s="134" t="str">
        <f t="shared" si="1056"/>
        <v>nepildyti</v>
      </c>
      <c r="Q4825" s="135" t="str">
        <f t="shared" si="105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64"/>
        <v>0</v>
      </c>
      <c r="BH4825" s="54">
        <f t="shared" si="1057"/>
        <v>0</v>
      </c>
      <c r="BI4825" s="54">
        <f t="shared" si="1052"/>
        <v>0</v>
      </c>
      <c r="BJ4825" s="54">
        <f t="shared" si="1065"/>
        <v>0</v>
      </c>
      <c r="BK4825" s="54">
        <f t="shared" si="1053"/>
        <v>0</v>
      </c>
      <c r="BL4825" s="54">
        <f t="shared" si="1058"/>
        <v>0</v>
      </c>
      <c r="BM4825" s="54">
        <f t="shared" si="1059"/>
        <v>0</v>
      </c>
      <c r="BN4825" s="54" t="str">
        <f t="shared" si="1060"/>
        <v>ne</v>
      </c>
      <c r="BO4825" s="54" t="str">
        <f t="shared" si="1061"/>
        <v>ne</v>
      </c>
      <c r="BP4825" s="54" t="str">
        <f t="shared" si="1061"/>
        <v>ne</v>
      </c>
      <c r="BQ4825" s="54" t="str">
        <f t="shared" si="1062"/>
        <v>ne</v>
      </c>
      <c r="BR4825" s="54" t="str">
        <f t="shared" si="1063"/>
        <v>ne</v>
      </c>
      <c r="BS4825" s="54" t="str">
        <f t="shared" si="1054"/>
        <v>ne</v>
      </c>
    </row>
    <row r="4826" spans="2:71" x14ac:dyDescent="0.2">
      <c r="B4826" s="54" t="e">
        <f>VLOOKUP(E4826,'VPS1'!$J$10:$J$29,1,FALSE)</f>
        <v>#N/A</v>
      </c>
      <c r="C4826" s="131" t="str">
        <f t="shared" si="1055"/>
        <v/>
      </c>
      <c r="D4826" s="132"/>
      <c r="E4826" s="132"/>
      <c r="F4826" s="55"/>
      <c r="G4826" s="132"/>
      <c r="H4826" s="132"/>
      <c r="I4826" s="132"/>
      <c r="J4826" s="132"/>
      <c r="K4826" s="132"/>
      <c r="L4826" s="133"/>
      <c r="M4826" s="134"/>
      <c r="N4826" s="132"/>
      <c r="O4826" s="132"/>
      <c r="P4826" s="134" t="str">
        <f t="shared" si="1056"/>
        <v>nepildyti</v>
      </c>
      <c r="Q4826" s="135" t="str">
        <f t="shared" si="105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64"/>
        <v>0</v>
      </c>
      <c r="BH4826" s="54">
        <f t="shared" si="1057"/>
        <v>0</v>
      </c>
      <c r="BI4826" s="54">
        <f t="shared" si="1052"/>
        <v>0</v>
      </c>
      <c r="BJ4826" s="54">
        <f t="shared" si="1065"/>
        <v>0</v>
      </c>
      <c r="BK4826" s="54">
        <f t="shared" si="1053"/>
        <v>0</v>
      </c>
      <c r="BL4826" s="54">
        <f t="shared" si="1058"/>
        <v>0</v>
      </c>
      <c r="BM4826" s="54">
        <f t="shared" si="1059"/>
        <v>0</v>
      </c>
      <c r="BN4826" s="54" t="str">
        <f t="shared" si="1060"/>
        <v>ne</v>
      </c>
      <c r="BO4826" s="54" t="str">
        <f t="shared" si="1061"/>
        <v>ne</v>
      </c>
      <c r="BP4826" s="54" t="str">
        <f t="shared" si="1061"/>
        <v>ne</v>
      </c>
      <c r="BQ4826" s="54" t="str">
        <f t="shared" si="1062"/>
        <v>ne</v>
      </c>
      <c r="BR4826" s="54" t="str">
        <f t="shared" si="1063"/>
        <v>ne</v>
      </c>
      <c r="BS4826" s="54" t="str">
        <f t="shared" si="1054"/>
        <v>ne</v>
      </c>
    </row>
    <row r="4827" spans="2:71" x14ac:dyDescent="0.2">
      <c r="B4827" s="54" t="e">
        <f>VLOOKUP(E4827,'VPS1'!$J$10:$J$29,1,FALSE)</f>
        <v>#N/A</v>
      </c>
      <c r="C4827" s="131" t="str">
        <f t="shared" si="1055"/>
        <v/>
      </c>
      <c r="D4827" s="132"/>
      <c r="E4827" s="132"/>
      <c r="F4827" s="55"/>
      <c r="G4827" s="132"/>
      <c r="H4827" s="132"/>
      <c r="I4827" s="132"/>
      <c r="J4827" s="132"/>
      <c r="K4827" s="132"/>
      <c r="L4827" s="133"/>
      <c r="M4827" s="134"/>
      <c r="N4827" s="132"/>
      <c r="O4827" s="132"/>
      <c r="P4827" s="134" t="str">
        <f t="shared" si="1056"/>
        <v>nepildyti</v>
      </c>
      <c r="Q4827" s="135" t="str">
        <f t="shared" si="105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64"/>
        <v>0</v>
      </c>
      <c r="BH4827" s="54">
        <f t="shared" si="1057"/>
        <v>0</v>
      </c>
      <c r="BI4827" s="54">
        <f t="shared" si="1052"/>
        <v>0</v>
      </c>
      <c r="BJ4827" s="54">
        <f t="shared" si="1065"/>
        <v>0</v>
      </c>
      <c r="BK4827" s="54">
        <f t="shared" si="1053"/>
        <v>0</v>
      </c>
      <c r="BL4827" s="54">
        <f t="shared" si="1058"/>
        <v>0</v>
      </c>
      <c r="BM4827" s="54">
        <f t="shared" si="1059"/>
        <v>0</v>
      </c>
      <c r="BN4827" s="54" t="str">
        <f t="shared" si="1060"/>
        <v>ne</v>
      </c>
      <c r="BO4827" s="54" t="str">
        <f t="shared" si="1061"/>
        <v>ne</v>
      </c>
      <c r="BP4827" s="54" t="str">
        <f t="shared" si="1061"/>
        <v>ne</v>
      </c>
      <c r="BQ4827" s="54" t="str">
        <f t="shared" si="1062"/>
        <v>ne</v>
      </c>
      <c r="BR4827" s="54" t="str">
        <f t="shared" si="1063"/>
        <v>ne</v>
      </c>
      <c r="BS4827" s="54" t="str">
        <f t="shared" si="1054"/>
        <v>ne</v>
      </c>
    </row>
    <row r="4828" spans="2:71" x14ac:dyDescent="0.2">
      <c r="B4828" s="54" t="e">
        <f>VLOOKUP(E4828,'VPS1'!$J$10:$J$29,1,FALSE)</f>
        <v>#N/A</v>
      </c>
      <c r="C4828" s="131" t="str">
        <f t="shared" si="1055"/>
        <v/>
      </c>
      <c r="D4828" s="132"/>
      <c r="E4828" s="132"/>
      <c r="F4828" s="55"/>
      <c r="G4828" s="132"/>
      <c r="H4828" s="132"/>
      <c r="I4828" s="132"/>
      <c r="J4828" s="132"/>
      <c r="K4828" s="132"/>
      <c r="L4828" s="133"/>
      <c r="M4828" s="134"/>
      <c r="N4828" s="132"/>
      <c r="O4828" s="132"/>
      <c r="P4828" s="134" t="str">
        <f t="shared" si="1056"/>
        <v>nepildyti</v>
      </c>
      <c r="Q4828" s="135" t="str">
        <f t="shared" si="105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64"/>
        <v>0</v>
      </c>
      <c r="BH4828" s="54">
        <f t="shared" si="1057"/>
        <v>0</v>
      </c>
      <c r="BI4828" s="54">
        <f t="shared" si="1052"/>
        <v>0</v>
      </c>
      <c r="BJ4828" s="54">
        <f t="shared" si="1065"/>
        <v>0</v>
      </c>
      <c r="BK4828" s="54">
        <f t="shared" si="1053"/>
        <v>0</v>
      </c>
      <c r="BL4828" s="54">
        <f t="shared" si="1058"/>
        <v>0</v>
      </c>
      <c r="BM4828" s="54">
        <f t="shared" si="1059"/>
        <v>0</v>
      </c>
      <c r="BN4828" s="54" t="str">
        <f t="shared" si="1060"/>
        <v>ne</v>
      </c>
      <c r="BO4828" s="54" t="str">
        <f t="shared" si="1061"/>
        <v>ne</v>
      </c>
      <c r="BP4828" s="54" t="str">
        <f t="shared" si="1061"/>
        <v>ne</v>
      </c>
      <c r="BQ4828" s="54" t="str">
        <f t="shared" si="1062"/>
        <v>ne</v>
      </c>
      <c r="BR4828" s="54" t="str">
        <f t="shared" si="1063"/>
        <v>ne</v>
      </c>
      <c r="BS4828" s="54" t="str">
        <f t="shared" si="1054"/>
        <v>ne</v>
      </c>
    </row>
    <row r="4829" spans="2:71" x14ac:dyDescent="0.2">
      <c r="B4829" s="54" t="e">
        <f>VLOOKUP(E4829,'VPS1'!$J$10:$J$29,1,FALSE)</f>
        <v>#N/A</v>
      </c>
      <c r="C4829" s="131" t="str">
        <f t="shared" si="1055"/>
        <v/>
      </c>
      <c r="D4829" s="132"/>
      <c r="E4829" s="132"/>
      <c r="F4829" s="55"/>
      <c r="G4829" s="132"/>
      <c r="H4829" s="132"/>
      <c r="I4829" s="132"/>
      <c r="J4829" s="132"/>
      <c r="K4829" s="132"/>
      <c r="L4829" s="133"/>
      <c r="M4829" s="134"/>
      <c r="N4829" s="132"/>
      <c r="O4829" s="132"/>
      <c r="P4829" s="134" t="str">
        <f t="shared" si="1056"/>
        <v>nepildyti</v>
      </c>
      <c r="Q4829" s="135" t="str">
        <f t="shared" si="105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64"/>
        <v>0</v>
      </c>
      <c r="BH4829" s="54">
        <f t="shared" si="1057"/>
        <v>0</v>
      </c>
      <c r="BI4829" s="54">
        <f t="shared" si="1052"/>
        <v>0</v>
      </c>
      <c r="BJ4829" s="54">
        <f t="shared" si="1065"/>
        <v>0</v>
      </c>
      <c r="BK4829" s="54">
        <f t="shared" si="1053"/>
        <v>0</v>
      </c>
      <c r="BL4829" s="54">
        <f t="shared" si="1058"/>
        <v>0</v>
      </c>
      <c r="BM4829" s="54">
        <f t="shared" si="1059"/>
        <v>0</v>
      </c>
      <c r="BN4829" s="54" t="str">
        <f t="shared" si="1060"/>
        <v>ne</v>
      </c>
      <c r="BO4829" s="54" t="str">
        <f t="shared" si="1061"/>
        <v>ne</v>
      </c>
      <c r="BP4829" s="54" t="str">
        <f t="shared" si="1061"/>
        <v>ne</v>
      </c>
      <c r="BQ4829" s="54" t="str">
        <f t="shared" si="1062"/>
        <v>ne</v>
      </c>
      <c r="BR4829" s="54" t="str">
        <f t="shared" si="1063"/>
        <v>ne</v>
      </c>
      <c r="BS4829" s="54" t="str">
        <f t="shared" si="1054"/>
        <v>ne</v>
      </c>
    </row>
    <row r="4830" spans="2:71" x14ac:dyDescent="0.2">
      <c r="B4830" s="54" t="e">
        <f>VLOOKUP(E4830,'VPS1'!$J$10:$J$29,1,FALSE)</f>
        <v>#N/A</v>
      </c>
      <c r="C4830" s="131" t="str">
        <f t="shared" si="1055"/>
        <v/>
      </c>
      <c r="D4830" s="132"/>
      <c r="E4830" s="132"/>
      <c r="F4830" s="55"/>
      <c r="G4830" s="132"/>
      <c r="H4830" s="132"/>
      <c r="I4830" s="132"/>
      <c r="J4830" s="132"/>
      <c r="K4830" s="132"/>
      <c r="L4830" s="133"/>
      <c r="M4830" s="134"/>
      <c r="N4830" s="132"/>
      <c r="O4830" s="132"/>
      <c r="P4830" s="134" t="str">
        <f t="shared" si="1056"/>
        <v>nepildyti</v>
      </c>
      <c r="Q4830" s="135" t="str">
        <f t="shared" si="105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64"/>
        <v>0</v>
      </c>
      <c r="BH4830" s="54">
        <f t="shared" si="1057"/>
        <v>0</v>
      </c>
      <c r="BI4830" s="54">
        <f t="shared" si="1052"/>
        <v>0</v>
      </c>
      <c r="BJ4830" s="54">
        <f t="shared" si="1065"/>
        <v>0</v>
      </c>
      <c r="BK4830" s="54">
        <f t="shared" si="1053"/>
        <v>0</v>
      </c>
      <c r="BL4830" s="54">
        <f t="shared" si="1058"/>
        <v>0</v>
      </c>
      <c r="BM4830" s="54">
        <f t="shared" si="1059"/>
        <v>0</v>
      </c>
      <c r="BN4830" s="54" t="str">
        <f t="shared" si="1060"/>
        <v>ne</v>
      </c>
      <c r="BO4830" s="54" t="str">
        <f t="shared" si="1061"/>
        <v>ne</v>
      </c>
      <c r="BP4830" s="54" t="str">
        <f t="shared" si="1061"/>
        <v>ne</v>
      </c>
      <c r="BQ4830" s="54" t="str">
        <f t="shared" si="1062"/>
        <v>ne</v>
      </c>
      <c r="BR4830" s="54" t="str">
        <f t="shared" si="1063"/>
        <v>ne</v>
      </c>
      <c r="BS4830" s="54" t="str">
        <f t="shared" si="1054"/>
        <v>ne</v>
      </c>
    </row>
    <row r="4831" spans="2:71" x14ac:dyDescent="0.2">
      <c r="B4831" s="54" t="e">
        <f>VLOOKUP(E4831,'VPS1'!$J$10:$J$29,1,FALSE)</f>
        <v>#N/A</v>
      </c>
      <c r="C4831" s="131" t="str">
        <f t="shared" si="1055"/>
        <v/>
      </c>
      <c r="D4831" s="132"/>
      <c r="E4831" s="132"/>
      <c r="F4831" s="55"/>
      <c r="G4831" s="132"/>
      <c r="H4831" s="132"/>
      <c r="I4831" s="132"/>
      <c r="J4831" s="132"/>
      <c r="K4831" s="132"/>
      <c r="L4831" s="133"/>
      <c r="M4831" s="134"/>
      <c r="N4831" s="132"/>
      <c r="O4831" s="132"/>
      <c r="P4831" s="134" t="str">
        <f t="shared" si="1056"/>
        <v>nepildyti</v>
      </c>
      <c r="Q4831" s="135" t="str">
        <f t="shared" si="105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64"/>
        <v>0</v>
      </c>
      <c r="BH4831" s="54">
        <f t="shared" si="1057"/>
        <v>0</v>
      </c>
      <c r="BI4831" s="54">
        <f t="shared" si="1052"/>
        <v>0</v>
      </c>
      <c r="BJ4831" s="54">
        <f t="shared" si="1065"/>
        <v>0</v>
      </c>
      <c r="BK4831" s="54">
        <f t="shared" si="1053"/>
        <v>0</v>
      </c>
      <c r="BL4831" s="54">
        <f t="shared" si="1058"/>
        <v>0</v>
      </c>
      <c r="BM4831" s="54">
        <f t="shared" si="1059"/>
        <v>0</v>
      </c>
      <c r="BN4831" s="54" t="str">
        <f t="shared" si="1060"/>
        <v>ne</v>
      </c>
      <c r="BO4831" s="54" t="str">
        <f t="shared" si="1061"/>
        <v>ne</v>
      </c>
      <c r="BP4831" s="54" t="str">
        <f t="shared" si="1061"/>
        <v>ne</v>
      </c>
      <c r="BQ4831" s="54" t="str">
        <f t="shared" si="1062"/>
        <v>ne</v>
      </c>
      <c r="BR4831" s="54" t="str">
        <f t="shared" si="1063"/>
        <v>ne</v>
      </c>
      <c r="BS4831" s="54" t="str">
        <f t="shared" si="1054"/>
        <v>ne</v>
      </c>
    </row>
    <row r="4832" spans="2:71" x14ac:dyDescent="0.2">
      <c r="B4832" s="54" t="e">
        <f>VLOOKUP(E4832,'VPS1'!$J$10:$J$29,1,FALSE)</f>
        <v>#N/A</v>
      </c>
      <c r="C4832" s="131" t="str">
        <f t="shared" si="1055"/>
        <v/>
      </c>
      <c r="D4832" s="132"/>
      <c r="E4832" s="132"/>
      <c r="F4832" s="55"/>
      <c r="G4832" s="132"/>
      <c r="H4832" s="132"/>
      <c r="I4832" s="132"/>
      <c r="J4832" s="132"/>
      <c r="K4832" s="132"/>
      <c r="L4832" s="133"/>
      <c r="M4832" s="134"/>
      <c r="N4832" s="132"/>
      <c r="O4832" s="132"/>
      <c r="P4832" s="134" t="str">
        <f t="shared" si="1056"/>
        <v>nepildyti</v>
      </c>
      <c r="Q4832" s="135" t="str">
        <f t="shared" si="105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64"/>
        <v>0</v>
      </c>
      <c r="BH4832" s="54">
        <f t="shared" si="1057"/>
        <v>0</v>
      </c>
      <c r="BI4832" s="54">
        <f t="shared" si="1052"/>
        <v>0</v>
      </c>
      <c r="BJ4832" s="54">
        <f t="shared" si="1065"/>
        <v>0</v>
      </c>
      <c r="BK4832" s="54">
        <f t="shared" si="1053"/>
        <v>0</v>
      </c>
      <c r="BL4832" s="54">
        <f t="shared" si="1058"/>
        <v>0</v>
      </c>
      <c r="BM4832" s="54">
        <f t="shared" si="1059"/>
        <v>0</v>
      </c>
      <c r="BN4832" s="54" t="str">
        <f t="shared" si="1060"/>
        <v>ne</v>
      </c>
      <c r="BO4832" s="54" t="str">
        <f t="shared" si="1061"/>
        <v>ne</v>
      </c>
      <c r="BP4832" s="54" t="str">
        <f t="shared" si="1061"/>
        <v>ne</v>
      </c>
      <c r="BQ4832" s="54" t="str">
        <f t="shared" si="1062"/>
        <v>ne</v>
      </c>
      <c r="BR4832" s="54" t="str">
        <f t="shared" si="1063"/>
        <v>ne</v>
      </c>
      <c r="BS4832" s="54" t="str">
        <f t="shared" si="1054"/>
        <v>ne</v>
      </c>
    </row>
    <row r="4833" spans="2:71" x14ac:dyDescent="0.2">
      <c r="B4833" s="54" t="e">
        <f>VLOOKUP(E4833,'VPS1'!$J$10:$J$29,1,FALSE)</f>
        <v>#N/A</v>
      </c>
      <c r="C4833" s="131" t="str">
        <f t="shared" si="1055"/>
        <v/>
      </c>
      <c r="D4833" s="132"/>
      <c r="E4833" s="132"/>
      <c r="F4833" s="55"/>
      <c r="G4833" s="132"/>
      <c r="H4833" s="132"/>
      <c r="I4833" s="132"/>
      <c r="J4833" s="132"/>
      <c r="K4833" s="132"/>
      <c r="L4833" s="133"/>
      <c r="M4833" s="134"/>
      <c r="N4833" s="132"/>
      <c r="O4833" s="132"/>
      <c r="P4833" s="134" t="str">
        <f t="shared" si="1056"/>
        <v>nepildyti</v>
      </c>
      <c r="Q4833" s="135" t="str">
        <f t="shared" si="105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64"/>
        <v>0</v>
      </c>
      <c r="BH4833" s="54">
        <f t="shared" si="1057"/>
        <v>0</v>
      </c>
      <c r="BI4833" s="54">
        <f t="shared" si="1052"/>
        <v>0</v>
      </c>
      <c r="BJ4833" s="54">
        <f t="shared" si="1065"/>
        <v>0</v>
      </c>
      <c r="BK4833" s="54">
        <f t="shared" si="1053"/>
        <v>0</v>
      </c>
      <c r="BL4833" s="54">
        <f t="shared" si="1058"/>
        <v>0</v>
      </c>
      <c r="BM4833" s="54">
        <f t="shared" si="1059"/>
        <v>0</v>
      </c>
      <c r="BN4833" s="54" t="str">
        <f t="shared" si="1060"/>
        <v>ne</v>
      </c>
      <c r="BO4833" s="54" t="str">
        <f t="shared" si="1061"/>
        <v>ne</v>
      </c>
      <c r="BP4833" s="54" t="str">
        <f t="shared" si="1061"/>
        <v>ne</v>
      </c>
      <c r="BQ4833" s="54" t="str">
        <f t="shared" si="1062"/>
        <v>ne</v>
      </c>
      <c r="BR4833" s="54" t="str">
        <f t="shared" si="1063"/>
        <v>ne</v>
      </c>
      <c r="BS4833" s="54" t="str">
        <f t="shared" si="1054"/>
        <v>ne</v>
      </c>
    </row>
    <row r="4834" spans="2:71" x14ac:dyDescent="0.2">
      <c r="B4834" s="54" t="e">
        <f>VLOOKUP(E4834,'VPS1'!$J$10:$J$29,1,FALSE)</f>
        <v>#N/A</v>
      </c>
      <c r="C4834" s="131" t="str">
        <f t="shared" si="1055"/>
        <v/>
      </c>
      <c r="D4834" s="132"/>
      <c r="E4834" s="132"/>
      <c r="F4834" s="55"/>
      <c r="G4834" s="132"/>
      <c r="H4834" s="132"/>
      <c r="I4834" s="132"/>
      <c r="J4834" s="132"/>
      <c r="K4834" s="132"/>
      <c r="L4834" s="133"/>
      <c r="M4834" s="134"/>
      <c r="N4834" s="132"/>
      <c r="O4834" s="132"/>
      <c r="P4834" s="134" t="str">
        <f t="shared" si="1056"/>
        <v>nepildyti</v>
      </c>
      <c r="Q4834" s="135" t="str">
        <f t="shared" si="105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64"/>
        <v>0</v>
      </c>
      <c r="BH4834" s="54">
        <f t="shared" si="1057"/>
        <v>0</v>
      </c>
      <c r="BI4834" s="54">
        <f t="shared" si="1052"/>
        <v>0</v>
      </c>
      <c r="BJ4834" s="54">
        <f t="shared" si="1065"/>
        <v>0</v>
      </c>
      <c r="BK4834" s="54">
        <f t="shared" si="1053"/>
        <v>0</v>
      </c>
      <c r="BL4834" s="54">
        <f t="shared" si="1058"/>
        <v>0</v>
      </c>
      <c r="BM4834" s="54">
        <f t="shared" si="1059"/>
        <v>0</v>
      </c>
      <c r="BN4834" s="54" t="str">
        <f t="shared" si="1060"/>
        <v>ne</v>
      </c>
      <c r="BO4834" s="54" t="str">
        <f t="shared" si="1061"/>
        <v>ne</v>
      </c>
      <c r="BP4834" s="54" t="str">
        <f t="shared" si="1061"/>
        <v>ne</v>
      </c>
      <c r="BQ4834" s="54" t="str">
        <f t="shared" si="1062"/>
        <v>ne</v>
      </c>
      <c r="BR4834" s="54" t="str">
        <f t="shared" si="1063"/>
        <v>ne</v>
      </c>
      <c r="BS4834" s="54" t="str">
        <f t="shared" si="1054"/>
        <v>ne</v>
      </c>
    </row>
    <row r="4835" spans="2:71" x14ac:dyDescent="0.2">
      <c r="B4835" s="54" t="e">
        <f>VLOOKUP(E4835,'VPS1'!$J$10:$J$29,1,FALSE)</f>
        <v>#N/A</v>
      </c>
      <c r="C4835" s="131" t="str">
        <f t="shared" si="1055"/>
        <v/>
      </c>
      <c r="D4835" s="132"/>
      <c r="E4835" s="132"/>
      <c r="F4835" s="55"/>
      <c r="G4835" s="132"/>
      <c r="H4835" s="132"/>
      <c r="I4835" s="132"/>
      <c r="J4835" s="132"/>
      <c r="K4835" s="132"/>
      <c r="L4835" s="133"/>
      <c r="M4835" s="134"/>
      <c r="N4835" s="132"/>
      <c r="O4835" s="132"/>
      <c r="P4835" s="134" t="str">
        <f t="shared" si="1056"/>
        <v>nepildyti</v>
      </c>
      <c r="Q4835" s="135" t="str">
        <f t="shared" si="105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64"/>
        <v>0</v>
      </c>
      <c r="BH4835" s="54">
        <f t="shared" si="1057"/>
        <v>0</v>
      </c>
      <c r="BI4835" s="54">
        <f t="shared" si="1052"/>
        <v>0</v>
      </c>
      <c r="BJ4835" s="54">
        <f t="shared" si="1065"/>
        <v>0</v>
      </c>
      <c r="BK4835" s="54">
        <f t="shared" si="1053"/>
        <v>0</v>
      </c>
      <c r="BL4835" s="54">
        <f t="shared" si="1058"/>
        <v>0</v>
      </c>
      <c r="BM4835" s="54">
        <f t="shared" si="1059"/>
        <v>0</v>
      </c>
      <c r="BN4835" s="54" t="str">
        <f t="shared" si="1060"/>
        <v>ne</v>
      </c>
      <c r="BO4835" s="54" t="str">
        <f t="shared" si="1061"/>
        <v>ne</v>
      </c>
      <c r="BP4835" s="54" t="str">
        <f t="shared" si="1061"/>
        <v>ne</v>
      </c>
      <c r="BQ4835" s="54" t="str">
        <f t="shared" si="1062"/>
        <v>ne</v>
      </c>
      <c r="BR4835" s="54" t="str">
        <f t="shared" si="1063"/>
        <v>ne</v>
      </c>
      <c r="BS4835" s="54" t="str">
        <f t="shared" si="1054"/>
        <v>ne</v>
      </c>
    </row>
    <row r="4836" spans="2:71" x14ac:dyDescent="0.2">
      <c r="B4836" s="54" t="e">
        <f>VLOOKUP(E4836,'VPS1'!$J$10:$J$29,1,FALSE)</f>
        <v>#N/A</v>
      </c>
      <c r="C4836" s="131" t="str">
        <f t="shared" si="1055"/>
        <v/>
      </c>
      <c r="D4836" s="132"/>
      <c r="E4836" s="132"/>
      <c r="F4836" s="55"/>
      <c r="G4836" s="132"/>
      <c r="H4836" s="132"/>
      <c r="I4836" s="132"/>
      <c r="J4836" s="132"/>
      <c r="K4836" s="132"/>
      <c r="L4836" s="133"/>
      <c r="M4836" s="134"/>
      <c r="N4836" s="132"/>
      <c r="O4836" s="132"/>
      <c r="P4836" s="134" t="str">
        <f t="shared" si="1056"/>
        <v>nepildyti</v>
      </c>
      <c r="Q4836" s="135" t="str">
        <f t="shared" si="105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64"/>
        <v>0</v>
      </c>
      <c r="BH4836" s="54">
        <f t="shared" si="1057"/>
        <v>0</v>
      </c>
      <c r="BI4836" s="54">
        <f t="shared" si="1052"/>
        <v>0</v>
      </c>
      <c r="BJ4836" s="54">
        <f t="shared" si="1065"/>
        <v>0</v>
      </c>
      <c r="BK4836" s="54">
        <f t="shared" si="1053"/>
        <v>0</v>
      </c>
      <c r="BL4836" s="54">
        <f t="shared" si="1058"/>
        <v>0</v>
      </c>
      <c r="BM4836" s="54">
        <f t="shared" si="1059"/>
        <v>0</v>
      </c>
      <c r="BN4836" s="54" t="str">
        <f t="shared" si="1060"/>
        <v>ne</v>
      </c>
      <c r="BO4836" s="54" t="str">
        <f t="shared" si="1061"/>
        <v>ne</v>
      </c>
      <c r="BP4836" s="54" t="str">
        <f t="shared" si="1061"/>
        <v>ne</v>
      </c>
      <c r="BQ4836" s="54" t="str">
        <f t="shared" si="1062"/>
        <v>ne</v>
      </c>
      <c r="BR4836" s="54" t="str">
        <f t="shared" si="1063"/>
        <v>ne</v>
      </c>
      <c r="BS4836" s="54" t="str">
        <f t="shared" si="1054"/>
        <v>ne</v>
      </c>
    </row>
    <row r="4837" spans="2:71" x14ac:dyDescent="0.2">
      <c r="B4837" s="54" t="e">
        <f>VLOOKUP(E4837,'VPS1'!$J$10:$J$29,1,FALSE)</f>
        <v>#N/A</v>
      </c>
      <c r="C4837" s="131" t="str">
        <f t="shared" si="1055"/>
        <v/>
      </c>
      <c r="D4837" s="132"/>
      <c r="E4837" s="132"/>
      <c r="F4837" s="55"/>
      <c r="G4837" s="132"/>
      <c r="H4837" s="132"/>
      <c r="I4837" s="132"/>
      <c r="J4837" s="132"/>
      <c r="K4837" s="132"/>
      <c r="L4837" s="133"/>
      <c r="M4837" s="134"/>
      <c r="N4837" s="132"/>
      <c r="O4837" s="132"/>
      <c r="P4837" s="134" t="str">
        <f t="shared" si="1056"/>
        <v>nepildyti</v>
      </c>
      <c r="Q4837" s="135" t="str">
        <f t="shared" si="105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64"/>
        <v>0</v>
      </c>
      <c r="BH4837" s="54">
        <f t="shared" si="1057"/>
        <v>0</v>
      </c>
      <c r="BI4837" s="54">
        <f t="shared" si="1052"/>
        <v>0</v>
      </c>
      <c r="BJ4837" s="54">
        <f t="shared" si="1065"/>
        <v>0</v>
      </c>
      <c r="BK4837" s="54">
        <f t="shared" si="1053"/>
        <v>0</v>
      </c>
      <c r="BL4837" s="54">
        <f t="shared" si="1058"/>
        <v>0</v>
      </c>
      <c r="BM4837" s="54">
        <f t="shared" si="1059"/>
        <v>0</v>
      </c>
      <c r="BN4837" s="54" t="str">
        <f t="shared" si="1060"/>
        <v>ne</v>
      </c>
      <c r="BO4837" s="54" t="str">
        <f t="shared" si="1061"/>
        <v>ne</v>
      </c>
      <c r="BP4837" s="54" t="str">
        <f t="shared" si="1061"/>
        <v>ne</v>
      </c>
      <c r="BQ4837" s="54" t="str">
        <f t="shared" si="1062"/>
        <v>ne</v>
      </c>
      <c r="BR4837" s="54" t="str">
        <f t="shared" si="1063"/>
        <v>ne</v>
      </c>
      <c r="BS4837" s="54" t="str">
        <f t="shared" si="1054"/>
        <v>ne</v>
      </c>
    </row>
    <row r="4838" spans="2:71" x14ac:dyDescent="0.2">
      <c r="B4838" s="54" t="e">
        <f>VLOOKUP(E4838,'VPS1'!$J$10:$J$29,1,FALSE)</f>
        <v>#N/A</v>
      </c>
      <c r="C4838" s="131" t="str">
        <f t="shared" si="1055"/>
        <v/>
      </c>
      <c r="D4838" s="132"/>
      <c r="E4838" s="132"/>
      <c r="F4838" s="55"/>
      <c r="G4838" s="132"/>
      <c r="H4838" s="132"/>
      <c r="I4838" s="132"/>
      <c r="J4838" s="132"/>
      <c r="K4838" s="132"/>
      <c r="L4838" s="133"/>
      <c r="M4838" s="134"/>
      <c r="N4838" s="132"/>
      <c r="O4838" s="132"/>
      <c r="P4838" s="134" t="str">
        <f t="shared" si="1056"/>
        <v>nepildyti</v>
      </c>
      <c r="Q4838" s="135" t="str">
        <f t="shared" si="105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64"/>
        <v>0</v>
      </c>
      <c r="BH4838" s="54">
        <f t="shared" si="1057"/>
        <v>0</v>
      </c>
      <c r="BI4838" s="54">
        <f t="shared" si="1052"/>
        <v>0</v>
      </c>
      <c r="BJ4838" s="54">
        <f t="shared" si="1065"/>
        <v>0</v>
      </c>
      <c r="BK4838" s="54">
        <f t="shared" si="1053"/>
        <v>0</v>
      </c>
      <c r="BL4838" s="54">
        <f t="shared" si="1058"/>
        <v>0</v>
      </c>
      <c r="BM4838" s="54">
        <f t="shared" si="1059"/>
        <v>0</v>
      </c>
      <c r="BN4838" s="54" t="str">
        <f t="shared" si="1060"/>
        <v>ne</v>
      </c>
      <c r="BO4838" s="54" t="str">
        <f t="shared" si="1061"/>
        <v>ne</v>
      </c>
      <c r="BP4838" s="54" t="str">
        <f t="shared" si="1061"/>
        <v>ne</v>
      </c>
      <c r="BQ4838" s="54" t="str">
        <f t="shared" si="1062"/>
        <v>ne</v>
      </c>
      <c r="BR4838" s="54" t="str">
        <f t="shared" si="1063"/>
        <v>ne</v>
      </c>
      <c r="BS4838" s="54" t="str">
        <f t="shared" si="1054"/>
        <v>ne</v>
      </c>
    </row>
    <row r="4839" spans="2:71" x14ac:dyDescent="0.2">
      <c r="B4839" s="54" t="e">
        <f>VLOOKUP(E4839,'VPS1'!$J$10:$J$29,1,FALSE)</f>
        <v>#N/A</v>
      </c>
      <c r="C4839" s="131" t="str">
        <f t="shared" si="1055"/>
        <v/>
      </c>
      <c r="D4839" s="132"/>
      <c r="E4839" s="132"/>
      <c r="F4839" s="55"/>
      <c r="G4839" s="132"/>
      <c r="H4839" s="132"/>
      <c r="I4839" s="132"/>
      <c r="J4839" s="132"/>
      <c r="K4839" s="132"/>
      <c r="L4839" s="133"/>
      <c r="M4839" s="134"/>
      <c r="N4839" s="132"/>
      <c r="O4839" s="132"/>
      <c r="P4839" s="134" t="str">
        <f t="shared" si="1056"/>
        <v>nepildyti</v>
      </c>
      <c r="Q4839" s="135" t="str">
        <f t="shared" si="105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64"/>
        <v>0</v>
      </c>
      <c r="BH4839" s="54">
        <f t="shared" si="1057"/>
        <v>0</v>
      </c>
      <c r="BI4839" s="54">
        <f t="shared" si="1052"/>
        <v>0</v>
      </c>
      <c r="BJ4839" s="54">
        <f t="shared" si="1065"/>
        <v>0</v>
      </c>
      <c r="BK4839" s="54">
        <f t="shared" si="1053"/>
        <v>0</v>
      </c>
      <c r="BL4839" s="54">
        <f t="shared" si="1058"/>
        <v>0</v>
      </c>
      <c r="BM4839" s="54">
        <f t="shared" si="1059"/>
        <v>0</v>
      </c>
      <c r="BN4839" s="54" t="str">
        <f t="shared" si="1060"/>
        <v>ne</v>
      </c>
      <c r="BO4839" s="54" t="str">
        <f t="shared" si="1061"/>
        <v>ne</v>
      </c>
      <c r="BP4839" s="54" t="str">
        <f t="shared" si="1061"/>
        <v>ne</v>
      </c>
      <c r="BQ4839" s="54" t="str">
        <f t="shared" si="1062"/>
        <v>ne</v>
      </c>
      <c r="BR4839" s="54" t="str">
        <f t="shared" si="1063"/>
        <v>ne</v>
      </c>
      <c r="BS4839" s="54" t="str">
        <f t="shared" si="1054"/>
        <v>ne</v>
      </c>
    </row>
    <row r="4840" spans="2:71" x14ac:dyDescent="0.2">
      <c r="B4840" s="54" t="e">
        <f>VLOOKUP(E4840,'VPS1'!$J$10:$J$29,1,FALSE)</f>
        <v>#N/A</v>
      </c>
      <c r="C4840" s="131" t="str">
        <f t="shared" si="1055"/>
        <v/>
      </c>
      <c r="D4840" s="132"/>
      <c r="E4840" s="132"/>
      <c r="F4840" s="55"/>
      <c r="G4840" s="132"/>
      <c r="H4840" s="132"/>
      <c r="I4840" s="132"/>
      <c r="J4840" s="132"/>
      <c r="K4840" s="132"/>
      <c r="L4840" s="133"/>
      <c r="M4840" s="134"/>
      <c r="N4840" s="132"/>
      <c r="O4840" s="132"/>
      <c r="P4840" s="134" t="str">
        <f t="shared" si="1056"/>
        <v>nepildyti</v>
      </c>
      <c r="Q4840" s="135" t="str">
        <f t="shared" si="105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64"/>
        <v>0</v>
      </c>
      <c r="BH4840" s="54">
        <f t="shared" si="1057"/>
        <v>0</v>
      </c>
      <c r="BI4840" s="54">
        <f t="shared" si="1052"/>
        <v>0</v>
      </c>
      <c r="BJ4840" s="54">
        <f t="shared" si="1065"/>
        <v>0</v>
      </c>
      <c r="BK4840" s="54">
        <f t="shared" si="1053"/>
        <v>0</v>
      </c>
      <c r="BL4840" s="54">
        <f t="shared" si="1058"/>
        <v>0</v>
      </c>
      <c r="BM4840" s="54">
        <f t="shared" si="1059"/>
        <v>0</v>
      </c>
      <c r="BN4840" s="54" t="str">
        <f t="shared" si="1060"/>
        <v>ne</v>
      </c>
      <c r="BO4840" s="54" t="str">
        <f t="shared" si="1061"/>
        <v>ne</v>
      </c>
      <c r="BP4840" s="54" t="str">
        <f t="shared" si="1061"/>
        <v>ne</v>
      </c>
      <c r="BQ4840" s="54" t="str">
        <f t="shared" si="1062"/>
        <v>ne</v>
      </c>
      <c r="BR4840" s="54" t="str">
        <f t="shared" si="1063"/>
        <v>ne</v>
      </c>
      <c r="BS4840" s="54" t="str">
        <f t="shared" si="1054"/>
        <v>ne</v>
      </c>
    </row>
    <row r="4841" spans="2:71" x14ac:dyDescent="0.2">
      <c r="B4841" s="54" t="e">
        <f>VLOOKUP(E4841,'VPS1'!$J$10:$J$29,1,FALSE)</f>
        <v>#N/A</v>
      </c>
      <c r="C4841" s="131" t="str">
        <f t="shared" si="1055"/>
        <v/>
      </c>
      <c r="D4841" s="132"/>
      <c r="E4841" s="132"/>
      <c r="F4841" s="55"/>
      <c r="G4841" s="132"/>
      <c r="H4841" s="132"/>
      <c r="I4841" s="132"/>
      <c r="J4841" s="132"/>
      <c r="K4841" s="132"/>
      <c r="L4841" s="133"/>
      <c r="M4841" s="134"/>
      <c r="N4841" s="132"/>
      <c r="O4841" s="132"/>
      <c r="P4841" s="134" t="str">
        <f t="shared" si="1056"/>
        <v>nepildyti</v>
      </c>
      <c r="Q4841" s="135" t="str">
        <f t="shared" si="105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64"/>
        <v>0</v>
      </c>
      <c r="BH4841" s="54">
        <f t="shared" si="1057"/>
        <v>0</v>
      </c>
      <c r="BI4841" s="54">
        <f t="shared" si="1052"/>
        <v>0</v>
      </c>
      <c r="BJ4841" s="54">
        <f t="shared" si="1065"/>
        <v>0</v>
      </c>
      <c r="BK4841" s="54">
        <f t="shared" si="1053"/>
        <v>0</v>
      </c>
      <c r="BL4841" s="54">
        <f t="shared" si="1058"/>
        <v>0</v>
      </c>
      <c r="BM4841" s="54">
        <f t="shared" si="1059"/>
        <v>0</v>
      </c>
      <c r="BN4841" s="54" t="str">
        <f t="shared" si="1060"/>
        <v>ne</v>
      </c>
      <c r="BO4841" s="54" t="str">
        <f t="shared" si="1061"/>
        <v>ne</v>
      </c>
      <c r="BP4841" s="54" t="str">
        <f t="shared" si="1061"/>
        <v>ne</v>
      </c>
      <c r="BQ4841" s="54" t="str">
        <f t="shared" si="1062"/>
        <v>ne</v>
      </c>
      <c r="BR4841" s="54" t="str">
        <f t="shared" si="1063"/>
        <v>ne</v>
      </c>
      <c r="BS4841" s="54" t="str">
        <f t="shared" si="1054"/>
        <v>ne</v>
      </c>
    </row>
    <row r="4842" spans="2:71" x14ac:dyDescent="0.2">
      <c r="B4842" s="54" t="e">
        <f>VLOOKUP(E4842,'VPS1'!$J$10:$J$29,1,FALSE)</f>
        <v>#N/A</v>
      </c>
      <c r="C4842" s="131" t="str">
        <f t="shared" si="1055"/>
        <v/>
      </c>
      <c r="D4842" s="132"/>
      <c r="E4842" s="132"/>
      <c r="F4842" s="55"/>
      <c r="G4842" s="132"/>
      <c r="H4842" s="132"/>
      <c r="I4842" s="132"/>
      <c r="J4842" s="132"/>
      <c r="K4842" s="132"/>
      <c r="L4842" s="133"/>
      <c r="M4842" s="134"/>
      <c r="N4842" s="132"/>
      <c r="O4842" s="132"/>
      <c r="P4842" s="134" t="str">
        <f t="shared" si="1056"/>
        <v>nepildyti</v>
      </c>
      <c r="Q4842" s="135" t="str">
        <f t="shared" si="105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64"/>
        <v>0</v>
      </c>
      <c r="BH4842" s="54">
        <f t="shared" si="1057"/>
        <v>0</v>
      </c>
      <c r="BI4842" s="54">
        <f t="shared" si="1052"/>
        <v>0</v>
      </c>
      <c r="BJ4842" s="54">
        <f t="shared" si="1065"/>
        <v>0</v>
      </c>
      <c r="BK4842" s="54">
        <f t="shared" si="1053"/>
        <v>0</v>
      </c>
      <c r="BL4842" s="54">
        <f t="shared" si="1058"/>
        <v>0</v>
      </c>
      <c r="BM4842" s="54">
        <f t="shared" si="1059"/>
        <v>0</v>
      </c>
      <c r="BN4842" s="54" t="str">
        <f t="shared" si="1060"/>
        <v>ne</v>
      </c>
      <c r="BO4842" s="54" t="str">
        <f t="shared" si="1061"/>
        <v>ne</v>
      </c>
      <c r="BP4842" s="54" t="str">
        <f t="shared" si="1061"/>
        <v>ne</v>
      </c>
      <c r="BQ4842" s="54" t="str">
        <f t="shared" si="1062"/>
        <v>ne</v>
      </c>
      <c r="BR4842" s="54" t="str">
        <f t="shared" si="1063"/>
        <v>ne</v>
      </c>
      <c r="BS4842" s="54" t="str">
        <f t="shared" si="1054"/>
        <v>ne</v>
      </c>
    </row>
    <row r="4843" spans="2:71" x14ac:dyDescent="0.2">
      <c r="B4843" s="54" t="e">
        <f>VLOOKUP(E4843,'VPS1'!$J$10:$J$29,1,FALSE)</f>
        <v>#N/A</v>
      </c>
      <c r="C4843" s="131" t="str">
        <f t="shared" si="1055"/>
        <v/>
      </c>
      <c r="D4843" s="132"/>
      <c r="E4843" s="132"/>
      <c r="F4843" s="55"/>
      <c r="G4843" s="132"/>
      <c r="H4843" s="132"/>
      <c r="I4843" s="132"/>
      <c r="J4843" s="132"/>
      <c r="K4843" s="132"/>
      <c r="L4843" s="133"/>
      <c r="M4843" s="134"/>
      <c r="N4843" s="132"/>
      <c r="O4843" s="132"/>
      <c r="P4843" s="134" t="str">
        <f t="shared" si="1056"/>
        <v>nepildyti</v>
      </c>
      <c r="Q4843" s="135" t="str">
        <f t="shared" si="105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64"/>
        <v>0</v>
      </c>
      <c r="BH4843" s="54">
        <f t="shared" si="1057"/>
        <v>0</v>
      </c>
      <c r="BI4843" s="54">
        <f t="shared" si="1052"/>
        <v>0</v>
      </c>
      <c r="BJ4843" s="54">
        <f t="shared" si="1065"/>
        <v>0</v>
      </c>
      <c r="BK4843" s="54">
        <f t="shared" si="1053"/>
        <v>0</v>
      </c>
      <c r="BL4843" s="54">
        <f t="shared" si="1058"/>
        <v>0</v>
      </c>
      <c r="BM4843" s="54">
        <f t="shared" si="1059"/>
        <v>0</v>
      </c>
      <c r="BN4843" s="54" t="str">
        <f t="shared" si="1060"/>
        <v>ne</v>
      </c>
      <c r="BO4843" s="54" t="str">
        <f t="shared" si="1061"/>
        <v>ne</v>
      </c>
      <c r="BP4843" s="54" t="str">
        <f t="shared" si="1061"/>
        <v>ne</v>
      </c>
      <c r="BQ4843" s="54" t="str">
        <f t="shared" si="1062"/>
        <v>ne</v>
      </c>
      <c r="BR4843" s="54" t="str">
        <f t="shared" si="1063"/>
        <v>ne</v>
      </c>
      <c r="BS4843" s="54" t="str">
        <f t="shared" si="1054"/>
        <v>ne</v>
      </c>
    </row>
    <row r="4844" spans="2:71" x14ac:dyDescent="0.2">
      <c r="B4844" s="54" t="e">
        <f>VLOOKUP(E4844,'VPS1'!$J$10:$J$29,1,FALSE)</f>
        <v>#N/A</v>
      </c>
      <c r="C4844" s="131" t="str">
        <f t="shared" si="1055"/>
        <v/>
      </c>
      <c r="D4844" s="132"/>
      <c r="E4844" s="132"/>
      <c r="F4844" s="55"/>
      <c r="G4844" s="132"/>
      <c r="H4844" s="132"/>
      <c r="I4844" s="132"/>
      <c r="J4844" s="132"/>
      <c r="K4844" s="132"/>
      <c r="L4844" s="133"/>
      <c r="M4844" s="134"/>
      <c r="N4844" s="132"/>
      <c r="O4844" s="132"/>
      <c r="P4844" s="134" t="str">
        <f t="shared" si="1056"/>
        <v>nepildyti</v>
      </c>
      <c r="Q4844" s="135" t="str">
        <f t="shared" si="105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64"/>
        <v>0</v>
      </c>
      <c r="BH4844" s="54">
        <f t="shared" si="1057"/>
        <v>0</v>
      </c>
      <c r="BI4844" s="54">
        <f t="shared" si="1052"/>
        <v>0</v>
      </c>
      <c r="BJ4844" s="54">
        <f t="shared" si="1065"/>
        <v>0</v>
      </c>
      <c r="BK4844" s="54">
        <f t="shared" si="1053"/>
        <v>0</v>
      </c>
      <c r="BL4844" s="54">
        <f t="shared" si="1058"/>
        <v>0</v>
      </c>
      <c r="BM4844" s="54">
        <f t="shared" si="1059"/>
        <v>0</v>
      </c>
      <c r="BN4844" s="54" t="str">
        <f t="shared" si="1060"/>
        <v>ne</v>
      </c>
      <c r="BO4844" s="54" t="str">
        <f t="shared" si="1061"/>
        <v>ne</v>
      </c>
      <c r="BP4844" s="54" t="str">
        <f t="shared" si="1061"/>
        <v>ne</v>
      </c>
      <c r="BQ4844" s="54" t="str">
        <f t="shared" si="1062"/>
        <v>ne</v>
      </c>
      <c r="BR4844" s="54" t="str">
        <f t="shared" si="1063"/>
        <v>ne</v>
      </c>
      <c r="BS4844" s="54" t="str">
        <f t="shared" si="1054"/>
        <v>ne</v>
      </c>
    </row>
    <row r="4845" spans="2:71" x14ac:dyDescent="0.2">
      <c r="B4845" s="54" t="e">
        <f>VLOOKUP(E4845,'VPS1'!$J$10:$J$29,1,FALSE)</f>
        <v>#N/A</v>
      </c>
      <c r="C4845" s="131" t="str">
        <f t="shared" si="1055"/>
        <v/>
      </c>
      <c r="D4845" s="132"/>
      <c r="E4845" s="132"/>
      <c r="F4845" s="55"/>
      <c r="G4845" s="132"/>
      <c r="H4845" s="132"/>
      <c r="I4845" s="132"/>
      <c r="J4845" s="132"/>
      <c r="K4845" s="132"/>
      <c r="L4845" s="133"/>
      <c r="M4845" s="134"/>
      <c r="N4845" s="132"/>
      <c r="O4845" s="132"/>
      <c r="P4845" s="134" t="str">
        <f t="shared" si="1056"/>
        <v>nepildyti</v>
      </c>
      <c r="Q4845" s="135" t="str">
        <f t="shared" si="105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64"/>
        <v>0</v>
      </c>
      <c r="BH4845" s="54">
        <f t="shared" si="1057"/>
        <v>0</v>
      </c>
      <c r="BI4845" s="54">
        <f t="shared" si="1052"/>
        <v>0</v>
      </c>
      <c r="BJ4845" s="54">
        <f t="shared" si="1065"/>
        <v>0</v>
      </c>
      <c r="BK4845" s="54">
        <f t="shared" si="1053"/>
        <v>0</v>
      </c>
      <c r="BL4845" s="54">
        <f t="shared" si="1058"/>
        <v>0</v>
      </c>
      <c r="BM4845" s="54">
        <f t="shared" si="1059"/>
        <v>0</v>
      </c>
      <c r="BN4845" s="54" t="str">
        <f t="shared" si="1060"/>
        <v>ne</v>
      </c>
      <c r="BO4845" s="54" t="str">
        <f t="shared" si="1061"/>
        <v>ne</v>
      </c>
      <c r="BP4845" s="54" t="str">
        <f t="shared" si="1061"/>
        <v>ne</v>
      </c>
      <c r="BQ4845" s="54" t="str">
        <f t="shared" si="1062"/>
        <v>ne</v>
      </c>
      <c r="BR4845" s="54" t="str">
        <f t="shared" si="1063"/>
        <v>ne</v>
      </c>
      <c r="BS4845" s="54" t="str">
        <f t="shared" si="1054"/>
        <v>ne</v>
      </c>
    </row>
    <row r="4846" spans="2:71" x14ac:dyDescent="0.2">
      <c r="B4846" s="54" t="e">
        <f>VLOOKUP(E4846,'VPS1'!$J$10:$J$29,1,FALSE)</f>
        <v>#N/A</v>
      </c>
      <c r="C4846" s="131" t="str">
        <f t="shared" si="1055"/>
        <v/>
      </c>
      <c r="D4846" s="132"/>
      <c r="E4846" s="132"/>
      <c r="F4846" s="55"/>
      <c r="G4846" s="132"/>
      <c r="H4846" s="132"/>
      <c r="I4846" s="132"/>
      <c r="J4846" s="132"/>
      <c r="K4846" s="132"/>
      <c r="L4846" s="133"/>
      <c r="M4846" s="134"/>
      <c r="N4846" s="132"/>
      <c r="O4846" s="132"/>
      <c r="P4846" s="134" t="str">
        <f t="shared" si="1056"/>
        <v>nepildyti</v>
      </c>
      <c r="Q4846" s="135" t="str">
        <f t="shared" si="105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64"/>
        <v>0</v>
      </c>
      <c r="BH4846" s="54">
        <f t="shared" si="1057"/>
        <v>0</v>
      </c>
      <c r="BI4846" s="54">
        <f t="shared" si="1052"/>
        <v>0</v>
      </c>
      <c r="BJ4846" s="54">
        <f t="shared" si="1065"/>
        <v>0</v>
      </c>
      <c r="BK4846" s="54">
        <f t="shared" si="1053"/>
        <v>0</v>
      </c>
      <c r="BL4846" s="54">
        <f t="shared" si="1058"/>
        <v>0</v>
      </c>
      <c r="BM4846" s="54">
        <f t="shared" si="1059"/>
        <v>0</v>
      </c>
      <c r="BN4846" s="54" t="str">
        <f t="shared" si="1060"/>
        <v>ne</v>
      </c>
      <c r="BO4846" s="54" t="str">
        <f t="shared" si="1061"/>
        <v>ne</v>
      </c>
      <c r="BP4846" s="54" t="str">
        <f t="shared" si="1061"/>
        <v>ne</v>
      </c>
      <c r="BQ4846" s="54" t="str">
        <f t="shared" si="1062"/>
        <v>ne</v>
      </c>
      <c r="BR4846" s="54" t="str">
        <f t="shared" si="1063"/>
        <v>ne</v>
      </c>
      <c r="BS4846" s="54" t="str">
        <f t="shared" si="1054"/>
        <v>ne</v>
      </c>
    </row>
    <row r="4847" spans="2:71" x14ac:dyDescent="0.2">
      <c r="B4847" s="54" t="e">
        <f>VLOOKUP(E4847,'VPS1'!$J$10:$J$29,1,FALSE)</f>
        <v>#N/A</v>
      </c>
      <c r="C4847" s="131" t="str">
        <f t="shared" si="1055"/>
        <v/>
      </c>
      <c r="D4847" s="132"/>
      <c r="E4847" s="132"/>
      <c r="F4847" s="55"/>
      <c r="G4847" s="132"/>
      <c r="H4847" s="132"/>
      <c r="I4847" s="132"/>
      <c r="J4847" s="132"/>
      <c r="K4847" s="132"/>
      <c r="L4847" s="133"/>
      <c r="M4847" s="134"/>
      <c r="N4847" s="132"/>
      <c r="O4847" s="132"/>
      <c r="P4847" s="134" t="str">
        <f t="shared" si="1056"/>
        <v>nepildyti</v>
      </c>
      <c r="Q4847" s="135" t="str">
        <f t="shared" si="105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64"/>
        <v>0</v>
      </c>
      <c r="BH4847" s="54">
        <f t="shared" si="1057"/>
        <v>0</v>
      </c>
      <c r="BI4847" s="54">
        <f t="shared" si="1052"/>
        <v>0</v>
      </c>
      <c r="BJ4847" s="54">
        <f t="shared" si="1065"/>
        <v>0</v>
      </c>
      <c r="BK4847" s="54">
        <f t="shared" si="1053"/>
        <v>0</v>
      </c>
      <c r="BL4847" s="54">
        <f t="shared" si="1058"/>
        <v>0</v>
      </c>
      <c r="BM4847" s="54">
        <f t="shared" si="1059"/>
        <v>0</v>
      </c>
      <c r="BN4847" s="54" t="str">
        <f t="shared" si="1060"/>
        <v>ne</v>
      </c>
      <c r="BO4847" s="54" t="str">
        <f t="shared" si="1061"/>
        <v>ne</v>
      </c>
      <c r="BP4847" s="54" t="str">
        <f t="shared" si="1061"/>
        <v>ne</v>
      </c>
      <c r="BQ4847" s="54" t="str">
        <f t="shared" si="1062"/>
        <v>ne</v>
      </c>
      <c r="BR4847" s="54" t="str">
        <f t="shared" si="1063"/>
        <v>ne</v>
      </c>
      <c r="BS4847" s="54" t="str">
        <f t="shared" si="1054"/>
        <v>ne</v>
      </c>
    </row>
    <row r="4848" spans="2:71" x14ac:dyDescent="0.2">
      <c r="B4848" s="54" t="e">
        <f>VLOOKUP(E4848,'VPS1'!$J$10:$J$29,1,FALSE)</f>
        <v>#N/A</v>
      </c>
      <c r="C4848" s="131" t="str">
        <f t="shared" si="1055"/>
        <v/>
      </c>
      <c r="D4848" s="132"/>
      <c r="E4848" s="132"/>
      <c r="F4848" s="55"/>
      <c r="G4848" s="132"/>
      <c r="H4848" s="132"/>
      <c r="I4848" s="132"/>
      <c r="J4848" s="132"/>
      <c r="K4848" s="132"/>
      <c r="L4848" s="133"/>
      <c r="M4848" s="134"/>
      <c r="N4848" s="132"/>
      <c r="O4848" s="132"/>
      <c r="P4848" s="134" t="str">
        <f t="shared" si="1056"/>
        <v>nepildyti</v>
      </c>
      <c r="Q4848" s="135" t="str">
        <f t="shared" si="105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64"/>
        <v>0</v>
      </c>
      <c r="BH4848" s="54">
        <f t="shared" si="1057"/>
        <v>0</v>
      </c>
      <c r="BI4848" s="54">
        <f t="shared" si="1052"/>
        <v>0</v>
      </c>
      <c r="BJ4848" s="54">
        <f t="shared" si="1065"/>
        <v>0</v>
      </c>
      <c r="BK4848" s="54">
        <f t="shared" si="1053"/>
        <v>0</v>
      </c>
      <c r="BL4848" s="54">
        <f t="shared" si="1058"/>
        <v>0</v>
      </c>
      <c r="BM4848" s="54">
        <f t="shared" si="1059"/>
        <v>0</v>
      </c>
      <c r="BN4848" s="54" t="str">
        <f t="shared" si="1060"/>
        <v>ne</v>
      </c>
      <c r="BO4848" s="54" t="str">
        <f t="shared" si="1061"/>
        <v>ne</v>
      </c>
      <c r="BP4848" s="54" t="str">
        <f t="shared" si="1061"/>
        <v>ne</v>
      </c>
      <c r="BQ4848" s="54" t="str">
        <f t="shared" si="1062"/>
        <v>ne</v>
      </c>
      <c r="BR4848" s="54" t="str">
        <f t="shared" si="1063"/>
        <v>ne</v>
      </c>
      <c r="BS4848" s="54" t="str">
        <f t="shared" si="1054"/>
        <v>ne</v>
      </c>
    </row>
    <row r="4849" spans="2:71" x14ac:dyDescent="0.2">
      <c r="B4849" s="54" t="e">
        <f>VLOOKUP(E4849,'VPS1'!$J$10:$J$29,1,FALSE)</f>
        <v>#N/A</v>
      </c>
      <c r="C4849" s="131" t="str">
        <f t="shared" si="1055"/>
        <v/>
      </c>
      <c r="D4849" s="132"/>
      <c r="E4849" s="132"/>
      <c r="F4849" s="55"/>
      <c r="G4849" s="132"/>
      <c r="H4849" s="132"/>
      <c r="I4849" s="132"/>
      <c r="J4849" s="132"/>
      <c r="K4849" s="132"/>
      <c r="L4849" s="133"/>
      <c r="M4849" s="134"/>
      <c r="N4849" s="132"/>
      <c r="O4849" s="132"/>
      <c r="P4849" s="134" t="str">
        <f t="shared" si="1056"/>
        <v>nepildyti</v>
      </c>
      <c r="Q4849" s="135" t="str">
        <f t="shared" si="105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64"/>
        <v>0</v>
      </c>
      <c r="BH4849" s="54">
        <f t="shared" si="1057"/>
        <v>0</v>
      </c>
      <c r="BI4849" s="54">
        <f t="shared" si="1052"/>
        <v>0</v>
      </c>
      <c r="BJ4849" s="54">
        <f t="shared" si="1065"/>
        <v>0</v>
      </c>
      <c r="BK4849" s="54">
        <f t="shared" si="1053"/>
        <v>0</v>
      </c>
      <c r="BL4849" s="54">
        <f t="shared" si="1058"/>
        <v>0</v>
      </c>
      <c r="BM4849" s="54">
        <f t="shared" si="1059"/>
        <v>0</v>
      </c>
      <c r="BN4849" s="54" t="str">
        <f t="shared" si="1060"/>
        <v>ne</v>
      </c>
      <c r="BO4849" s="54" t="str">
        <f t="shared" si="1061"/>
        <v>ne</v>
      </c>
      <c r="BP4849" s="54" t="str">
        <f t="shared" si="1061"/>
        <v>ne</v>
      </c>
      <c r="BQ4849" s="54" t="str">
        <f t="shared" si="1062"/>
        <v>ne</v>
      </c>
      <c r="BR4849" s="54" t="str">
        <f t="shared" si="1063"/>
        <v>ne</v>
      </c>
      <c r="BS4849" s="54" t="str">
        <f t="shared" si="1054"/>
        <v>ne</v>
      </c>
    </row>
    <row r="4850" spans="2:71" x14ac:dyDescent="0.2">
      <c r="B4850" s="54" t="e">
        <f>VLOOKUP(E4850,'VPS1'!$J$10:$J$29,1,FALSE)</f>
        <v>#N/A</v>
      </c>
      <c r="C4850" s="131" t="str">
        <f t="shared" si="1055"/>
        <v/>
      </c>
      <c r="D4850" s="132"/>
      <c r="E4850" s="132"/>
      <c r="F4850" s="55"/>
      <c r="G4850" s="132"/>
      <c r="H4850" s="132"/>
      <c r="I4850" s="132"/>
      <c r="J4850" s="132"/>
      <c r="K4850" s="132"/>
      <c r="L4850" s="133"/>
      <c r="M4850" s="134"/>
      <c r="N4850" s="132"/>
      <c r="O4850" s="132"/>
      <c r="P4850" s="134" t="str">
        <f t="shared" si="1056"/>
        <v>nepildyti</v>
      </c>
      <c r="Q4850" s="135" t="str">
        <f t="shared" si="105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64"/>
        <v>0</v>
      </c>
      <c r="BH4850" s="54">
        <f t="shared" si="1057"/>
        <v>0</v>
      </c>
      <c r="BI4850" s="54">
        <f t="shared" si="1052"/>
        <v>0</v>
      </c>
      <c r="BJ4850" s="54">
        <f t="shared" si="1065"/>
        <v>0</v>
      </c>
      <c r="BK4850" s="54">
        <f t="shared" si="1053"/>
        <v>0</v>
      </c>
      <c r="BL4850" s="54">
        <f t="shared" si="1058"/>
        <v>0</v>
      </c>
      <c r="BM4850" s="54">
        <f t="shared" si="1059"/>
        <v>0</v>
      </c>
      <c r="BN4850" s="54" t="str">
        <f t="shared" si="1060"/>
        <v>ne</v>
      </c>
      <c r="BO4850" s="54" t="str">
        <f t="shared" si="1061"/>
        <v>ne</v>
      </c>
      <c r="BP4850" s="54" t="str">
        <f t="shared" si="1061"/>
        <v>ne</v>
      </c>
      <c r="BQ4850" s="54" t="str">
        <f t="shared" si="1062"/>
        <v>ne</v>
      </c>
      <c r="BR4850" s="54" t="str">
        <f t="shared" si="1063"/>
        <v>ne</v>
      </c>
      <c r="BS4850" s="54" t="str">
        <f t="shared" si="1054"/>
        <v>ne</v>
      </c>
    </row>
    <row r="4851" spans="2:71" x14ac:dyDescent="0.2">
      <c r="B4851" s="54" t="e">
        <f>VLOOKUP(E4851,'VPS1'!$J$10:$J$29,1,FALSE)</f>
        <v>#N/A</v>
      </c>
      <c r="C4851" s="131" t="str">
        <f t="shared" si="1055"/>
        <v/>
      </c>
      <c r="D4851" s="132"/>
      <c r="E4851" s="132"/>
      <c r="F4851" s="55"/>
      <c r="G4851" s="132"/>
      <c r="H4851" s="132"/>
      <c r="I4851" s="132"/>
      <c r="J4851" s="132"/>
      <c r="K4851" s="132"/>
      <c r="L4851" s="133"/>
      <c r="M4851" s="134"/>
      <c r="N4851" s="132"/>
      <c r="O4851" s="132"/>
      <c r="P4851" s="134" t="str">
        <f t="shared" si="1056"/>
        <v>nepildyti</v>
      </c>
      <c r="Q4851" s="135" t="str">
        <f t="shared" si="105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64"/>
        <v>0</v>
      </c>
      <c r="BH4851" s="54">
        <f t="shared" si="1057"/>
        <v>0</v>
      </c>
      <c r="BI4851" s="54">
        <f t="shared" si="1052"/>
        <v>0</v>
      </c>
      <c r="BJ4851" s="54">
        <f t="shared" si="1065"/>
        <v>0</v>
      </c>
      <c r="BK4851" s="54">
        <f t="shared" si="1053"/>
        <v>0</v>
      </c>
      <c r="BL4851" s="54">
        <f t="shared" si="1058"/>
        <v>0</v>
      </c>
      <c r="BM4851" s="54">
        <f t="shared" si="1059"/>
        <v>0</v>
      </c>
      <c r="BN4851" s="54" t="str">
        <f t="shared" si="1060"/>
        <v>ne</v>
      </c>
      <c r="BO4851" s="54" t="str">
        <f t="shared" si="1061"/>
        <v>ne</v>
      </c>
      <c r="BP4851" s="54" t="str">
        <f t="shared" si="1061"/>
        <v>ne</v>
      </c>
      <c r="BQ4851" s="54" t="str">
        <f t="shared" si="1062"/>
        <v>ne</v>
      </c>
      <c r="BR4851" s="54" t="str">
        <f t="shared" si="1063"/>
        <v>ne</v>
      </c>
      <c r="BS4851" s="54" t="str">
        <f t="shared" si="1054"/>
        <v>ne</v>
      </c>
    </row>
    <row r="4852" spans="2:71" x14ac:dyDescent="0.2">
      <c r="B4852" s="54" t="e">
        <f>VLOOKUP(E4852,'VPS1'!$J$10:$J$29,1,FALSE)</f>
        <v>#N/A</v>
      </c>
      <c r="C4852" s="131" t="str">
        <f t="shared" si="1055"/>
        <v/>
      </c>
      <c r="D4852" s="132"/>
      <c r="E4852" s="132"/>
      <c r="F4852" s="55"/>
      <c r="G4852" s="132"/>
      <c r="H4852" s="132"/>
      <c r="I4852" s="132"/>
      <c r="J4852" s="132"/>
      <c r="K4852" s="132"/>
      <c r="L4852" s="133"/>
      <c r="M4852" s="134"/>
      <c r="N4852" s="132"/>
      <c r="O4852" s="132"/>
      <c r="P4852" s="134" t="str">
        <f t="shared" si="1056"/>
        <v>nepildyti</v>
      </c>
      <c r="Q4852" s="135" t="str">
        <f t="shared" si="105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64"/>
        <v>0</v>
      </c>
      <c r="BH4852" s="54">
        <f t="shared" si="1057"/>
        <v>0</v>
      </c>
      <c r="BI4852" s="54">
        <f t="shared" si="1052"/>
        <v>0</v>
      </c>
      <c r="BJ4852" s="54">
        <f t="shared" si="1065"/>
        <v>0</v>
      </c>
      <c r="BK4852" s="54">
        <f t="shared" si="1053"/>
        <v>0</v>
      </c>
      <c r="BL4852" s="54">
        <f t="shared" si="1058"/>
        <v>0</v>
      </c>
      <c r="BM4852" s="54">
        <f t="shared" si="1059"/>
        <v>0</v>
      </c>
      <c r="BN4852" s="54" t="str">
        <f t="shared" si="1060"/>
        <v>ne</v>
      </c>
      <c r="BO4852" s="54" t="str">
        <f t="shared" si="1061"/>
        <v>ne</v>
      </c>
      <c r="BP4852" s="54" t="str">
        <f t="shared" si="1061"/>
        <v>ne</v>
      </c>
      <c r="BQ4852" s="54" t="str">
        <f t="shared" si="1062"/>
        <v>ne</v>
      </c>
      <c r="BR4852" s="54" t="str">
        <f t="shared" si="1063"/>
        <v>ne</v>
      </c>
      <c r="BS4852" s="54" t="str">
        <f t="shared" si="1054"/>
        <v>ne</v>
      </c>
    </row>
    <row r="4853" spans="2:71" x14ac:dyDescent="0.2">
      <c r="B4853" s="54" t="e">
        <f>VLOOKUP(E4853,'VPS1'!$J$10:$J$29,1,FALSE)</f>
        <v>#N/A</v>
      </c>
      <c r="C4853" s="131" t="str">
        <f t="shared" si="1055"/>
        <v/>
      </c>
      <c r="D4853" s="132"/>
      <c r="E4853" s="132"/>
      <c r="F4853" s="55"/>
      <c r="G4853" s="132"/>
      <c r="H4853" s="132"/>
      <c r="I4853" s="132"/>
      <c r="J4853" s="132"/>
      <c r="K4853" s="132"/>
      <c r="L4853" s="133"/>
      <c r="M4853" s="134"/>
      <c r="N4853" s="132"/>
      <c r="O4853" s="132"/>
      <c r="P4853" s="134" t="str">
        <f t="shared" si="1056"/>
        <v>nepildyti</v>
      </c>
      <c r="Q4853" s="135" t="str">
        <f t="shared" si="105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64"/>
        <v>0</v>
      </c>
      <c r="BH4853" s="54">
        <f t="shared" si="1057"/>
        <v>0</v>
      </c>
      <c r="BI4853" s="54">
        <f t="shared" si="1052"/>
        <v>0</v>
      </c>
      <c r="BJ4853" s="54">
        <f t="shared" si="1065"/>
        <v>0</v>
      </c>
      <c r="BK4853" s="54">
        <f t="shared" si="1053"/>
        <v>0</v>
      </c>
      <c r="BL4853" s="54">
        <f t="shared" si="1058"/>
        <v>0</v>
      </c>
      <c r="BM4853" s="54">
        <f t="shared" si="1059"/>
        <v>0</v>
      </c>
      <c r="BN4853" s="54" t="str">
        <f t="shared" si="1060"/>
        <v>ne</v>
      </c>
      <c r="BO4853" s="54" t="str">
        <f t="shared" si="1061"/>
        <v>ne</v>
      </c>
      <c r="BP4853" s="54" t="str">
        <f t="shared" si="1061"/>
        <v>ne</v>
      </c>
      <c r="BQ4853" s="54" t="str">
        <f t="shared" si="1062"/>
        <v>ne</v>
      </c>
      <c r="BR4853" s="54" t="str">
        <f t="shared" si="1063"/>
        <v>ne</v>
      </c>
      <c r="BS4853" s="54" t="str">
        <f t="shared" si="1054"/>
        <v>ne</v>
      </c>
    </row>
    <row r="4854" spans="2:71" x14ac:dyDescent="0.2">
      <c r="B4854" s="54" t="e">
        <f>VLOOKUP(E4854,'VPS1'!$J$10:$J$29,1,FALSE)</f>
        <v>#N/A</v>
      </c>
      <c r="C4854" s="131" t="str">
        <f t="shared" si="1055"/>
        <v/>
      </c>
      <c r="D4854" s="132"/>
      <c r="E4854" s="132"/>
      <c r="F4854" s="55"/>
      <c r="G4854" s="132"/>
      <c r="H4854" s="132"/>
      <c r="I4854" s="132"/>
      <c r="J4854" s="132"/>
      <c r="K4854" s="132"/>
      <c r="L4854" s="133"/>
      <c r="M4854" s="134"/>
      <c r="N4854" s="132"/>
      <c r="O4854" s="132"/>
      <c r="P4854" s="134" t="str">
        <f t="shared" si="1056"/>
        <v>nepildyti</v>
      </c>
      <c r="Q4854" s="135" t="str">
        <f t="shared" si="105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64"/>
        <v>0</v>
      </c>
      <c r="BH4854" s="54">
        <f t="shared" si="1057"/>
        <v>0</v>
      </c>
      <c r="BI4854" s="54">
        <f t="shared" si="1052"/>
        <v>0</v>
      </c>
      <c r="BJ4854" s="54">
        <f t="shared" si="1065"/>
        <v>0</v>
      </c>
      <c r="BK4854" s="54">
        <f t="shared" si="1053"/>
        <v>0</v>
      </c>
      <c r="BL4854" s="54">
        <f t="shared" si="1058"/>
        <v>0</v>
      </c>
      <c r="BM4854" s="54">
        <f t="shared" si="1059"/>
        <v>0</v>
      </c>
      <c r="BN4854" s="54" t="str">
        <f t="shared" si="1060"/>
        <v>ne</v>
      </c>
      <c r="BO4854" s="54" t="str">
        <f t="shared" si="1061"/>
        <v>ne</v>
      </c>
      <c r="BP4854" s="54" t="str">
        <f t="shared" si="1061"/>
        <v>ne</v>
      </c>
      <c r="BQ4854" s="54" t="str">
        <f t="shared" si="1062"/>
        <v>ne</v>
      </c>
      <c r="BR4854" s="54" t="str">
        <f t="shared" si="1063"/>
        <v>ne</v>
      </c>
      <c r="BS4854" s="54" t="str">
        <f t="shared" si="1054"/>
        <v>ne</v>
      </c>
    </row>
    <row r="4855" spans="2:71" x14ac:dyDescent="0.2">
      <c r="B4855" s="54" t="e">
        <f>VLOOKUP(E4855,'VPS1'!$J$10:$J$29,1,FALSE)</f>
        <v>#N/A</v>
      </c>
      <c r="C4855" s="131" t="str">
        <f t="shared" si="1055"/>
        <v/>
      </c>
      <c r="D4855" s="132"/>
      <c r="E4855" s="132"/>
      <c r="F4855" s="55"/>
      <c r="G4855" s="132"/>
      <c r="H4855" s="132"/>
      <c r="I4855" s="132"/>
      <c r="J4855" s="132"/>
      <c r="K4855" s="132"/>
      <c r="L4855" s="133"/>
      <c r="M4855" s="134"/>
      <c r="N4855" s="132"/>
      <c r="O4855" s="132"/>
      <c r="P4855" s="134" t="str">
        <f t="shared" si="1056"/>
        <v>nepildyti</v>
      </c>
      <c r="Q4855" s="135" t="str">
        <f t="shared" si="105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64"/>
        <v>0</v>
      </c>
      <c r="BH4855" s="54">
        <f t="shared" si="1057"/>
        <v>0</v>
      </c>
      <c r="BI4855" s="54">
        <f t="shared" si="1052"/>
        <v>0</v>
      </c>
      <c r="BJ4855" s="54">
        <f t="shared" si="1065"/>
        <v>0</v>
      </c>
      <c r="BK4855" s="54">
        <f t="shared" si="1053"/>
        <v>0</v>
      </c>
      <c r="BL4855" s="54">
        <f t="shared" si="1058"/>
        <v>0</v>
      </c>
      <c r="BM4855" s="54">
        <f t="shared" si="1059"/>
        <v>0</v>
      </c>
      <c r="BN4855" s="54" t="str">
        <f t="shared" si="1060"/>
        <v>ne</v>
      </c>
      <c r="BO4855" s="54" t="str">
        <f t="shared" si="1061"/>
        <v>ne</v>
      </c>
      <c r="BP4855" s="54" t="str">
        <f t="shared" si="1061"/>
        <v>ne</v>
      </c>
      <c r="BQ4855" s="54" t="str">
        <f t="shared" si="1062"/>
        <v>ne</v>
      </c>
      <c r="BR4855" s="54" t="str">
        <f t="shared" si="1063"/>
        <v>ne</v>
      </c>
      <c r="BS4855" s="54" t="str">
        <f t="shared" si="1054"/>
        <v>ne</v>
      </c>
    </row>
    <row r="4856" spans="2:71" x14ac:dyDescent="0.2">
      <c r="B4856" s="54" t="e">
        <f>VLOOKUP(E4856,'VPS1'!$J$10:$J$29,1,FALSE)</f>
        <v>#N/A</v>
      </c>
      <c r="C4856" s="131" t="str">
        <f t="shared" si="1055"/>
        <v/>
      </c>
      <c r="D4856" s="132"/>
      <c r="E4856" s="132"/>
      <c r="F4856" s="55"/>
      <c r="G4856" s="132"/>
      <c r="H4856" s="132"/>
      <c r="I4856" s="132"/>
      <c r="J4856" s="132"/>
      <c r="K4856" s="132"/>
      <c r="L4856" s="133"/>
      <c r="M4856" s="134"/>
      <c r="N4856" s="132"/>
      <c r="O4856" s="132"/>
      <c r="P4856" s="134" t="str">
        <f t="shared" si="1056"/>
        <v>nepildyti</v>
      </c>
      <c r="Q4856" s="135" t="str">
        <f t="shared" si="1056"/>
        <v>nepildyti</v>
      </c>
      <c r="R4856" s="135"/>
      <c r="S4856" s="135"/>
      <c r="T4856" s="135"/>
      <c r="U4856" s="135"/>
      <c r="V4856" s="135"/>
      <c r="W4856" s="135"/>
      <c r="X4856" s="135"/>
      <c r="Y4856" s="135"/>
      <c r="Z4856" s="135"/>
      <c r="AA4856" s="135"/>
      <c r="AB4856" s="135"/>
      <c r="AC4856" s="135"/>
      <c r="AD4856" s="132"/>
      <c r="AE4856" s="132"/>
      <c r="AF4856" s="132"/>
      <c r="AG4856" s="133"/>
      <c r="AH4856" s="136"/>
      <c r="AI4856" s="136"/>
      <c r="AJ4856" s="136"/>
      <c r="AK4856" s="132"/>
      <c r="AL4856" s="132"/>
      <c r="AM4856" s="132"/>
      <c r="AN4856" s="132"/>
      <c r="AO4856" s="132"/>
      <c r="AP4856" s="132"/>
      <c r="AQ4856" s="132"/>
      <c r="AR4856" s="132"/>
      <c r="AS4856" s="132"/>
      <c r="AT4856" s="132"/>
      <c r="AU4856" s="132"/>
      <c r="AV4856" s="132"/>
      <c r="AW4856" s="132"/>
      <c r="AX4856" s="132"/>
      <c r="AY4856" s="132"/>
      <c r="AZ4856" s="132"/>
      <c r="BA4856" s="132"/>
      <c r="BB4856" s="132"/>
      <c r="BC4856" s="132"/>
      <c r="BD4856" s="132"/>
      <c r="BE4856" s="132"/>
      <c r="BF4856" s="132"/>
      <c r="BG4856" s="54">
        <f t="shared" si="1064"/>
        <v>0</v>
      </c>
      <c r="BH4856" s="54">
        <f t="shared" si="1057"/>
        <v>0</v>
      </c>
      <c r="BI4856" s="54">
        <f t="shared" si="1052"/>
        <v>0</v>
      </c>
      <c r="BJ4856" s="54">
        <f t="shared" si="1065"/>
        <v>0</v>
      </c>
      <c r="BK4856" s="54">
        <f t="shared" si="1053"/>
        <v>0</v>
      </c>
      <c r="BL4856" s="54">
        <f t="shared" si="1058"/>
        <v>0</v>
      </c>
      <c r="BM4856" s="54">
        <f t="shared" si="1059"/>
        <v>0</v>
      </c>
      <c r="BN4856" s="54" t="str">
        <f t="shared" si="1060"/>
        <v>ne</v>
      </c>
      <c r="BO4856" s="54" t="str">
        <f t="shared" si="1061"/>
        <v>ne</v>
      </c>
      <c r="BP4856" s="54" t="str">
        <f t="shared" si="1061"/>
        <v>ne</v>
      </c>
      <c r="BQ4856" s="54" t="str">
        <f t="shared" si="1062"/>
        <v>ne</v>
      </c>
      <c r="BR4856" s="54" t="str">
        <f t="shared" si="1063"/>
        <v>ne</v>
      </c>
      <c r="BS4856" s="54" t="str">
        <f t="shared" si="1054"/>
        <v>ne</v>
      </c>
    </row>
    <row r="4857" spans="2:71" x14ac:dyDescent="0.2">
      <c r="B4857" s="54" t="e">
        <f>VLOOKUP(E4857,'VPS1'!$J$10:$J$29,1,FALSE)</f>
        <v>#N/A</v>
      </c>
      <c r="C4857" s="131" t="str">
        <f t="shared" si="1055"/>
        <v/>
      </c>
      <c r="D4857" s="132"/>
      <c r="E4857" s="132"/>
      <c r="F4857" s="55"/>
      <c r="G4857" s="132"/>
      <c r="H4857" s="132"/>
      <c r="I4857" s="132"/>
      <c r="J4857" s="132"/>
      <c r="K4857" s="132"/>
      <c r="L4857" s="133"/>
      <c r="M4857" s="134"/>
      <c r="N4857" s="132"/>
      <c r="O4857" s="132"/>
      <c r="P4857" s="134" t="str">
        <f t="shared" si="1056"/>
        <v>nepildyti</v>
      </c>
      <c r="Q4857" s="135" t="str">
        <f t="shared" si="1056"/>
        <v>nepildyti</v>
      </c>
      <c r="R4857" s="135"/>
      <c r="S4857" s="135"/>
      <c r="T4857" s="135"/>
      <c r="U4857" s="135"/>
      <c r="V4857" s="135"/>
      <c r="W4857" s="135"/>
      <c r="X4857" s="135"/>
      <c r="Y4857" s="135"/>
      <c r="Z4857" s="135"/>
      <c r="AA4857" s="135"/>
      <c r="AB4857" s="135"/>
      <c r="AC4857" s="135"/>
      <c r="AD4857" s="132"/>
      <c r="AE4857" s="132"/>
      <c r="AF4857" s="132"/>
      <c r="AG4857" s="133"/>
      <c r="AH4857" s="136"/>
      <c r="AI4857" s="136"/>
      <c r="AJ4857" s="136"/>
      <c r="AK4857" s="132"/>
      <c r="AL4857" s="132"/>
      <c r="AM4857" s="132"/>
      <c r="AN4857" s="132"/>
      <c r="AO4857" s="132"/>
      <c r="AP4857" s="132"/>
      <c r="AQ4857" s="132"/>
      <c r="AR4857" s="132"/>
      <c r="AS4857" s="132"/>
      <c r="AT4857" s="132"/>
      <c r="AU4857" s="132"/>
      <c r="AV4857" s="132"/>
      <c r="AW4857" s="132"/>
      <c r="AX4857" s="132"/>
      <c r="AY4857" s="132"/>
      <c r="AZ4857" s="132"/>
      <c r="BA4857" s="132"/>
      <c r="BB4857" s="132"/>
      <c r="BC4857" s="132"/>
      <c r="BD4857" s="132"/>
      <c r="BE4857" s="132"/>
      <c r="BF4857" s="132"/>
      <c r="BG4857" s="54">
        <f t="shared" si="1064"/>
        <v>0</v>
      </c>
      <c r="BH4857" s="54">
        <f t="shared" si="1057"/>
        <v>0</v>
      </c>
      <c r="BI4857" s="54">
        <f t="shared" si="1052"/>
        <v>0</v>
      </c>
      <c r="BJ4857" s="54">
        <f t="shared" si="1065"/>
        <v>0</v>
      </c>
      <c r="BK4857" s="54">
        <f t="shared" si="1053"/>
        <v>0</v>
      </c>
      <c r="BL4857" s="54">
        <f t="shared" si="1058"/>
        <v>0</v>
      </c>
      <c r="BM4857" s="54">
        <f t="shared" si="1059"/>
        <v>0</v>
      </c>
      <c r="BN4857" s="54" t="str">
        <f t="shared" si="1060"/>
        <v>ne</v>
      </c>
      <c r="BO4857" s="54" t="str">
        <f t="shared" si="1061"/>
        <v>ne</v>
      </c>
      <c r="BP4857" s="54" t="str">
        <f t="shared" si="1061"/>
        <v>ne</v>
      </c>
      <c r="BQ4857" s="54" t="str">
        <f t="shared" si="1062"/>
        <v>ne</v>
      </c>
      <c r="BR4857" s="54" t="str">
        <f t="shared" si="1063"/>
        <v>ne</v>
      </c>
      <c r="BS4857" s="54" t="str">
        <f t="shared" si="1054"/>
        <v>ne</v>
      </c>
    </row>
    <row r="4858" spans="2:71" x14ac:dyDescent="0.2">
      <c r="B4858" s="54" t="e">
        <f>VLOOKUP(E4858,'VPS1'!$J$10:$J$29,1,FALSE)</f>
        <v>#N/A</v>
      </c>
      <c r="C4858" s="131" t="str">
        <f t="shared" si="1055"/>
        <v/>
      </c>
      <c r="D4858" s="132"/>
      <c r="E4858" s="132"/>
      <c r="F4858" s="55"/>
      <c r="G4858" s="132"/>
      <c r="H4858" s="132"/>
      <c r="I4858" s="132"/>
      <c r="J4858" s="132"/>
      <c r="K4858" s="132"/>
      <c r="L4858" s="133"/>
      <c r="M4858" s="134"/>
      <c r="N4858" s="132"/>
      <c r="O4858" s="132"/>
      <c r="P4858" s="134" t="str">
        <f t="shared" si="1056"/>
        <v>nepildyti</v>
      </c>
      <c r="Q4858" s="135" t="str">
        <f t="shared" si="1056"/>
        <v>nepildyti</v>
      </c>
      <c r="R4858" s="135"/>
      <c r="S4858" s="135"/>
      <c r="T4858" s="135"/>
      <c r="U4858" s="135"/>
      <c r="V4858" s="135"/>
      <c r="W4858" s="135"/>
      <c r="X4858" s="135"/>
      <c r="Y4858" s="135"/>
      <c r="Z4858" s="135"/>
      <c r="AA4858" s="135"/>
      <c r="AB4858" s="135"/>
      <c r="AC4858" s="135"/>
      <c r="AD4858" s="132"/>
      <c r="AE4858" s="132"/>
      <c r="AF4858" s="132"/>
      <c r="AG4858" s="133"/>
      <c r="AH4858" s="136"/>
      <c r="AI4858" s="136"/>
      <c r="AJ4858" s="136"/>
      <c r="AK4858" s="132"/>
      <c r="AL4858" s="132"/>
      <c r="AM4858" s="132"/>
      <c r="AN4858" s="132"/>
      <c r="AO4858" s="132"/>
      <c r="AP4858" s="132"/>
      <c r="AQ4858" s="132"/>
      <c r="AR4858" s="132"/>
      <c r="AS4858" s="132"/>
      <c r="AT4858" s="132"/>
      <c r="AU4858" s="132"/>
      <c r="AV4858" s="132"/>
      <c r="AW4858" s="132"/>
      <c r="AX4858" s="132"/>
      <c r="AY4858" s="132"/>
      <c r="AZ4858" s="132"/>
      <c r="BA4858" s="132"/>
      <c r="BB4858" s="132"/>
      <c r="BC4858" s="132"/>
      <c r="BD4858" s="132"/>
      <c r="BE4858" s="132"/>
      <c r="BF4858" s="132"/>
      <c r="BG4858" s="54">
        <f t="shared" si="1064"/>
        <v>0</v>
      </c>
      <c r="BH4858" s="54">
        <f t="shared" si="1057"/>
        <v>0</v>
      </c>
      <c r="BI4858" s="54">
        <f t="shared" si="1052"/>
        <v>0</v>
      </c>
      <c r="BJ4858" s="54">
        <f t="shared" si="1065"/>
        <v>0</v>
      </c>
      <c r="BK4858" s="54">
        <f t="shared" si="1053"/>
        <v>0</v>
      </c>
      <c r="BL4858" s="54">
        <f t="shared" si="1058"/>
        <v>0</v>
      </c>
      <c r="BM4858" s="54">
        <f t="shared" si="1059"/>
        <v>0</v>
      </c>
      <c r="BN4858" s="54" t="str">
        <f t="shared" si="1060"/>
        <v>ne</v>
      </c>
      <c r="BO4858" s="54" t="str">
        <f t="shared" si="1061"/>
        <v>ne</v>
      </c>
      <c r="BP4858" s="54" t="str">
        <f t="shared" si="1061"/>
        <v>ne</v>
      </c>
      <c r="BQ4858" s="54" t="str">
        <f t="shared" si="1062"/>
        <v>ne</v>
      </c>
      <c r="BR4858" s="54" t="str">
        <f t="shared" si="1063"/>
        <v>ne</v>
      </c>
      <c r="BS4858" s="54" t="str">
        <f t="shared" si="1054"/>
        <v>ne</v>
      </c>
    </row>
    <row r="4859" spans="2:71" x14ac:dyDescent="0.2">
      <c r="B4859" s="54" t="e">
        <f>VLOOKUP(E4859,'VPS1'!$J$10:$J$29,1,FALSE)</f>
        <v>#N/A</v>
      </c>
      <c r="C4859" s="131" t="str">
        <f t="shared" si="1055"/>
        <v/>
      </c>
      <c r="D4859" s="132"/>
      <c r="E4859" s="132"/>
      <c r="F4859" s="55"/>
      <c r="G4859" s="132"/>
      <c r="H4859" s="132"/>
      <c r="I4859" s="132"/>
      <c r="J4859" s="132"/>
      <c r="K4859" s="132"/>
      <c r="L4859" s="133"/>
      <c r="M4859" s="134"/>
      <c r="N4859" s="132"/>
      <c r="O4859" s="132"/>
      <c r="P4859" s="134" t="str">
        <f t="shared" si="1056"/>
        <v>nepildyti</v>
      </c>
      <c r="Q4859" s="135" t="str">
        <f t="shared" si="1056"/>
        <v>nepildyti</v>
      </c>
      <c r="R4859" s="135"/>
      <c r="S4859" s="135"/>
      <c r="T4859" s="135"/>
      <c r="U4859" s="135"/>
      <c r="V4859" s="135"/>
      <c r="W4859" s="135"/>
      <c r="X4859" s="135"/>
      <c r="Y4859" s="135"/>
      <c r="Z4859" s="135"/>
      <c r="AA4859" s="135"/>
      <c r="AB4859" s="135"/>
      <c r="AC4859" s="135"/>
      <c r="AD4859" s="132"/>
      <c r="AE4859" s="132"/>
      <c r="AF4859" s="132"/>
      <c r="AG4859" s="133"/>
      <c r="AH4859" s="136"/>
      <c r="AI4859" s="136"/>
      <c r="AJ4859" s="136"/>
      <c r="AK4859" s="132"/>
      <c r="AL4859" s="132"/>
      <c r="AM4859" s="132"/>
      <c r="AN4859" s="132"/>
      <c r="AO4859" s="132"/>
      <c r="AP4859" s="132"/>
      <c r="AQ4859" s="132"/>
      <c r="AR4859" s="132"/>
      <c r="AS4859" s="132"/>
      <c r="AT4859" s="132"/>
      <c r="AU4859" s="132"/>
      <c r="AV4859" s="132"/>
      <c r="AW4859" s="132"/>
      <c r="AX4859" s="132"/>
      <c r="AY4859" s="132"/>
      <c r="AZ4859" s="132"/>
      <c r="BA4859" s="132"/>
      <c r="BB4859" s="132"/>
      <c r="BC4859" s="132"/>
      <c r="BD4859" s="132"/>
      <c r="BE4859" s="132"/>
      <c r="BF4859" s="132"/>
      <c r="BG4859" s="54">
        <f t="shared" si="1064"/>
        <v>0</v>
      </c>
      <c r="BH4859" s="54">
        <f t="shared" si="1057"/>
        <v>0</v>
      </c>
      <c r="BI4859" s="54">
        <f t="shared" si="1052"/>
        <v>0</v>
      </c>
      <c r="BJ4859" s="54">
        <f t="shared" si="1065"/>
        <v>0</v>
      </c>
      <c r="BK4859" s="54">
        <f t="shared" si="1053"/>
        <v>0</v>
      </c>
      <c r="BL4859" s="54">
        <f t="shared" si="1058"/>
        <v>0</v>
      </c>
      <c r="BM4859" s="54">
        <f t="shared" si="1059"/>
        <v>0</v>
      </c>
      <c r="BN4859" s="54" t="str">
        <f t="shared" si="1060"/>
        <v>ne</v>
      </c>
      <c r="BO4859" s="54" t="str">
        <f t="shared" si="1061"/>
        <v>ne</v>
      </c>
      <c r="BP4859" s="54" t="str">
        <f t="shared" si="1061"/>
        <v>ne</v>
      </c>
      <c r="BQ4859" s="54" t="str">
        <f t="shared" si="1062"/>
        <v>ne</v>
      </c>
      <c r="BR4859" s="54" t="str">
        <f t="shared" si="1063"/>
        <v>ne</v>
      </c>
      <c r="BS4859" s="54" t="str">
        <f t="shared" si="1054"/>
        <v>ne</v>
      </c>
    </row>
    <row r="4860" spans="2:71" x14ac:dyDescent="0.2">
      <c r="AF4860" s="132"/>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row r="6146" spans="32:32" x14ac:dyDescent="0.2">
      <c r="AF6146" s="132"/>
    </row>
    <row r="6147" spans="32:32" x14ac:dyDescent="0.2">
      <c r="AF6147" s="132"/>
    </row>
    <row r="6148" spans="32:32" x14ac:dyDescent="0.2">
      <c r="AF6148" s="132"/>
    </row>
    <row r="6149" spans="32:32" x14ac:dyDescent="0.2">
      <c r="AF6149" s="132"/>
    </row>
  </sheetData>
  <mergeCells count="2">
    <mergeCell ref="R5:AC5"/>
    <mergeCell ref="AM5:BF5"/>
  </mergeCells>
  <phoneticPr fontId="19" type="noConversion"/>
  <dataValidations count="10">
    <dataValidation type="decimal" allowBlank="1" showInputMessage="1" showErrorMessage="1" sqref="AG46:AG4859 AG11:AG43 L11:L4859" xr:uid="{00000000-0002-0000-0700-000001000000}">
      <formula1>0</formula1>
      <formula2>300000</formula2>
    </dataValidation>
    <dataValidation type="decimal" allowBlank="1" showInputMessage="1" showErrorMessage="1" errorTitle="Netinkama reikšmė" error="Galima reikšmė nuo 0,25 iki 30" promptTitle="Darbo vietos" prompt="Galima reikšmė nuo 0,1 iki 30" sqref="AO51:AO4859 AY51:AY4859" xr:uid="{00000000-0002-0000-0700-000004000000}">
      <formula1>0.1</formula1>
      <formula2>30</formula2>
    </dataValidation>
    <dataValidation type="decimal" allowBlank="1" showInputMessage="1" showErrorMessage="1" sqref="AE11:AE4859" xr:uid="{00000000-0002-0000-0700-000000000000}">
      <formula1>0</formula1>
      <formula2>100</formula2>
    </dataValidation>
    <dataValidation type="date" allowBlank="1" showInputMessage="1" showErrorMessage="1" sqref="F11:F4859"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Y11:AY50 AO11:AO50" xr:uid="{00000000-0002-0000-0700-000003000000}">
      <formula1>0.25</formula1>
      <formula2>30</formula2>
    </dataValidation>
    <dataValidation type="date" allowBlank="1" showInputMessage="1" showErrorMessage="1" sqref="AH11:AJ4859"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W11:AX4859 AM11:AN4859" xr:uid="{00000000-0002-0000-0700-000006000000}">
      <formula1>1</formula1>
      <formula2>1000</formula2>
    </dataValidation>
    <dataValidation allowBlank="1" showInputMessage="1" showErrorMessage="1" errorTitle="Netinkama reikšmė" error="Galima reikšmė nuo 0,25 iki 30" prompt="Jei siekiama rodiklio žymima 1, jei ne 0" sqref="AZ11:BD4859 AP11:AT4859" xr:uid="{00000000-0002-0000-0700-000007000000}"/>
    <dataValidation type="decimal" allowBlank="1" showInputMessage="1" showErrorMessage="1" errorTitle="Netinkama reikšmė" error="Galima reikšmė nuo 0,25 iki 30" prompt="Galima reikšmė nuo 1 iki 100 000" sqref="BE11:BF4859 AU11:AV4859" xr:uid="{00000000-0002-0000-0700-000008000000}">
      <formula1>1</formula1>
      <formula2>100000</formula2>
    </dataValidation>
    <dataValidation type="date" allowBlank="1" showInputMessage="1" showErrorMessage="1" sqref="AF11:AF6149" xr:uid="{00000000-0002-0000-0700-000009000000}">
      <formula1>45292</formula1>
      <formula2>47482</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workbookViewId="0">
      <selection activeCell="C10" sqref="C10"/>
    </sheetView>
  </sheetViews>
  <sheetFormatPr defaultRowHeight="14.4" x14ac:dyDescent="0.3"/>
  <cols>
    <col min="2" max="3" width="19.33203125" customWidth="1"/>
    <col min="4" max="4" width="38.6640625" customWidth="1"/>
    <col min="5" max="5" width="23.33203125" customWidth="1"/>
    <col min="6" max="6" width="15.109375" customWidth="1"/>
    <col min="7" max="7" width="15.6640625" customWidth="1"/>
    <col min="8" max="10" width="14" customWidth="1"/>
  </cols>
  <sheetData>
    <row r="1" spans="2:10" ht="20.399999999999999" x14ac:dyDescent="0.3">
      <c r="B1" s="92" t="s">
        <v>334</v>
      </c>
      <c r="C1" s="147"/>
      <c r="D1" s="190"/>
      <c r="E1" s="190"/>
      <c r="F1" s="190"/>
      <c r="G1" s="115"/>
      <c r="H1" s="190"/>
      <c r="I1" s="190"/>
      <c r="J1" s="190"/>
    </row>
    <row r="2" spans="2:10" x14ac:dyDescent="0.3">
      <c r="B2" s="190"/>
      <c r="C2" s="190"/>
      <c r="D2" s="190"/>
      <c r="E2" s="190"/>
      <c r="F2" s="190"/>
      <c r="G2" s="115"/>
      <c r="H2" s="190"/>
      <c r="I2" s="190"/>
      <c r="J2" s="190"/>
    </row>
    <row r="3" spans="2:10" x14ac:dyDescent="0.3">
      <c r="B3" s="333" t="s">
        <v>613</v>
      </c>
      <c r="C3" s="331" t="s">
        <v>33</v>
      </c>
      <c r="D3" s="190"/>
      <c r="E3" s="190"/>
      <c r="F3" s="190"/>
      <c r="G3" s="115"/>
      <c r="H3" s="190"/>
      <c r="I3" s="190"/>
      <c r="J3" s="190"/>
    </row>
    <row r="4" spans="2:10" x14ac:dyDescent="0.3">
      <c r="B4" s="333" t="s">
        <v>615</v>
      </c>
      <c r="C4" s="331" t="s">
        <v>33</v>
      </c>
      <c r="D4" s="115"/>
      <c r="E4" s="115"/>
      <c r="F4" s="115"/>
      <c r="G4" s="115"/>
      <c r="H4" s="190"/>
      <c r="I4" s="190"/>
      <c r="J4" s="190"/>
    </row>
    <row r="5" spans="2:10" ht="34.200000000000003" x14ac:dyDescent="0.3">
      <c r="B5" s="130"/>
      <c r="C5" s="130"/>
      <c r="D5" s="192"/>
      <c r="E5" s="115"/>
      <c r="F5" s="115"/>
      <c r="G5" s="115"/>
      <c r="H5" s="106" t="s">
        <v>335</v>
      </c>
      <c r="I5" s="106" t="s">
        <v>335</v>
      </c>
      <c r="J5" s="106" t="s">
        <v>335</v>
      </c>
    </row>
    <row r="6" spans="2:10" ht="45.6" x14ac:dyDescent="0.3">
      <c r="B6" s="106" t="s">
        <v>3</v>
      </c>
      <c r="C6" s="106" t="s">
        <v>343</v>
      </c>
      <c r="D6" s="106" t="s">
        <v>443</v>
      </c>
      <c r="E6" s="106" t="s">
        <v>446</v>
      </c>
      <c r="F6" s="106" t="s">
        <v>157</v>
      </c>
      <c r="G6" s="193" t="s">
        <v>336</v>
      </c>
      <c r="H6" s="106" t="s">
        <v>337</v>
      </c>
      <c r="I6" s="106" t="s">
        <v>338</v>
      </c>
      <c r="J6" s="106" t="s">
        <v>339</v>
      </c>
    </row>
    <row r="7" spans="2:10" ht="34.200000000000003" x14ac:dyDescent="0.3">
      <c r="B7" s="106"/>
      <c r="C7" s="106"/>
      <c r="D7" s="106"/>
      <c r="E7" s="106"/>
      <c r="F7" s="106"/>
      <c r="G7" s="193"/>
      <c r="H7" s="106" t="s">
        <v>340</v>
      </c>
      <c r="I7" s="106" t="s">
        <v>340</v>
      </c>
      <c r="J7" s="106" t="s">
        <v>340</v>
      </c>
    </row>
    <row r="8" spans="2:10" ht="34.200000000000003" x14ac:dyDescent="0.3">
      <c r="B8" s="124" t="s">
        <v>101</v>
      </c>
      <c r="C8" s="124" t="s">
        <v>101</v>
      </c>
      <c r="D8" s="124" t="s">
        <v>101</v>
      </c>
      <c r="E8" s="124" t="s">
        <v>101</v>
      </c>
      <c r="F8" s="124" t="s">
        <v>101</v>
      </c>
      <c r="G8" s="124" t="s">
        <v>101</v>
      </c>
      <c r="H8" s="124" t="s">
        <v>341</v>
      </c>
      <c r="I8" s="124" t="s">
        <v>341</v>
      </c>
      <c r="J8" s="124" t="s">
        <v>138</v>
      </c>
    </row>
    <row r="9" spans="2:10" x14ac:dyDescent="0.3">
      <c r="B9" s="123" t="s">
        <v>90</v>
      </c>
      <c r="C9" s="123"/>
      <c r="D9" s="123"/>
      <c r="E9" s="123"/>
      <c r="F9" s="123"/>
      <c r="G9" s="194">
        <f>SUM(G10:G29)</f>
        <v>1607108</v>
      </c>
      <c r="H9" s="195">
        <f>SUM(H10:H29)</f>
        <v>4</v>
      </c>
      <c r="I9" s="194">
        <f>SUM(I10:I29)</f>
        <v>503000</v>
      </c>
      <c r="J9" s="196">
        <f>IF(G9&gt;0,I9/$H9*100,0)</f>
        <v>12575000</v>
      </c>
    </row>
    <row r="10" spans="2:10" ht="22.8" x14ac:dyDescent="0.3">
      <c r="B10" s="10" t="s">
        <v>12</v>
      </c>
      <c r="C10" s="241" t="str">
        <f>'VPS1'!C10</f>
        <v>ALYT</v>
      </c>
      <c r="D10" s="213" t="str">
        <f>'VPS1'!D10</f>
        <v xml:space="preserve">Sveikatinimo paslaugų kokybės gerinimas  ir prieinamumo didinimas </v>
      </c>
      <c r="E10" s="54" t="str">
        <f>'VPS1'!J10</f>
        <v>ALYT-LEADER-20VVG-03-01</v>
      </c>
      <c r="F10" s="54" t="str">
        <f>'VPS1'!L10</f>
        <v>EŽŪFKP</v>
      </c>
      <c r="G10" s="198">
        <f>'VPS1'!G10</f>
        <v>480000</v>
      </c>
      <c r="H10" s="199">
        <f>VLOOKUP($B10,'D2'!B9:J28,7,FALSE)</f>
        <v>1</v>
      </c>
      <c r="I10" s="198">
        <f>VLOOKUP($B10,'D2'!B9:J28,8,FALSE)</f>
        <v>160000</v>
      </c>
      <c r="J10" s="200">
        <f>IF(G10&gt;0,I10/$G10*100,0)</f>
        <v>33.333333333333329</v>
      </c>
    </row>
    <row r="11" spans="2:10" ht="22.8" x14ac:dyDescent="0.3">
      <c r="B11" s="10" t="s">
        <v>16</v>
      </c>
      <c r="C11" s="241" t="str">
        <f>'VPS1'!C11</f>
        <v>ALYT</v>
      </c>
      <c r="D11" s="213" t="str">
        <f>'VPS1'!D11</f>
        <v>Darnaus turizmo verslo kūrimas ir plėtra integruojant vietos kultūros ir gamtos  išteklius</v>
      </c>
      <c r="E11" s="54" t="str">
        <f>'VPS1'!J11</f>
        <v>ALYT-LEADER-20VVG-03-02</v>
      </c>
      <c r="F11" s="54" t="str">
        <f>'VPS1'!L11</f>
        <v>EŽŪFKP</v>
      </c>
      <c r="G11" s="198">
        <f>'VPS1'!G11</f>
        <v>450000</v>
      </c>
      <c r="H11" s="199">
        <f>VLOOKUP($B11,'D2'!B10:J29,7,FALSE)</f>
        <v>2</v>
      </c>
      <c r="I11" s="198">
        <f>VLOOKUP($B11,'D2'!B10:J29,8,FALSE)</f>
        <v>300000</v>
      </c>
      <c r="J11" s="200">
        <f t="shared" ref="J11:J29" si="0">IF(G11&gt;0,I11/$G11*100,0)</f>
        <v>66.666666666666657</v>
      </c>
    </row>
    <row r="12" spans="2:10" ht="22.8" x14ac:dyDescent="0.3">
      <c r="B12" s="10" t="s">
        <v>19</v>
      </c>
      <c r="C12" s="241" t="str">
        <f>'VPS1'!C12</f>
        <v>ALYT</v>
      </c>
      <c r="D12" s="213" t="str">
        <f>'VPS1'!D12</f>
        <v>Teminių kaimų kūrimas ir  vietos produktų populiarinimas</v>
      </c>
      <c r="E12" s="54" t="str">
        <f>'VPS1'!J12</f>
        <v>ALYT-LEADER-20VVG-07-03</v>
      </c>
      <c r="F12" s="54" t="str">
        <f>'VPS1'!L12</f>
        <v>EŽŪFKP</v>
      </c>
      <c r="G12" s="198">
        <f>'VPS1'!G12</f>
        <v>325000</v>
      </c>
      <c r="H12" s="199">
        <f>VLOOKUP($B12,'D2'!B11:J30,7,FALSE)</f>
        <v>0</v>
      </c>
      <c r="I12" s="198">
        <f>VLOOKUP($B12,'D2'!B11:J30,8,FALSE)</f>
        <v>0</v>
      </c>
      <c r="J12" s="200">
        <f t="shared" si="0"/>
        <v>0</v>
      </c>
    </row>
    <row r="13" spans="2:10" ht="22.8" x14ac:dyDescent="0.3">
      <c r="B13" s="10" t="s">
        <v>22</v>
      </c>
      <c r="C13" s="241" t="str">
        <f>'VPS1'!C13</f>
        <v>ALYT</v>
      </c>
      <c r="D13" s="213" t="str">
        <f>'VPS1'!D13</f>
        <v>Įtraukios infrastruktūros vystymas taikant sumanius sprendimus</v>
      </c>
      <c r="E13" s="54" t="str">
        <f>'VPS1'!J13</f>
        <v>ALYT-LEADER-20VVG-04-04</v>
      </c>
      <c r="F13" s="54" t="str">
        <f>'VPS1'!L13</f>
        <v>EŽŪFKP</v>
      </c>
      <c r="G13" s="198">
        <f>'VPS1'!G13</f>
        <v>201608</v>
      </c>
      <c r="H13" s="199">
        <f>VLOOKUP($B13,'D2'!B12:J31,7,FALSE)</f>
        <v>0</v>
      </c>
      <c r="I13" s="198">
        <f>VLOOKUP($B13,'D2'!B12:J31,8,FALSE)</f>
        <v>0</v>
      </c>
      <c r="J13" s="200">
        <f t="shared" si="0"/>
        <v>0</v>
      </c>
    </row>
    <row r="14" spans="2:10" x14ac:dyDescent="0.3">
      <c r="B14" s="10" t="s">
        <v>25</v>
      </c>
      <c r="C14" s="241" t="str">
        <f>'VPS1'!C14</f>
        <v>ALYT</v>
      </c>
      <c r="D14" s="213" t="str">
        <f>'VPS1'!D14</f>
        <v>Jaunimo verslumo ir įtraukties skatinimas</v>
      </c>
      <c r="E14" s="54" t="str">
        <f>'VPS1'!J14</f>
        <v>ALYT-LEADER-20VVG-09-05</v>
      </c>
      <c r="F14" s="54" t="str">
        <f>'VPS1'!L14</f>
        <v>EŽŪFKP</v>
      </c>
      <c r="G14" s="198">
        <f>'VPS1'!G14</f>
        <v>150500</v>
      </c>
      <c r="H14" s="199">
        <f>VLOOKUP($B14,'D2'!B13:J32,7,FALSE)</f>
        <v>1</v>
      </c>
      <c r="I14" s="198">
        <f>VLOOKUP($B14,'D2'!B13:J32,8,FALSE)</f>
        <v>43000</v>
      </c>
      <c r="J14" s="200">
        <f t="shared" si="0"/>
        <v>28.571428571428569</v>
      </c>
    </row>
    <row r="15" spans="2:10" x14ac:dyDescent="0.3">
      <c r="B15" s="10" t="s">
        <v>28</v>
      </c>
      <c r="C15" s="241">
        <f>'VPS1'!C15</f>
        <v>0</v>
      </c>
      <c r="D15" s="213">
        <f>'VPS1'!D15</f>
        <v>0</v>
      </c>
      <c r="E15" s="54">
        <f>'VPS1'!J15</f>
        <v>0</v>
      </c>
      <c r="F15" s="54" t="str">
        <f>'VPS1'!L15</f>
        <v>EŽŪFKP</v>
      </c>
      <c r="G15" s="198">
        <f>'VPS1'!G15</f>
        <v>0</v>
      </c>
      <c r="H15" s="199">
        <f>VLOOKUP($B15,'D2'!B14:J33,7,FALSE)</f>
        <v>0</v>
      </c>
      <c r="I15" s="198">
        <f>VLOOKUP($B15,'D2'!B14:J33,8,FALSE)</f>
        <v>0</v>
      </c>
      <c r="J15" s="200">
        <f t="shared" si="0"/>
        <v>0</v>
      </c>
    </row>
    <row r="16" spans="2:10" x14ac:dyDescent="0.3">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3">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3">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3">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3">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3">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3">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3">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3">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3">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3">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3">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3">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75" thickBot="1" x14ac:dyDescent="0.3">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1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Alytaus rajono VVG</cp:lastModifiedBy>
  <dcterms:created xsi:type="dcterms:W3CDTF">2015-06-05T18:19:34Z</dcterms:created>
  <dcterms:modified xsi:type="dcterms:W3CDTF">2025-04-28T15:54:07Z</dcterms:modified>
</cp:coreProperties>
</file>